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F896B43D-FCAE-4352-815A-BE84B40CA83D}" xr6:coauthVersionLast="47" xr6:coauthVersionMax="47" xr10:uidLastSave="{00000000-0000-0000-0000-000000000000}"/>
  <bookViews>
    <workbookView xWindow="-108" yWindow="-108" windowWidth="23256" windowHeight="12456" activeTab="1" xr2:uid="{8B9FB735-4F93-41D0-A815-9C890D248E8E}"/>
  </bookViews>
  <sheets>
    <sheet name="Sales Data" sheetId="1" r:id="rId1"/>
    <sheet name="Sales Dashboard" sheetId="2" r:id="rId2"/>
    <sheet name="Pivot Table" sheetId="5" r:id="rId3"/>
  </sheets>
  <definedNames>
    <definedName name="_xlnm._FilterDatabase" localSheetId="0" hidden="1">'Sales Data'!$H$1:$H$2708</definedName>
    <definedName name="_xlchart.v5.0" hidden="1">'Pivot Table'!$Q$8</definedName>
    <definedName name="_xlchart.v5.1" hidden="1">'Pivot Table'!$Q$9:$Q$25</definedName>
    <definedName name="_xlchart.v5.2" hidden="1">'Pivot Table'!$R$8</definedName>
    <definedName name="_xlchart.v5.3" hidden="1">'Pivot Table'!$R$9:$R$25</definedName>
    <definedName name="_xlchart.v5.4" hidden="1">'Pivot Table'!$Q$8</definedName>
    <definedName name="_xlchart.v5.5" hidden="1">'Pivot Table'!$Q$9:$Q$25</definedName>
    <definedName name="_xlchart.v5.6" hidden="1">'Pivot Table'!$R$8</definedName>
    <definedName name="_xlchart.v5.7" hidden="1">'Pivot Table'!$R$9:$R$25</definedName>
    <definedName name="Slicer_ID">#N/A</definedName>
    <definedName name="Slicer_Product_Category">#N/A</definedName>
    <definedName name="Slicer_Region">#N/A</definedName>
  </definedNames>
  <calcPr calcId="191029"/>
  <pivotCaches>
    <pivotCache cacheId="2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9" i="5" l="1"/>
  <c r="R10" i="5"/>
  <c r="R11" i="5"/>
  <c r="R12" i="5"/>
  <c r="R13" i="5"/>
  <c r="R14" i="5"/>
  <c r="R15" i="5"/>
  <c r="R16" i="5"/>
  <c r="R17" i="5"/>
  <c r="R18" i="5"/>
  <c r="R19" i="5"/>
  <c r="R20" i="5"/>
  <c r="R21" i="5"/>
  <c r="R22" i="5"/>
  <c r="R23" i="5"/>
  <c r="R24" i="5"/>
  <c r="R25" i="5"/>
  <c r="R8" i="5"/>
  <c r="Q9" i="5"/>
  <c r="Q10" i="5"/>
  <c r="Q11" i="5"/>
  <c r="Q12" i="5"/>
  <c r="Q13" i="5"/>
  <c r="Q14" i="5"/>
  <c r="Q15" i="5"/>
  <c r="Q16" i="5"/>
  <c r="Q17" i="5"/>
  <c r="Q18" i="5"/>
  <c r="Q19" i="5"/>
  <c r="Q20" i="5"/>
  <c r="Q21" i="5"/>
  <c r="Q22" i="5"/>
  <c r="Q23" i="5"/>
  <c r="Q24" i="5"/>
  <c r="Q25" i="5"/>
  <c r="Q8" i="5"/>
  <c r="E2" i="5" l="1"/>
  <c r="Q3" i="1"/>
  <c r="Q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 i="1"/>
  <c r="C2689"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90" i="1"/>
  <c r="C2691" i="1"/>
  <c r="C2692" i="1"/>
  <c r="C2693" i="1"/>
  <c r="C2694" i="1"/>
  <c r="C2695" i="1"/>
  <c r="C2696" i="1"/>
  <c r="C2697" i="1"/>
  <c r="C2698" i="1"/>
  <c r="C2699" i="1"/>
  <c r="C2700" i="1"/>
  <c r="C2701" i="1"/>
  <c r="C2702" i="1"/>
  <c r="C2703" i="1"/>
  <c r="C2704" i="1"/>
  <c r="C2705" i="1"/>
  <c r="C2706" i="1"/>
  <c r="C2707" i="1"/>
  <c r="C2708" i="1"/>
  <c r="C2" i="1"/>
  <c r="R2708" i="1"/>
  <c r="Q2708" i="1"/>
  <c r="S2708" i="1" s="1"/>
  <c r="T2708" i="1" s="1"/>
  <c r="R2707" i="1"/>
  <c r="Q2707" i="1"/>
  <c r="S2707" i="1" s="1"/>
  <c r="T2707" i="1" s="1"/>
  <c r="R2706" i="1"/>
  <c r="Q2706" i="1"/>
  <c r="S2706" i="1" s="1"/>
  <c r="T2706" i="1" s="1"/>
  <c r="R2705" i="1"/>
  <c r="Q2705" i="1"/>
  <c r="R2704" i="1"/>
  <c r="Q2704" i="1"/>
  <c r="S2704" i="1" s="1"/>
  <c r="T2704" i="1" s="1"/>
  <c r="R2703" i="1"/>
  <c r="Q2703" i="1"/>
  <c r="R2702" i="1"/>
  <c r="Q2702" i="1"/>
  <c r="S2702" i="1" s="1"/>
  <c r="T2702" i="1" s="1"/>
  <c r="R2701" i="1"/>
  <c r="Q2701" i="1"/>
  <c r="R2700" i="1"/>
  <c r="Q2700" i="1"/>
  <c r="S2700" i="1" s="1"/>
  <c r="T2700" i="1" s="1"/>
  <c r="R2699" i="1"/>
  <c r="Q2699" i="1"/>
  <c r="R2698" i="1"/>
  <c r="Q2698" i="1"/>
  <c r="R2697" i="1"/>
  <c r="Q2697" i="1"/>
  <c r="R2696" i="1"/>
  <c r="Q2696" i="1"/>
  <c r="S2696" i="1" s="1"/>
  <c r="T2696" i="1" s="1"/>
  <c r="R2695" i="1"/>
  <c r="Q2695" i="1"/>
  <c r="R2694" i="1"/>
  <c r="Q2694" i="1"/>
  <c r="R2693" i="1"/>
  <c r="Q2693" i="1"/>
  <c r="R2692" i="1"/>
  <c r="Q2692" i="1"/>
  <c r="R2691" i="1"/>
  <c r="Q2691" i="1"/>
  <c r="R2690" i="1"/>
  <c r="Q2690" i="1"/>
  <c r="S2690" i="1" s="1"/>
  <c r="T2690" i="1" s="1"/>
  <c r="R2689" i="1"/>
  <c r="Q2689" i="1"/>
  <c r="S2689" i="1" s="1"/>
  <c r="T2689" i="1" s="1"/>
  <c r="R2688" i="1"/>
  <c r="Q2688" i="1"/>
  <c r="R2687" i="1"/>
  <c r="Q2687" i="1"/>
  <c r="S2687" i="1" s="1"/>
  <c r="T2687" i="1" s="1"/>
  <c r="R2686" i="1"/>
  <c r="Q2686" i="1"/>
  <c r="R2685" i="1"/>
  <c r="Q2685" i="1"/>
  <c r="R2684" i="1"/>
  <c r="Q2684" i="1"/>
  <c r="R2683" i="1"/>
  <c r="Q2683" i="1"/>
  <c r="S2683" i="1" s="1"/>
  <c r="T2683" i="1" s="1"/>
  <c r="R2682" i="1"/>
  <c r="Q2682" i="1"/>
  <c r="R2681" i="1"/>
  <c r="Q2681" i="1"/>
  <c r="R2680" i="1"/>
  <c r="Q2680" i="1"/>
  <c r="R2679" i="1"/>
  <c r="Q2679" i="1"/>
  <c r="R2678" i="1"/>
  <c r="Q2678" i="1"/>
  <c r="S2678" i="1" s="1"/>
  <c r="T2678" i="1" s="1"/>
  <c r="R2677" i="1"/>
  <c r="Q2677" i="1"/>
  <c r="S2677" i="1" s="1"/>
  <c r="T2677" i="1" s="1"/>
  <c r="R2676" i="1"/>
  <c r="Q2676" i="1"/>
  <c r="R2675" i="1"/>
  <c r="Q2675" i="1"/>
  <c r="S2675" i="1" s="1"/>
  <c r="T2675" i="1" s="1"/>
  <c r="R2674" i="1"/>
  <c r="Q2674" i="1"/>
  <c r="R2673" i="1"/>
  <c r="Q2673" i="1"/>
  <c r="R2672" i="1"/>
  <c r="Q2672" i="1"/>
  <c r="R2671" i="1"/>
  <c r="Q2671" i="1"/>
  <c r="S2671" i="1" s="1"/>
  <c r="T2671" i="1" s="1"/>
  <c r="R2670" i="1"/>
  <c r="Q2670" i="1"/>
  <c r="R2669" i="1"/>
  <c r="Q2669" i="1"/>
  <c r="R2668" i="1"/>
  <c r="Q2668" i="1"/>
  <c r="R2667" i="1"/>
  <c r="Q2667" i="1"/>
  <c r="R2666" i="1"/>
  <c r="Q2666" i="1"/>
  <c r="S2666" i="1" s="1"/>
  <c r="T2666" i="1" s="1"/>
  <c r="R2665" i="1"/>
  <c r="Q2665" i="1"/>
  <c r="R2664" i="1"/>
  <c r="Q2664" i="1"/>
  <c r="R2663" i="1"/>
  <c r="Q2663" i="1"/>
  <c r="S2663" i="1" s="1"/>
  <c r="T2663" i="1" s="1"/>
  <c r="R2662" i="1"/>
  <c r="Q2662" i="1"/>
  <c r="R2661" i="1"/>
  <c r="Q2661" i="1"/>
  <c r="R2660" i="1"/>
  <c r="Q2660" i="1"/>
  <c r="R2659" i="1"/>
  <c r="Q2659" i="1"/>
  <c r="R2658" i="1"/>
  <c r="Q2658" i="1"/>
  <c r="R2657" i="1"/>
  <c r="Q2657" i="1"/>
  <c r="R2656" i="1"/>
  <c r="Q2656" i="1"/>
  <c r="R2655" i="1"/>
  <c r="Q2655" i="1"/>
  <c r="R2654" i="1"/>
  <c r="Q2654" i="1"/>
  <c r="S2654" i="1" s="1"/>
  <c r="T2654" i="1" s="1"/>
  <c r="R2653" i="1"/>
  <c r="Q2653" i="1"/>
  <c r="R2652" i="1"/>
  <c r="Q2652" i="1"/>
  <c r="S2652" i="1" s="1"/>
  <c r="T2652" i="1" s="1"/>
  <c r="R2651" i="1"/>
  <c r="Q2651" i="1"/>
  <c r="R2650" i="1"/>
  <c r="Q2650" i="1"/>
  <c r="R2649" i="1"/>
  <c r="Q2649" i="1"/>
  <c r="R2648" i="1"/>
  <c r="Q2648" i="1"/>
  <c r="R2647" i="1"/>
  <c r="Q2647" i="1"/>
  <c r="R2646" i="1"/>
  <c r="Q2646" i="1"/>
  <c r="R2645" i="1"/>
  <c r="Q2645" i="1"/>
  <c r="R2644" i="1"/>
  <c r="Q2644" i="1"/>
  <c r="R2643" i="1"/>
  <c r="Q2643" i="1"/>
  <c r="R2642" i="1"/>
  <c r="Q2642" i="1"/>
  <c r="S2642" i="1" s="1"/>
  <c r="T2642" i="1" s="1"/>
  <c r="R2641" i="1"/>
  <c r="Q2641" i="1"/>
  <c r="R2640" i="1"/>
  <c r="Q2640" i="1"/>
  <c r="S2640" i="1" s="1"/>
  <c r="T2640" i="1" s="1"/>
  <c r="R2639" i="1"/>
  <c r="Q2639" i="1"/>
  <c r="R2638" i="1"/>
  <c r="Q2638" i="1"/>
  <c r="R2637" i="1"/>
  <c r="Q2637" i="1"/>
  <c r="R2636" i="1"/>
  <c r="Q2636" i="1"/>
  <c r="R2635" i="1"/>
  <c r="Q2635" i="1"/>
  <c r="R2634" i="1"/>
  <c r="Q2634" i="1"/>
  <c r="R2633" i="1"/>
  <c r="Q2633" i="1"/>
  <c r="R2632" i="1"/>
  <c r="Q2632" i="1"/>
  <c r="R2631" i="1"/>
  <c r="Q2631" i="1"/>
  <c r="S2631" i="1" s="1"/>
  <c r="T2631" i="1" s="1"/>
  <c r="R2630" i="1"/>
  <c r="Q2630" i="1"/>
  <c r="S2630" i="1" s="1"/>
  <c r="T2630" i="1" s="1"/>
  <c r="R2629" i="1"/>
  <c r="Q2629" i="1"/>
  <c r="R2628" i="1"/>
  <c r="Q2628" i="1"/>
  <c r="S2628" i="1" s="1"/>
  <c r="T2628" i="1" s="1"/>
  <c r="R2627" i="1"/>
  <c r="Q2627" i="1"/>
  <c r="S2627" i="1" s="1"/>
  <c r="T2627" i="1" s="1"/>
  <c r="R2626" i="1"/>
  <c r="Q2626" i="1"/>
  <c r="R2625" i="1"/>
  <c r="Q2625" i="1"/>
  <c r="R2624" i="1"/>
  <c r="Q2624" i="1"/>
  <c r="R2623" i="1"/>
  <c r="Q2623" i="1"/>
  <c r="R2622" i="1"/>
  <c r="Q2622" i="1"/>
  <c r="R2621" i="1"/>
  <c r="Q2621" i="1"/>
  <c r="R2620" i="1"/>
  <c r="Q2620" i="1"/>
  <c r="R2619" i="1"/>
  <c r="Q2619" i="1"/>
  <c r="S2619" i="1" s="1"/>
  <c r="T2619" i="1" s="1"/>
  <c r="R2618" i="1"/>
  <c r="Q2618" i="1"/>
  <c r="R2617" i="1"/>
  <c r="Q2617" i="1"/>
  <c r="R2616" i="1"/>
  <c r="Q2616" i="1"/>
  <c r="R2615" i="1"/>
  <c r="Q2615" i="1"/>
  <c r="R2614" i="1"/>
  <c r="Q2614" i="1"/>
  <c r="R2613" i="1"/>
  <c r="Q2613" i="1"/>
  <c r="R2612" i="1"/>
  <c r="Q2612" i="1"/>
  <c r="S2612" i="1" s="1"/>
  <c r="T2612" i="1" s="1"/>
  <c r="R2611" i="1"/>
  <c r="Q2611" i="1"/>
  <c r="R2610" i="1"/>
  <c r="Q2610" i="1"/>
  <c r="S2610" i="1" s="1"/>
  <c r="T2610" i="1" s="1"/>
  <c r="R2609" i="1"/>
  <c r="Q2609" i="1"/>
  <c r="R2608" i="1"/>
  <c r="Q2608" i="1"/>
  <c r="R2607" i="1"/>
  <c r="Q2607" i="1"/>
  <c r="S2607" i="1" s="1"/>
  <c r="T2607" i="1" s="1"/>
  <c r="R2606" i="1"/>
  <c r="Q2606" i="1"/>
  <c r="R2605" i="1"/>
  <c r="Q2605" i="1"/>
  <c r="R2604" i="1"/>
  <c r="Q2604" i="1"/>
  <c r="R2603" i="1"/>
  <c r="Q2603" i="1"/>
  <c r="R2602" i="1"/>
  <c r="Q2602" i="1"/>
  <c r="R2601" i="1"/>
  <c r="Q2601" i="1"/>
  <c r="R2600" i="1"/>
  <c r="Q2600" i="1"/>
  <c r="R2599" i="1"/>
  <c r="Q2599" i="1"/>
  <c r="R2598" i="1"/>
  <c r="Q2598" i="1"/>
  <c r="R2597" i="1"/>
  <c r="Q2597" i="1"/>
  <c r="R2596" i="1"/>
  <c r="Q2596" i="1"/>
  <c r="R2595" i="1"/>
  <c r="Q2595" i="1"/>
  <c r="R2594" i="1"/>
  <c r="Q2594" i="1"/>
  <c r="S2594" i="1" s="1"/>
  <c r="T2594" i="1" s="1"/>
  <c r="R2593" i="1"/>
  <c r="Q2593" i="1"/>
  <c r="R2592" i="1"/>
  <c r="Q2592" i="1"/>
  <c r="R2591" i="1"/>
  <c r="Q2591" i="1"/>
  <c r="R2590" i="1"/>
  <c r="Q2590" i="1"/>
  <c r="R2589" i="1"/>
  <c r="Q2589" i="1"/>
  <c r="S2589" i="1" s="1"/>
  <c r="T2589" i="1" s="1"/>
  <c r="R2588" i="1"/>
  <c r="Q2588" i="1"/>
  <c r="R2587" i="1"/>
  <c r="Q2587" i="1"/>
  <c r="S2587" i="1" s="1"/>
  <c r="T2587" i="1" s="1"/>
  <c r="R2586" i="1"/>
  <c r="Q2586" i="1"/>
  <c r="R2585" i="1"/>
  <c r="Q2585" i="1"/>
  <c r="R2584" i="1"/>
  <c r="Q2584" i="1"/>
  <c r="R2583" i="1"/>
  <c r="Q2583" i="1"/>
  <c r="S2583" i="1" s="1"/>
  <c r="T2583" i="1" s="1"/>
  <c r="R2582" i="1"/>
  <c r="Q2582" i="1"/>
  <c r="R2581" i="1"/>
  <c r="Q2581" i="1"/>
  <c r="R2580" i="1"/>
  <c r="Q2580" i="1"/>
  <c r="R2579" i="1"/>
  <c r="Q2579" i="1"/>
  <c r="R2578" i="1"/>
  <c r="Q2578" i="1"/>
  <c r="R2577" i="1"/>
  <c r="Q2577" i="1"/>
  <c r="R2576" i="1"/>
  <c r="Q2576" i="1"/>
  <c r="R2575" i="1"/>
  <c r="Q2575" i="1"/>
  <c r="R2574" i="1"/>
  <c r="Q2574" i="1"/>
  <c r="S2574" i="1" s="1"/>
  <c r="T2574" i="1" s="1"/>
  <c r="R2573" i="1"/>
  <c r="Q2573" i="1"/>
  <c r="R2572" i="1"/>
  <c r="Q2572" i="1"/>
  <c r="R2571" i="1"/>
  <c r="Q2571" i="1"/>
  <c r="S2571" i="1" s="1"/>
  <c r="T2571" i="1" s="1"/>
  <c r="R2570" i="1"/>
  <c r="Q2570" i="1"/>
  <c r="R2569" i="1"/>
  <c r="Q2569" i="1"/>
  <c r="R2568" i="1"/>
  <c r="Q2568" i="1"/>
  <c r="R2567" i="1"/>
  <c r="Q2567" i="1"/>
  <c r="R2566" i="1"/>
  <c r="Q2566" i="1"/>
  <c r="R2565" i="1"/>
  <c r="Q2565" i="1"/>
  <c r="R2564" i="1"/>
  <c r="Q2564" i="1"/>
  <c r="R2563" i="1"/>
  <c r="Q2563" i="1"/>
  <c r="R2562" i="1"/>
  <c r="Q2562" i="1"/>
  <c r="R2561" i="1"/>
  <c r="Q2561" i="1"/>
  <c r="R2560" i="1"/>
  <c r="Q2560" i="1"/>
  <c r="R2559" i="1"/>
  <c r="Q2559" i="1"/>
  <c r="R2558" i="1"/>
  <c r="Q2558" i="1"/>
  <c r="R2557" i="1"/>
  <c r="Q2557" i="1"/>
  <c r="R2556" i="1"/>
  <c r="Q2556" i="1"/>
  <c r="R2555" i="1"/>
  <c r="Q2555" i="1"/>
  <c r="R2554" i="1"/>
  <c r="Q2554" i="1"/>
  <c r="R2553" i="1"/>
  <c r="Q2553" i="1"/>
  <c r="R2552" i="1"/>
  <c r="Q2552" i="1"/>
  <c r="R2551" i="1"/>
  <c r="Q2551" i="1"/>
  <c r="R2550" i="1"/>
  <c r="Q2550" i="1"/>
  <c r="S2550" i="1" s="1"/>
  <c r="T2550" i="1" s="1"/>
  <c r="R2549" i="1"/>
  <c r="Q2549" i="1"/>
  <c r="R2548" i="1"/>
  <c r="Q2548" i="1"/>
  <c r="R2547" i="1"/>
  <c r="Q2547" i="1"/>
  <c r="R2546" i="1"/>
  <c r="Q2546" i="1"/>
  <c r="S2546" i="1" s="1"/>
  <c r="T2546" i="1" s="1"/>
  <c r="R2545" i="1"/>
  <c r="Q2545" i="1"/>
  <c r="R2544" i="1"/>
  <c r="Q2544" i="1"/>
  <c r="R2543" i="1"/>
  <c r="Q2543" i="1"/>
  <c r="R2542" i="1"/>
  <c r="Q2542" i="1"/>
  <c r="R2541" i="1"/>
  <c r="Q2541" i="1"/>
  <c r="R2540" i="1"/>
  <c r="Q2540" i="1"/>
  <c r="R2539" i="1"/>
  <c r="Q2539" i="1"/>
  <c r="R2538" i="1"/>
  <c r="Q2538" i="1"/>
  <c r="R2537" i="1"/>
  <c r="Q2537" i="1"/>
  <c r="R2536" i="1"/>
  <c r="Q2536" i="1"/>
  <c r="R2535" i="1"/>
  <c r="Q2535" i="1"/>
  <c r="R2534" i="1"/>
  <c r="Q2534" i="1"/>
  <c r="S2534" i="1" s="1"/>
  <c r="T2534" i="1" s="1"/>
  <c r="R2533" i="1"/>
  <c r="Q2533" i="1"/>
  <c r="R2532" i="1"/>
  <c r="Q2532" i="1"/>
  <c r="R2531" i="1"/>
  <c r="Q2531" i="1"/>
  <c r="R2530" i="1"/>
  <c r="Q2530" i="1"/>
  <c r="R2529" i="1"/>
  <c r="Q2529" i="1"/>
  <c r="R2528" i="1"/>
  <c r="Q2528" i="1"/>
  <c r="R2527" i="1"/>
  <c r="Q2527" i="1"/>
  <c r="R2526" i="1"/>
  <c r="Q2526" i="1"/>
  <c r="R2525" i="1"/>
  <c r="Q2525" i="1"/>
  <c r="R2524" i="1"/>
  <c r="Q2524" i="1"/>
  <c r="R2523" i="1"/>
  <c r="Q2523" i="1"/>
  <c r="R2522" i="1"/>
  <c r="Q2522" i="1"/>
  <c r="R2521" i="1"/>
  <c r="Q2521" i="1"/>
  <c r="R2520" i="1"/>
  <c r="Q2520" i="1"/>
  <c r="R2519" i="1"/>
  <c r="Q2519" i="1"/>
  <c r="S2519" i="1" s="1"/>
  <c r="T2519" i="1" s="1"/>
  <c r="R2518" i="1"/>
  <c r="Q2518" i="1"/>
  <c r="R2517" i="1"/>
  <c r="Q2517" i="1"/>
  <c r="R2516" i="1"/>
  <c r="Q2516" i="1"/>
  <c r="R2515" i="1"/>
  <c r="Q2515" i="1"/>
  <c r="R2514" i="1"/>
  <c r="Q2514" i="1"/>
  <c r="S2514" i="1" s="1"/>
  <c r="T2514" i="1" s="1"/>
  <c r="R2513" i="1"/>
  <c r="Q2513" i="1"/>
  <c r="R2512" i="1"/>
  <c r="Q2512" i="1"/>
  <c r="R2511" i="1"/>
  <c r="Q2511" i="1"/>
  <c r="R2510" i="1"/>
  <c r="Q2510" i="1"/>
  <c r="S2510" i="1" s="1"/>
  <c r="T2510" i="1" s="1"/>
  <c r="R2509" i="1"/>
  <c r="Q2509" i="1"/>
  <c r="R2508" i="1"/>
  <c r="Q2508" i="1"/>
  <c r="R2507" i="1"/>
  <c r="Q2507" i="1"/>
  <c r="R2506" i="1"/>
  <c r="Q2506" i="1"/>
  <c r="R2505" i="1"/>
  <c r="Q2505" i="1"/>
  <c r="S2505" i="1" s="1"/>
  <c r="T2505" i="1" s="1"/>
  <c r="R2504" i="1"/>
  <c r="Q2504" i="1"/>
  <c r="R2503" i="1"/>
  <c r="Q2503" i="1"/>
  <c r="R2502" i="1"/>
  <c r="Q2502" i="1"/>
  <c r="R2501" i="1"/>
  <c r="Q2501" i="1"/>
  <c r="R2500" i="1"/>
  <c r="Q2500" i="1"/>
  <c r="R2499" i="1"/>
  <c r="Q2499" i="1"/>
  <c r="S2499" i="1" s="1"/>
  <c r="T2499" i="1" s="1"/>
  <c r="R2498" i="1"/>
  <c r="Q2498" i="1"/>
  <c r="R2497" i="1"/>
  <c r="Q2497" i="1"/>
  <c r="R2496" i="1"/>
  <c r="Q2496" i="1"/>
  <c r="R2495" i="1"/>
  <c r="Q2495" i="1"/>
  <c r="R2494" i="1"/>
  <c r="Q2494" i="1"/>
  <c r="R2493" i="1"/>
  <c r="Q2493" i="1"/>
  <c r="R2492" i="1"/>
  <c r="Q2492" i="1"/>
  <c r="R2491" i="1"/>
  <c r="Q2491" i="1"/>
  <c r="R2490" i="1"/>
  <c r="Q2490" i="1"/>
  <c r="R2489" i="1"/>
  <c r="Q2489" i="1"/>
  <c r="S2489" i="1" s="1"/>
  <c r="T2489" i="1" s="1"/>
  <c r="R2488" i="1"/>
  <c r="Q2488" i="1"/>
  <c r="R2487" i="1"/>
  <c r="Q2487" i="1"/>
  <c r="S2487" i="1" s="1"/>
  <c r="T2487" i="1" s="1"/>
  <c r="R2486" i="1"/>
  <c r="Q2486" i="1"/>
  <c r="S2486" i="1" s="1"/>
  <c r="T2486" i="1" s="1"/>
  <c r="R2485" i="1"/>
  <c r="Q2485" i="1"/>
  <c r="R2484" i="1"/>
  <c r="Q2484" i="1"/>
  <c r="R2483" i="1"/>
  <c r="Q2483" i="1"/>
  <c r="S2483" i="1" s="1"/>
  <c r="T2483" i="1" s="1"/>
  <c r="R2482" i="1"/>
  <c r="Q2482" i="1"/>
  <c r="R2481" i="1"/>
  <c r="Q2481" i="1"/>
  <c r="R2480" i="1"/>
  <c r="Q2480" i="1"/>
  <c r="R2479" i="1"/>
  <c r="Q2479" i="1"/>
  <c r="R2478" i="1"/>
  <c r="Q2478" i="1"/>
  <c r="S2478" i="1" s="1"/>
  <c r="T2478" i="1" s="1"/>
  <c r="R2477" i="1"/>
  <c r="Q2477" i="1"/>
  <c r="R2476" i="1"/>
  <c r="Q2476" i="1"/>
  <c r="R2475" i="1"/>
  <c r="Q2475" i="1"/>
  <c r="S2475" i="1" s="1"/>
  <c r="T2475" i="1" s="1"/>
  <c r="R2474" i="1"/>
  <c r="Q2474" i="1"/>
  <c r="S2474" i="1" s="1"/>
  <c r="T2474" i="1" s="1"/>
  <c r="R2473" i="1"/>
  <c r="Q2473" i="1"/>
  <c r="R2472" i="1"/>
  <c r="Q2472" i="1"/>
  <c r="S2472" i="1" s="1"/>
  <c r="T2472" i="1" s="1"/>
  <c r="R2471" i="1"/>
  <c r="Q2471" i="1"/>
  <c r="R2470" i="1"/>
  <c r="Q2470" i="1"/>
  <c r="R2469" i="1"/>
  <c r="Q2469" i="1"/>
  <c r="R2468" i="1"/>
  <c r="Q2468" i="1"/>
  <c r="S2468" i="1" s="1"/>
  <c r="T2468" i="1" s="1"/>
  <c r="R2467" i="1"/>
  <c r="Q2467" i="1"/>
  <c r="R2466" i="1"/>
  <c r="Q2466" i="1"/>
  <c r="R2465" i="1"/>
  <c r="Q2465" i="1"/>
  <c r="R2464" i="1"/>
  <c r="Q2464" i="1"/>
  <c r="R2463" i="1"/>
  <c r="Q2463" i="1"/>
  <c r="R2462" i="1"/>
  <c r="Q2462" i="1"/>
  <c r="R2461" i="1"/>
  <c r="Q2461" i="1"/>
  <c r="R2460" i="1"/>
  <c r="Q2460" i="1"/>
  <c r="S2460" i="1" s="1"/>
  <c r="T2460" i="1" s="1"/>
  <c r="R2459" i="1"/>
  <c r="Q2459" i="1"/>
  <c r="R2458" i="1"/>
  <c r="Q2458" i="1"/>
  <c r="R2457" i="1"/>
  <c r="Q2457" i="1"/>
  <c r="R2456" i="1"/>
  <c r="Q2456" i="1"/>
  <c r="R2455" i="1"/>
  <c r="Q2455" i="1"/>
  <c r="R2454" i="1"/>
  <c r="Q2454" i="1"/>
  <c r="S2454" i="1" s="1"/>
  <c r="T2454" i="1" s="1"/>
  <c r="R2453" i="1"/>
  <c r="Q2453" i="1"/>
  <c r="R2452" i="1"/>
  <c r="Q2452" i="1"/>
  <c r="S2452" i="1" s="1"/>
  <c r="T2452" i="1" s="1"/>
  <c r="R2451" i="1"/>
  <c r="Q2451" i="1"/>
  <c r="R2450" i="1"/>
  <c r="Q2450" i="1"/>
  <c r="R2449" i="1"/>
  <c r="Q2449" i="1"/>
  <c r="S2449" i="1" s="1"/>
  <c r="T2449" i="1" s="1"/>
  <c r="R2448" i="1"/>
  <c r="Q2448" i="1"/>
  <c r="R2447" i="1"/>
  <c r="Q2447" i="1"/>
  <c r="R2446" i="1"/>
  <c r="S2446" i="1" s="1"/>
  <c r="T2446" i="1" s="1"/>
  <c r="Q2446" i="1"/>
  <c r="R2445" i="1"/>
  <c r="Q2445" i="1"/>
  <c r="S2445" i="1" s="1"/>
  <c r="T2445" i="1" s="1"/>
  <c r="R2444" i="1"/>
  <c r="Q2444" i="1"/>
  <c r="R2443" i="1"/>
  <c r="Q2443" i="1"/>
  <c r="S2443" i="1" s="1"/>
  <c r="T2443" i="1" s="1"/>
  <c r="R2442" i="1"/>
  <c r="S2442" i="1" s="1"/>
  <c r="T2442" i="1" s="1"/>
  <c r="Q2442" i="1"/>
  <c r="R2441" i="1"/>
  <c r="Q2441" i="1"/>
  <c r="R2440" i="1"/>
  <c r="Q2440" i="1"/>
  <c r="S2440" i="1" s="1"/>
  <c r="T2440" i="1" s="1"/>
  <c r="R2439" i="1"/>
  <c r="Q2439" i="1"/>
  <c r="R2438" i="1"/>
  <c r="Q2438" i="1"/>
  <c r="R2437" i="1"/>
  <c r="Q2437" i="1"/>
  <c r="R2436" i="1"/>
  <c r="Q2436" i="1"/>
  <c r="R2435" i="1"/>
  <c r="Q2435" i="1"/>
  <c r="R2434" i="1"/>
  <c r="Q2434" i="1"/>
  <c r="S2434" i="1" s="1"/>
  <c r="T2434" i="1" s="1"/>
  <c r="R2433" i="1"/>
  <c r="S2433" i="1" s="1"/>
  <c r="T2433" i="1" s="1"/>
  <c r="Q2433" i="1"/>
  <c r="R2432" i="1"/>
  <c r="Q2432" i="1"/>
  <c r="R2431" i="1"/>
  <c r="S2431" i="1" s="1"/>
  <c r="T2431" i="1" s="1"/>
  <c r="Q2431" i="1"/>
  <c r="R2430" i="1"/>
  <c r="Q2430" i="1"/>
  <c r="S2430" i="1" s="1"/>
  <c r="T2430" i="1" s="1"/>
  <c r="R2429" i="1"/>
  <c r="S2429" i="1" s="1"/>
  <c r="T2429" i="1" s="1"/>
  <c r="Q2429" i="1"/>
  <c r="R2428" i="1"/>
  <c r="Q2428" i="1"/>
  <c r="R2427" i="1"/>
  <c r="Q2427" i="1"/>
  <c r="S2427" i="1" s="1"/>
  <c r="T2427" i="1" s="1"/>
  <c r="R2426" i="1"/>
  <c r="Q2426" i="1"/>
  <c r="R2425" i="1"/>
  <c r="Q2425" i="1"/>
  <c r="R2424" i="1"/>
  <c r="Q2424" i="1"/>
  <c r="S2424" i="1" s="1"/>
  <c r="T2424" i="1" s="1"/>
  <c r="R2423" i="1"/>
  <c r="S2423" i="1" s="1"/>
  <c r="T2423" i="1" s="1"/>
  <c r="Q2423" i="1"/>
  <c r="R2422" i="1"/>
  <c r="S2422" i="1" s="1"/>
  <c r="T2422" i="1" s="1"/>
  <c r="Q2422" i="1"/>
  <c r="R2421" i="1"/>
  <c r="Q2421" i="1"/>
  <c r="S2421" i="1" s="1"/>
  <c r="T2421" i="1" s="1"/>
  <c r="R2420" i="1"/>
  <c r="S2420" i="1" s="1"/>
  <c r="T2420" i="1" s="1"/>
  <c r="Q2420" i="1"/>
  <c r="R2419" i="1"/>
  <c r="Q2419" i="1"/>
  <c r="R2418" i="1"/>
  <c r="Q2418" i="1"/>
  <c r="R2417" i="1"/>
  <c r="Q2417" i="1"/>
  <c r="R2416" i="1"/>
  <c r="Q2416" i="1"/>
  <c r="R2415" i="1"/>
  <c r="Q2415" i="1"/>
  <c r="S2415" i="1" s="1"/>
  <c r="T2415" i="1" s="1"/>
  <c r="R2414" i="1"/>
  <c r="Q2414" i="1"/>
  <c r="R2413" i="1"/>
  <c r="Q2413" i="1"/>
  <c r="S2413" i="1" s="1"/>
  <c r="T2413" i="1" s="1"/>
  <c r="R2412" i="1"/>
  <c r="Q2412" i="1"/>
  <c r="R2411" i="1"/>
  <c r="Q2411" i="1"/>
  <c r="R2410" i="1"/>
  <c r="Q2410" i="1"/>
  <c r="S2409" i="1"/>
  <c r="T2409" i="1" s="1"/>
  <c r="R2409" i="1"/>
  <c r="Q2409" i="1"/>
  <c r="R2408" i="1"/>
  <c r="Q2408" i="1"/>
  <c r="R2407" i="1"/>
  <c r="S2407" i="1" s="1"/>
  <c r="T2407" i="1" s="1"/>
  <c r="Q2407" i="1"/>
  <c r="R2406" i="1"/>
  <c r="Q2406" i="1"/>
  <c r="S2406" i="1" s="1"/>
  <c r="T2406" i="1" s="1"/>
  <c r="R2405" i="1"/>
  <c r="Q2405" i="1"/>
  <c r="R2404" i="1"/>
  <c r="Q2404" i="1"/>
  <c r="R2403" i="1"/>
  <c r="Q2403" i="1"/>
  <c r="R2402" i="1"/>
  <c r="Q2402" i="1"/>
  <c r="R2401" i="1"/>
  <c r="Q2401" i="1"/>
  <c r="R2400" i="1"/>
  <c r="S2400" i="1" s="1"/>
  <c r="T2400" i="1" s="1"/>
  <c r="Q2400" i="1"/>
  <c r="R2399" i="1"/>
  <c r="Q2399" i="1"/>
  <c r="R2398" i="1"/>
  <c r="Q2398" i="1"/>
  <c r="R2397" i="1"/>
  <c r="Q2397" i="1"/>
  <c r="S2397" i="1" s="1"/>
  <c r="T2397" i="1" s="1"/>
  <c r="R2396" i="1"/>
  <c r="Q2396" i="1"/>
  <c r="R2395" i="1"/>
  <c r="Q2395" i="1"/>
  <c r="S2395" i="1" s="1"/>
  <c r="T2395" i="1" s="1"/>
  <c r="R2394" i="1"/>
  <c r="Q2394" i="1"/>
  <c r="R2393" i="1"/>
  <c r="Q2393" i="1"/>
  <c r="R2392" i="1"/>
  <c r="Q2392" i="1"/>
  <c r="S2392" i="1" s="1"/>
  <c r="T2392" i="1" s="1"/>
  <c r="R2391" i="1"/>
  <c r="Q2391" i="1"/>
  <c r="S2391" i="1" s="1"/>
  <c r="T2391" i="1" s="1"/>
  <c r="R2390" i="1"/>
  <c r="Q2390" i="1"/>
  <c r="R2389" i="1"/>
  <c r="S2389" i="1" s="1"/>
  <c r="T2389" i="1" s="1"/>
  <c r="Q2389" i="1"/>
  <c r="R2388" i="1"/>
  <c r="Q2388" i="1"/>
  <c r="R2387" i="1"/>
  <c r="Q2387" i="1"/>
  <c r="R2386" i="1"/>
  <c r="Q2386" i="1"/>
  <c r="S2386" i="1" s="1"/>
  <c r="T2386" i="1" s="1"/>
  <c r="R2385" i="1"/>
  <c r="Q2385" i="1"/>
  <c r="R2384" i="1"/>
  <c r="Q2384" i="1"/>
  <c r="R2383" i="1"/>
  <c r="Q2383" i="1"/>
  <c r="S2382" i="1"/>
  <c r="T2382" i="1" s="1"/>
  <c r="R2382" i="1"/>
  <c r="Q2382" i="1"/>
  <c r="R2381" i="1"/>
  <c r="Q2381" i="1"/>
  <c r="R2380" i="1"/>
  <c r="S2380" i="1" s="1"/>
  <c r="T2380" i="1" s="1"/>
  <c r="Q2380" i="1"/>
  <c r="R2379" i="1"/>
  <c r="S2379" i="1" s="1"/>
  <c r="T2379" i="1" s="1"/>
  <c r="Q2379" i="1"/>
  <c r="R2378" i="1"/>
  <c r="Q2378" i="1"/>
  <c r="R2377" i="1"/>
  <c r="Q2377" i="1"/>
  <c r="S2377" i="1" s="1"/>
  <c r="T2377" i="1" s="1"/>
  <c r="R2376" i="1"/>
  <c r="Q2376" i="1"/>
  <c r="R2375" i="1"/>
  <c r="Q2375" i="1"/>
  <c r="R2374" i="1"/>
  <c r="S2374" i="1" s="1"/>
  <c r="T2374" i="1" s="1"/>
  <c r="Q2374" i="1"/>
  <c r="R2373" i="1"/>
  <c r="Q2373" i="1"/>
  <c r="R2372" i="1"/>
  <c r="Q2372" i="1"/>
  <c r="R2371" i="1"/>
  <c r="Q2371" i="1"/>
  <c r="S2371" i="1" s="1"/>
  <c r="T2371" i="1" s="1"/>
  <c r="R2370" i="1"/>
  <c r="Q2370" i="1"/>
  <c r="S2370" i="1" s="1"/>
  <c r="T2370" i="1" s="1"/>
  <c r="R2369" i="1"/>
  <c r="Q2369" i="1"/>
  <c r="S2368" i="1"/>
  <c r="T2368" i="1" s="1"/>
  <c r="R2368" i="1"/>
  <c r="Q2368" i="1"/>
  <c r="R2367" i="1"/>
  <c r="Q2367" i="1"/>
  <c r="S2367" i="1" s="1"/>
  <c r="T2367" i="1" s="1"/>
  <c r="R2366" i="1"/>
  <c r="Q2366" i="1"/>
  <c r="R2365" i="1"/>
  <c r="S2365" i="1" s="1"/>
  <c r="T2365" i="1" s="1"/>
  <c r="Q2365" i="1"/>
  <c r="R2364" i="1"/>
  <c r="Q2364" i="1"/>
  <c r="R2363" i="1"/>
  <c r="Q2363" i="1"/>
  <c r="R2362" i="1"/>
  <c r="Q2362" i="1"/>
  <c r="S2362" i="1" s="1"/>
  <c r="T2362" i="1" s="1"/>
  <c r="R2361" i="1"/>
  <c r="Q2361" i="1"/>
  <c r="S2361" i="1" s="1"/>
  <c r="T2361" i="1" s="1"/>
  <c r="T2360" i="1"/>
  <c r="R2360" i="1"/>
  <c r="S2360" i="1" s="1"/>
  <c r="Q2360" i="1"/>
  <c r="R2359" i="1"/>
  <c r="Q2359" i="1"/>
  <c r="S2359" i="1" s="1"/>
  <c r="T2359" i="1" s="1"/>
  <c r="S2358" i="1"/>
  <c r="T2358" i="1" s="1"/>
  <c r="R2358" i="1"/>
  <c r="Q2358" i="1"/>
  <c r="R2357" i="1"/>
  <c r="Q2357" i="1"/>
  <c r="R2356" i="1"/>
  <c r="Q2356" i="1"/>
  <c r="S2356" i="1" s="1"/>
  <c r="T2356" i="1" s="1"/>
  <c r="S2355" i="1"/>
  <c r="T2355" i="1" s="1"/>
  <c r="R2355" i="1"/>
  <c r="Q2355" i="1"/>
  <c r="R2354" i="1"/>
  <c r="Q2354" i="1"/>
  <c r="R2353" i="1"/>
  <c r="Q2353" i="1"/>
  <c r="R2352" i="1"/>
  <c r="Q2352" i="1"/>
  <c r="R2351" i="1"/>
  <c r="Q2351" i="1"/>
  <c r="R2350" i="1"/>
  <c r="Q2350" i="1"/>
  <c r="R2349" i="1"/>
  <c r="Q2349" i="1"/>
  <c r="R2348" i="1"/>
  <c r="Q2348" i="1"/>
  <c r="R2347" i="1"/>
  <c r="S2347" i="1" s="1"/>
  <c r="T2347" i="1" s="1"/>
  <c r="Q2347" i="1"/>
  <c r="R2346" i="1"/>
  <c r="Q2346" i="1"/>
  <c r="S2346" i="1" s="1"/>
  <c r="T2346" i="1" s="1"/>
  <c r="R2345" i="1"/>
  <c r="Q2345" i="1"/>
  <c r="R2344" i="1"/>
  <c r="Q2344" i="1"/>
  <c r="R2343" i="1"/>
  <c r="Q2343" i="1"/>
  <c r="S2343" i="1" s="1"/>
  <c r="T2343" i="1" s="1"/>
  <c r="R2342" i="1"/>
  <c r="Q2342" i="1"/>
  <c r="R2341" i="1"/>
  <c r="S2341" i="1" s="1"/>
  <c r="T2341" i="1" s="1"/>
  <c r="Q2341" i="1"/>
  <c r="R2340" i="1"/>
  <c r="Q2340" i="1"/>
  <c r="R2339" i="1"/>
  <c r="Q2339" i="1"/>
  <c r="R2338" i="1"/>
  <c r="Q2338" i="1"/>
  <c r="R2337" i="1"/>
  <c r="Q2337" i="1"/>
  <c r="S2337" i="1" s="1"/>
  <c r="T2337" i="1" s="1"/>
  <c r="R2336" i="1"/>
  <c r="Q2336" i="1"/>
  <c r="R2335" i="1"/>
  <c r="Q2335" i="1"/>
  <c r="R2334" i="1"/>
  <c r="Q2334" i="1"/>
  <c r="R2333" i="1"/>
  <c r="Q2333" i="1"/>
  <c r="R2332" i="1"/>
  <c r="Q2332" i="1"/>
  <c r="S2332" i="1" s="1"/>
  <c r="T2332" i="1" s="1"/>
  <c r="R2331" i="1"/>
  <c r="Q2331" i="1"/>
  <c r="R2330" i="1"/>
  <c r="Q2330" i="1"/>
  <c r="R2329" i="1"/>
  <c r="Q2329" i="1"/>
  <c r="R2328" i="1"/>
  <c r="Q2328" i="1"/>
  <c r="S2328" i="1" s="1"/>
  <c r="T2328" i="1" s="1"/>
  <c r="R2327" i="1"/>
  <c r="Q2327" i="1"/>
  <c r="R2326" i="1"/>
  <c r="Q2326" i="1"/>
  <c r="S2326" i="1" s="1"/>
  <c r="T2326" i="1" s="1"/>
  <c r="R2325" i="1"/>
  <c r="Q2325" i="1"/>
  <c r="R2324" i="1"/>
  <c r="Q2324" i="1"/>
  <c r="R2323" i="1"/>
  <c r="Q2323" i="1"/>
  <c r="R2322" i="1"/>
  <c r="Q2322" i="1"/>
  <c r="R2321" i="1"/>
  <c r="Q2321" i="1"/>
  <c r="R2320" i="1"/>
  <c r="Q2320" i="1"/>
  <c r="S2320" i="1" s="1"/>
  <c r="T2320" i="1" s="1"/>
  <c r="R2319" i="1"/>
  <c r="S2319" i="1" s="1"/>
  <c r="T2319" i="1" s="1"/>
  <c r="Q2319" i="1"/>
  <c r="R2318" i="1"/>
  <c r="Q2318" i="1"/>
  <c r="S2317" i="1"/>
  <c r="T2317" i="1" s="1"/>
  <c r="R2317" i="1"/>
  <c r="Q2317" i="1"/>
  <c r="R2316" i="1"/>
  <c r="Q2316" i="1"/>
  <c r="R2315" i="1"/>
  <c r="Q2315" i="1"/>
  <c r="R2314" i="1"/>
  <c r="Q2314" i="1"/>
  <c r="R2313" i="1"/>
  <c r="Q2313" i="1"/>
  <c r="R2312" i="1"/>
  <c r="Q2312" i="1"/>
  <c r="T2311" i="1"/>
  <c r="R2311" i="1"/>
  <c r="Q2311" i="1"/>
  <c r="S2311" i="1" s="1"/>
  <c r="R2310" i="1"/>
  <c r="Q2310" i="1"/>
  <c r="R2309" i="1"/>
  <c r="Q2309" i="1"/>
  <c r="S2308" i="1"/>
  <c r="T2308" i="1" s="1"/>
  <c r="R2308" i="1"/>
  <c r="Q2308" i="1"/>
  <c r="R2307" i="1"/>
  <c r="Q2307" i="1"/>
  <c r="S2307" i="1" s="1"/>
  <c r="T2307" i="1" s="1"/>
  <c r="R2306" i="1"/>
  <c r="Q2306" i="1"/>
  <c r="R2305" i="1"/>
  <c r="Q2305" i="1"/>
  <c r="S2305" i="1" s="1"/>
  <c r="T2305" i="1" s="1"/>
  <c r="R2304" i="1"/>
  <c r="Q2304" i="1"/>
  <c r="S2304" i="1" s="1"/>
  <c r="T2304" i="1" s="1"/>
  <c r="R2303" i="1"/>
  <c r="Q2303" i="1"/>
  <c r="R2302" i="1"/>
  <c r="Q2302" i="1"/>
  <c r="R2301" i="1"/>
  <c r="Q2301" i="1"/>
  <c r="R2300" i="1"/>
  <c r="Q2300" i="1"/>
  <c r="R2299" i="1"/>
  <c r="Q2299" i="1"/>
  <c r="R2298" i="1"/>
  <c r="Q2298" i="1"/>
  <c r="R2297" i="1"/>
  <c r="Q2297" i="1"/>
  <c r="S2296" i="1"/>
  <c r="T2296" i="1" s="1"/>
  <c r="R2296" i="1"/>
  <c r="Q2296" i="1"/>
  <c r="R2295" i="1"/>
  <c r="Q2295" i="1"/>
  <c r="R2294" i="1"/>
  <c r="Q2294" i="1"/>
  <c r="R2293" i="1"/>
  <c r="Q2293" i="1"/>
  <c r="R2292" i="1"/>
  <c r="Q2292" i="1"/>
  <c r="S2292" i="1" s="1"/>
  <c r="T2292" i="1" s="1"/>
  <c r="R2291" i="1"/>
  <c r="Q2291" i="1"/>
  <c r="R2290" i="1"/>
  <c r="Q2290" i="1"/>
  <c r="S2290" i="1" s="1"/>
  <c r="T2290" i="1" s="1"/>
  <c r="R2289" i="1"/>
  <c r="Q2289" i="1"/>
  <c r="R2288" i="1"/>
  <c r="Q2288" i="1"/>
  <c r="R2287" i="1"/>
  <c r="Q2287" i="1"/>
  <c r="R2286" i="1"/>
  <c r="Q2286" i="1"/>
  <c r="S2286" i="1" s="1"/>
  <c r="T2286" i="1" s="1"/>
  <c r="T2285" i="1"/>
  <c r="R2285" i="1"/>
  <c r="S2285" i="1" s="1"/>
  <c r="Q2285" i="1"/>
  <c r="R2284" i="1"/>
  <c r="Q2284" i="1"/>
  <c r="R2283" i="1"/>
  <c r="Q2283" i="1"/>
  <c r="S2283" i="1" s="1"/>
  <c r="T2283" i="1" s="1"/>
  <c r="R2282" i="1"/>
  <c r="Q2282" i="1"/>
  <c r="R2281" i="1"/>
  <c r="Q2281" i="1"/>
  <c r="S2281" i="1" s="1"/>
  <c r="T2281" i="1" s="1"/>
  <c r="R2280" i="1"/>
  <c r="Q2280" i="1"/>
  <c r="R2279" i="1"/>
  <c r="Q2279" i="1"/>
  <c r="R2278" i="1"/>
  <c r="Q2278" i="1"/>
  <c r="R2277" i="1"/>
  <c r="Q2277" i="1"/>
  <c r="R2276" i="1"/>
  <c r="Q2276" i="1"/>
  <c r="R2275" i="1"/>
  <c r="Q2275" i="1"/>
  <c r="S2275" i="1" s="1"/>
  <c r="T2275" i="1" s="1"/>
  <c r="R2274" i="1"/>
  <c r="Q2274" i="1"/>
  <c r="R2273" i="1"/>
  <c r="Q2273" i="1"/>
  <c r="R2272" i="1"/>
  <c r="Q2272" i="1"/>
  <c r="R2271" i="1"/>
  <c r="Q2271" i="1"/>
  <c r="S2271" i="1" s="1"/>
  <c r="T2271" i="1" s="1"/>
  <c r="R2270" i="1"/>
  <c r="Q2270" i="1"/>
  <c r="R2269" i="1"/>
  <c r="Q2269" i="1"/>
  <c r="S2269" i="1" s="1"/>
  <c r="T2269" i="1" s="1"/>
  <c r="R2268" i="1"/>
  <c r="Q2268" i="1"/>
  <c r="R2267" i="1"/>
  <c r="Q2267" i="1"/>
  <c r="R2266" i="1"/>
  <c r="Q2266" i="1"/>
  <c r="S2266" i="1" s="1"/>
  <c r="T2266" i="1" s="1"/>
  <c r="R2265" i="1"/>
  <c r="Q2265" i="1"/>
  <c r="S2265" i="1" s="1"/>
  <c r="T2265" i="1" s="1"/>
  <c r="R2264" i="1"/>
  <c r="Q2264" i="1"/>
  <c r="R2263" i="1"/>
  <c r="Q2263" i="1"/>
  <c r="S2263" i="1" s="1"/>
  <c r="T2263" i="1" s="1"/>
  <c r="R2262" i="1"/>
  <c r="Q2262" i="1"/>
  <c r="R2261" i="1"/>
  <c r="Q2261" i="1"/>
  <c r="R2260" i="1"/>
  <c r="Q2260" i="1"/>
  <c r="R2259" i="1"/>
  <c r="Q2259" i="1"/>
  <c r="S2259" i="1" s="1"/>
  <c r="T2259" i="1" s="1"/>
  <c r="R2258" i="1"/>
  <c r="Q2258" i="1"/>
  <c r="R2257" i="1"/>
  <c r="Q2257" i="1"/>
  <c r="S2257" i="1" s="1"/>
  <c r="T2257" i="1" s="1"/>
  <c r="R2256" i="1"/>
  <c r="Q2256" i="1"/>
  <c r="R2255" i="1"/>
  <c r="Q2255" i="1"/>
  <c r="R2254" i="1"/>
  <c r="Q2254" i="1"/>
  <c r="R2253" i="1"/>
  <c r="Q2253" i="1"/>
  <c r="S2253" i="1" s="1"/>
  <c r="T2253" i="1" s="1"/>
  <c r="R2252" i="1"/>
  <c r="Q2252" i="1"/>
  <c r="R2251" i="1"/>
  <c r="Q2251" i="1"/>
  <c r="R2250" i="1"/>
  <c r="Q2250" i="1"/>
  <c r="R2249" i="1"/>
  <c r="Q2249" i="1"/>
  <c r="R2248" i="1"/>
  <c r="Q2248" i="1"/>
  <c r="S2248" i="1" s="1"/>
  <c r="T2248" i="1" s="1"/>
  <c r="R2247" i="1"/>
  <c r="Q2247" i="1"/>
  <c r="R2246" i="1"/>
  <c r="Q2246" i="1"/>
  <c r="R2245" i="1"/>
  <c r="Q2245" i="1"/>
  <c r="S2245" i="1" s="1"/>
  <c r="T2245" i="1" s="1"/>
  <c r="R2244" i="1"/>
  <c r="Q2244" i="1"/>
  <c r="R2243" i="1"/>
  <c r="Q2243" i="1"/>
  <c r="R2242" i="1"/>
  <c r="Q2242" i="1"/>
  <c r="R2241" i="1"/>
  <c r="Q2241" i="1"/>
  <c r="R2240" i="1"/>
  <c r="Q2240" i="1"/>
  <c r="R2239" i="1"/>
  <c r="Q2239" i="1"/>
  <c r="R2238" i="1"/>
  <c r="Q2238" i="1"/>
  <c r="R2237" i="1"/>
  <c r="Q2237" i="1"/>
  <c r="R2236" i="1"/>
  <c r="Q2236" i="1"/>
  <c r="S2236" i="1" s="1"/>
  <c r="T2236" i="1" s="1"/>
  <c r="R2235" i="1"/>
  <c r="Q2235" i="1"/>
  <c r="S2235" i="1" s="1"/>
  <c r="T2235" i="1" s="1"/>
  <c r="R2234" i="1"/>
  <c r="Q2234" i="1"/>
  <c r="R2233" i="1"/>
  <c r="Q2233" i="1"/>
  <c r="S2233" i="1" s="1"/>
  <c r="T2233" i="1" s="1"/>
  <c r="R2232" i="1"/>
  <c r="Q2232" i="1"/>
  <c r="R2231" i="1"/>
  <c r="Q2231" i="1"/>
  <c r="R2230" i="1"/>
  <c r="Q2230" i="1"/>
  <c r="S2230" i="1" s="1"/>
  <c r="T2230" i="1" s="1"/>
  <c r="R2229" i="1"/>
  <c r="Q2229" i="1"/>
  <c r="R2228" i="1"/>
  <c r="Q2228" i="1"/>
  <c r="R2227" i="1"/>
  <c r="Q2227" i="1"/>
  <c r="R2226" i="1"/>
  <c r="Q2226" i="1"/>
  <c r="R2225" i="1"/>
  <c r="Q2225" i="1"/>
  <c r="R2224" i="1"/>
  <c r="Q2224" i="1"/>
  <c r="S2224" i="1" s="1"/>
  <c r="T2224" i="1" s="1"/>
  <c r="R2223" i="1"/>
  <c r="Q2223" i="1"/>
  <c r="R2222" i="1"/>
  <c r="Q2222" i="1"/>
  <c r="R2221" i="1"/>
  <c r="Q2221" i="1"/>
  <c r="S2221" i="1" s="1"/>
  <c r="T2221" i="1" s="1"/>
  <c r="R2220" i="1"/>
  <c r="Q2220" i="1"/>
  <c r="R2219" i="1"/>
  <c r="Q2219" i="1"/>
  <c r="R2218" i="1"/>
  <c r="Q2218" i="1"/>
  <c r="S2218" i="1" s="1"/>
  <c r="T2218" i="1" s="1"/>
  <c r="R2217" i="1"/>
  <c r="Q2217" i="1"/>
  <c r="R2216" i="1"/>
  <c r="Q2216" i="1"/>
  <c r="R2215" i="1"/>
  <c r="Q2215" i="1"/>
  <c r="R2214" i="1"/>
  <c r="Q2214" i="1"/>
  <c r="R2213" i="1"/>
  <c r="Q2213" i="1"/>
  <c r="R2212" i="1"/>
  <c r="Q2212" i="1"/>
  <c r="R2211" i="1"/>
  <c r="Q2211" i="1"/>
  <c r="R2210" i="1"/>
  <c r="Q2210" i="1"/>
  <c r="R2209" i="1"/>
  <c r="Q2209" i="1"/>
  <c r="R2208" i="1"/>
  <c r="Q2208" i="1"/>
  <c r="R2207" i="1"/>
  <c r="Q2207" i="1"/>
  <c r="R2206" i="1"/>
  <c r="Q2206" i="1"/>
  <c r="R2205" i="1"/>
  <c r="Q2205" i="1"/>
  <c r="R2204" i="1"/>
  <c r="Q2204" i="1"/>
  <c r="R2203" i="1"/>
  <c r="Q2203" i="1"/>
  <c r="R2202" i="1"/>
  <c r="Q2202" i="1"/>
  <c r="R2201" i="1"/>
  <c r="Q2201" i="1"/>
  <c r="R2200" i="1"/>
  <c r="Q2200" i="1"/>
  <c r="S2200" i="1" s="1"/>
  <c r="T2200" i="1" s="1"/>
  <c r="R2199" i="1"/>
  <c r="Q2199" i="1"/>
  <c r="R2198" i="1"/>
  <c r="Q2198" i="1"/>
  <c r="R2197" i="1"/>
  <c r="Q2197" i="1"/>
  <c r="R2196" i="1"/>
  <c r="Q2196" i="1"/>
  <c r="R2195" i="1"/>
  <c r="Q2195" i="1"/>
  <c r="R2194" i="1"/>
  <c r="Q2194" i="1"/>
  <c r="R2193" i="1"/>
  <c r="Q2193" i="1"/>
  <c r="S2193" i="1" s="1"/>
  <c r="T2193" i="1" s="1"/>
  <c r="R2192" i="1"/>
  <c r="Q2192" i="1"/>
  <c r="R2191" i="1"/>
  <c r="Q2191" i="1"/>
  <c r="R2190" i="1"/>
  <c r="Q2190" i="1"/>
  <c r="R2189" i="1"/>
  <c r="Q2189" i="1"/>
  <c r="R2188" i="1"/>
  <c r="Q2188" i="1"/>
  <c r="S2188" i="1" s="1"/>
  <c r="T2188" i="1" s="1"/>
  <c r="R2187" i="1"/>
  <c r="Q2187" i="1"/>
  <c r="R2186" i="1"/>
  <c r="Q2186" i="1"/>
  <c r="R2185" i="1"/>
  <c r="Q2185" i="1"/>
  <c r="R2184" i="1"/>
  <c r="Q2184" i="1"/>
  <c r="S2184" i="1" s="1"/>
  <c r="T2184" i="1" s="1"/>
  <c r="R2183" i="1"/>
  <c r="Q2183" i="1"/>
  <c r="R2182" i="1"/>
  <c r="Q2182" i="1"/>
  <c r="S2182" i="1" s="1"/>
  <c r="T2182" i="1" s="1"/>
  <c r="R2181" i="1"/>
  <c r="Q2181" i="1"/>
  <c r="S2181" i="1" s="1"/>
  <c r="T2181" i="1" s="1"/>
  <c r="R2180" i="1"/>
  <c r="Q2180" i="1"/>
  <c r="R2179" i="1"/>
  <c r="Q2179" i="1"/>
  <c r="R2178" i="1"/>
  <c r="Q2178" i="1"/>
  <c r="S2178" i="1" s="1"/>
  <c r="T2178" i="1" s="1"/>
  <c r="R2177" i="1"/>
  <c r="S2177" i="1" s="1"/>
  <c r="T2177" i="1" s="1"/>
  <c r="Q2177" i="1"/>
  <c r="R2176" i="1"/>
  <c r="Q2176" i="1"/>
  <c r="R2175" i="1"/>
  <c r="Q2175" i="1"/>
  <c r="R2174" i="1"/>
  <c r="Q2174" i="1"/>
  <c r="R2173" i="1"/>
  <c r="Q2173" i="1"/>
  <c r="R2172" i="1"/>
  <c r="Q2172" i="1"/>
  <c r="R2171" i="1"/>
  <c r="Q2171" i="1"/>
  <c r="R2170" i="1"/>
  <c r="Q2170" i="1"/>
  <c r="R2169" i="1"/>
  <c r="Q2169" i="1"/>
  <c r="R2168" i="1"/>
  <c r="Q2168" i="1"/>
  <c r="R2167" i="1"/>
  <c r="Q2167" i="1"/>
  <c r="R2166" i="1"/>
  <c r="Q2166" i="1"/>
  <c r="S2166" i="1" s="1"/>
  <c r="T2166" i="1" s="1"/>
  <c r="R2165" i="1"/>
  <c r="Q2165" i="1"/>
  <c r="R2164" i="1"/>
  <c r="Q2164" i="1"/>
  <c r="S2164" i="1" s="1"/>
  <c r="T2164" i="1" s="1"/>
  <c r="R2163" i="1"/>
  <c r="Q2163" i="1"/>
  <c r="R2162" i="1"/>
  <c r="S2162" i="1" s="1"/>
  <c r="T2162" i="1" s="1"/>
  <c r="Q2162" i="1"/>
  <c r="R2161" i="1"/>
  <c r="Q2161" i="1"/>
  <c r="R2160" i="1"/>
  <c r="Q2160" i="1"/>
  <c r="S2160" i="1" s="1"/>
  <c r="T2160" i="1" s="1"/>
  <c r="R2159" i="1"/>
  <c r="S2159" i="1" s="1"/>
  <c r="T2159" i="1" s="1"/>
  <c r="Q2159" i="1"/>
  <c r="R2158" i="1"/>
  <c r="Q2158" i="1"/>
  <c r="R2157" i="1"/>
  <c r="Q2157" i="1"/>
  <c r="S2157" i="1" s="1"/>
  <c r="T2157" i="1" s="1"/>
  <c r="R2156" i="1"/>
  <c r="Q2156" i="1"/>
  <c r="R2155" i="1"/>
  <c r="Q2155" i="1"/>
  <c r="S2155" i="1" s="1"/>
  <c r="T2155" i="1" s="1"/>
  <c r="R2154" i="1"/>
  <c r="Q2154" i="1"/>
  <c r="R2153" i="1"/>
  <c r="Q2153" i="1"/>
  <c r="R2152" i="1"/>
  <c r="Q2152" i="1"/>
  <c r="R2151" i="1"/>
  <c r="Q2151" i="1"/>
  <c r="R2150" i="1"/>
  <c r="S2150" i="1" s="1"/>
  <c r="T2150" i="1" s="1"/>
  <c r="Q2150" i="1"/>
  <c r="R2149" i="1"/>
  <c r="Q2149" i="1"/>
  <c r="R2148" i="1"/>
  <c r="Q2148" i="1"/>
  <c r="S2148" i="1" s="1"/>
  <c r="T2148" i="1" s="1"/>
  <c r="R2147" i="1"/>
  <c r="Q2147" i="1"/>
  <c r="R2146" i="1"/>
  <c r="Q2146" i="1"/>
  <c r="S2146" i="1" s="1"/>
  <c r="T2146" i="1" s="1"/>
  <c r="R2145" i="1"/>
  <c r="Q2145" i="1"/>
  <c r="S2145" i="1" s="1"/>
  <c r="T2145" i="1" s="1"/>
  <c r="R2144" i="1"/>
  <c r="Q2144" i="1"/>
  <c r="R2143" i="1"/>
  <c r="Q2143" i="1"/>
  <c r="R2142" i="1"/>
  <c r="Q2142" i="1"/>
  <c r="S2142" i="1" s="1"/>
  <c r="T2142" i="1" s="1"/>
  <c r="R2141" i="1"/>
  <c r="Q2141" i="1"/>
  <c r="R2140" i="1"/>
  <c r="Q2140" i="1"/>
  <c r="S2140" i="1" s="1"/>
  <c r="T2140" i="1" s="1"/>
  <c r="R2139" i="1"/>
  <c r="Q2139" i="1"/>
  <c r="S2139" i="1" s="1"/>
  <c r="T2139" i="1" s="1"/>
  <c r="R2138" i="1"/>
  <c r="S2138" i="1" s="1"/>
  <c r="T2138" i="1" s="1"/>
  <c r="Q2138" i="1"/>
  <c r="R2137" i="1"/>
  <c r="Q2137" i="1"/>
  <c r="S2137" i="1" s="1"/>
  <c r="T2137" i="1" s="1"/>
  <c r="R2136" i="1"/>
  <c r="Q2136" i="1"/>
  <c r="S2136" i="1" s="1"/>
  <c r="T2136" i="1" s="1"/>
  <c r="R2135" i="1"/>
  <c r="Q2135" i="1"/>
  <c r="R2134" i="1"/>
  <c r="Q2134" i="1"/>
  <c r="R2133" i="1"/>
  <c r="Q2133" i="1"/>
  <c r="S2133" i="1" s="1"/>
  <c r="T2133" i="1" s="1"/>
  <c r="R2132" i="1"/>
  <c r="S2132" i="1" s="1"/>
  <c r="T2132" i="1" s="1"/>
  <c r="Q2132" i="1"/>
  <c r="R2131" i="1"/>
  <c r="Q2131" i="1"/>
  <c r="S2131" i="1" s="1"/>
  <c r="T2131" i="1" s="1"/>
  <c r="R2130" i="1"/>
  <c r="Q2130" i="1"/>
  <c r="S2130" i="1" s="1"/>
  <c r="T2130" i="1" s="1"/>
  <c r="R2129" i="1"/>
  <c r="Q2129" i="1"/>
  <c r="R2128" i="1"/>
  <c r="Q2128" i="1"/>
  <c r="R2127" i="1"/>
  <c r="Q2127" i="1"/>
  <c r="S2127" i="1" s="1"/>
  <c r="T2127" i="1" s="1"/>
  <c r="R2126" i="1"/>
  <c r="S2126" i="1" s="1"/>
  <c r="T2126" i="1" s="1"/>
  <c r="Q2126" i="1"/>
  <c r="R2125" i="1"/>
  <c r="Q2125" i="1"/>
  <c r="R2124" i="1"/>
  <c r="S2124" i="1" s="1"/>
  <c r="T2124" i="1" s="1"/>
  <c r="Q2124" i="1"/>
  <c r="R2123" i="1"/>
  <c r="Q2123" i="1"/>
  <c r="R2122" i="1"/>
  <c r="Q2122" i="1"/>
  <c r="R2121" i="1"/>
  <c r="S2121" i="1" s="1"/>
  <c r="T2121" i="1" s="1"/>
  <c r="Q2121" i="1"/>
  <c r="R2120" i="1"/>
  <c r="Q2120" i="1"/>
  <c r="R2119" i="1"/>
  <c r="Q2119" i="1"/>
  <c r="R2118" i="1"/>
  <c r="Q2118" i="1"/>
  <c r="R2117" i="1"/>
  <c r="Q2117" i="1"/>
  <c r="R2116" i="1"/>
  <c r="Q2116" i="1"/>
  <c r="S2116" i="1" s="1"/>
  <c r="T2116" i="1" s="1"/>
  <c r="R2115" i="1"/>
  <c r="Q2115" i="1"/>
  <c r="R2114" i="1"/>
  <c r="Q2114" i="1"/>
  <c r="R2113" i="1"/>
  <c r="Q2113" i="1"/>
  <c r="R2112" i="1"/>
  <c r="Q2112" i="1"/>
  <c r="R2111" i="1"/>
  <c r="Q2111" i="1"/>
  <c r="R2110" i="1"/>
  <c r="Q2110" i="1"/>
  <c r="R2109" i="1"/>
  <c r="Q2109" i="1"/>
  <c r="R2108" i="1"/>
  <c r="Q2108" i="1"/>
  <c r="R2107" i="1"/>
  <c r="Q2107" i="1"/>
  <c r="R2106" i="1"/>
  <c r="Q2106" i="1"/>
  <c r="R2105" i="1"/>
  <c r="Q2105" i="1"/>
  <c r="R2104" i="1"/>
  <c r="Q2104" i="1"/>
  <c r="R2103" i="1"/>
  <c r="Q2103" i="1"/>
  <c r="S2103" i="1" s="1"/>
  <c r="T2103" i="1" s="1"/>
  <c r="R2102" i="1"/>
  <c r="Q2102" i="1"/>
  <c r="R2101" i="1"/>
  <c r="Q2101" i="1"/>
  <c r="S2101" i="1" s="1"/>
  <c r="T2101" i="1" s="1"/>
  <c r="R2100" i="1"/>
  <c r="Q2100" i="1"/>
  <c r="S2100" i="1" s="1"/>
  <c r="T2100" i="1" s="1"/>
  <c r="R2099" i="1"/>
  <c r="Q2099" i="1"/>
  <c r="R2098" i="1"/>
  <c r="Q2098" i="1"/>
  <c r="R2097" i="1"/>
  <c r="Q2097" i="1"/>
  <c r="S2097" i="1" s="1"/>
  <c r="T2097" i="1" s="1"/>
  <c r="R2096" i="1"/>
  <c r="Q2096" i="1"/>
  <c r="R2095" i="1"/>
  <c r="Q2095" i="1"/>
  <c r="R2094" i="1"/>
  <c r="Q2094" i="1"/>
  <c r="R2093" i="1"/>
  <c r="Q2093" i="1"/>
  <c r="R2092" i="1"/>
  <c r="Q2092" i="1"/>
  <c r="R2091" i="1"/>
  <c r="Q2091" i="1"/>
  <c r="S2091" i="1" s="1"/>
  <c r="T2091" i="1" s="1"/>
  <c r="R2090" i="1"/>
  <c r="Q2090" i="1"/>
  <c r="R2089" i="1"/>
  <c r="Q2089" i="1"/>
  <c r="R2088" i="1"/>
  <c r="Q2088" i="1"/>
  <c r="S2088" i="1" s="1"/>
  <c r="T2088" i="1" s="1"/>
  <c r="R2087" i="1"/>
  <c r="Q2087" i="1"/>
  <c r="R2086" i="1"/>
  <c r="Q2086" i="1"/>
  <c r="R2085" i="1"/>
  <c r="Q2085" i="1"/>
  <c r="S2085" i="1" s="1"/>
  <c r="T2085" i="1" s="1"/>
  <c r="R2084" i="1"/>
  <c r="Q2084" i="1"/>
  <c r="R2083" i="1"/>
  <c r="Q2083" i="1"/>
  <c r="R2082" i="1"/>
  <c r="Q2082" i="1"/>
  <c r="R2081" i="1"/>
  <c r="Q2081" i="1"/>
  <c r="S2081" i="1" s="1"/>
  <c r="T2081" i="1" s="1"/>
  <c r="R2080" i="1"/>
  <c r="Q2080" i="1"/>
  <c r="S2080" i="1" s="1"/>
  <c r="T2080" i="1" s="1"/>
  <c r="R2079" i="1"/>
  <c r="Q2079" i="1"/>
  <c r="R2078" i="1"/>
  <c r="Q2078" i="1"/>
  <c r="R2077" i="1"/>
  <c r="Q2077" i="1"/>
  <c r="R2076" i="1"/>
  <c r="Q2076" i="1"/>
  <c r="R2075" i="1"/>
  <c r="Q2075" i="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R2065" i="1"/>
  <c r="Q2065" i="1"/>
  <c r="R2064" i="1"/>
  <c r="Q2064" i="1"/>
  <c r="R2063" i="1"/>
  <c r="Q2063" i="1"/>
  <c r="R2062" i="1"/>
  <c r="Q2062" i="1"/>
  <c r="R2061" i="1"/>
  <c r="Q2061" i="1"/>
  <c r="S2061" i="1" s="1"/>
  <c r="T2061" i="1" s="1"/>
  <c r="R2060" i="1"/>
  <c r="Q2060" i="1"/>
  <c r="R2059" i="1"/>
  <c r="Q2059" i="1"/>
  <c r="R2058" i="1"/>
  <c r="Q2058" i="1"/>
  <c r="R2057" i="1"/>
  <c r="Q2057" i="1"/>
  <c r="R2056" i="1"/>
  <c r="Q2056" i="1"/>
  <c r="S2056" i="1" s="1"/>
  <c r="T2056" i="1" s="1"/>
  <c r="R2055" i="1"/>
  <c r="Q2055" i="1"/>
  <c r="S2055" i="1" s="1"/>
  <c r="T2055" i="1" s="1"/>
  <c r="R2054" i="1"/>
  <c r="Q2054" i="1"/>
  <c r="R2053" i="1"/>
  <c r="Q2053" i="1"/>
  <c r="R2052" i="1"/>
  <c r="Q2052" i="1"/>
  <c r="R2051" i="1"/>
  <c r="Q2051" i="1"/>
  <c r="R2050" i="1"/>
  <c r="Q2050" i="1"/>
  <c r="R2049" i="1"/>
  <c r="Q2049" i="1"/>
  <c r="S2049" i="1" s="1"/>
  <c r="T2049" i="1" s="1"/>
  <c r="R2048" i="1"/>
  <c r="Q2048" i="1"/>
  <c r="R2047" i="1"/>
  <c r="Q2047" i="1"/>
  <c r="S2047" i="1" s="1"/>
  <c r="T2047" i="1" s="1"/>
  <c r="R2046" i="1"/>
  <c r="Q2046" i="1"/>
  <c r="S2046" i="1" s="1"/>
  <c r="T2046" i="1" s="1"/>
  <c r="R2045" i="1"/>
  <c r="Q2045" i="1"/>
  <c r="R2044" i="1"/>
  <c r="Q2044" i="1"/>
  <c r="R2043" i="1"/>
  <c r="Q2043" i="1"/>
  <c r="S2043" i="1" s="1"/>
  <c r="T2043" i="1" s="1"/>
  <c r="R2042" i="1"/>
  <c r="Q2042" i="1"/>
  <c r="R2041" i="1"/>
  <c r="Q2041" i="1"/>
  <c r="R2040" i="1"/>
  <c r="Q2040" i="1"/>
  <c r="R2039" i="1"/>
  <c r="Q2039" i="1"/>
  <c r="R2038" i="1"/>
  <c r="Q2038" i="1"/>
  <c r="R2037" i="1"/>
  <c r="Q2037" i="1"/>
  <c r="R2036" i="1"/>
  <c r="Q2036" i="1"/>
  <c r="R2035" i="1"/>
  <c r="Q2035" i="1"/>
  <c r="R2034" i="1"/>
  <c r="Q2034" i="1"/>
  <c r="S2034" i="1" s="1"/>
  <c r="T2034" i="1" s="1"/>
  <c r="R2033" i="1"/>
  <c r="Q2033" i="1"/>
  <c r="R2032" i="1"/>
  <c r="Q2032" i="1"/>
  <c r="R2031" i="1"/>
  <c r="Q2031" i="1"/>
  <c r="R2030" i="1"/>
  <c r="Q2030" i="1"/>
  <c r="R2029" i="1"/>
  <c r="Q2029" i="1"/>
  <c r="R2028" i="1"/>
  <c r="Q2028" i="1"/>
  <c r="R2027" i="1"/>
  <c r="Q2027" i="1"/>
  <c r="R2026" i="1"/>
  <c r="Q2026" i="1"/>
  <c r="R2025" i="1"/>
  <c r="Q2025" i="1"/>
  <c r="S2025" i="1" s="1"/>
  <c r="T2025" i="1" s="1"/>
  <c r="R2024" i="1"/>
  <c r="Q2024" i="1"/>
  <c r="S2024" i="1" s="1"/>
  <c r="T2024" i="1" s="1"/>
  <c r="R2023" i="1"/>
  <c r="Q2023" i="1"/>
  <c r="R2022" i="1"/>
  <c r="Q2022" i="1"/>
  <c r="S2022" i="1" s="1"/>
  <c r="T2022" i="1" s="1"/>
  <c r="R2021" i="1"/>
  <c r="Q2021" i="1"/>
  <c r="S2021" i="1" s="1"/>
  <c r="T2021" i="1" s="1"/>
  <c r="R2020" i="1"/>
  <c r="Q2020" i="1"/>
  <c r="S2020" i="1" s="1"/>
  <c r="T2020" i="1" s="1"/>
  <c r="R2019" i="1"/>
  <c r="S2019" i="1" s="1"/>
  <c r="T2019" i="1" s="1"/>
  <c r="Q2019" i="1"/>
  <c r="R2018" i="1"/>
  <c r="Q2018" i="1"/>
  <c r="R2017" i="1"/>
  <c r="Q2017" i="1"/>
  <c r="R2016" i="1"/>
  <c r="Q2016" i="1"/>
  <c r="R2015" i="1"/>
  <c r="Q2015" i="1"/>
  <c r="R2014" i="1"/>
  <c r="Q2014" i="1"/>
  <c r="R2013" i="1"/>
  <c r="Q2013" i="1"/>
  <c r="R2012" i="1"/>
  <c r="Q2012" i="1"/>
  <c r="R2011" i="1"/>
  <c r="Q2011" i="1"/>
  <c r="S2010" i="1"/>
  <c r="T2010" i="1" s="1"/>
  <c r="R2010" i="1"/>
  <c r="Q2010" i="1"/>
  <c r="R2009" i="1"/>
  <c r="Q2009" i="1"/>
  <c r="S2009" i="1" s="1"/>
  <c r="T2009" i="1" s="1"/>
  <c r="R2008" i="1"/>
  <c r="Q2008" i="1"/>
  <c r="S2008" i="1" s="1"/>
  <c r="T2008" i="1" s="1"/>
  <c r="R2007" i="1"/>
  <c r="Q2007" i="1"/>
  <c r="S2007" i="1" s="1"/>
  <c r="T2007" i="1" s="1"/>
  <c r="R2006" i="1"/>
  <c r="Q2006" i="1"/>
  <c r="R2005" i="1"/>
  <c r="Q2005" i="1"/>
  <c r="R2004" i="1"/>
  <c r="Q2004" i="1"/>
  <c r="R2003" i="1"/>
  <c r="Q2003" i="1"/>
  <c r="R2002" i="1"/>
  <c r="Q2002" i="1"/>
  <c r="R2001" i="1"/>
  <c r="Q2001" i="1"/>
  <c r="R2000" i="1"/>
  <c r="Q2000" i="1"/>
  <c r="R1999" i="1"/>
  <c r="Q1999" i="1"/>
  <c r="R1998" i="1"/>
  <c r="Q1998" i="1"/>
  <c r="S1998" i="1" s="1"/>
  <c r="T1998" i="1" s="1"/>
  <c r="R1997" i="1"/>
  <c r="Q1997" i="1"/>
  <c r="R1996" i="1"/>
  <c r="Q1996" i="1"/>
  <c r="S1996" i="1" s="1"/>
  <c r="T1996" i="1" s="1"/>
  <c r="R1995" i="1"/>
  <c r="Q1995" i="1"/>
  <c r="S1995" i="1" s="1"/>
  <c r="T1995" i="1" s="1"/>
  <c r="R1994" i="1"/>
  <c r="Q1994" i="1"/>
  <c r="S1994" i="1" s="1"/>
  <c r="T1994" i="1" s="1"/>
  <c r="R1993" i="1"/>
  <c r="Q1993" i="1"/>
  <c r="R1992" i="1"/>
  <c r="Q1992" i="1"/>
  <c r="S1992" i="1" s="1"/>
  <c r="T1992" i="1" s="1"/>
  <c r="R1991" i="1"/>
  <c r="Q1991" i="1"/>
  <c r="R1990" i="1"/>
  <c r="Q1990" i="1"/>
  <c r="S1990" i="1" s="1"/>
  <c r="T1990" i="1" s="1"/>
  <c r="R1989" i="1"/>
  <c r="Q1989" i="1"/>
  <c r="R1988" i="1"/>
  <c r="Q1988" i="1"/>
  <c r="R1987" i="1"/>
  <c r="Q1987" i="1"/>
  <c r="R1986" i="1"/>
  <c r="Q1986" i="1"/>
  <c r="R1985" i="1"/>
  <c r="Q1985" i="1"/>
  <c r="R1984" i="1"/>
  <c r="Q1984" i="1"/>
  <c r="R1983" i="1"/>
  <c r="Q1983" i="1"/>
  <c r="S1983" i="1" s="1"/>
  <c r="T1983" i="1" s="1"/>
  <c r="R1982" i="1"/>
  <c r="Q1982" i="1"/>
  <c r="R1981" i="1"/>
  <c r="Q1981" i="1"/>
  <c r="R1980" i="1"/>
  <c r="Q1980" i="1"/>
  <c r="S1980" i="1" s="1"/>
  <c r="T1980" i="1" s="1"/>
  <c r="R1979" i="1"/>
  <c r="Q1979" i="1"/>
  <c r="R1978" i="1"/>
  <c r="Q1978" i="1"/>
  <c r="R1977" i="1"/>
  <c r="Q1977" i="1"/>
  <c r="S1977" i="1" s="1"/>
  <c r="T1977" i="1" s="1"/>
  <c r="R1976" i="1"/>
  <c r="Q1976" i="1"/>
  <c r="S1976" i="1" s="1"/>
  <c r="T1976" i="1" s="1"/>
  <c r="R1975" i="1"/>
  <c r="Q1975" i="1"/>
  <c r="R1974" i="1"/>
  <c r="Q1974" i="1"/>
  <c r="S1974" i="1" s="1"/>
  <c r="T1974" i="1" s="1"/>
  <c r="R1973" i="1"/>
  <c r="Q1973" i="1"/>
  <c r="S1973" i="1" s="1"/>
  <c r="T1973" i="1" s="1"/>
  <c r="R1972" i="1"/>
  <c r="Q1972" i="1"/>
  <c r="R1971" i="1"/>
  <c r="Q1971" i="1"/>
  <c r="S1971" i="1" s="1"/>
  <c r="T1971" i="1" s="1"/>
  <c r="R1970" i="1"/>
  <c r="Q1970" i="1"/>
  <c r="R1969" i="1"/>
  <c r="Q1969" i="1"/>
  <c r="R1968" i="1"/>
  <c r="Q1968" i="1"/>
  <c r="R1967" i="1"/>
  <c r="Q1967" i="1"/>
  <c r="S1967" i="1" s="1"/>
  <c r="T1967" i="1" s="1"/>
  <c r="R1966" i="1"/>
  <c r="Q1966" i="1"/>
  <c r="R1965" i="1"/>
  <c r="Q1965" i="1"/>
  <c r="S1965" i="1" s="1"/>
  <c r="T1965" i="1" s="1"/>
  <c r="R1964" i="1"/>
  <c r="Q1964" i="1"/>
  <c r="S1964" i="1" s="1"/>
  <c r="T1964" i="1" s="1"/>
  <c r="R1963" i="1"/>
  <c r="Q1963" i="1"/>
  <c r="S1963" i="1" s="1"/>
  <c r="T1963" i="1" s="1"/>
  <c r="R1962" i="1"/>
  <c r="Q1962" i="1"/>
  <c r="R1961" i="1"/>
  <c r="Q1961" i="1"/>
  <c r="R1960" i="1"/>
  <c r="Q1960" i="1"/>
  <c r="R1959" i="1"/>
  <c r="Q1959" i="1"/>
  <c r="S1959" i="1" s="1"/>
  <c r="T1959" i="1" s="1"/>
  <c r="R1958" i="1"/>
  <c r="Q1958" i="1"/>
  <c r="R1957" i="1"/>
  <c r="Q1957" i="1"/>
  <c r="R1956" i="1"/>
  <c r="Q1956" i="1"/>
  <c r="S1956" i="1" s="1"/>
  <c r="T1956" i="1" s="1"/>
  <c r="R1955" i="1"/>
  <c r="Q1955" i="1"/>
  <c r="S1955" i="1" s="1"/>
  <c r="T1955" i="1" s="1"/>
  <c r="R1954" i="1"/>
  <c r="Q1954" i="1"/>
  <c r="R1953" i="1"/>
  <c r="Q1953" i="1"/>
  <c r="S1953" i="1" s="1"/>
  <c r="T1953" i="1" s="1"/>
  <c r="R1952" i="1"/>
  <c r="Q1952" i="1"/>
  <c r="R1951" i="1"/>
  <c r="Q1951" i="1"/>
  <c r="R1950" i="1"/>
  <c r="Q1950" i="1"/>
  <c r="S1950" i="1" s="1"/>
  <c r="T1950" i="1" s="1"/>
  <c r="R1949" i="1"/>
  <c r="Q1949" i="1"/>
  <c r="S1949" i="1" s="1"/>
  <c r="T1949" i="1" s="1"/>
  <c r="R1948" i="1"/>
  <c r="Q1948" i="1"/>
  <c r="R1947" i="1"/>
  <c r="Q1947" i="1"/>
  <c r="S1947" i="1" s="1"/>
  <c r="T1947" i="1" s="1"/>
  <c r="R1946" i="1"/>
  <c r="Q1946" i="1"/>
  <c r="R1945" i="1"/>
  <c r="Q1945" i="1"/>
  <c r="R1944" i="1"/>
  <c r="Q1944" i="1"/>
  <c r="R1943" i="1"/>
  <c r="Q1943" i="1"/>
  <c r="R1942" i="1"/>
  <c r="Q1942" i="1"/>
  <c r="R1941" i="1"/>
  <c r="Q1941" i="1"/>
  <c r="S1941" i="1" s="1"/>
  <c r="T1941" i="1" s="1"/>
  <c r="R1940" i="1"/>
  <c r="Q1940" i="1"/>
  <c r="R1939" i="1"/>
  <c r="Q1939" i="1"/>
  <c r="R1938" i="1"/>
  <c r="S1938" i="1" s="1"/>
  <c r="T1938" i="1" s="1"/>
  <c r="Q1938" i="1"/>
  <c r="R1937" i="1"/>
  <c r="Q1937" i="1"/>
  <c r="S1937" i="1" s="1"/>
  <c r="T1937" i="1" s="1"/>
  <c r="R1936" i="1"/>
  <c r="Q1936" i="1"/>
  <c r="R1935" i="1"/>
  <c r="Q1935" i="1"/>
  <c r="S1935" i="1" s="1"/>
  <c r="T1935" i="1" s="1"/>
  <c r="T1934" i="1"/>
  <c r="R1934" i="1"/>
  <c r="Q1934" i="1"/>
  <c r="S1934" i="1" s="1"/>
  <c r="R1933" i="1"/>
  <c r="Q1933" i="1"/>
  <c r="R1932" i="1"/>
  <c r="Q1932" i="1"/>
  <c r="S1932" i="1" s="1"/>
  <c r="T1932" i="1" s="1"/>
  <c r="R1931" i="1"/>
  <c r="Q1931" i="1"/>
  <c r="R1930" i="1"/>
  <c r="Q1930" i="1"/>
  <c r="R1929" i="1"/>
  <c r="Q1929" i="1"/>
  <c r="R1928" i="1"/>
  <c r="Q1928" i="1"/>
  <c r="R1927" i="1"/>
  <c r="Q1927" i="1"/>
  <c r="R1926" i="1"/>
  <c r="Q1926" i="1"/>
  <c r="R1925" i="1"/>
  <c r="Q1925" i="1"/>
  <c r="R1924" i="1"/>
  <c r="Q1924" i="1"/>
  <c r="R1923" i="1"/>
  <c r="Q1923" i="1"/>
  <c r="R1922" i="1"/>
  <c r="Q1922" i="1"/>
  <c r="R1921" i="1"/>
  <c r="Q1921" i="1"/>
  <c r="R1920" i="1"/>
  <c r="Q1920" i="1"/>
  <c r="S1920" i="1" s="1"/>
  <c r="T1920" i="1" s="1"/>
  <c r="R1919" i="1"/>
  <c r="Q1919" i="1"/>
  <c r="R1918" i="1"/>
  <c r="Q1918" i="1"/>
  <c r="R1917" i="1"/>
  <c r="Q1917" i="1"/>
  <c r="S1917" i="1" s="1"/>
  <c r="T1917" i="1" s="1"/>
  <c r="R1916" i="1"/>
  <c r="Q1916" i="1"/>
  <c r="S1916" i="1" s="1"/>
  <c r="T1916" i="1" s="1"/>
  <c r="R1915" i="1"/>
  <c r="Q1915" i="1"/>
  <c r="R1914" i="1"/>
  <c r="Q1914" i="1"/>
  <c r="S1914" i="1" s="1"/>
  <c r="T1914" i="1" s="1"/>
  <c r="R1913" i="1"/>
  <c r="Q1913" i="1"/>
  <c r="R1912" i="1"/>
  <c r="Q1912" i="1"/>
  <c r="R1911" i="1"/>
  <c r="Q1911" i="1"/>
  <c r="R1910" i="1"/>
  <c r="Q1910" i="1"/>
  <c r="S1910" i="1" s="1"/>
  <c r="T1910" i="1" s="1"/>
  <c r="R1909" i="1"/>
  <c r="Q1909" i="1"/>
  <c r="R1908" i="1"/>
  <c r="Q1908" i="1"/>
  <c r="R1907" i="1"/>
  <c r="Q1907" i="1"/>
  <c r="R1906" i="1"/>
  <c r="Q1906" i="1"/>
  <c r="R1905" i="1"/>
  <c r="Q1905" i="1"/>
  <c r="S1905" i="1" s="1"/>
  <c r="T1905" i="1" s="1"/>
  <c r="R1904" i="1"/>
  <c r="Q1904" i="1"/>
  <c r="S1904" i="1" s="1"/>
  <c r="T1904" i="1" s="1"/>
  <c r="R1903" i="1"/>
  <c r="Q1903" i="1"/>
  <c r="R1902" i="1"/>
  <c r="Q1902" i="1"/>
  <c r="R1901" i="1"/>
  <c r="Q1901" i="1"/>
  <c r="R1900" i="1"/>
  <c r="Q1900" i="1"/>
  <c r="S1900" i="1" s="1"/>
  <c r="T1900" i="1" s="1"/>
  <c r="R1899" i="1"/>
  <c r="Q1899" i="1"/>
  <c r="S1899" i="1" s="1"/>
  <c r="T1899" i="1" s="1"/>
  <c r="R1898" i="1"/>
  <c r="Q1898" i="1"/>
  <c r="S1898" i="1" s="1"/>
  <c r="T1898" i="1" s="1"/>
  <c r="R1897" i="1"/>
  <c r="Q1897" i="1"/>
  <c r="R1896" i="1"/>
  <c r="Q1896" i="1"/>
  <c r="S1896" i="1" s="1"/>
  <c r="T1896" i="1" s="1"/>
  <c r="R1895" i="1"/>
  <c r="Q1895" i="1"/>
  <c r="R1894" i="1"/>
  <c r="Q1894" i="1"/>
  <c r="R1893" i="1"/>
  <c r="S1893" i="1" s="1"/>
  <c r="T1893" i="1" s="1"/>
  <c r="Q1893" i="1"/>
  <c r="R1892" i="1"/>
  <c r="Q1892" i="1"/>
  <c r="R1891" i="1"/>
  <c r="Q1891" i="1"/>
  <c r="R1890" i="1"/>
  <c r="Q1890" i="1"/>
  <c r="R1889" i="1"/>
  <c r="Q1889" i="1"/>
  <c r="S1889" i="1" s="1"/>
  <c r="T1889" i="1" s="1"/>
  <c r="R1888" i="1"/>
  <c r="Q1888" i="1"/>
  <c r="R1887" i="1"/>
  <c r="Q1887" i="1"/>
  <c r="S1887" i="1" s="1"/>
  <c r="T1887" i="1" s="1"/>
  <c r="R1886" i="1"/>
  <c r="Q1886" i="1"/>
  <c r="S1886" i="1" s="1"/>
  <c r="T1886" i="1" s="1"/>
  <c r="R1885" i="1"/>
  <c r="Q1885" i="1"/>
  <c r="R1884" i="1"/>
  <c r="Q1884" i="1"/>
  <c r="R1883" i="1"/>
  <c r="Q1883" i="1"/>
  <c r="S1883" i="1" s="1"/>
  <c r="T1883" i="1" s="1"/>
  <c r="R1882" i="1"/>
  <c r="Q1882" i="1"/>
  <c r="S1882" i="1" s="1"/>
  <c r="T1882" i="1" s="1"/>
  <c r="R1881" i="1"/>
  <c r="Q1881" i="1"/>
  <c r="S1881" i="1" s="1"/>
  <c r="T1881" i="1" s="1"/>
  <c r="R1880" i="1"/>
  <c r="Q1880" i="1"/>
  <c r="S1880" i="1" s="1"/>
  <c r="T1880" i="1" s="1"/>
  <c r="R1879" i="1"/>
  <c r="Q1879" i="1"/>
  <c r="R1878" i="1"/>
  <c r="Q1878" i="1"/>
  <c r="R1877" i="1"/>
  <c r="Q1877" i="1"/>
  <c r="S1877" i="1" s="1"/>
  <c r="T1877" i="1" s="1"/>
  <c r="R1876" i="1"/>
  <c r="Q1876" i="1"/>
  <c r="S1876" i="1" s="1"/>
  <c r="T1876" i="1" s="1"/>
  <c r="R1875" i="1"/>
  <c r="Q1875" i="1"/>
  <c r="S1875" i="1" s="1"/>
  <c r="T1875" i="1" s="1"/>
  <c r="R1874" i="1"/>
  <c r="Q1874" i="1"/>
  <c r="S1874" i="1" s="1"/>
  <c r="T1874" i="1" s="1"/>
  <c r="R1873" i="1"/>
  <c r="Q1873" i="1"/>
  <c r="S1872" i="1"/>
  <c r="T1872" i="1" s="1"/>
  <c r="R1872" i="1"/>
  <c r="Q1872" i="1"/>
  <c r="R1871" i="1"/>
  <c r="Q1871" i="1"/>
  <c r="R1870" i="1"/>
  <c r="Q1870" i="1"/>
  <c r="R1869" i="1"/>
  <c r="Q1869" i="1"/>
  <c r="R1868" i="1"/>
  <c r="Q1868" i="1"/>
  <c r="R1867" i="1"/>
  <c r="Q1867" i="1"/>
  <c r="S1867" i="1" s="1"/>
  <c r="T1867" i="1" s="1"/>
  <c r="R1866" i="1"/>
  <c r="Q1866" i="1"/>
  <c r="R1865" i="1"/>
  <c r="Q1865" i="1"/>
  <c r="R1864" i="1"/>
  <c r="Q1864" i="1"/>
  <c r="R1863" i="1"/>
  <c r="Q1863" i="1"/>
  <c r="S1863" i="1" s="1"/>
  <c r="T1863" i="1" s="1"/>
  <c r="R1862" i="1"/>
  <c r="Q1862" i="1"/>
  <c r="R1861" i="1"/>
  <c r="Q1861" i="1"/>
  <c r="R1860" i="1"/>
  <c r="S1860" i="1" s="1"/>
  <c r="T1860" i="1" s="1"/>
  <c r="Q1860" i="1"/>
  <c r="R1859" i="1"/>
  <c r="Q1859" i="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S1851" i="1" s="1"/>
  <c r="T1851" i="1" s="1"/>
  <c r="R1850" i="1"/>
  <c r="Q1850" i="1"/>
  <c r="R1849" i="1"/>
  <c r="Q1849" i="1"/>
  <c r="R1848" i="1"/>
  <c r="Q1848" i="1"/>
  <c r="S1848" i="1" s="1"/>
  <c r="T1848" i="1" s="1"/>
  <c r="R1847" i="1"/>
  <c r="Q1847" i="1"/>
  <c r="S1847" i="1" s="1"/>
  <c r="T1847" i="1" s="1"/>
  <c r="R1846" i="1"/>
  <c r="Q1846" i="1"/>
  <c r="R1845" i="1"/>
  <c r="Q1845" i="1"/>
  <c r="S1845" i="1" s="1"/>
  <c r="T1845" i="1" s="1"/>
  <c r="R1844" i="1"/>
  <c r="Q1844" i="1"/>
  <c r="R1843" i="1"/>
  <c r="Q1843" i="1"/>
  <c r="S1843" i="1" s="1"/>
  <c r="T1843" i="1" s="1"/>
  <c r="R1842" i="1"/>
  <c r="Q1842" i="1"/>
  <c r="R1841" i="1"/>
  <c r="Q1841" i="1"/>
  <c r="R1840" i="1"/>
  <c r="Q1840" i="1"/>
  <c r="S1840" i="1" s="1"/>
  <c r="T1840" i="1" s="1"/>
  <c r="R1839" i="1"/>
  <c r="Q1839" i="1"/>
  <c r="S1839" i="1" s="1"/>
  <c r="T1839" i="1" s="1"/>
  <c r="R1838" i="1"/>
  <c r="Q1838" i="1"/>
  <c r="R1837" i="1"/>
  <c r="Q1837" i="1"/>
  <c r="S1837" i="1" s="1"/>
  <c r="T1837" i="1" s="1"/>
  <c r="R1836" i="1"/>
  <c r="Q1836" i="1"/>
  <c r="S1836" i="1" s="1"/>
  <c r="T1836" i="1" s="1"/>
  <c r="R1835" i="1"/>
  <c r="Q1835" i="1"/>
  <c r="R1834" i="1"/>
  <c r="Q1834" i="1"/>
  <c r="S1833" i="1"/>
  <c r="T1833" i="1" s="1"/>
  <c r="R1833" i="1"/>
  <c r="Q1833" i="1"/>
  <c r="R1832" i="1"/>
  <c r="Q1832" i="1"/>
  <c r="R1831" i="1"/>
  <c r="S1831" i="1" s="1"/>
  <c r="T1831" i="1" s="1"/>
  <c r="Q1831" i="1"/>
  <c r="R1830" i="1"/>
  <c r="Q1830" i="1"/>
  <c r="S1830" i="1" s="1"/>
  <c r="T1830" i="1" s="1"/>
  <c r="R1829" i="1"/>
  <c r="Q1829" i="1"/>
  <c r="S1829" i="1" s="1"/>
  <c r="T1829" i="1" s="1"/>
  <c r="R1828" i="1"/>
  <c r="Q1828" i="1"/>
  <c r="R1827" i="1"/>
  <c r="Q1827" i="1"/>
  <c r="S1827" i="1" s="1"/>
  <c r="T1827" i="1" s="1"/>
  <c r="R1826" i="1"/>
  <c r="Q1826" i="1"/>
  <c r="R1825" i="1"/>
  <c r="Q1825" i="1"/>
  <c r="R1824" i="1"/>
  <c r="Q1824" i="1"/>
  <c r="R1823" i="1"/>
  <c r="Q1823" i="1"/>
  <c r="R1822" i="1"/>
  <c r="Q1822" i="1"/>
  <c r="S1822" i="1" s="1"/>
  <c r="T1822" i="1" s="1"/>
  <c r="R1821" i="1"/>
  <c r="Q1821" i="1"/>
  <c r="R1820" i="1"/>
  <c r="Q1820" i="1"/>
  <c r="S1820" i="1" s="1"/>
  <c r="T1820" i="1" s="1"/>
  <c r="R1819" i="1"/>
  <c r="Q1819" i="1"/>
  <c r="R1818" i="1"/>
  <c r="Q1818" i="1"/>
  <c r="S1818" i="1" s="1"/>
  <c r="T1818" i="1" s="1"/>
  <c r="R1817" i="1"/>
  <c r="Q1817" i="1"/>
  <c r="S1817" i="1" s="1"/>
  <c r="T1817" i="1" s="1"/>
  <c r="R1816" i="1"/>
  <c r="Q1816" i="1"/>
  <c r="S1816" i="1" s="1"/>
  <c r="T1816" i="1" s="1"/>
  <c r="R1815" i="1"/>
  <c r="Q1815" i="1"/>
  <c r="R1814" i="1"/>
  <c r="Q1814" i="1"/>
  <c r="R1813" i="1"/>
  <c r="Q1813" i="1"/>
  <c r="S1813" i="1" s="1"/>
  <c r="T1813" i="1" s="1"/>
  <c r="R1812" i="1"/>
  <c r="Q1812" i="1"/>
  <c r="R1811" i="1"/>
  <c r="Q1811" i="1"/>
  <c r="R1810" i="1"/>
  <c r="Q1810" i="1"/>
  <c r="R1809" i="1"/>
  <c r="Q1809" i="1"/>
  <c r="S1809" i="1" s="1"/>
  <c r="T1809" i="1" s="1"/>
  <c r="R1808" i="1"/>
  <c r="Q1808" i="1"/>
  <c r="R1807" i="1"/>
  <c r="Q1807" i="1"/>
  <c r="S1807" i="1" s="1"/>
  <c r="T1807" i="1" s="1"/>
  <c r="R1806" i="1"/>
  <c r="Q1806" i="1"/>
  <c r="R1805" i="1"/>
  <c r="Q1805" i="1"/>
  <c r="R1804" i="1"/>
  <c r="Q1804" i="1"/>
  <c r="R1803" i="1"/>
  <c r="Q1803" i="1"/>
  <c r="R1802" i="1"/>
  <c r="Q1802" i="1"/>
  <c r="R1801" i="1"/>
  <c r="Q1801" i="1"/>
  <c r="R1800" i="1"/>
  <c r="Q1800" i="1"/>
  <c r="R1799" i="1"/>
  <c r="Q1799" i="1"/>
  <c r="R1798" i="1"/>
  <c r="Q1798" i="1"/>
  <c r="R1797" i="1"/>
  <c r="Q1797" i="1"/>
  <c r="R1796" i="1"/>
  <c r="Q1796" i="1"/>
  <c r="R1795" i="1"/>
  <c r="Q1795" i="1"/>
  <c r="R1794" i="1"/>
  <c r="Q1794" i="1"/>
  <c r="R1793" i="1"/>
  <c r="Q1793" i="1"/>
  <c r="R1792" i="1"/>
  <c r="Q1792" i="1"/>
  <c r="R1791" i="1"/>
  <c r="Q1791" i="1"/>
  <c r="R1790" i="1"/>
  <c r="Q1790" i="1"/>
  <c r="R1789" i="1"/>
  <c r="Q1789" i="1"/>
  <c r="R1788" i="1"/>
  <c r="Q1788" i="1"/>
  <c r="R1787" i="1"/>
  <c r="Q1787" i="1"/>
  <c r="S1787" i="1" s="1"/>
  <c r="T1787" i="1" s="1"/>
  <c r="R1786" i="1"/>
  <c r="Q1786" i="1"/>
  <c r="R1785" i="1"/>
  <c r="Q1785" i="1"/>
  <c r="S1785" i="1" s="1"/>
  <c r="T1785" i="1" s="1"/>
  <c r="R1784" i="1"/>
  <c r="Q1784" i="1"/>
  <c r="R1783" i="1"/>
  <c r="Q1783" i="1"/>
  <c r="R1782" i="1"/>
  <c r="Q1782" i="1"/>
  <c r="R1781" i="1"/>
  <c r="Q1781" i="1"/>
  <c r="S1781" i="1" s="1"/>
  <c r="T1781" i="1" s="1"/>
  <c r="R1780" i="1"/>
  <c r="Q1780" i="1"/>
  <c r="R1779" i="1"/>
  <c r="Q1779" i="1"/>
  <c r="R1778" i="1"/>
  <c r="Q1778" i="1"/>
  <c r="S1778" i="1" s="1"/>
  <c r="T1778" i="1" s="1"/>
  <c r="R1777" i="1"/>
  <c r="Q1777" i="1"/>
  <c r="R1776" i="1"/>
  <c r="Q1776" i="1"/>
  <c r="R1775" i="1"/>
  <c r="Q1775" i="1"/>
  <c r="S1775" i="1" s="1"/>
  <c r="T1775" i="1" s="1"/>
  <c r="R1774" i="1"/>
  <c r="Q1774" i="1"/>
  <c r="R1773" i="1"/>
  <c r="Q1773" i="1"/>
  <c r="R1772" i="1"/>
  <c r="Q1772" i="1"/>
  <c r="R1771" i="1"/>
  <c r="Q1771" i="1"/>
  <c r="R1770" i="1"/>
  <c r="Q1770" i="1"/>
  <c r="R1769" i="1"/>
  <c r="Q1769" i="1"/>
  <c r="R1768" i="1"/>
  <c r="Q1768" i="1"/>
  <c r="R1767" i="1"/>
  <c r="Q1767" i="1"/>
  <c r="R1766" i="1"/>
  <c r="Q1766" i="1"/>
  <c r="R1765" i="1"/>
  <c r="Q1765" i="1"/>
  <c r="R1764" i="1"/>
  <c r="Q1764" i="1"/>
  <c r="R1763" i="1"/>
  <c r="Q1763" i="1"/>
  <c r="S1763" i="1" s="1"/>
  <c r="T1763" i="1" s="1"/>
  <c r="R1762" i="1"/>
  <c r="Q1762" i="1"/>
  <c r="R1761" i="1"/>
  <c r="Q1761" i="1"/>
  <c r="S1761" i="1" s="1"/>
  <c r="T1761" i="1" s="1"/>
  <c r="R1760" i="1"/>
  <c r="Q1760" i="1"/>
  <c r="R1759" i="1"/>
  <c r="Q1759" i="1"/>
  <c r="R1758" i="1"/>
  <c r="Q1758" i="1"/>
  <c r="R1757" i="1"/>
  <c r="Q1757" i="1"/>
  <c r="S1757" i="1" s="1"/>
  <c r="T1757" i="1" s="1"/>
  <c r="R1756" i="1"/>
  <c r="Q1756" i="1"/>
  <c r="R1755" i="1"/>
  <c r="Q1755" i="1"/>
  <c r="R1754" i="1"/>
  <c r="Q1754" i="1"/>
  <c r="R1753" i="1"/>
  <c r="Q1753" i="1"/>
  <c r="R1752" i="1"/>
  <c r="Q1752" i="1"/>
  <c r="R1751" i="1"/>
  <c r="Q1751" i="1"/>
  <c r="S1751" i="1" s="1"/>
  <c r="T1751" i="1" s="1"/>
  <c r="R1750" i="1"/>
  <c r="Q1750" i="1"/>
  <c r="R1749" i="1"/>
  <c r="Q1749" i="1"/>
  <c r="S1749" i="1" s="1"/>
  <c r="T1749" i="1" s="1"/>
  <c r="R1748" i="1"/>
  <c r="Q1748" i="1"/>
  <c r="R1747" i="1"/>
  <c r="Q1747" i="1"/>
  <c r="R1746" i="1"/>
  <c r="Q1746" i="1"/>
  <c r="R1745" i="1"/>
  <c r="Q1745" i="1"/>
  <c r="S1745" i="1" s="1"/>
  <c r="T1745" i="1" s="1"/>
  <c r="R1744" i="1"/>
  <c r="Q1744" i="1"/>
  <c r="R1743" i="1"/>
  <c r="Q1743" i="1"/>
  <c r="S1743" i="1" s="1"/>
  <c r="T1743" i="1" s="1"/>
  <c r="R1742" i="1"/>
  <c r="Q1742" i="1"/>
  <c r="R1741" i="1"/>
  <c r="Q1741" i="1"/>
  <c r="R1740" i="1"/>
  <c r="Q1740" i="1"/>
  <c r="R1739" i="1"/>
  <c r="Q1739" i="1"/>
  <c r="S1739" i="1" s="1"/>
  <c r="T1739" i="1" s="1"/>
  <c r="R1738" i="1"/>
  <c r="S1738" i="1" s="1"/>
  <c r="T1738" i="1" s="1"/>
  <c r="Q1738" i="1"/>
  <c r="R1737" i="1"/>
  <c r="Q1737" i="1"/>
  <c r="R1736" i="1"/>
  <c r="Q1736" i="1"/>
  <c r="R1735" i="1"/>
  <c r="Q1735" i="1"/>
  <c r="R1734" i="1"/>
  <c r="Q1734" i="1"/>
  <c r="S1734" i="1" s="1"/>
  <c r="T1734" i="1" s="1"/>
  <c r="R1733" i="1"/>
  <c r="Q1733" i="1"/>
  <c r="R1732" i="1"/>
  <c r="Q1732" i="1"/>
  <c r="R1731" i="1"/>
  <c r="Q1731" i="1"/>
  <c r="S1731" i="1" s="1"/>
  <c r="T1731" i="1" s="1"/>
  <c r="R1730" i="1"/>
  <c r="Q1730" i="1"/>
  <c r="R1729" i="1"/>
  <c r="Q1729" i="1"/>
  <c r="R1728" i="1"/>
  <c r="Q1728" i="1"/>
  <c r="R1727" i="1"/>
  <c r="Q1727" i="1"/>
  <c r="S1727" i="1" s="1"/>
  <c r="T1727" i="1" s="1"/>
  <c r="R1726" i="1"/>
  <c r="S1726" i="1" s="1"/>
  <c r="T1726" i="1" s="1"/>
  <c r="Q1726" i="1"/>
  <c r="R1725" i="1"/>
  <c r="Q1725" i="1"/>
  <c r="R1724" i="1"/>
  <c r="Q1724" i="1"/>
  <c r="R1723" i="1"/>
  <c r="Q1723" i="1"/>
  <c r="R1722" i="1"/>
  <c r="Q1722" i="1"/>
  <c r="S1722" i="1" s="1"/>
  <c r="T1722" i="1" s="1"/>
  <c r="R1721" i="1"/>
  <c r="Q1721" i="1"/>
  <c r="R1720" i="1"/>
  <c r="Q1720" i="1"/>
  <c r="R1719" i="1"/>
  <c r="Q1719" i="1"/>
  <c r="S1719" i="1" s="1"/>
  <c r="T1719" i="1" s="1"/>
  <c r="R1718" i="1"/>
  <c r="Q1718" i="1"/>
  <c r="R1717" i="1"/>
  <c r="Q1717" i="1"/>
  <c r="R1716" i="1"/>
  <c r="Q1716" i="1"/>
  <c r="R1715" i="1"/>
  <c r="Q1715" i="1"/>
  <c r="R1714" i="1"/>
  <c r="S1714" i="1" s="1"/>
  <c r="T1714" i="1" s="1"/>
  <c r="Q1714" i="1"/>
  <c r="R1713" i="1"/>
  <c r="Q1713" i="1"/>
  <c r="R1712" i="1"/>
  <c r="Q1712" i="1"/>
  <c r="R1711" i="1"/>
  <c r="Q1711" i="1"/>
  <c r="R1710" i="1"/>
  <c r="Q1710" i="1"/>
  <c r="S1710" i="1" s="1"/>
  <c r="T1710" i="1" s="1"/>
  <c r="R1709" i="1"/>
  <c r="Q1709" i="1"/>
  <c r="R1708" i="1"/>
  <c r="Q1708" i="1"/>
  <c r="R1707" i="1"/>
  <c r="Q1707" i="1"/>
  <c r="S1707" i="1" s="1"/>
  <c r="T1707" i="1" s="1"/>
  <c r="R1706" i="1"/>
  <c r="Q1706" i="1"/>
  <c r="R1705" i="1"/>
  <c r="Q1705" i="1"/>
  <c r="R1704" i="1"/>
  <c r="Q1704" i="1"/>
  <c r="R1703" i="1"/>
  <c r="Q1703" i="1"/>
  <c r="S1703" i="1" s="1"/>
  <c r="T1703" i="1" s="1"/>
  <c r="R1702" i="1"/>
  <c r="S1702" i="1" s="1"/>
  <c r="T1702" i="1" s="1"/>
  <c r="Q1702" i="1"/>
  <c r="R1701" i="1"/>
  <c r="Q1701" i="1"/>
  <c r="R1700" i="1"/>
  <c r="Q1700" i="1"/>
  <c r="R1699" i="1"/>
  <c r="Q1699" i="1"/>
  <c r="R1698" i="1"/>
  <c r="Q1698" i="1"/>
  <c r="R1697" i="1"/>
  <c r="Q1697" i="1"/>
  <c r="R1696" i="1"/>
  <c r="S1696" i="1" s="1"/>
  <c r="T1696" i="1" s="1"/>
  <c r="Q1696" i="1"/>
  <c r="R1695" i="1"/>
  <c r="Q1695" i="1"/>
  <c r="S1695" i="1" s="1"/>
  <c r="T1695" i="1" s="1"/>
  <c r="R1694" i="1"/>
  <c r="Q1694" i="1"/>
  <c r="R1693" i="1"/>
  <c r="Q1693" i="1"/>
  <c r="R1692" i="1"/>
  <c r="Q1692" i="1"/>
  <c r="S1692" i="1" s="1"/>
  <c r="T1692" i="1" s="1"/>
  <c r="R1691" i="1"/>
  <c r="Q1691" i="1"/>
  <c r="S1691" i="1" s="1"/>
  <c r="T1691" i="1" s="1"/>
  <c r="R1690" i="1"/>
  <c r="Q1690" i="1"/>
  <c r="R1689" i="1"/>
  <c r="Q1689" i="1"/>
  <c r="S1689" i="1" s="1"/>
  <c r="T1689" i="1" s="1"/>
  <c r="R1688" i="1"/>
  <c r="Q1688" i="1"/>
  <c r="R1687" i="1"/>
  <c r="Q1687" i="1"/>
  <c r="R1686" i="1"/>
  <c r="Q1686" i="1"/>
  <c r="S1686" i="1" s="1"/>
  <c r="T1686" i="1" s="1"/>
  <c r="R1685" i="1"/>
  <c r="Q1685" i="1"/>
  <c r="S1685" i="1" s="1"/>
  <c r="T1685" i="1" s="1"/>
  <c r="R1684" i="1"/>
  <c r="Q1684" i="1"/>
  <c r="R1683" i="1"/>
  <c r="Q1683" i="1"/>
  <c r="R1682" i="1"/>
  <c r="Q1682" i="1"/>
  <c r="R1681" i="1"/>
  <c r="Q1681" i="1"/>
  <c r="R1680" i="1"/>
  <c r="Q1680" i="1"/>
  <c r="R1679" i="1"/>
  <c r="Q1679" i="1"/>
  <c r="S1679" i="1" s="1"/>
  <c r="T1679" i="1" s="1"/>
  <c r="R1678" i="1"/>
  <c r="S1678" i="1" s="1"/>
  <c r="T1678" i="1" s="1"/>
  <c r="Q1678" i="1"/>
  <c r="R1677" i="1"/>
  <c r="Q1677" i="1"/>
  <c r="S1677" i="1" s="1"/>
  <c r="T1677" i="1" s="1"/>
  <c r="R1676" i="1"/>
  <c r="Q1676" i="1"/>
  <c r="R1675" i="1"/>
  <c r="Q1675" i="1"/>
  <c r="R1674" i="1"/>
  <c r="Q1674" i="1"/>
  <c r="S1674" i="1" s="1"/>
  <c r="T1674" i="1" s="1"/>
  <c r="R1673" i="1"/>
  <c r="Q1673" i="1"/>
  <c r="S1673" i="1" s="1"/>
  <c r="T1673" i="1" s="1"/>
  <c r="R1672" i="1"/>
  <c r="Q1672" i="1"/>
  <c r="R1671" i="1"/>
  <c r="Q1671" i="1"/>
  <c r="S1671" i="1" s="1"/>
  <c r="T1671" i="1" s="1"/>
  <c r="R1670" i="1"/>
  <c r="Q1670" i="1"/>
  <c r="R1669" i="1"/>
  <c r="Q1669" i="1"/>
  <c r="R1668" i="1"/>
  <c r="Q1668" i="1"/>
  <c r="R1667" i="1"/>
  <c r="Q1667" i="1"/>
  <c r="R1666" i="1"/>
  <c r="Q1666" i="1"/>
  <c r="R1665" i="1"/>
  <c r="Q1665" i="1"/>
  <c r="S1665" i="1" s="1"/>
  <c r="T1665" i="1" s="1"/>
  <c r="R1664" i="1"/>
  <c r="Q1664" i="1"/>
  <c r="R1663" i="1"/>
  <c r="Q1663" i="1"/>
  <c r="S1663" i="1" s="1"/>
  <c r="T1663" i="1" s="1"/>
  <c r="R1662" i="1"/>
  <c r="Q1662" i="1"/>
  <c r="R1661" i="1"/>
  <c r="Q1661" i="1"/>
  <c r="S1661" i="1" s="1"/>
  <c r="T1661" i="1" s="1"/>
  <c r="R1660" i="1"/>
  <c r="Q1660" i="1"/>
  <c r="R1659" i="1"/>
  <c r="Q1659" i="1"/>
  <c r="R1658" i="1"/>
  <c r="Q1658" i="1"/>
  <c r="R1657" i="1"/>
  <c r="Q1657" i="1"/>
  <c r="R1656" i="1"/>
  <c r="Q1656" i="1"/>
  <c r="R1655" i="1"/>
  <c r="Q1655" i="1"/>
  <c r="S1655" i="1" s="1"/>
  <c r="T1655" i="1" s="1"/>
  <c r="R1654" i="1"/>
  <c r="Q1654" i="1"/>
  <c r="R1653" i="1"/>
  <c r="Q1653" i="1"/>
  <c r="S1653" i="1" s="1"/>
  <c r="T1653" i="1" s="1"/>
  <c r="R1652" i="1"/>
  <c r="Q1652" i="1"/>
  <c r="R1651" i="1"/>
  <c r="Q1651" i="1"/>
  <c r="S1651" i="1" s="1"/>
  <c r="T1651" i="1" s="1"/>
  <c r="R1650" i="1"/>
  <c r="Q1650" i="1"/>
  <c r="S1650" i="1" s="1"/>
  <c r="T1650" i="1" s="1"/>
  <c r="R1649" i="1"/>
  <c r="Q1649" i="1"/>
  <c r="S1649" i="1" s="1"/>
  <c r="T1649" i="1" s="1"/>
  <c r="R1648" i="1"/>
  <c r="Q1648" i="1"/>
  <c r="R1647" i="1"/>
  <c r="Q1647" i="1"/>
  <c r="R1646" i="1"/>
  <c r="Q1646" i="1"/>
  <c r="R1645" i="1"/>
  <c r="Q1645" i="1"/>
  <c r="R1644" i="1"/>
  <c r="Q1644" i="1"/>
  <c r="R1643" i="1"/>
  <c r="Q1643" i="1"/>
  <c r="R1642" i="1"/>
  <c r="Q1642" i="1"/>
  <c r="R1641" i="1"/>
  <c r="Q1641" i="1"/>
  <c r="S1641" i="1" s="1"/>
  <c r="T1641" i="1" s="1"/>
  <c r="R1640" i="1"/>
  <c r="Q1640" i="1"/>
  <c r="R1639" i="1"/>
  <c r="Q1639" i="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R1632" i="1"/>
  <c r="Q1632" i="1"/>
  <c r="S1632" i="1" s="1"/>
  <c r="T1632" i="1" s="1"/>
  <c r="R1631" i="1"/>
  <c r="Q1631" i="1"/>
  <c r="S1631" i="1" s="1"/>
  <c r="T1631" i="1" s="1"/>
  <c r="R1630" i="1"/>
  <c r="Q1630" i="1"/>
  <c r="R1629" i="1"/>
  <c r="Q1629" i="1"/>
  <c r="S1629" i="1" s="1"/>
  <c r="T1629" i="1" s="1"/>
  <c r="R1628" i="1"/>
  <c r="Q1628" i="1"/>
  <c r="R1627" i="1"/>
  <c r="Q1627" i="1"/>
  <c r="R1626" i="1"/>
  <c r="Q1626" i="1"/>
  <c r="R1625" i="1"/>
  <c r="Q1625" i="1"/>
  <c r="S1625" i="1" s="1"/>
  <c r="T1625" i="1" s="1"/>
  <c r="R1624" i="1"/>
  <c r="Q1624" i="1"/>
  <c r="R1623" i="1"/>
  <c r="Q1623" i="1"/>
  <c r="R1622" i="1"/>
  <c r="Q1622" i="1"/>
  <c r="R1621" i="1"/>
  <c r="Q1621" i="1"/>
  <c r="R1620" i="1"/>
  <c r="Q1620" i="1"/>
  <c r="R1619" i="1"/>
  <c r="Q1619" i="1"/>
  <c r="S1619" i="1" s="1"/>
  <c r="T1619" i="1" s="1"/>
  <c r="R1618" i="1"/>
  <c r="Q1618" i="1"/>
  <c r="R1617" i="1"/>
  <c r="Q1617" i="1"/>
  <c r="R1616" i="1"/>
  <c r="Q1616" i="1"/>
  <c r="R1615" i="1"/>
  <c r="Q1615" i="1"/>
  <c r="R1614" i="1"/>
  <c r="Q1614" i="1"/>
  <c r="R1613" i="1"/>
  <c r="Q1613" i="1"/>
  <c r="S1613" i="1" s="1"/>
  <c r="T1613" i="1" s="1"/>
  <c r="R1612" i="1"/>
  <c r="Q1612" i="1"/>
  <c r="S1612" i="1" s="1"/>
  <c r="T1612" i="1" s="1"/>
  <c r="R1611" i="1"/>
  <c r="Q1611" i="1"/>
  <c r="R1610" i="1"/>
  <c r="Q1610" i="1"/>
  <c r="R1609" i="1"/>
  <c r="Q1609" i="1"/>
  <c r="R1608" i="1"/>
  <c r="Q1608" i="1"/>
  <c r="R1607" i="1"/>
  <c r="Q1607" i="1"/>
  <c r="S1607" i="1" s="1"/>
  <c r="T1607" i="1" s="1"/>
  <c r="R1606" i="1"/>
  <c r="Q1606" i="1"/>
  <c r="R1605" i="1"/>
  <c r="Q1605" i="1"/>
  <c r="R1604" i="1"/>
  <c r="Q1604" i="1"/>
  <c r="R1603" i="1"/>
  <c r="Q1603" i="1"/>
  <c r="R1602" i="1"/>
  <c r="Q1602" i="1"/>
  <c r="R1601" i="1"/>
  <c r="Q1601" i="1"/>
  <c r="S1601" i="1" s="1"/>
  <c r="T1601" i="1" s="1"/>
  <c r="R1600" i="1"/>
  <c r="Q1600" i="1"/>
  <c r="R1599" i="1"/>
  <c r="Q1599" i="1"/>
  <c r="S1599" i="1" s="1"/>
  <c r="T1599" i="1" s="1"/>
  <c r="R1598" i="1"/>
  <c r="Q1598" i="1"/>
  <c r="R1597" i="1"/>
  <c r="Q1597" i="1"/>
  <c r="R1596" i="1"/>
  <c r="Q1596" i="1"/>
  <c r="R1595" i="1"/>
  <c r="Q1595" i="1"/>
  <c r="S1595" i="1" s="1"/>
  <c r="T1595" i="1" s="1"/>
  <c r="R1594" i="1"/>
  <c r="Q1594" i="1"/>
  <c r="R1593" i="1"/>
  <c r="Q1593" i="1"/>
  <c r="R1592" i="1"/>
  <c r="Q1592" i="1"/>
  <c r="R1591" i="1"/>
  <c r="Q1591" i="1"/>
  <c r="R1590" i="1"/>
  <c r="Q1590" i="1"/>
  <c r="S1590" i="1" s="1"/>
  <c r="T1590" i="1" s="1"/>
  <c r="R1589" i="1"/>
  <c r="Q1589" i="1"/>
  <c r="S1589" i="1" s="1"/>
  <c r="T1589" i="1" s="1"/>
  <c r="R1588" i="1"/>
  <c r="Q1588" i="1"/>
  <c r="S1588" i="1" s="1"/>
  <c r="T1588" i="1" s="1"/>
  <c r="R1587" i="1"/>
  <c r="Q1587" i="1"/>
  <c r="R1586" i="1"/>
  <c r="Q1586" i="1"/>
  <c r="R1585" i="1"/>
  <c r="Q1585" i="1"/>
  <c r="R1584" i="1"/>
  <c r="Q1584" i="1"/>
  <c r="R1583" i="1"/>
  <c r="Q1583" i="1"/>
  <c r="R1582" i="1"/>
  <c r="Q1582" i="1"/>
  <c r="R1581" i="1"/>
  <c r="Q1581" i="1"/>
  <c r="R1580" i="1"/>
  <c r="Q1580" i="1"/>
  <c r="R1579" i="1"/>
  <c r="Q1579" i="1"/>
  <c r="R1578" i="1"/>
  <c r="Q1578" i="1"/>
  <c r="R1577" i="1"/>
  <c r="Q1577" i="1"/>
  <c r="R1576" i="1"/>
  <c r="Q1576" i="1"/>
  <c r="R1575" i="1"/>
  <c r="Q1575" i="1"/>
  <c r="R1574" i="1"/>
  <c r="Q1574" i="1"/>
  <c r="T1573" i="1"/>
  <c r="R1573" i="1"/>
  <c r="Q1573" i="1"/>
  <c r="S1573" i="1" s="1"/>
  <c r="R1572" i="1"/>
  <c r="Q1572" i="1"/>
  <c r="S1572" i="1" s="1"/>
  <c r="T1572" i="1" s="1"/>
  <c r="R1571" i="1"/>
  <c r="Q1571" i="1"/>
  <c r="R1570" i="1"/>
  <c r="Q1570" i="1"/>
  <c r="R1569" i="1"/>
  <c r="Q1569" i="1"/>
  <c r="R1568" i="1"/>
  <c r="Q1568" i="1"/>
  <c r="S1568" i="1" s="1"/>
  <c r="T1568" i="1" s="1"/>
  <c r="R1567" i="1"/>
  <c r="Q1567" i="1"/>
  <c r="S1567" i="1" s="1"/>
  <c r="T1567" i="1" s="1"/>
  <c r="R1566" i="1"/>
  <c r="Q1566" i="1"/>
  <c r="R1565" i="1"/>
  <c r="Q1565" i="1"/>
  <c r="R1564" i="1"/>
  <c r="Q1564" i="1"/>
  <c r="S1564" i="1" s="1"/>
  <c r="T1564" i="1" s="1"/>
  <c r="R1563" i="1"/>
  <c r="Q1563" i="1"/>
  <c r="R1562" i="1"/>
  <c r="Q1562" i="1"/>
  <c r="R1561" i="1"/>
  <c r="Q1561" i="1"/>
  <c r="S1561" i="1" s="1"/>
  <c r="T1561" i="1" s="1"/>
  <c r="R1560" i="1"/>
  <c r="Q1560" i="1"/>
  <c r="S1560" i="1" s="1"/>
  <c r="T1560" i="1" s="1"/>
  <c r="R1559" i="1"/>
  <c r="Q1559" i="1"/>
  <c r="R1558" i="1"/>
  <c r="Q1558" i="1"/>
  <c r="S1558" i="1" s="1"/>
  <c r="T1558" i="1" s="1"/>
  <c r="R1557" i="1"/>
  <c r="Q1557" i="1"/>
  <c r="R1556" i="1"/>
  <c r="Q1556" i="1"/>
  <c r="R1555" i="1"/>
  <c r="Q1555" i="1"/>
  <c r="S1555" i="1" s="1"/>
  <c r="T1555" i="1" s="1"/>
  <c r="R1554" i="1"/>
  <c r="Q1554" i="1"/>
  <c r="S1554" i="1" s="1"/>
  <c r="T1554" i="1" s="1"/>
  <c r="R1553" i="1"/>
  <c r="Q1553" i="1"/>
  <c r="R1552" i="1"/>
  <c r="Q1552" i="1"/>
  <c r="R1551" i="1"/>
  <c r="Q1551" i="1"/>
  <c r="R1550" i="1"/>
  <c r="Q1550" i="1"/>
  <c r="S1550" i="1" s="1"/>
  <c r="T1550" i="1" s="1"/>
  <c r="R1549" i="1"/>
  <c r="Q1549" i="1"/>
  <c r="S1549" i="1" s="1"/>
  <c r="T1549" i="1" s="1"/>
  <c r="R1548" i="1"/>
  <c r="Q1548" i="1"/>
  <c r="R1547" i="1"/>
  <c r="Q1547" i="1"/>
  <c r="R1546" i="1"/>
  <c r="Q1546" i="1"/>
  <c r="S1546" i="1" s="1"/>
  <c r="T1546" i="1" s="1"/>
  <c r="R1545" i="1"/>
  <c r="Q1545" i="1"/>
  <c r="R1544" i="1"/>
  <c r="Q1544" i="1"/>
  <c r="R1543" i="1"/>
  <c r="Q1543" i="1"/>
  <c r="S1543" i="1" s="1"/>
  <c r="T1543" i="1" s="1"/>
  <c r="R1542" i="1"/>
  <c r="Q1542" i="1"/>
  <c r="S1542" i="1" s="1"/>
  <c r="T1542" i="1" s="1"/>
  <c r="R1541" i="1"/>
  <c r="S1541" i="1" s="1"/>
  <c r="T1541" i="1" s="1"/>
  <c r="Q1541" i="1"/>
  <c r="R1540" i="1"/>
  <c r="Q1540" i="1"/>
  <c r="R1539" i="1"/>
  <c r="Q1539" i="1"/>
  <c r="R1538" i="1"/>
  <c r="Q1538" i="1"/>
  <c r="R1537" i="1"/>
  <c r="Q1537" i="1"/>
  <c r="S1537" i="1" s="1"/>
  <c r="T1537" i="1" s="1"/>
  <c r="R1536" i="1"/>
  <c r="Q1536" i="1"/>
  <c r="S1536" i="1" s="1"/>
  <c r="T1536" i="1" s="1"/>
  <c r="R1535" i="1"/>
  <c r="Q1535" i="1"/>
  <c r="R1534" i="1"/>
  <c r="Q1534" i="1"/>
  <c r="R1533" i="1"/>
  <c r="Q1533" i="1"/>
  <c r="R1532" i="1"/>
  <c r="Q1532" i="1"/>
  <c r="S1532" i="1" s="1"/>
  <c r="T1532" i="1" s="1"/>
  <c r="R1531" i="1"/>
  <c r="Q1531" i="1"/>
  <c r="R1530" i="1"/>
  <c r="Q1530" i="1"/>
  <c r="R1529" i="1"/>
  <c r="Q1529" i="1"/>
  <c r="R1528" i="1"/>
  <c r="Q1528" i="1"/>
  <c r="R1527" i="1"/>
  <c r="Q1527" i="1"/>
  <c r="R1526" i="1"/>
  <c r="Q1526" i="1"/>
  <c r="S1526" i="1" s="1"/>
  <c r="T1526" i="1" s="1"/>
  <c r="R1525" i="1"/>
  <c r="Q1525" i="1"/>
  <c r="S1525" i="1" s="1"/>
  <c r="T1525" i="1" s="1"/>
  <c r="R1524" i="1"/>
  <c r="Q1524" i="1"/>
  <c r="S1524" i="1" s="1"/>
  <c r="T1524" i="1" s="1"/>
  <c r="R1523" i="1"/>
  <c r="Q1523" i="1"/>
  <c r="R1522" i="1"/>
  <c r="Q1522" i="1"/>
  <c r="S1522" i="1" s="1"/>
  <c r="T1522" i="1" s="1"/>
  <c r="R1521" i="1"/>
  <c r="Q1521" i="1"/>
  <c r="R1520" i="1"/>
  <c r="Q1520" i="1"/>
  <c r="S1520" i="1" s="1"/>
  <c r="T1520" i="1" s="1"/>
  <c r="R1519" i="1"/>
  <c r="Q1519" i="1"/>
  <c r="R1518" i="1"/>
  <c r="Q1518" i="1"/>
  <c r="R1517" i="1"/>
  <c r="Q1517" i="1"/>
  <c r="R1516" i="1"/>
  <c r="Q1516" i="1"/>
  <c r="R1515" i="1"/>
  <c r="Q1515" i="1"/>
  <c r="S1515" i="1" s="1"/>
  <c r="T1515" i="1" s="1"/>
  <c r="R1514" i="1"/>
  <c r="Q1514" i="1"/>
  <c r="R1513" i="1"/>
  <c r="Q1513" i="1"/>
  <c r="S1513" i="1" s="1"/>
  <c r="T1513" i="1" s="1"/>
  <c r="R1512" i="1"/>
  <c r="Q1512" i="1"/>
  <c r="S1512" i="1" s="1"/>
  <c r="T1512" i="1" s="1"/>
  <c r="R1511" i="1"/>
  <c r="Q1511" i="1"/>
  <c r="S1511" i="1" s="1"/>
  <c r="T1511" i="1" s="1"/>
  <c r="R1510" i="1"/>
  <c r="Q1510" i="1"/>
  <c r="R1509" i="1"/>
  <c r="Q1509" i="1"/>
  <c r="S1509" i="1" s="1"/>
  <c r="T1509" i="1" s="1"/>
  <c r="R1508" i="1"/>
  <c r="Q1508" i="1"/>
  <c r="R1507" i="1"/>
  <c r="Q1507" i="1"/>
  <c r="S1507" i="1" s="1"/>
  <c r="T1507" i="1" s="1"/>
  <c r="R1506" i="1"/>
  <c r="Q1506" i="1"/>
  <c r="R1505" i="1"/>
  <c r="Q1505" i="1"/>
  <c r="R1504" i="1"/>
  <c r="Q1504" i="1"/>
  <c r="S1504" i="1" s="1"/>
  <c r="T1504" i="1" s="1"/>
  <c r="R1503" i="1"/>
  <c r="Q1503" i="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R1495" i="1"/>
  <c r="Q1495" i="1"/>
  <c r="S1495" i="1" s="1"/>
  <c r="T1495" i="1" s="1"/>
  <c r="R1494" i="1"/>
  <c r="Q1494" i="1"/>
  <c r="S1494" i="1" s="1"/>
  <c r="T1494" i="1" s="1"/>
  <c r="R1493" i="1"/>
  <c r="Q1493" i="1"/>
  <c r="R1492" i="1"/>
  <c r="Q1492" i="1"/>
  <c r="R1491" i="1"/>
  <c r="Q1491" i="1"/>
  <c r="S1491" i="1" s="1"/>
  <c r="T1491" i="1" s="1"/>
  <c r="R1490" i="1"/>
  <c r="Q1490" i="1"/>
  <c r="R1489" i="1"/>
  <c r="Q1489" i="1"/>
  <c r="S1489" i="1" s="1"/>
  <c r="T1489" i="1" s="1"/>
  <c r="R1488" i="1"/>
  <c r="Q1488" i="1"/>
  <c r="S1488" i="1" s="1"/>
  <c r="T1488" i="1" s="1"/>
  <c r="R1487" i="1"/>
  <c r="Q1487" i="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S1479" i="1" s="1"/>
  <c r="T1479" i="1" s="1"/>
  <c r="R1478" i="1"/>
  <c r="Q1478" i="1"/>
  <c r="R1477" i="1"/>
  <c r="Q1477" i="1"/>
  <c r="S1477" i="1" s="1"/>
  <c r="T1477" i="1" s="1"/>
  <c r="R1476" i="1"/>
  <c r="Q1476" i="1"/>
  <c r="R1475" i="1"/>
  <c r="Q1475" i="1"/>
  <c r="R1474" i="1"/>
  <c r="Q1474" i="1"/>
  <c r="S1474" i="1" s="1"/>
  <c r="T1474" i="1" s="1"/>
  <c r="R1473" i="1"/>
  <c r="Q1473" i="1"/>
  <c r="S1473" i="1" s="1"/>
  <c r="T1473" i="1" s="1"/>
  <c r="R1472" i="1"/>
  <c r="Q1472" i="1"/>
  <c r="R1471" i="1"/>
  <c r="Q1471" i="1"/>
  <c r="S1471" i="1" s="1"/>
  <c r="T1471" i="1" s="1"/>
  <c r="R1470" i="1"/>
  <c r="Q1470" i="1"/>
  <c r="R1469" i="1"/>
  <c r="Q1469" i="1"/>
  <c r="S1469" i="1" s="1"/>
  <c r="T1469" i="1" s="1"/>
  <c r="R1468" i="1"/>
  <c r="Q1468" i="1"/>
  <c r="S1468" i="1" s="1"/>
  <c r="T1468" i="1" s="1"/>
  <c r="R1467" i="1"/>
  <c r="Q1467" i="1"/>
  <c r="S1467" i="1" s="1"/>
  <c r="T1467" i="1" s="1"/>
  <c r="R1466" i="1"/>
  <c r="Q1466" i="1"/>
  <c r="R1465" i="1"/>
  <c r="Q1465" i="1"/>
  <c r="S1465" i="1" s="1"/>
  <c r="T1465" i="1" s="1"/>
  <c r="R1464" i="1"/>
  <c r="S1464" i="1" s="1"/>
  <c r="T1464" i="1" s="1"/>
  <c r="Q1464" i="1"/>
  <c r="R1463" i="1"/>
  <c r="Q1463" i="1"/>
  <c r="R1462" i="1"/>
  <c r="Q1462" i="1"/>
  <c r="R1461" i="1"/>
  <c r="Q1461" i="1"/>
  <c r="R1460" i="1"/>
  <c r="Q1460" i="1"/>
  <c r="S1460" i="1" s="1"/>
  <c r="T1460" i="1" s="1"/>
  <c r="R1459" i="1"/>
  <c r="Q1459" i="1"/>
  <c r="S1459" i="1" s="1"/>
  <c r="T1459" i="1" s="1"/>
  <c r="R1458" i="1"/>
  <c r="Q1458" i="1"/>
  <c r="R1457" i="1"/>
  <c r="Q1457" i="1"/>
  <c r="S1457" i="1" s="1"/>
  <c r="T1457" i="1" s="1"/>
  <c r="R1456" i="1"/>
  <c r="Q1456" i="1"/>
  <c r="R1455" i="1"/>
  <c r="Q1455" i="1"/>
  <c r="R1454" i="1"/>
  <c r="Q1454" i="1"/>
  <c r="S1454" i="1" s="1"/>
  <c r="T1454" i="1" s="1"/>
  <c r="R1453" i="1"/>
  <c r="Q1453" i="1"/>
  <c r="S1453" i="1" s="1"/>
  <c r="T1453" i="1" s="1"/>
  <c r="R1452" i="1"/>
  <c r="Q1452" i="1"/>
  <c r="R1451" i="1"/>
  <c r="Q1451" i="1"/>
  <c r="R1450" i="1"/>
  <c r="Q1450" i="1"/>
  <c r="S1449" i="1"/>
  <c r="T1449" i="1" s="1"/>
  <c r="R1449" i="1"/>
  <c r="Q1449" i="1"/>
  <c r="R1448" i="1"/>
  <c r="Q1448" i="1"/>
  <c r="S1448" i="1" s="1"/>
  <c r="T1448" i="1" s="1"/>
  <c r="R1447" i="1"/>
  <c r="Q1447" i="1"/>
  <c r="R1446" i="1"/>
  <c r="Q1446" i="1"/>
  <c r="R1445" i="1"/>
  <c r="Q1445" i="1"/>
  <c r="R1444" i="1"/>
  <c r="Q1444" i="1"/>
  <c r="R1443" i="1"/>
  <c r="Q1443" i="1"/>
  <c r="R1442" i="1"/>
  <c r="Q1442" i="1"/>
  <c r="S1442" i="1" s="1"/>
  <c r="T1442" i="1" s="1"/>
  <c r="R1441" i="1"/>
  <c r="Q1441" i="1"/>
  <c r="R1440" i="1"/>
  <c r="Q1440" i="1"/>
  <c r="R1439" i="1"/>
  <c r="Q1439" i="1"/>
  <c r="R1438" i="1"/>
  <c r="Q1438" i="1"/>
  <c r="R1437" i="1"/>
  <c r="Q1437" i="1"/>
  <c r="R1436" i="1"/>
  <c r="Q1436" i="1"/>
  <c r="S1436" i="1" s="1"/>
  <c r="T1436" i="1" s="1"/>
  <c r="R1435" i="1"/>
  <c r="Q1435" i="1"/>
  <c r="S1435" i="1" s="1"/>
  <c r="T1435" i="1" s="1"/>
  <c r="S1434" i="1"/>
  <c r="T1434" i="1" s="1"/>
  <c r="R1434" i="1"/>
  <c r="Q1434" i="1"/>
  <c r="R1433" i="1"/>
  <c r="Q1433" i="1"/>
  <c r="R1432" i="1"/>
  <c r="Q1432" i="1"/>
  <c r="S1432" i="1" s="1"/>
  <c r="T1432" i="1" s="1"/>
  <c r="R1431" i="1"/>
  <c r="Q1431" i="1"/>
  <c r="S1431" i="1" s="1"/>
  <c r="T1431" i="1" s="1"/>
  <c r="R1430" i="1"/>
  <c r="Q1430" i="1"/>
  <c r="R1429" i="1"/>
  <c r="Q1429" i="1"/>
  <c r="R1428" i="1"/>
  <c r="Q1428" i="1"/>
  <c r="S1428" i="1" s="1"/>
  <c r="T1428" i="1" s="1"/>
  <c r="R1427" i="1"/>
  <c r="Q1427" i="1"/>
  <c r="R1426" i="1"/>
  <c r="Q1426" i="1"/>
  <c r="S1426" i="1" s="1"/>
  <c r="T1426" i="1" s="1"/>
  <c r="R1425" i="1"/>
  <c r="Q1425" i="1"/>
  <c r="R1424" i="1"/>
  <c r="Q1424" i="1"/>
  <c r="R1423" i="1"/>
  <c r="Q1423" i="1"/>
  <c r="R1422" i="1"/>
  <c r="Q1422" i="1"/>
  <c r="S1422" i="1" s="1"/>
  <c r="T1422" i="1" s="1"/>
  <c r="R1421" i="1"/>
  <c r="Q1421" i="1"/>
  <c r="R1420" i="1"/>
  <c r="Q1420" i="1"/>
  <c r="S1420" i="1" s="1"/>
  <c r="T1420" i="1" s="1"/>
  <c r="R1419" i="1"/>
  <c r="Q1419" i="1"/>
  <c r="S1419" i="1" s="1"/>
  <c r="T1419" i="1" s="1"/>
  <c r="R1418" i="1"/>
  <c r="Q1418" i="1"/>
  <c r="R1417" i="1"/>
  <c r="Q1417" i="1"/>
  <c r="S1417" i="1" s="1"/>
  <c r="T1417" i="1" s="1"/>
  <c r="R1416" i="1"/>
  <c r="Q1416" i="1"/>
  <c r="S1416" i="1" s="1"/>
  <c r="T1416" i="1" s="1"/>
  <c r="R1415" i="1"/>
  <c r="Q1415" i="1"/>
  <c r="R1414" i="1"/>
  <c r="Q1414" i="1"/>
  <c r="S1414" i="1" s="1"/>
  <c r="T1414" i="1" s="1"/>
  <c r="R1413" i="1"/>
  <c r="Q1413" i="1"/>
  <c r="R1412" i="1"/>
  <c r="Q1412" i="1"/>
  <c r="R1411" i="1"/>
  <c r="Q1411" i="1"/>
  <c r="R1410" i="1"/>
  <c r="Q1410" i="1"/>
  <c r="R1409" i="1"/>
  <c r="Q1409" i="1"/>
  <c r="S1409" i="1" s="1"/>
  <c r="T1409" i="1" s="1"/>
  <c r="R1408" i="1"/>
  <c r="Q1408" i="1"/>
  <c r="S1408" i="1" s="1"/>
  <c r="T1408" i="1" s="1"/>
  <c r="R1407" i="1"/>
  <c r="Q1407" i="1"/>
  <c r="R1406" i="1"/>
  <c r="Q1406" i="1"/>
  <c r="S1406" i="1" s="1"/>
  <c r="T1406" i="1" s="1"/>
  <c r="R1405" i="1"/>
  <c r="Q1405" i="1"/>
  <c r="R1404" i="1"/>
  <c r="S1404" i="1" s="1"/>
  <c r="T1404" i="1" s="1"/>
  <c r="Q1404" i="1"/>
  <c r="R1403" i="1"/>
  <c r="Q1403" i="1"/>
  <c r="S1403" i="1" s="1"/>
  <c r="T1403" i="1" s="1"/>
  <c r="R1402" i="1"/>
  <c r="Q1402" i="1"/>
  <c r="S1402" i="1" s="1"/>
  <c r="T1402" i="1" s="1"/>
  <c r="R1401" i="1"/>
  <c r="Q1401" i="1"/>
  <c r="R1400" i="1"/>
  <c r="Q1400" i="1"/>
  <c r="S1400" i="1" s="1"/>
  <c r="T1400" i="1" s="1"/>
  <c r="R1399" i="1"/>
  <c r="Q1399" i="1"/>
  <c r="R1398" i="1"/>
  <c r="Q1398" i="1"/>
  <c r="S1398" i="1" s="1"/>
  <c r="T1398" i="1" s="1"/>
  <c r="R1397" i="1"/>
  <c r="Q1397" i="1"/>
  <c r="R1396" i="1"/>
  <c r="Q1396" i="1"/>
  <c r="S1396" i="1" s="1"/>
  <c r="T1396" i="1" s="1"/>
  <c r="R1395" i="1"/>
  <c r="Q1395" i="1"/>
  <c r="S1395" i="1" s="1"/>
  <c r="T1395" i="1" s="1"/>
  <c r="R1394" i="1"/>
  <c r="Q1394" i="1"/>
  <c r="T1393" i="1"/>
  <c r="R1393" i="1"/>
  <c r="Q1393" i="1"/>
  <c r="S1393" i="1" s="1"/>
  <c r="R1392" i="1"/>
  <c r="Q1392" i="1"/>
  <c r="S1392" i="1" s="1"/>
  <c r="T1392" i="1" s="1"/>
  <c r="R1391" i="1"/>
  <c r="Q1391" i="1"/>
  <c r="S1391" i="1" s="1"/>
  <c r="T1391" i="1" s="1"/>
  <c r="R1390" i="1"/>
  <c r="Q1390" i="1"/>
  <c r="R1389" i="1"/>
  <c r="Q1389" i="1"/>
  <c r="S1389" i="1" s="1"/>
  <c r="T1389" i="1" s="1"/>
  <c r="R1388" i="1"/>
  <c r="Q1388" i="1"/>
  <c r="R1387" i="1"/>
  <c r="Q1387" i="1"/>
  <c r="S1387" i="1" s="1"/>
  <c r="T1387" i="1" s="1"/>
  <c r="R1386" i="1"/>
  <c r="Q1386" i="1"/>
  <c r="S1386" i="1" s="1"/>
  <c r="T1386" i="1" s="1"/>
  <c r="R1385" i="1"/>
  <c r="Q1385" i="1"/>
  <c r="R1384" i="1"/>
  <c r="Q1384" i="1"/>
  <c r="R1383" i="1"/>
  <c r="Q1383" i="1"/>
  <c r="S1383" i="1" s="1"/>
  <c r="T1383" i="1" s="1"/>
  <c r="R1382" i="1"/>
  <c r="Q1382" i="1"/>
  <c r="R1381" i="1"/>
  <c r="Q1381" i="1"/>
  <c r="R1380" i="1"/>
  <c r="Q1380" i="1"/>
  <c r="R1379" i="1"/>
  <c r="Q1379" i="1"/>
  <c r="R1378" i="1"/>
  <c r="Q1378" i="1"/>
  <c r="S1378" i="1" s="1"/>
  <c r="T1378" i="1" s="1"/>
  <c r="R1377" i="1"/>
  <c r="Q1377" i="1"/>
  <c r="R1376" i="1"/>
  <c r="Q1376" i="1"/>
  <c r="S1376" i="1" s="1"/>
  <c r="T1376" i="1" s="1"/>
  <c r="R1375" i="1"/>
  <c r="Q1375" i="1"/>
  <c r="R1374" i="1"/>
  <c r="Q1374" i="1"/>
  <c r="R1373" i="1"/>
  <c r="Q1373" i="1"/>
  <c r="S1373" i="1" s="1"/>
  <c r="T1373" i="1" s="1"/>
  <c r="R1372" i="1"/>
  <c r="Q1372" i="1"/>
  <c r="R1371" i="1"/>
  <c r="Q1371" i="1"/>
  <c r="S1371" i="1" s="1"/>
  <c r="T1371" i="1" s="1"/>
  <c r="R1370" i="1"/>
  <c r="Q1370" i="1"/>
  <c r="R1369" i="1"/>
  <c r="Q1369" i="1"/>
  <c r="R1368" i="1"/>
  <c r="Q1368" i="1"/>
  <c r="S1368" i="1" s="1"/>
  <c r="T1368" i="1" s="1"/>
  <c r="R1367" i="1"/>
  <c r="Q1367" i="1"/>
  <c r="R1366" i="1"/>
  <c r="Q1366" i="1"/>
  <c r="S1366" i="1" s="1"/>
  <c r="T1366" i="1" s="1"/>
  <c r="R1365" i="1"/>
  <c r="Q1365" i="1"/>
  <c r="R1364" i="1"/>
  <c r="Q1364" i="1"/>
  <c r="S1364" i="1" s="1"/>
  <c r="T1364" i="1" s="1"/>
  <c r="R1363" i="1"/>
  <c r="Q1363" i="1"/>
  <c r="S1363" i="1" s="1"/>
  <c r="T1363" i="1" s="1"/>
  <c r="R1362" i="1"/>
  <c r="Q1362" i="1"/>
  <c r="S1362" i="1" s="1"/>
  <c r="T1362" i="1" s="1"/>
  <c r="R1361" i="1"/>
  <c r="Q1361" i="1"/>
  <c r="R1360" i="1"/>
  <c r="Q1360" i="1"/>
  <c r="R1359" i="1"/>
  <c r="Q1359" i="1"/>
  <c r="R1358" i="1"/>
  <c r="Q1358" i="1"/>
  <c r="S1358" i="1" s="1"/>
  <c r="T1358" i="1" s="1"/>
  <c r="R1357" i="1"/>
  <c r="Q1357" i="1"/>
  <c r="S1357" i="1" s="1"/>
  <c r="T1357" i="1" s="1"/>
  <c r="R1356" i="1"/>
  <c r="Q1356" i="1"/>
  <c r="S1356" i="1" s="1"/>
  <c r="T1356" i="1" s="1"/>
  <c r="R1355" i="1"/>
  <c r="Q1355" i="1"/>
  <c r="R1354" i="1"/>
  <c r="Q1354" i="1"/>
  <c r="S1354" i="1" s="1"/>
  <c r="T1354" i="1" s="1"/>
  <c r="R1353" i="1"/>
  <c r="Q1353" i="1"/>
  <c r="S1353" i="1" s="1"/>
  <c r="T1353" i="1" s="1"/>
  <c r="R1352" i="1"/>
  <c r="Q1352" i="1"/>
  <c r="S1352" i="1" s="1"/>
  <c r="T1352" i="1" s="1"/>
  <c r="R1351" i="1"/>
  <c r="Q1351" i="1"/>
  <c r="S1351" i="1" s="1"/>
  <c r="T1351" i="1" s="1"/>
  <c r="R1350" i="1"/>
  <c r="Q1350" i="1"/>
  <c r="R1349" i="1"/>
  <c r="Q1349" i="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R1342" i="1"/>
  <c r="Q1342" i="1"/>
  <c r="S1342" i="1" s="1"/>
  <c r="T1342" i="1" s="1"/>
  <c r="R1341" i="1"/>
  <c r="Q1341" i="1"/>
  <c r="S1341" i="1" s="1"/>
  <c r="T1341" i="1" s="1"/>
  <c r="R1340" i="1"/>
  <c r="Q1340" i="1"/>
  <c r="R1339" i="1"/>
  <c r="Q1339" i="1"/>
  <c r="R1338" i="1"/>
  <c r="Q1338" i="1"/>
  <c r="R1337" i="1"/>
  <c r="Q1337" i="1"/>
  <c r="R1336" i="1"/>
  <c r="Q1336" i="1"/>
  <c r="R1335" i="1"/>
  <c r="Q1335" i="1"/>
  <c r="S1335" i="1" s="1"/>
  <c r="T1335" i="1" s="1"/>
  <c r="R1334" i="1"/>
  <c r="Q1334" i="1"/>
  <c r="R1333" i="1"/>
  <c r="Q1333" i="1"/>
  <c r="R1332" i="1"/>
  <c r="Q1332" i="1"/>
  <c r="R1331" i="1"/>
  <c r="Q1331" i="1"/>
  <c r="R1330" i="1"/>
  <c r="Q1330" i="1"/>
  <c r="S1330" i="1" s="1"/>
  <c r="T1330" i="1" s="1"/>
  <c r="R1329" i="1"/>
  <c r="S1329" i="1" s="1"/>
  <c r="T1329" i="1" s="1"/>
  <c r="Q1329" i="1"/>
  <c r="R1328" i="1"/>
  <c r="Q1328" i="1"/>
  <c r="R1327" i="1"/>
  <c r="Q1327" i="1"/>
  <c r="S1327" i="1" s="1"/>
  <c r="T1327" i="1" s="1"/>
  <c r="R1326" i="1"/>
  <c r="Q1326" i="1"/>
  <c r="R1325" i="1"/>
  <c r="Q1325" i="1"/>
  <c r="S1325" i="1" s="1"/>
  <c r="T1325" i="1" s="1"/>
  <c r="R1324" i="1"/>
  <c r="Q1324" i="1"/>
  <c r="S1324" i="1" s="1"/>
  <c r="T1324" i="1" s="1"/>
  <c r="R1323" i="1"/>
  <c r="Q1323" i="1"/>
  <c r="R1322" i="1"/>
  <c r="Q1322" i="1"/>
  <c r="R1321" i="1"/>
  <c r="Q1321" i="1"/>
  <c r="S1321" i="1" s="1"/>
  <c r="T1321" i="1" s="1"/>
  <c r="R1320" i="1"/>
  <c r="Q1320" i="1"/>
  <c r="R1319" i="1"/>
  <c r="Q1319" i="1"/>
  <c r="S1319" i="1" s="1"/>
  <c r="T1319" i="1" s="1"/>
  <c r="R1318" i="1"/>
  <c r="Q1318" i="1"/>
  <c r="S1318" i="1" s="1"/>
  <c r="T1318" i="1" s="1"/>
  <c r="R1317" i="1"/>
  <c r="Q1317" i="1"/>
  <c r="R1316" i="1"/>
  <c r="Q1316" i="1"/>
  <c r="R1315" i="1"/>
  <c r="Q1315" i="1"/>
  <c r="R1314" i="1"/>
  <c r="S1314" i="1" s="1"/>
  <c r="T1314" i="1" s="1"/>
  <c r="Q1314" i="1"/>
  <c r="R1313" i="1"/>
  <c r="Q1313" i="1"/>
  <c r="S1313" i="1" s="1"/>
  <c r="T1313" i="1" s="1"/>
  <c r="R1312" i="1"/>
  <c r="Q1312" i="1"/>
  <c r="S1312" i="1" s="1"/>
  <c r="T1312" i="1" s="1"/>
  <c r="R1311" i="1"/>
  <c r="Q1311" i="1"/>
  <c r="R1310" i="1"/>
  <c r="Q1310" i="1"/>
  <c r="R1309" i="1"/>
  <c r="Q1309" i="1"/>
  <c r="S1309" i="1" s="1"/>
  <c r="T1309" i="1" s="1"/>
  <c r="R1308" i="1"/>
  <c r="Q1308" i="1"/>
  <c r="R1307" i="1"/>
  <c r="Q1307" i="1"/>
  <c r="S1307" i="1" s="1"/>
  <c r="T1307" i="1" s="1"/>
  <c r="R1306" i="1"/>
  <c r="Q1306" i="1"/>
  <c r="S1306" i="1" s="1"/>
  <c r="T1306" i="1" s="1"/>
  <c r="R1305" i="1"/>
  <c r="Q1305" i="1"/>
  <c r="R1304" i="1"/>
  <c r="Q1304" i="1"/>
  <c r="R1303" i="1"/>
  <c r="Q1303" i="1"/>
  <c r="R1302" i="1"/>
  <c r="Q1302" i="1"/>
  <c r="R1301" i="1"/>
  <c r="Q1301" i="1"/>
  <c r="R1300" i="1"/>
  <c r="Q1300" i="1"/>
  <c r="R1299" i="1"/>
  <c r="Q1299" i="1"/>
  <c r="R1298" i="1"/>
  <c r="Q1298" i="1"/>
  <c r="S1298" i="1" s="1"/>
  <c r="T1298" i="1" s="1"/>
  <c r="R1297" i="1"/>
  <c r="Q1297" i="1"/>
  <c r="R1296" i="1"/>
  <c r="Q1296" i="1"/>
  <c r="R1295" i="1"/>
  <c r="Q1295" i="1"/>
  <c r="R1294" i="1"/>
  <c r="Q1294" i="1"/>
  <c r="R1293" i="1"/>
  <c r="Q1293" i="1"/>
  <c r="S1293" i="1" s="1"/>
  <c r="T1293" i="1" s="1"/>
  <c r="R1292" i="1"/>
  <c r="Q1292" i="1"/>
  <c r="S1292" i="1" s="1"/>
  <c r="T1292" i="1" s="1"/>
  <c r="R1291" i="1"/>
  <c r="Q1291" i="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R1281" i="1"/>
  <c r="Q1281" i="1"/>
  <c r="R1280" i="1"/>
  <c r="Q1280" i="1"/>
  <c r="R1279" i="1"/>
  <c r="Q1279" i="1"/>
  <c r="R1278" i="1"/>
  <c r="Q1278" i="1"/>
  <c r="R1277" i="1"/>
  <c r="Q1277" i="1"/>
  <c r="R1276" i="1"/>
  <c r="Q1276" i="1"/>
  <c r="R1275" i="1"/>
  <c r="Q1275" i="1"/>
  <c r="R1274" i="1"/>
  <c r="Q1274" i="1"/>
  <c r="R1273" i="1"/>
  <c r="Q1273" i="1"/>
  <c r="R1272" i="1"/>
  <c r="Q1272" i="1"/>
  <c r="S1272" i="1" s="1"/>
  <c r="T1272" i="1" s="1"/>
  <c r="R1271" i="1"/>
  <c r="Q1271" i="1"/>
  <c r="R1270" i="1"/>
  <c r="Q1270" i="1"/>
  <c r="R1269" i="1"/>
  <c r="Q1269" i="1"/>
  <c r="T1268" i="1"/>
  <c r="R1268" i="1"/>
  <c r="Q1268" i="1"/>
  <c r="S1268" i="1" s="1"/>
  <c r="R1267" i="1"/>
  <c r="Q1267" i="1"/>
  <c r="S1267" i="1" s="1"/>
  <c r="T1267" i="1" s="1"/>
  <c r="R1266" i="1"/>
  <c r="Q1266" i="1"/>
  <c r="S1266" i="1" s="1"/>
  <c r="T1266" i="1" s="1"/>
  <c r="R1265" i="1"/>
  <c r="Q1265" i="1"/>
  <c r="R1264" i="1"/>
  <c r="Q1264" i="1"/>
  <c r="R1263" i="1"/>
  <c r="Q1263" i="1"/>
  <c r="S1263" i="1" s="1"/>
  <c r="T1263" i="1" s="1"/>
  <c r="R1262" i="1"/>
  <c r="Q1262" i="1"/>
  <c r="R1261" i="1"/>
  <c r="Q1261" i="1"/>
  <c r="R1260" i="1"/>
  <c r="Q1260" i="1"/>
  <c r="R1259" i="1"/>
  <c r="Q1259" i="1"/>
  <c r="R1258" i="1"/>
  <c r="Q1258" i="1"/>
  <c r="R1257" i="1"/>
  <c r="Q1257" i="1"/>
  <c r="S1257" i="1" s="1"/>
  <c r="T1257" i="1" s="1"/>
  <c r="R1256" i="1"/>
  <c r="Q1256" i="1"/>
  <c r="S1256" i="1" s="1"/>
  <c r="T1256" i="1" s="1"/>
  <c r="R1255" i="1"/>
  <c r="Q1255" i="1"/>
  <c r="R1254" i="1"/>
  <c r="Q1254" i="1"/>
  <c r="R1253" i="1"/>
  <c r="Q1253" i="1"/>
  <c r="R1252" i="1"/>
  <c r="Q1252" i="1"/>
  <c r="R1251" i="1"/>
  <c r="Q1251" i="1"/>
  <c r="R1250" i="1"/>
  <c r="Q1250" i="1"/>
  <c r="S1250" i="1" s="1"/>
  <c r="T1250" i="1" s="1"/>
  <c r="R1249" i="1"/>
  <c r="Q1249" i="1"/>
  <c r="S1249" i="1" s="1"/>
  <c r="T1249" i="1" s="1"/>
  <c r="R1248" i="1"/>
  <c r="Q1248" i="1"/>
  <c r="S1248" i="1" s="1"/>
  <c r="T1248" i="1" s="1"/>
  <c r="R1247" i="1"/>
  <c r="Q1247" i="1"/>
  <c r="R1246" i="1"/>
  <c r="Q1246" i="1"/>
  <c r="R1245" i="1"/>
  <c r="Q1245" i="1"/>
  <c r="R1244" i="1"/>
  <c r="Q1244" i="1"/>
  <c r="R1243" i="1"/>
  <c r="Q1243" i="1"/>
  <c r="R1242" i="1"/>
  <c r="Q1242" i="1"/>
  <c r="R1241" i="1"/>
  <c r="Q1241" i="1"/>
  <c r="R1240" i="1"/>
  <c r="Q1240" i="1"/>
  <c r="R1239" i="1"/>
  <c r="Q1239" i="1"/>
  <c r="R1238" i="1"/>
  <c r="Q1238" i="1"/>
  <c r="S1238" i="1" s="1"/>
  <c r="T1238" i="1" s="1"/>
  <c r="R1237" i="1"/>
  <c r="Q1237" i="1"/>
  <c r="R1236" i="1"/>
  <c r="Q1236" i="1"/>
  <c r="S1236" i="1" s="1"/>
  <c r="T1236" i="1" s="1"/>
  <c r="R1235" i="1"/>
  <c r="Q1235" i="1"/>
  <c r="R1234" i="1"/>
  <c r="Q1234" i="1"/>
  <c r="R1233" i="1"/>
  <c r="Q1233" i="1"/>
  <c r="R1232" i="1"/>
  <c r="Q1232" i="1"/>
  <c r="R1231" i="1"/>
  <c r="Q1231" i="1"/>
  <c r="R1230" i="1"/>
  <c r="Q1230" i="1"/>
  <c r="R1229" i="1"/>
  <c r="Q1229" i="1"/>
  <c r="R1228" i="1"/>
  <c r="Q1228" i="1"/>
  <c r="R1227" i="1"/>
  <c r="Q1227" i="1"/>
  <c r="R1226" i="1"/>
  <c r="Q1226" i="1"/>
  <c r="R1225" i="1"/>
  <c r="Q1225" i="1"/>
  <c r="R1224" i="1"/>
  <c r="Q1224" i="1"/>
  <c r="R1223" i="1"/>
  <c r="Q1223" i="1"/>
  <c r="R1222" i="1"/>
  <c r="Q1222" i="1"/>
  <c r="S1221" i="1"/>
  <c r="T1221" i="1" s="1"/>
  <c r="R1221" i="1"/>
  <c r="Q1221" i="1"/>
  <c r="R1220" i="1"/>
  <c r="Q1220" i="1"/>
  <c r="S1220" i="1" s="1"/>
  <c r="T1220" i="1" s="1"/>
  <c r="R1219" i="1"/>
  <c r="Q1219" i="1"/>
  <c r="R1218" i="1"/>
  <c r="Q1218" i="1"/>
  <c r="S1218" i="1" s="1"/>
  <c r="T1218" i="1" s="1"/>
  <c r="R1217" i="1"/>
  <c r="Q1217" i="1"/>
  <c r="S1217" i="1" s="1"/>
  <c r="T1217" i="1" s="1"/>
  <c r="R1216" i="1"/>
  <c r="Q1216" i="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R1209" i="1"/>
  <c r="Q1209" i="1"/>
  <c r="S1209" i="1" s="1"/>
  <c r="T1209" i="1" s="1"/>
  <c r="R1208" i="1"/>
  <c r="Q1208" i="1"/>
  <c r="R1207" i="1"/>
  <c r="Q1207" i="1"/>
  <c r="R1206" i="1"/>
  <c r="Q1206" i="1"/>
  <c r="R1205" i="1"/>
  <c r="Q1205" i="1"/>
  <c r="R1204" i="1"/>
  <c r="Q1204" i="1"/>
  <c r="R1203" i="1"/>
  <c r="Q1203" i="1"/>
  <c r="S1203" i="1" s="1"/>
  <c r="T1203" i="1" s="1"/>
  <c r="R1202" i="1"/>
  <c r="Q1202" i="1"/>
  <c r="S1202" i="1" s="1"/>
  <c r="T1202" i="1" s="1"/>
  <c r="R1201" i="1"/>
  <c r="Q1201" i="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S1191" i="1" s="1"/>
  <c r="T1191" i="1" s="1"/>
  <c r="R1190" i="1"/>
  <c r="Q1190" i="1"/>
  <c r="R1189" i="1"/>
  <c r="Q1189" i="1"/>
  <c r="R1188" i="1"/>
  <c r="Q1188" i="1"/>
  <c r="R1187" i="1"/>
  <c r="Q1187" i="1"/>
  <c r="R1186" i="1"/>
  <c r="Q1186" i="1"/>
  <c r="R1185" i="1"/>
  <c r="Q1185" i="1"/>
  <c r="S1185" i="1" s="1"/>
  <c r="T1185" i="1" s="1"/>
  <c r="R1184" i="1"/>
  <c r="Q1184" i="1"/>
  <c r="R1183" i="1"/>
  <c r="Q1183" i="1"/>
  <c r="R1182" i="1"/>
  <c r="Q1182" i="1"/>
  <c r="R1181" i="1"/>
  <c r="Q1181" i="1"/>
  <c r="R1180" i="1"/>
  <c r="Q1180" i="1"/>
  <c r="R1179" i="1"/>
  <c r="Q1179" i="1"/>
  <c r="R1178" i="1"/>
  <c r="Q1178" i="1"/>
  <c r="S1178" i="1" s="1"/>
  <c r="T1178" i="1" s="1"/>
  <c r="R1177" i="1"/>
  <c r="Q1177" i="1"/>
  <c r="S1177" i="1" s="1"/>
  <c r="T1177" i="1" s="1"/>
  <c r="R1176" i="1"/>
  <c r="Q1176" i="1"/>
  <c r="R1175" i="1"/>
  <c r="Q1175" i="1"/>
  <c r="R1174" i="1"/>
  <c r="Q1174" i="1"/>
  <c r="R1173" i="1"/>
  <c r="Q1173" i="1"/>
  <c r="S1173" i="1" s="1"/>
  <c r="T1173" i="1" s="1"/>
  <c r="R1172" i="1"/>
  <c r="Q1172" i="1"/>
  <c r="R1171" i="1"/>
  <c r="Q1171" i="1"/>
  <c r="R1170" i="1"/>
  <c r="S1170" i="1" s="1"/>
  <c r="T1170" i="1" s="1"/>
  <c r="Q1170" i="1"/>
  <c r="R1169" i="1"/>
  <c r="Q1169" i="1"/>
  <c r="R1168" i="1"/>
  <c r="Q1168" i="1"/>
  <c r="R1167" i="1"/>
  <c r="Q1167" i="1"/>
  <c r="S1167" i="1" s="1"/>
  <c r="T1167" i="1" s="1"/>
  <c r="R1166" i="1"/>
  <c r="Q1166" i="1"/>
  <c r="S1166" i="1" s="1"/>
  <c r="T1166" i="1" s="1"/>
  <c r="R1165" i="1"/>
  <c r="Q1165" i="1"/>
  <c r="R1164" i="1"/>
  <c r="Q1164" i="1"/>
  <c r="R1163" i="1"/>
  <c r="Q1163" i="1"/>
  <c r="R1162" i="1"/>
  <c r="Q1162" i="1"/>
  <c r="R1161" i="1"/>
  <c r="Q1161" i="1"/>
  <c r="S1161" i="1" s="1"/>
  <c r="T1161" i="1" s="1"/>
  <c r="R1160" i="1"/>
  <c r="Q1160" i="1"/>
  <c r="R1159" i="1"/>
  <c r="Q1159" i="1"/>
  <c r="S1159" i="1" s="1"/>
  <c r="T1159" i="1" s="1"/>
  <c r="R1158" i="1"/>
  <c r="Q1158" i="1"/>
  <c r="R1157" i="1"/>
  <c r="Q1157" i="1"/>
  <c r="R1156" i="1"/>
  <c r="Q1156" i="1"/>
  <c r="R1155" i="1"/>
  <c r="Q1155" i="1"/>
  <c r="S1155" i="1" s="1"/>
  <c r="T1155" i="1" s="1"/>
  <c r="R1154" i="1"/>
  <c r="Q1154" i="1"/>
  <c r="R1153" i="1"/>
  <c r="Q1153" i="1"/>
  <c r="R1152" i="1"/>
  <c r="S1152" i="1" s="1"/>
  <c r="T1152" i="1" s="1"/>
  <c r="Q1152" i="1"/>
  <c r="R1151" i="1"/>
  <c r="Q1151" i="1"/>
  <c r="R1150" i="1"/>
  <c r="Q1150" i="1"/>
  <c r="R1149" i="1"/>
  <c r="Q1149" i="1"/>
  <c r="R1148" i="1"/>
  <c r="Q1148" i="1"/>
  <c r="S1148" i="1" s="1"/>
  <c r="T1148" i="1" s="1"/>
  <c r="R1147" i="1"/>
  <c r="Q1147" i="1"/>
  <c r="S1146" i="1"/>
  <c r="T1146" i="1" s="1"/>
  <c r="R1146" i="1"/>
  <c r="Q1146" i="1"/>
  <c r="R1145" i="1"/>
  <c r="Q1145" i="1"/>
  <c r="R1144" i="1"/>
  <c r="Q1144" i="1"/>
  <c r="R1143" i="1"/>
  <c r="Q1143" i="1"/>
  <c r="R1142" i="1"/>
  <c r="Q1142" i="1"/>
  <c r="S1142" i="1" s="1"/>
  <c r="T1142" i="1" s="1"/>
  <c r="R1141" i="1"/>
  <c r="Q1141" i="1"/>
  <c r="S1141" i="1" s="1"/>
  <c r="T1141" i="1" s="1"/>
  <c r="R1140" i="1"/>
  <c r="Q1140" i="1"/>
  <c r="S1140" i="1" s="1"/>
  <c r="T1140" i="1" s="1"/>
  <c r="R1139" i="1"/>
  <c r="Q1139" i="1"/>
  <c r="S1139" i="1" s="1"/>
  <c r="T1139" i="1" s="1"/>
  <c r="R1138" i="1"/>
  <c r="Q1138" i="1"/>
  <c r="S1138" i="1" s="1"/>
  <c r="T1138" i="1" s="1"/>
  <c r="R1137" i="1"/>
  <c r="Q1137" i="1"/>
  <c r="S1137" i="1" s="1"/>
  <c r="T1137" i="1" s="1"/>
  <c r="R1136" i="1"/>
  <c r="Q1136" i="1"/>
  <c r="R1135" i="1"/>
  <c r="Q1135" i="1"/>
  <c r="R1134" i="1"/>
  <c r="Q1134" i="1"/>
  <c r="R1133" i="1"/>
  <c r="Q1133" i="1"/>
  <c r="R1132" i="1"/>
  <c r="Q1132" i="1"/>
  <c r="R1131" i="1"/>
  <c r="Q1131" i="1"/>
  <c r="S1131" i="1" s="1"/>
  <c r="T1131" i="1" s="1"/>
  <c r="R1130" i="1"/>
  <c r="Q1130" i="1"/>
  <c r="S1130" i="1" s="1"/>
  <c r="T1130" i="1" s="1"/>
  <c r="R1129" i="1"/>
  <c r="Q1129" i="1"/>
  <c r="R1128" i="1"/>
  <c r="Q1128" i="1"/>
  <c r="S1128" i="1" s="1"/>
  <c r="T1128" i="1" s="1"/>
  <c r="R1127" i="1"/>
  <c r="Q1127" i="1"/>
  <c r="S1127" i="1" s="1"/>
  <c r="T1127" i="1" s="1"/>
  <c r="R1126" i="1"/>
  <c r="Q1126" i="1"/>
  <c r="R1125" i="1"/>
  <c r="Q1125" i="1"/>
  <c r="S1125" i="1" s="1"/>
  <c r="T1125" i="1" s="1"/>
  <c r="R1124" i="1"/>
  <c r="Q1124" i="1"/>
  <c r="R1123" i="1"/>
  <c r="Q1123" i="1"/>
  <c r="R1122" i="1"/>
  <c r="Q1122" i="1"/>
  <c r="R1121" i="1"/>
  <c r="S1121" i="1" s="1"/>
  <c r="T1121" i="1" s="1"/>
  <c r="Q1121" i="1"/>
  <c r="R1120" i="1"/>
  <c r="Q1120" i="1"/>
  <c r="R1119" i="1"/>
  <c r="Q1119" i="1"/>
  <c r="S1119" i="1" s="1"/>
  <c r="T1119" i="1" s="1"/>
  <c r="R1118" i="1"/>
  <c r="Q1118" i="1"/>
  <c r="S1118" i="1" s="1"/>
  <c r="T1118" i="1" s="1"/>
  <c r="R1117" i="1"/>
  <c r="Q1117" i="1"/>
  <c r="R1116" i="1"/>
  <c r="Q1116" i="1"/>
  <c r="R1115" i="1"/>
  <c r="Q1115" i="1"/>
  <c r="R1114" i="1"/>
  <c r="Q1114" i="1"/>
  <c r="R1113" i="1"/>
  <c r="Q1113" i="1"/>
  <c r="S1113" i="1" s="1"/>
  <c r="T1113" i="1" s="1"/>
  <c r="R1112" i="1"/>
  <c r="Q1112" i="1"/>
  <c r="R1111" i="1"/>
  <c r="Q1111" i="1"/>
  <c r="R1110" i="1"/>
  <c r="Q1110" i="1"/>
  <c r="S1110" i="1" s="1"/>
  <c r="T1110" i="1" s="1"/>
  <c r="R1109" i="1"/>
  <c r="Q1109" i="1"/>
  <c r="S1109" i="1" s="1"/>
  <c r="T1109" i="1" s="1"/>
  <c r="R1108" i="1"/>
  <c r="Q1108" i="1"/>
  <c r="R1107" i="1"/>
  <c r="Q1107" i="1"/>
  <c r="R1106" i="1"/>
  <c r="Q1106" i="1"/>
  <c r="S1106" i="1" s="1"/>
  <c r="T1106" i="1" s="1"/>
  <c r="R1105" i="1"/>
  <c r="Q1105" i="1"/>
  <c r="R1104" i="1"/>
  <c r="Q1104" i="1"/>
  <c r="S1104" i="1" s="1"/>
  <c r="T1104" i="1" s="1"/>
  <c r="R1103" i="1"/>
  <c r="Q1103" i="1"/>
  <c r="S1103" i="1" s="1"/>
  <c r="T1103" i="1" s="1"/>
  <c r="R1102" i="1"/>
  <c r="Q1102" i="1"/>
  <c r="R1101" i="1"/>
  <c r="Q1101" i="1"/>
  <c r="R1100" i="1"/>
  <c r="S1100" i="1" s="1"/>
  <c r="T1100" i="1" s="1"/>
  <c r="Q1100" i="1"/>
  <c r="R1099" i="1"/>
  <c r="Q1099" i="1"/>
  <c r="R1098" i="1"/>
  <c r="Q1098" i="1"/>
  <c r="R1097" i="1"/>
  <c r="Q1097" i="1"/>
  <c r="S1097" i="1" s="1"/>
  <c r="T1097" i="1" s="1"/>
  <c r="R1096" i="1"/>
  <c r="Q1096" i="1"/>
  <c r="R1095" i="1"/>
  <c r="Q1095" i="1"/>
  <c r="S1095" i="1" s="1"/>
  <c r="T1095" i="1" s="1"/>
  <c r="R1094" i="1"/>
  <c r="Q1094" i="1"/>
  <c r="S1094" i="1" s="1"/>
  <c r="T1094" i="1" s="1"/>
  <c r="R1093" i="1"/>
  <c r="Q1093" i="1"/>
  <c r="R1092" i="1"/>
  <c r="Q1092" i="1"/>
  <c r="S1092" i="1" s="1"/>
  <c r="T1092" i="1" s="1"/>
  <c r="R1091" i="1"/>
  <c r="Q1091" i="1"/>
  <c r="R1090" i="1"/>
  <c r="Q1090" i="1"/>
  <c r="R1089" i="1"/>
  <c r="Q1089" i="1"/>
  <c r="R1088" i="1"/>
  <c r="Q1088" i="1"/>
  <c r="S1088" i="1" s="1"/>
  <c r="T1088" i="1" s="1"/>
  <c r="R1087" i="1"/>
  <c r="S1087" i="1" s="1"/>
  <c r="T1087" i="1" s="1"/>
  <c r="Q1087" i="1"/>
  <c r="R1086" i="1"/>
  <c r="Q1086" i="1"/>
  <c r="S1086" i="1" s="1"/>
  <c r="T1086" i="1" s="1"/>
  <c r="R1085" i="1"/>
  <c r="Q1085" i="1"/>
  <c r="S1085" i="1" s="1"/>
  <c r="T1085" i="1" s="1"/>
  <c r="R1084" i="1"/>
  <c r="Q1084" i="1"/>
  <c r="R1083" i="1"/>
  <c r="Q1083" i="1"/>
  <c r="S1083" i="1" s="1"/>
  <c r="T1083" i="1" s="1"/>
  <c r="R1082" i="1"/>
  <c r="Q1082" i="1"/>
  <c r="S1082" i="1" s="1"/>
  <c r="T1082" i="1" s="1"/>
  <c r="R1081" i="1"/>
  <c r="Q1081" i="1"/>
  <c r="R1080" i="1"/>
  <c r="Q1080" i="1"/>
  <c r="R1079" i="1"/>
  <c r="Q1079" i="1"/>
  <c r="S1079" i="1" s="1"/>
  <c r="T1079" i="1" s="1"/>
  <c r="R1078" i="1"/>
  <c r="Q1078" i="1"/>
  <c r="R1077" i="1"/>
  <c r="Q1077" i="1"/>
  <c r="S1077" i="1" s="1"/>
  <c r="T1077" i="1" s="1"/>
  <c r="R1076" i="1"/>
  <c r="S1076" i="1" s="1"/>
  <c r="T1076" i="1" s="1"/>
  <c r="Q1076" i="1"/>
  <c r="R1075" i="1"/>
  <c r="Q1075" i="1"/>
  <c r="R1074" i="1"/>
  <c r="Q1074" i="1"/>
  <c r="R1073" i="1"/>
  <c r="Q1073" i="1"/>
  <c r="S1073" i="1" s="1"/>
  <c r="T1073" i="1" s="1"/>
  <c r="R1072" i="1"/>
  <c r="Q1072" i="1"/>
  <c r="R1071" i="1"/>
  <c r="Q1071" i="1"/>
  <c r="R1070" i="1"/>
  <c r="Q1070" i="1"/>
  <c r="R1069" i="1"/>
  <c r="Q1069" i="1"/>
  <c r="R1068" i="1"/>
  <c r="Q1068" i="1"/>
  <c r="R1067" i="1"/>
  <c r="Q1067" i="1"/>
  <c r="S1067" i="1" s="1"/>
  <c r="T1067" i="1" s="1"/>
  <c r="R1066" i="1"/>
  <c r="Q1066" i="1"/>
  <c r="R1065" i="1"/>
  <c r="Q1065" i="1"/>
  <c r="S1065" i="1" s="1"/>
  <c r="T1065" i="1" s="1"/>
  <c r="R1064" i="1"/>
  <c r="Q1064" i="1"/>
  <c r="S1064" i="1" s="1"/>
  <c r="T1064" i="1" s="1"/>
  <c r="R1063" i="1"/>
  <c r="Q1063" i="1"/>
  <c r="R1062" i="1"/>
  <c r="Q1062" i="1"/>
  <c r="R1061" i="1"/>
  <c r="Q1061" i="1"/>
  <c r="R1060" i="1"/>
  <c r="Q1060" i="1"/>
  <c r="R1059" i="1"/>
  <c r="Q1059" i="1"/>
  <c r="R1058" i="1"/>
  <c r="Q1058" i="1"/>
  <c r="S1058" i="1" s="1"/>
  <c r="T1058" i="1" s="1"/>
  <c r="R1057" i="1"/>
  <c r="Q1057" i="1"/>
  <c r="R1056" i="1"/>
  <c r="Q1056" i="1"/>
  <c r="R1055" i="1"/>
  <c r="S1055" i="1" s="1"/>
  <c r="T1055" i="1" s="1"/>
  <c r="Q1055" i="1"/>
  <c r="R1054" i="1"/>
  <c r="Q1054" i="1"/>
  <c r="R1053" i="1"/>
  <c r="Q1053" i="1"/>
  <c r="R1052" i="1"/>
  <c r="Q1052" i="1"/>
  <c r="S1052" i="1" s="1"/>
  <c r="T1052" i="1" s="1"/>
  <c r="R1051" i="1"/>
  <c r="Q1051" i="1"/>
  <c r="R1050" i="1"/>
  <c r="Q1050" i="1"/>
  <c r="S1050" i="1" s="1"/>
  <c r="T1050" i="1" s="1"/>
  <c r="R1049" i="1"/>
  <c r="Q1049" i="1"/>
  <c r="R1048" i="1"/>
  <c r="Q1048" i="1"/>
  <c r="R1047" i="1"/>
  <c r="Q1047" i="1"/>
  <c r="R1046" i="1"/>
  <c r="Q1046" i="1"/>
  <c r="S1046" i="1" s="1"/>
  <c r="T1046" i="1" s="1"/>
  <c r="R1045" i="1"/>
  <c r="Q1045" i="1"/>
  <c r="R1044" i="1"/>
  <c r="Q1044" i="1"/>
  <c r="S1044" i="1" s="1"/>
  <c r="T1044" i="1" s="1"/>
  <c r="R1043" i="1"/>
  <c r="Q1043" i="1"/>
  <c r="R1042" i="1"/>
  <c r="Q1042" i="1"/>
  <c r="R1041" i="1"/>
  <c r="Q1041" i="1"/>
  <c r="R1040" i="1"/>
  <c r="Q1040" i="1"/>
  <c r="R1039" i="1"/>
  <c r="S1039" i="1" s="1"/>
  <c r="T1039" i="1" s="1"/>
  <c r="Q1039" i="1"/>
  <c r="R1038" i="1"/>
  <c r="Q1038" i="1"/>
  <c r="S1037" i="1"/>
  <c r="T1037" i="1" s="1"/>
  <c r="R1037" i="1"/>
  <c r="Q1037" i="1"/>
  <c r="R1036" i="1"/>
  <c r="Q1036" i="1"/>
  <c r="S1036" i="1" s="1"/>
  <c r="T1036" i="1" s="1"/>
  <c r="R1035" i="1"/>
  <c r="Q1035" i="1"/>
  <c r="R1034" i="1"/>
  <c r="Q1034" i="1"/>
  <c r="S1034" i="1" s="1"/>
  <c r="T1034" i="1" s="1"/>
  <c r="R1033" i="1"/>
  <c r="Q1033" i="1"/>
  <c r="R1032" i="1"/>
  <c r="Q1032" i="1"/>
  <c r="R1031" i="1"/>
  <c r="Q1031" i="1"/>
  <c r="S1031" i="1" s="1"/>
  <c r="T1031" i="1" s="1"/>
  <c r="R1030" i="1"/>
  <c r="Q1030" i="1"/>
  <c r="R1029" i="1"/>
  <c r="Q1029" i="1"/>
  <c r="S1029" i="1" s="1"/>
  <c r="T1029" i="1" s="1"/>
  <c r="R1028" i="1"/>
  <c r="Q1028" i="1"/>
  <c r="S1028" i="1" s="1"/>
  <c r="T1028" i="1" s="1"/>
  <c r="R1027" i="1"/>
  <c r="Q1027" i="1"/>
  <c r="R1026" i="1"/>
  <c r="Q1026" i="1"/>
  <c r="R1025" i="1"/>
  <c r="Q1025" i="1"/>
  <c r="S1025" i="1" s="1"/>
  <c r="T1025" i="1" s="1"/>
  <c r="R1024" i="1"/>
  <c r="Q1024" i="1"/>
  <c r="R1023" i="1"/>
  <c r="Q1023" i="1"/>
  <c r="S1023" i="1" s="1"/>
  <c r="T1023" i="1" s="1"/>
  <c r="R1022" i="1"/>
  <c r="Q1022" i="1"/>
  <c r="S1022" i="1" s="1"/>
  <c r="T1022" i="1" s="1"/>
  <c r="R1021" i="1"/>
  <c r="Q1021" i="1"/>
  <c r="R1020" i="1"/>
  <c r="Q1020" i="1"/>
  <c r="R1019" i="1"/>
  <c r="Q1019" i="1"/>
  <c r="S1019" i="1" s="1"/>
  <c r="T1019" i="1" s="1"/>
  <c r="R1018" i="1"/>
  <c r="Q1018" i="1"/>
  <c r="R1017" i="1"/>
  <c r="Q1017" i="1"/>
  <c r="R1016" i="1"/>
  <c r="Q1016" i="1"/>
  <c r="S1016" i="1" s="1"/>
  <c r="T1016" i="1" s="1"/>
  <c r="R1015" i="1"/>
  <c r="Q1015" i="1"/>
  <c r="S1015" i="1" s="1"/>
  <c r="T1015" i="1" s="1"/>
  <c r="R1014" i="1"/>
  <c r="Q1014" i="1"/>
  <c r="S1014" i="1" s="1"/>
  <c r="T1014" i="1" s="1"/>
  <c r="R1013" i="1"/>
  <c r="Q1013" i="1"/>
  <c r="R1012" i="1"/>
  <c r="Q1012" i="1"/>
  <c r="T1011" i="1"/>
  <c r="R1011" i="1"/>
  <c r="Q1011" i="1"/>
  <c r="S1011" i="1" s="1"/>
  <c r="R1010" i="1"/>
  <c r="Q1010" i="1"/>
  <c r="S1010" i="1" s="1"/>
  <c r="T1010" i="1" s="1"/>
  <c r="R1009" i="1"/>
  <c r="Q1009" i="1"/>
  <c r="S1009" i="1" s="1"/>
  <c r="T1009" i="1" s="1"/>
  <c r="R1008" i="1"/>
  <c r="Q1008" i="1"/>
  <c r="S1008" i="1" s="1"/>
  <c r="T1008" i="1" s="1"/>
  <c r="R1007" i="1"/>
  <c r="Q1007" i="1"/>
  <c r="T1006" i="1"/>
  <c r="R1006" i="1"/>
  <c r="Q1006" i="1"/>
  <c r="S1006" i="1" s="1"/>
  <c r="R1005" i="1"/>
  <c r="Q1005" i="1"/>
  <c r="R1004" i="1"/>
  <c r="Q1004" i="1"/>
  <c r="R1003" i="1"/>
  <c r="Q1003" i="1"/>
  <c r="R1002" i="1"/>
  <c r="Q1002" i="1"/>
  <c r="R1001" i="1"/>
  <c r="Q1001" i="1"/>
  <c r="S1001" i="1" s="1"/>
  <c r="T1001" i="1" s="1"/>
  <c r="R1000" i="1"/>
  <c r="Q1000" i="1"/>
  <c r="S1000" i="1" s="1"/>
  <c r="T1000" i="1" s="1"/>
  <c r="R999" i="1"/>
  <c r="Q999" i="1"/>
  <c r="S998" i="1"/>
  <c r="T998" i="1" s="1"/>
  <c r="R998" i="1"/>
  <c r="Q998" i="1"/>
  <c r="R997" i="1"/>
  <c r="Q997" i="1"/>
  <c r="R996" i="1"/>
  <c r="Q996" i="1"/>
  <c r="S995" i="1"/>
  <c r="T995" i="1" s="1"/>
  <c r="R995" i="1"/>
  <c r="Q995" i="1"/>
  <c r="R994" i="1"/>
  <c r="Q994" i="1"/>
  <c r="R993" i="1"/>
  <c r="Q993" i="1"/>
  <c r="S992" i="1"/>
  <c r="T992" i="1" s="1"/>
  <c r="R992" i="1"/>
  <c r="Q992" i="1"/>
  <c r="R991" i="1"/>
  <c r="Q991" i="1"/>
  <c r="S991" i="1" s="1"/>
  <c r="T991" i="1" s="1"/>
  <c r="R990" i="1"/>
  <c r="Q990" i="1"/>
  <c r="R989" i="1"/>
  <c r="Q989" i="1"/>
  <c r="R988" i="1"/>
  <c r="Q988" i="1"/>
  <c r="R987" i="1"/>
  <c r="Q987" i="1"/>
  <c r="S986" i="1"/>
  <c r="T986" i="1" s="1"/>
  <c r="R986" i="1"/>
  <c r="Q986" i="1"/>
  <c r="R985" i="1"/>
  <c r="Q985" i="1"/>
  <c r="R984" i="1"/>
  <c r="Q984" i="1"/>
  <c r="S984" i="1" s="1"/>
  <c r="T984" i="1" s="1"/>
  <c r="R983" i="1"/>
  <c r="Q983" i="1"/>
  <c r="S983" i="1" s="1"/>
  <c r="T983" i="1" s="1"/>
  <c r="R982" i="1"/>
  <c r="Q982" i="1"/>
  <c r="R981" i="1"/>
  <c r="Q981" i="1"/>
  <c r="R980" i="1"/>
  <c r="Q980" i="1"/>
  <c r="R979" i="1"/>
  <c r="S979" i="1" s="1"/>
  <c r="T979" i="1" s="1"/>
  <c r="Q979" i="1"/>
  <c r="R978" i="1"/>
  <c r="S978" i="1" s="1"/>
  <c r="T978" i="1" s="1"/>
  <c r="Q978" i="1"/>
  <c r="R977" i="1"/>
  <c r="Q977" i="1"/>
  <c r="R976" i="1"/>
  <c r="S976" i="1" s="1"/>
  <c r="T976" i="1" s="1"/>
  <c r="Q976" i="1"/>
  <c r="R975" i="1"/>
  <c r="Q975" i="1"/>
  <c r="S975" i="1" s="1"/>
  <c r="T975" i="1" s="1"/>
  <c r="R974" i="1"/>
  <c r="Q974" i="1"/>
  <c r="R973" i="1"/>
  <c r="Q973" i="1"/>
  <c r="R972" i="1"/>
  <c r="Q972" i="1"/>
  <c r="S972" i="1" s="1"/>
  <c r="T972" i="1" s="1"/>
  <c r="S971" i="1"/>
  <c r="T971" i="1" s="1"/>
  <c r="R971" i="1"/>
  <c r="Q971" i="1"/>
  <c r="R970" i="1"/>
  <c r="Q970" i="1"/>
  <c r="R969" i="1"/>
  <c r="Q969" i="1"/>
  <c r="S969" i="1" s="1"/>
  <c r="T969" i="1" s="1"/>
  <c r="R968" i="1"/>
  <c r="Q968" i="1"/>
  <c r="S968" i="1" s="1"/>
  <c r="T968" i="1" s="1"/>
  <c r="R967" i="1"/>
  <c r="S967" i="1" s="1"/>
  <c r="T967" i="1" s="1"/>
  <c r="Q967" i="1"/>
  <c r="R966" i="1"/>
  <c r="Q966" i="1"/>
  <c r="R965" i="1"/>
  <c r="Q965" i="1"/>
  <c r="R964" i="1"/>
  <c r="Q964" i="1"/>
  <c r="R963" i="1"/>
  <c r="Q963" i="1"/>
  <c r="S963" i="1" s="1"/>
  <c r="T963" i="1" s="1"/>
  <c r="R962" i="1"/>
  <c r="Q962" i="1"/>
  <c r="R961" i="1"/>
  <c r="Q961" i="1"/>
  <c r="R960" i="1"/>
  <c r="Q960" i="1"/>
  <c r="R959" i="1"/>
  <c r="Q959" i="1"/>
  <c r="S959" i="1" s="1"/>
  <c r="T959" i="1" s="1"/>
  <c r="R958" i="1"/>
  <c r="Q958" i="1"/>
  <c r="R957" i="1"/>
  <c r="Q957" i="1"/>
  <c r="R956" i="1"/>
  <c r="Q956" i="1"/>
  <c r="R955" i="1"/>
  <c r="S955" i="1" s="1"/>
  <c r="T955" i="1" s="1"/>
  <c r="Q955" i="1"/>
  <c r="R954" i="1"/>
  <c r="Q954" i="1"/>
  <c r="R953" i="1"/>
  <c r="Q953" i="1"/>
  <c r="S953" i="1" s="1"/>
  <c r="T953" i="1" s="1"/>
  <c r="R952" i="1"/>
  <c r="Q952" i="1"/>
  <c r="R951" i="1"/>
  <c r="S951" i="1" s="1"/>
  <c r="T951" i="1" s="1"/>
  <c r="Q951" i="1"/>
  <c r="R950" i="1"/>
  <c r="Q950" i="1"/>
  <c r="R949" i="1"/>
  <c r="Q949" i="1"/>
  <c r="R948" i="1"/>
  <c r="Q948" i="1"/>
  <c r="S948" i="1" s="1"/>
  <c r="T948" i="1" s="1"/>
  <c r="R947" i="1"/>
  <c r="Q947" i="1"/>
  <c r="S947" i="1" s="1"/>
  <c r="T947" i="1" s="1"/>
  <c r="R946" i="1"/>
  <c r="Q946" i="1"/>
  <c r="R945" i="1"/>
  <c r="Q945" i="1"/>
  <c r="S945" i="1" s="1"/>
  <c r="T945" i="1" s="1"/>
  <c r="R944" i="1"/>
  <c r="Q944" i="1"/>
  <c r="S944" i="1" s="1"/>
  <c r="T944" i="1" s="1"/>
  <c r="R943" i="1"/>
  <c r="Q943" i="1"/>
  <c r="R942" i="1"/>
  <c r="Q942" i="1"/>
  <c r="S942" i="1" s="1"/>
  <c r="T942" i="1" s="1"/>
  <c r="R941" i="1"/>
  <c r="Q941" i="1"/>
  <c r="S941" i="1" s="1"/>
  <c r="T941" i="1" s="1"/>
  <c r="R940" i="1"/>
  <c r="S940" i="1" s="1"/>
  <c r="T940" i="1" s="1"/>
  <c r="Q940" i="1"/>
  <c r="R939" i="1"/>
  <c r="Q939" i="1"/>
  <c r="R938" i="1"/>
  <c r="Q938" i="1"/>
  <c r="R937" i="1"/>
  <c r="Q937" i="1"/>
  <c r="R936" i="1"/>
  <c r="Q936" i="1"/>
  <c r="S936" i="1" s="1"/>
  <c r="T936" i="1" s="1"/>
  <c r="R935" i="1"/>
  <c r="S935" i="1" s="1"/>
  <c r="T935" i="1" s="1"/>
  <c r="Q935" i="1"/>
  <c r="R934" i="1"/>
  <c r="Q934" i="1"/>
  <c r="R933" i="1"/>
  <c r="Q933" i="1"/>
  <c r="S933" i="1" s="1"/>
  <c r="T933" i="1" s="1"/>
  <c r="R932" i="1"/>
  <c r="Q932" i="1"/>
  <c r="R931" i="1"/>
  <c r="Q931" i="1"/>
  <c r="R930" i="1"/>
  <c r="Q930" i="1"/>
  <c r="S930" i="1" s="1"/>
  <c r="T930" i="1" s="1"/>
  <c r="R929" i="1"/>
  <c r="S929" i="1" s="1"/>
  <c r="T929" i="1" s="1"/>
  <c r="Q929" i="1"/>
  <c r="R928" i="1"/>
  <c r="Q928" i="1"/>
  <c r="R927" i="1"/>
  <c r="Q927" i="1"/>
  <c r="R926" i="1"/>
  <c r="Q926" i="1"/>
  <c r="R925" i="1"/>
  <c r="Q925" i="1"/>
  <c r="T924" i="1"/>
  <c r="R924" i="1"/>
  <c r="Q924" i="1"/>
  <c r="S924" i="1" s="1"/>
  <c r="R923" i="1"/>
  <c r="Q923" i="1"/>
  <c r="R922" i="1"/>
  <c r="Q922" i="1"/>
  <c r="R921" i="1"/>
  <c r="Q921" i="1"/>
  <c r="R920" i="1"/>
  <c r="Q920" i="1"/>
  <c r="R919" i="1"/>
  <c r="Q919" i="1"/>
  <c r="R918" i="1"/>
  <c r="Q918" i="1"/>
  <c r="S918" i="1" s="1"/>
  <c r="T918" i="1" s="1"/>
  <c r="R917" i="1"/>
  <c r="Q917" i="1"/>
  <c r="S917" i="1" s="1"/>
  <c r="T917" i="1" s="1"/>
  <c r="R916" i="1"/>
  <c r="Q916" i="1"/>
  <c r="R915" i="1"/>
  <c r="Q915" i="1"/>
  <c r="T914" i="1"/>
  <c r="R914" i="1"/>
  <c r="Q914" i="1"/>
  <c r="S914" i="1" s="1"/>
  <c r="R913" i="1"/>
  <c r="Q913" i="1"/>
  <c r="R912" i="1"/>
  <c r="Q912" i="1"/>
  <c r="R911" i="1"/>
  <c r="Q911" i="1"/>
  <c r="S911" i="1" s="1"/>
  <c r="T911" i="1" s="1"/>
  <c r="R910" i="1"/>
  <c r="Q910" i="1"/>
  <c r="R909" i="1"/>
  <c r="Q909" i="1"/>
  <c r="R908" i="1"/>
  <c r="Q908" i="1"/>
  <c r="R907" i="1"/>
  <c r="Q907" i="1"/>
  <c r="R906" i="1"/>
  <c r="Q906" i="1"/>
  <c r="R905" i="1"/>
  <c r="Q905" i="1"/>
  <c r="S905" i="1" s="1"/>
  <c r="T905" i="1" s="1"/>
  <c r="R904" i="1"/>
  <c r="Q904" i="1"/>
  <c r="R903" i="1"/>
  <c r="Q903" i="1"/>
  <c r="R902" i="1"/>
  <c r="Q902" i="1"/>
  <c r="S902" i="1" s="1"/>
  <c r="T902" i="1" s="1"/>
  <c r="R901" i="1"/>
  <c r="Q901" i="1"/>
  <c r="R900" i="1"/>
  <c r="Q900" i="1"/>
  <c r="R899" i="1"/>
  <c r="Q899" i="1"/>
  <c r="S899" i="1" s="1"/>
  <c r="T899" i="1" s="1"/>
  <c r="R898" i="1"/>
  <c r="Q898" i="1"/>
  <c r="R897" i="1"/>
  <c r="Q897" i="1"/>
  <c r="R896" i="1"/>
  <c r="Q896" i="1"/>
  <c r="S896" i="1" s="1"/>
  <c r="T896" i="1" s="1"/>
  <c r="R895" i="1"/>
  <c r="Q895" i="1"/>
  <c r="R894" i="1"/>
  <c r="Q894" i="1"/>
  <c r="R893" i="1"/>
  <c r="Q893" i="1"/>
  <c r="R892" i="1"/>
  <c r="Q892" i="1"/>
  <c r="R891" i="1"/>
  <c r="Q891" i="1"/>
  <c r="R890" i="1"/>
  <c r="Q890" i="1"/>
  <c r="R889" i="1"/>
  <c r="Q889" i="1"/>
  <c r="R888" i="1"/>
  <c r="Q888" i="1"/>
  <c r="R887" i="1"/>
  <c r="Q887" i="1"/>
  <c r="R886" i="1"/>
  <c r="Q886" i="1"/>
  <c r="R885" i="1"/>
  <c r="Q885" i="1"/>
  <c r="R884" i="1"/>
  <c r="Q884" i="1"/>
  <c r="R883" i="1"/>
  <c r="Q883" i="1"/>
  <c r="R882" i="1"/>
  <c r="Q882" i="1"/>
  <c r="R881" i="1"/>
  <c r="Q881" i="1"/>
  <c r="R880" i="1"/>
  <c r="Q880" i="1"/>
  <c r="R879" i="1"/>
  <c r="Q879" i="1"/>
  <c r="R878" i="1"/>
  <c r="Q878" i="1"/>
  <c r="R877" i="1"/>
  <c r="Q877" i="1"/>
  <c r="R876" i="1"/>
  <c r="Q876" i="1"/>
  <c r="R875" i="1"/>
  <c r="Q875" i="1"/>
  <c r="R874" i="1"/>
  <c r="Q874" i="1"/>
  <c r="R873" i="1"/>
  <c r="Q873" i="1"/>
  <c r="R872" i="1"/>
  <c r="Q872" i="1"/>
  <c r="R871" i="1"/>
  <c r="Q871" i="1"/>
  <c r="R870" i="1"/>
  <c r="Q870" i="1"/>
  <c r="R869" i="1"/>
  <c r="Q869" i="1"/>
  <c r="R868" i="1"/>
  <c r="Q868" i="1"/>
  <c r="R867" i="1"/>
  <c r="Q867" i="1"/>
  <c r="R866" i="1"/>
  <c r="Q866" i="1"/>
  <c r="S866" i="1" s="1"/>
  <c r="T866" i="1" s="1"/>
  <c r="R865" i="1"/>
  <c r="Q865" i="1"/>
  <c r="R864" i="1"/>
  <c r="Q864" i="1"/>
  <c r="R863" i="1"/>
  <c r="Q863" i="1"/>
  <c r="R862" i="1"/>
  <c r="Q862" i="1"/>
  <c r="R861" i="1"/>
  <c r="Q861" i="1"/>
  <c r="R860" i="1"/>
  <c r="Q860" i="1"/>
  <c r="R859" i="1"/>
  <c r="Q859" i="1"/>
  <c r="R858" i="1"/>
  <c r="Q858" i="1"/>
  <c r="R857" i="1"/>
  <c r="Q857" i="1"/>
  <c r="S857" i="1" s="1"/>
  <c r="T857" i="1" s="1"/>
  <c r="R856" i="1"/>
  <c r="Q856" i="1"/>
  <c r="R855" i="1"/>
  <c r="Q855" i="1"/>
  <c r="R854" i="1"/>
  <c r="Q854" i="1"/>
  <c r="R853" i="1"/>
  <c r="Q853" i="1"/>
  <c r="R852" i="1"/>
  <c r="Q852" i="1"/>
  <c r="R851" i="1"/>
  <c r="Q851" i="1"/>
  <c r="R850" i="1"/>
  <c r="Q850" i="1"/>
  <c r="R849" i="1"/>
  <c r="Q849" i="1"/>
  <c r="R848" i="1"/>
  <c r="Q848" i="1"/>
  <c r="R847" i="1"/>
  <c r="Q847" i="1"/>
  <c r="R846" i="1"/>
  <c r="Q846" i="1"/>
  <c r="R845" i="1"/>
  <c r="Q845" i="1"/>
  <c r="R844" i="1"/>
  <c r="Q844" i="1"/>
  <c r="R843" i="1"/>
  <c r="Q843" i="1"/>
  <c r="R842" i="1"/>
  <c r="Q842" i="1"/>
  <c r="R841" i="1"/>
  <c r="Q841" i="1"/>
  <c r="R840" i="1"/>
  <c r="Q840" i="1"/>
  <c r="R839" i="1"/>
  <c r="Q839" i="1"/>
  <c r="R838" i="1"/>
  <c r="Q838" i="1"/>
  <c r="R837" i="1"/>
  <c r="Q837" i="1"/>
  <c r="R836" i="1"/>
  <c r="Q836" i="1"/>
  <c r="R835" i="1"/>
  <c r="Q835" i="1"/>
  <c r="R834" i="1"/>
  <c r="Q834" i="1"/>
  <c r="R833" i="1"/>
  <c r="Q833" i="1"/>
  <c r="S833" i="1" s="1"/>
  <c r="T833" i="1" s="1"/>
  <c r="R832" i="1"/>
  <c r="Q832" i="1"/>
  <c r="R831" i="1"/>
  <c r="Q831" i="1"/>
  <c r="R830" i="1"/>
  <c r="Q830" i="1"/>
  <c r="R829" i="1"/>
  <c r="S829" i="1" s="1"/>
  <c r="T829" i="1" s="1"/>
  <c r="Q829" i="1"/>
  <c r="R828" i="1"/>
  <c r="Q828" i="1"/>
  <c r="R827" i="1"/>
  <c r="Q827" i="1"/>
  <c r="R826" i="1"/>
  <c r="S826" i="1" s="1"/>
  <c r="T826" i="1" s="1"/>
  <c r="Q826" i="1"/>
  <c r="R825" i="1"/>
  <c r="S825" i="1" s="1"/>
  <c r="T825" i="1" s="1"/>
  <c r="Q825" i="1"/>
  <c r="R824" i="1"/>
  <c r="Q824" i="1"/>
  <c r="R823" i="1"/>
  <c r="Q823" i="1"/>
  <c r="R822" i="1"/>
  <c r="Q822" i="1"/>
  <c r="R821" i="1"/>
  <c r="Q821" i="1"/>
  <c r="S821" i="1" s="1"/>
  <c r="T821" i="1" s="1"/>
  <c r="R820" i="1"/>
  <c r="Q820" i="1"/>
  <c r="R819" i="1"/>
  <c r="Q819" i="1"/>
  <c r="R818" i="1"/>
  <c r="Q818" i="1"/>
  <c r="R817" i="1"/>
  <c r="Q817" i="1"/>
  <c r="R816" i="1"/>
  <c r="Q816" i="1"/>
  <c r="R815" i="1"/>
  <c r="Q815" i="1"/>
  <c r="R814" i="1"/>
  <c r="Q814" i="1"/>
  <c r="R813" i="1"/>
  <c r="Q813" i="1"/>
  <c r="R812" i="1"/>
  <c r="Q812" i="1"/>
  <c r="R811" i="1"/>
  <c r="Q811" i="1"/>
  <c r="R810" i="1"/>
  <c r="Q810" i="1"/>
  <c r="R809" i="1"/>
  <c r="Q809" i="1"/>
  <c r="R808" i="1"/>
  <c r="S808" i="1" s="1"/>
  <c r="T808" i="1" s="1"/>
  <c r="Q808" i="1"/>
  <c r="R807" i="1"/>
  <c r="Q807" i="1"/>
  <c r="R806" i="1"/>
  <c r="Q806" i="1"/>
  <c r="R805" i="1"/>
  <c r="Q805" i="1"/>
  <c r="R804" i="1"/>
  <c r="Q804" i="1"/>
  <c r="R803" i="1"/>
  <c r="Q803" i="1"/>
  <c r="R802" i="1"/>
  <c r="Q802" i="1"/>
  <c r="R801" i="1"/>
  <c r="Q801" i="1"/>
  <c r="R800" i="1"/>
  <c r="Q800" i="1"/>
  <c r="R799" i="1"/>
  <c r="Q799" i="1"/>
  <c r="R798" i="1"/>
  <c r="Q798" i="1"/>
  <c r="T797" i="1"/>
  <c r="R797" i="1"/>
  <c r="Q797" i="1"/>
  <c r="S797" i="1" s="1"/>
  <c r="R796" i="1"/>
  <c r="S796" i="1" s="1"/>
  <c r="T796" i="1" s="1"/>
  <c r="Q796" i="1"/>
  <c r="R795" i="1"/>
  <c r="Q795" i="1"/>
  <c r="R794" i="1"/>
  <c r="Q794" i="1"/>
  <c r="R793" i="1"/>
  <c r="Q793" i="1"/>
  <c r="R792" i="1"/>
  <c r="Q792" i="1"/>
  <c r="R791" i="1"/>
  <c r="Q791" i="1"/>
  <c r="R790" i="1"/>
  <c r="Q790" i="1"/>
  <c r="R789" i="1"/>
  <c r="Q789" i="1"/>
  <c r="R788" i="1"/>
  <c r="Q788" i="1"/>
  <c r="R787" i="1"/>
  <c r="Q787" i="1"/>
  <c r="R786" i="1"/>
  <c r="Q786" i="1"/>
  <c r="R785" i="1"/>
  <c r="Q785" i="1"/>
  <c r="S785" i="1" s="1"/>
  <c r="T785" i="1" s="1"/>
  <c r="R784" i="1"/>
  <c r="Q784" i="1"/>
  <c r="R783" i="1"/>
  <c r="S783" i="1" s="1"/>
  <c r="T783" i="1" s="1"/>
  <c r="Q783" i="1"/>
  <c r="R782" i="1"/>
  <c r="Q782" i="1"/>
  <c r="R781" i="1"/>
  <c r="Q781" i="1"/>
  <c r="R780" i="1"/>
  <c r="Q780" i="1"/>
  <c r="R779" i="1"/>
  <c r="Q779" i="1"/>
  <c r="R778" i="1"/>
  <c r="Q778" i="1"/>
  <c r="R777" i="1"/>
  <c r="Q777" i="1"/>
  <c r="R776" i="1"/>
  <c r="Q776" i="1"/>
  <c r="R775" i="1"/>
  <c r="Q775" i="1"/>
  <c r="R774" i="1"/>
  <c r="Q774" i="1"/>
  <c r="R773" i="1"/>
  <c r="Q773" i="1"/>
  <c r="S773" i="1" s="1"/>
  <c r="T773" i="1" s="1"/>
  <c r="R772" i="1"/>
  <c r="Q772" i="1"/>
  <c r="R771" i="1"/>
  <c r="Q771" i="1"/>
  <c r="R770" i="1"/>
  <c r="Q770" i="1"/>
  <c r="R769" i="1"/>
  <c r="Q769" i="1"/>
  <c r="R768" i="1"/>
  <c r="S768" i="1" s="1"/>
  <c r="T768" i="1" s="1"/>
  <c r="Q768" i="1"/>
  <c r="R767" i="1"/>
  <c r="Q767" i="1"/>
  <c r="R766" i="1"/>
  <c r="S766" i="1" s="1"/>
  <c r="T766" i="1" s="1"/>
  <c r="Q766" i="1"/>
  <c r="R765" i="1"/>
  <c r="Q765" i="1"/>
  <c r="R764" i="1"/>
  <c r="Q764" i="1"/>
  <c r="R763" i="1"/>
  <c r="Q763" i="1"/>
  <c r="R762" i="1"/>
  <c r="S762" i="1" s="1"/>
  <c r="T762" i="1" s="1"/>
  <c r="Q762" i="1"/>
  <c r="R761" i="1"/>
  <c r="Q761" i="1"/>
  <c r="S761" i="1" s="1"/>
  <c r="T761" i="1" s="1"/>
  <c r="R760" i="1"/>
  <c r="Q760" i="1"/>
  <c r="R759" i="1"/>
  <c r="Q759" i="1"/>
  <c r="R758" i="1"/>
  <c r="Q758" i="1"/>
  <c r="R757" i="1"/>
  <c r="Q757" i="1"/>
  <c r="R756" i="1"/>
  <c r="Q756" i="1"/>
  <c r="R755" i="1"/>
  <c r="Q755" i="1"/>
  <c r="R754" i="1"/>
  <c r="Q754" i="1"/>
  <c r="R753" i="1"/>
  <c r="S753" i="1" s="1"/>
  <c r="T753" i="1" s="1"/>
  <c r="Q753" i="1"/>
  <c r="R752" i="1"/>
  <c r="Q752" i="1"/>
  <c r="R751" i="1"/>
  <c r="Q751" i="1"/>
  <c r="R750" i="1"/>
  <c r="Q750" i="1"/>
  <c r="R749" i="1"/>
  <c r="Q749" i="1"/>
  <c r="R748" i="1"/>
  <c r="Q748" i="1"/>
  <c r="R747" i="1"/>
  <c r="Q747" i="1"/>
  <c r="R746" i="1"/>
  <c r="Q746" i="1"/>
  <c r="S746" i="1" s="1"/>
  <c r="T746" i="1" s="1"/>
  <c r="R745" i="1"/>
  <c r="S745" i="1" s="1"/>
  <c r="T745" i="1" s="1"/>
  <c r="Q745" i="1"/>
  <c r="R744" i="1"/>
  <c r="Q744" i="1"/>
  <c r="R743" i="1"/>
  <c r="Q743" i="1"/>
  <c r="R742" i="1"/>
  <c r="Q742" i="1"/>
  <c r="R741" i="1"/>
  <c r="Q741" i="1"/>
  <c r="R740" i="1"/>
  <c r="Q740" i="1"/>
  <c r="R739" i="1"/>
  <c r="Q739" i="1"/>
  <c r="R738" i="1"/>
  <c r="Q738" i="1"/>
  <c r="R737" i="1"/>
  <c r="Q737" i="1"/>
  <c r="R736" i="1"/>
  <c r="S736" i="1" s="1"/>
  <c r="T736" i="1" s="1"/>
  <c r="Q736" i="1"/>
  <c r="R735" i="1"/>
  <c r="Q735" i="1"/>
  <c r="R734" i="1"/>
  <c r="Q734" i="1"/>
  <c r="R733" i="1"/>
  <c r="Q733" i="1"/>
  <c r="R732" i="1"/>
  <c r="Q732" i="1"/>
  <c r="R731" i="1"/>
  <c r="Q731" i="1"/>
  <c r="R730" i="1"/>
  <c r="Q730" i="1"/>
  <c r="R729" i="1"/>
  <c r="Q729" i="1"/>
  <c r="R728" i="1"/>
  <c r="Q728" i="1"/>
  <c r="R727" i="1"/>
  <c r="Q727" i="1"/>
  <c r="R726" i="1"/>
  <c r="Q726" i="1"/>
  <c r="R725" i="1"/>
  <c r="Q725" i="1"/>
  <c r="R724" i="1"/>
  <c r="Q724" i="1"/>
  <c r="R723" i="1"/>
  <c r="Q723" i="1"/>
  <c r="R722" i="1"/>
  <c r="Q722" i="1"/>
  <c r="R721" i="1"/>
  <c r="Q721" i="1"/>
  <c r="R720" i="1"/>
  <c r="Q720" i="1"/>
  <c r="R719" i="1"/>
  <c r="Q719" i="1"/>
  <c r="R718" i="1"/>
  <c r="Q718" i="1"/>
  <c r="R717" i="1"/>
  <c r="Q717" i="1"/>
  <c r="R716" i="1"/>
  <c r="Q716" i="1"/>
  <c r="R715" i="1"/>
  <c r="Q715" i="1"/>
  <c r="R714" i="1"/>
  <c r="Q714" i="1"/>
  <c r="R713" i="1"/>
  <c r="Q713" i="1"/>
  <c r="R712" i="1"/>
  <c r="S712" i="1" s="1"/>
  <c r="T712" i="1" s="1"/>
  <c r="Q712" i="1"/>
  <c r="R711" i="1"/>
  <c r="Q711" i="1"/>
  <c r="R710" i="1"/>
  <c r="Q710" i="1"/>
  <c r="R709" i="1"/>
  <c r="Q709" i="1"/>
  <c r="R708" i="1"/>
  <c r="Q708" i="1"/>
  <c r="R707" i="1"/>
  <c r="Q707" i="1"/>
  <c r="R706" i="1"/>
  <c r="Q706" i="1"/>
  <c r="R705" i="1"/>
  <c r="S705" i="1" s="1"/>
  <c r="T705" i="1" s="1"/>
  <c r="Q705" i="1"/>
  <c r="R704" i="1"/>
  <c r="Q704" i="1"/>
  <c r="R703" i="1"/>
  <c r="Q703" i="1"/>
  <c r="R702" i="1"/>
  <c r="Q702" i="1"/>
  <c r="R701" i="1"/>
  <c r="Q701" i="1"/>
  <c r="R700" i="1"/>
  <c r="Q700" i="1"/>
  <c r="R699" i="1"/>
  <c r="Q699" i="1"/>
  <c r="R698" i="1"/>
  <c r="Q698" i="1"/>
  <c r="R697" i="1"/>
  <c r="S697" i="1" s="1"/>
  <c r="T697" i="1" s="1"/>
  <c r="Q697" i="1"/>
  <c r="R696" i="1"/>
  <c r="S696" i="1" s="1"/>
  <c r="T696" i="1" s="1"/>
  <c r="Q696" i="1"/>
  <c r="R695" i="1"/>
  <c r="Q695" i="1"/>
  <c r="R694" i="1"/>
  <c r="Q694" i="1"/>
  <c r="R693" i="1"/>
  <c r="Q693" i="1"/>
  <c r="R692" i="1"/>
  <c r="Q692" i="1"/>
  <c r="R691" i="1"/>
  <c r="S691" i="1" s="1"/>
  <c r="T691" i="1" s="1"/>
  <c r="Q691" i="1"/>
  <c r="R690" i="1"/>
  <c r="S690" i="1" s="1"/>
  <c r="T690" i="1" s="1"/>
  <c r="Q690" i="1"/>
  <c r="R689" i="1"/>
  <c r="Q689" i="1"/>
  <c r="R688" i="1"/>
  <c r="Q688" i="1"/>
  <c r="R687" i="1"/>
  <c r="Q687" i="1"/>
  <c r="R686" i="1"/>
  <c r="Q686" i="1"/>
  <c r="S686" i="1" s="1"/>
  <c r="T686" i="1" s="1"/>
  <c r="R685" i="1"/>
  <c r="S685" i="1" s="1"/>
  <c r="T685" i="1" s="1"/>
  <c r="Q685" i="1"/>
  <c r="R684" i="1"/>
  <c r="S684" i="1" s="1"/>
  <c r="T684" i="1" s="1"/>
  <c r="Q684" i="1"/>
  <c r="R683" i="1"/>
  <c r="Q683" i="1"/>
  <c r="R682" i="1"/>
  <c r="Q682" i="1"/>
  <c r="R681" i="1"/>
  <c r="Q681" i="1"/>
  <c r="S681" i="1" s="1"/>
  <c r="T681" i="1" s="1"/>
  <c r="R680" i="1"/>
  <c r="Q680" i="1"/>
  <c r="R679" i="1"/>
  <c r="Q679" i="1"/>
  <c r="R678" i="1"/>
  <c r="Q678" i="1"/>
  <c r="R677" i="1"/>
  <c r="Q677" i="1"/>
  <c r="R676" i="1"/>
  <c r="Q676" i="1"/>
  <c r="R675" i="1"/>
  <c r="Q675" i="1"/>
  <c r="S675" i="1" s="1"/>
  <c r="T675" i="1" s="1"/>
  <c r="R674" i="1"/>
  <c r="Q674" i="1"/>
  <c r="R673" i="1"/>
  <c r="Q673" i="1"/>
  <c r="R672" i="1"/>
  <c r="Q672" i="1"/>
  <c r="S672" i="1" s="1"/>
  <c r="T672" i="1" s="1"/>
  <c r="R671" i="1"/>
  <c r="Q671" i="1"/>
  <c r="R670" i="1"/>
  <c r="Q670" i="1"/>
  <c r="R669" i="1"/>
  <c r="Q669" i="1"/>
  <c r="S669" i="1" s="1"/>
  <c r="T669" i="1" s="1"/>
  <c r="R668" i="1"/>
  <c r="Q668" i="1"/>
  <c r="R667" i="1"/>
  <c r="Q667" i="1"/>
  <c r="R666" i="1"/>
  <c r="Q666" i="1"/>
  <c r="R665" i="1"/>
  <c r="Q665" i="1"/>
  <c r="R664" i="1"/>
  <c r="Q664" i="1"/>
  <c r="R663" i="1"/>
  <c r="Q663" i="1"/>
  <c r="R662" i="1"/>
  <c r="Q662" i="1"/>
  <c r="S662" i="1" s="1"/>
  <c r="T662" i="1" s="1"/>
  <c r="R661" i="1"/>
  <c r="S661" i="1" s="1"/>
  <c r="T661" i="1" s="1"/>
  <c r="Q661" i="1"/>
  <c r="R660" i="1"/>
  <c r="Q660" i="1"/>
  <c r="R659" i="1"/>
  <c r="Q659" i="1"/>
  <c r="R658" i="1"/>
  <c r="Q658" i="1"/>
  <c r="R657" i="1"/>
  <c r="Q657" i="1"/>
  <c r="R656" i="1"/>
  <c r="Q656" i="1"/>
  <c r="R655" i="1"/>
  <c r="Q655" i="1"/>
  <c r="R654" i="1"/>
  <c r="Q654" i="1"/>
  <c r="S654" i="1" s="1"/>
  <c r="T654" i="1" s="1"/>
  <c r="R653" i="1"/>
  <c r="Q653" i="1"/>
  <c r="R652" i="1"/>
  <c r="Q652" i="1"/>
  <c r="R651" i="1"/>
  <c r="Q651" i="1"/>
  <c r="S651" i="1" s="1"/>
  <c r="T651" i="1" s="1"/>
  <c r="R650" i="1"/>
  <c r="Q650" i="1"/>
  <c r="R649" i="1"/>
  <c r="S649" i="1" s="1"/>
  <c r="T649" i="1" s="1"/>
  <c r="Q649" i="1"/>
  <c r="R648" i="1"/>
  <c r="Q648" i="1"/>
  <c r="R647" i="1"/>
  <c r="Q647" i="1"/>
  <c r="R646" i="1"/>
  <c r="Q646" i="1"/>
  <c r="R645" i="1"/>
  <c r="Q645" i="1"/>
  <c r="R644" i="1"/>
  <c r="Q644" i="1"/>
  <c r="R643" i="1"/>
  <c r="Q643" i="1"/>
  <c r="R642" i="1"/>
  <c r="Q642" i="1"/>
  <c r="R641" i="1"/>
  <c r="Q641" i="1"/>
  <c r="R640" i="1"/>
  <c r="Q640" i="1"/>
  <c r="R639" i="1"/>
  <c r="Q639" i="1"/>
  <c r="R638" i="1"/>
  <c r="Q638" i="1"/>
  <c r="R637" i="1"/>
  <c r="Q637" i="1"/>
  <c r="R636" i="1"/>
  <c r="Q636" i="1"/>
  <c r="R635" i="1"/>
  <c r="Q635" i="1"/>
  <c r="R634" i="1"/>
  <c r="Q634" i="1"/>
  <c r="R633" i="1"/>
  <c r="Q633" i="1"/>
  <c r="R632" i="1"/>
  <c r="Q632" i="1"/>
  <c r="R631" i="1"/>
  <c r="Q631" i="1"/>
  <c r="R630" i="1"/>
  <c r="Q630" i="1"/>
  <c r="R629" i="1"/>
  <c r="Q629" i="1"/>
  <c r="R628" i="1"/>
  <c r="Q628" i="1"/>
  <c r="R627" i="1"/>
  <c r="Q627" i="1"/>
  <c r="R626" i="1"/>
  <c r="Q626" i="1"/>
  <c r="R625" i="1"/>
  <c r="Q625" i="1"/>
  <c r="R624" i="1"/>
  <c r="Q624" i="1"/>
  <c r="R623" i="1"/>
  <c r="Q623" i="1"/>
  <c r="R622" i="1"/>
  <c r="Q622" i="1"/>
  <c r="R621" i="1"/>
  <c r="Q621" i="1"/>
  <c r="R620" i="1"/>
  <c r="Q620" i="1"/>
  <c r="R619" i="1"/>
  <c r="Q619" i="1"/>
  <c r="R618" i="1"/>
  <c r="Q618" i="1"/>
  <c r="R617" i="1"/>
  <c r="Q617" i="1"/>
  <c r="R616" i="1"/>
  <c r="Q616" i="1"/>
  <c r="R615" i="1"/>
  <c r="Q615" i="1"/>
  <c r="R614" i="1"/>
  <c r="Q614" i="1"/>
  <c r="R613" i="1"/>
  <c r="Q613" i="1"/>
  <c r="R612" i="1"/>
  <c r="Q612" i="1"/>
  <c r="R611" i="1"/>
  <c r="Q611" i="1"/>
  <c r="R610" i="1"/>
  <c r="Q610" i="1"/>
  <c r="R609" i="1"/>
  <c r="Q609" i="1"/>
  <c r="R608" i="1"/>
  <c r="Q608" i="1"/>
  <c r="R607" i="1"/>
  <c r="Q607" i="1"/>
  <c r="R606" i="1"/>
  <c r="Q606" i="1"/>
  <c r="S606" i="1" s="1"/>
  <c r="T606" i="1" s="1"/>
  <c r="R605" i="1"/>
  <c r="Q605" i="1"/>
  <c r="R604" i="1"/>
  <c r="Q604" i="1"/>
  <c r="R603" i="1"/>
  <c r="Q603" i="1"/>
  <c r="R602" i="1"/>
  <c r="Q602" i="1"/>
  <c r="R601" i="1"/>
  <c r="S601" i="1" s="1"/>
  <c r="T601" i="1" s="1"/>
  <c r="Q601" i="1"/>
  <c r="R600" i="1"/>
  <c r="Q600" i="1"/>
  <c r="R599" i="1"/>
  <c r="Q599" i="1"/>
  <c r="R598" i="1"/>
  <c r="Q598" i="1"/>
  <c r="R597" i="1"/>
  <c r="Q597" i="1"/>
  <c r="R596" i="1"/>
  <c r="Q596" i="1"/>
  <c r="R595" i="1"/>
  <c r="Q595" i="1"/>
  <c r="R594" i="1"/>
  <c r="Q594" i="1"/>
  <c r="S594" i="1" s="1"/>
  <c r="T594" i="1" s="1"/>
  <c r="R593" i="1"/>
  <c r="Q593" i="1"/>
  <c r="R592" i="1"/>
  <c r="Q592" i="1"/>
  <c r="R591" i="1"/>
  <c r="Q591" i="1"/>
  <c r="S591" i="1" s="1"/>
  <c r="T591" i="1" s="1"/>
  <c r="R590" i="1"/>
  <c r="Q590" i="1"/>
  <c r="S590" i="1" s="1"/>
  <c r="T590" i="1" s="1"/>
  <c r="R589" i="1"/>
  <c r="Q589" i="1"/>
  <c r="R588" i="1"/>
  <c r="Q588" i="1"/>
  <c r="R587" i="1"/>
  <c r="Q587" i="1"/>
  <c r="R586" i="1"/>
  <c r="Q586" i="1"/>
  <c r="R585" i="1"/>
  <c r="Q585" i="1"/>
  <c r="R584" i="1"/>
  <c r="Q584" i="1"/>
  <c r="R583" i="1"/>
  <c r="S583" i="1" s="1"/>
  <c r="T583" i="1" s="1"/>
  <c r="Q583" i="1"/>
  <c r="R582" i="1"/>
  <c r="Q582" i="1"/>
  <c r="S582" i="1" s="1"/>
  <c r="T582" i="1" s="1"/>
  <c r="R581" i="1"/>
  <c r="Q581" i="1"/>
  <c r="R580" i="1"/>
  <c r="S580" i="1" s="1"/>
  <c r="T580" i="1" s="1"/>
  <c r="Q580" i="1"/>
  <c r="R579" i="1"/>
  <c r="Q579" i="1"/>
  <c r="R578" i="1"/>
  <c r="Q578" i="1"/>
  <c r="R577" i="1"/>
  <c r="Q577" i="1"/>
  <c r="R576" i="1"/>
  <c r="Q576" i="1"/>
  <c r="R575" i="1"/>
  <c r="Q575" i="1"/>
  <c r="R574" i="1"/>
  <c r="Q574" i="1"/>
  <c r="R573" i="1"/>
  <c r="Q573" i="1"/>
  <c r="R572" i="1"/>
  <c r="Q572" i="1"/>
  <c r="R571" i="1"/>
  <c r="Q571" i="1"/>
  <c r="R570" i="1"/>
  <c r="Q570" i="1"/>
  <c r="S570" i="1" s="1"/>
  <c r="T570" i="1" s="1"/>
  <c r="R569" i="1"/>
  <c r="Q569" i="1"/>
  <c r="R568" i="1"/>
  <c r="Q568" i="1"/>
  <c r="R567" i="1"/>
  <c r="Q567" i="1"/>
  <c r="R566" i="1"/>
  <c r="Q566" i="1"/>
  <c r="S566" i="1" s="1"/>
  <c r="T566" i="1" s="1"/>
  <c r="R565" i="1"/>
  <c r="Q565" i="1"/>
  <c r="R564" i="1"/>
  <c r="Q564" i="1"/>
  <c r="R563" i="1"/>
  <c r="Q563" i="1"/>
  <c r="R562" i="1"/>
  <c r="S562" i="1" s="1"/>
  <c r="T562" i="1" s="1"/>
  <c r="Q562" i="1"/>
  <c r="R561" i="1"/>
  <c r="Q561" i="1"/>
  <c r="R560" i="1"/>
  <c r="Q560" i="1"/>
  <c r="R559" i="1"/>
  <c r="Q559" i="1"/>
  <c r="R558" i="1"/>
  <c r="Q558" i="1"/>
  <c r="R557" i="1"/>
  <c r="Q557" i="1"/>
  <c r="R556" i="1"/>
  <c r="Q556" i="1"/>
  <c r="R555" i="1"/>
  <c r="Q555" i="1"/>
  <c r="R554" i="1"/>
  <c r="Q554" i="1"/>
  <c r="R553" i="1"/>
  <c r="Q553" i="1"/>
  <c r="R552" i="1"/>
  <c r="Q552" i="1"/>
  <c r="R551" i="1"/>
  <c r="Q551" i="1"/>
  <c r="R550" i="1"/>
  <c r="Q550" i="1"/>
  <c r="R549" i="1"/>
  <c r="Q549" i="1"/>
  <c r="R548" i="1"/>
  <c r="Q548" i="1"/>
  <c r="R547" i="1"/>
  <c r="Q547" i="1"/>
  <c r="R546" i="1"/>
  <c r="Q546" i="1"/>
  <c r="S546" i="1" s="1"/>
  <c r="T546" i="1" s="1"/>
  <c r="R545" i="1"/>
  <c r="Q545" i="1"/>
  <c r="R544" i="1"/>
  <c r="Q544" i="1"/>
  <c r="R543" i="1"/>
  <c r="Q543" i="1"/>
  <c r="S543" i="1" s="1"/>
  <c r="T543" i="1" s="1"/>
  <c r="R542" i="1"/>
  <c r="Q542" i="1"/>
  <c r="S542" i="1" s="1"/>
  <c r="T542" i="1" s="1"/>
  <c r="R541" i="1"/>
  <c r="Q541" i="1"/>
  <c r="R540" i="1"/>
  <c r="Q540" i="1"/>
  <c r="R539" i="1"/>
  <c r="Q539" i="1"/>
  <c r="R538" i="1"/>
  <c r="Q538" i="1"/>
  <c r="R537" i="1"/>
  <c r="Q537" i="1"/>
  <c r="R536" i="1"/>
  <c r="Q536" i="1"/>
  <c r="R535" i="1"/>
  <c r="Q535" i="1"/>
  <c r="R534" i="1"/>
  <c r="Q534" i="1"/>
  <c r="S534" i="1" s="1"/>
  <c r="T534" i="1" s="1"/>
  <c r="R533" i="1"/>
  <c r="Q533" i="1"/>
  <c r="R532" i="1"/>
  <c r="Q532" i="1"/>
  <c r="R531" i="1"/>
  <c r="Q531" i="1"/>
  <c r="R530" i="1"/>
  <c r="Q530" i="1"/>
  <c r="R529" i="1"/>
  <c r="Q529" i="1"/>
  <c r="R528" i="1"/>
  <c r="Q528" i="1"/>
  <c r="R527" i="1"/>
  <c r="Q527" i="1"/>
  <c r="R526" i="1"/>
  <c r="Q526" i="1"/>
  <c r="R525" i="1"/>
  <c r="Q525" i="1"/>
  <c r="R524" i="1"/>
  <c r="Q524" i="1"/>
  <c r="R523" i="1"/>
  <c r="Q523" i="1"/>
  <c r="R522" i="1"/>
  <c r="Q522" i="1"/>
  <c r="R521" i="1"/>
  <c r="Q521" i="1"/>
  <c r="R520" i="1"/>
  <c r="Q520" i="1"/>
  <c r="R519" i="1"/>
  <c r="Q519" i="1"/>
  <c r="R518" i="1"/>
  <c r="Q518" i="1"/>
  <c r="S518" i="1" s="1"/>
  <c r="T518" i="1" s="1"/>
  <c r="R517" i="1"/>
  <c r="Q517" i="1"/>
  <c r="R516" i="1"/>
  <c r="Q516" i="1"/>
  <c r="R515" i="1"/>
  <c r="Q515" i="1"/>
  <c r="R514" i="1"/>
  <c r="Q514" i="1"/>
  <c r="R513" i="1"/>
  <c r="Q513" i="1"/>
  <c r="R512" i="1"/>
  <c r="Q512" i="1"/>
  <c r="R511" i="1"/>
  <c r="Q511" i="1"/>
  <c r="R510" i="1"/>
  <c r="Q510" i="1"/>
  <c r="R509" i="1"/>
  <c r="Q509" i="1"/>
  <c r="R508" i="1"/>
  <c r="S508" i="1" s="1"/>
  <c r="T508" i="1" s="1"/>
  <c r="Q508" i="1"/>
  <c r="R507" i="1"/>
  <c r="Q507" i="1"/>
  <c r="R506" i="1"/>
  <c r="Q506" i="1"/>
  <c r="R505" i="1"/>
  <c r="S505" i="1" s="1"/>
  <c r="T505" i="1" s="1"/>
  <c r="Q505" i="1"/>
  <c r="R504" i="1"/>
  <c r="Q504" i="1"/>
  <c r="R503" i="1"/>
  <c r="Q503" i="1"/>
  <c r="R502" i="1"/>
  <c r="Q502" i="1"/>
  <c r="R501" i="1"/>
  <c r="Q501" i="1"/>
  <c r="S501" i="1" s="1"/>
  <c r="T501" i="1" s="1"/>
  <c r="R500" i="1"/>
  <c r="Q500" i="1"/>
  <c r="S500" i="1" s="1"/>
  <c r="T500" i="1" s="1"/>
  <c r="R499" i="1"/>
  <c r="Q499" i="1"/>
  <c r="S499" i="1" s="1"/>
  <c r="T499" i="1" s="1"/>
  <c r="R498" i="1"/>
  <c r="Q498" i="1"/>
  <c r="R497" i="1"/>
  <c r="Q497" i="1"/>
  <c r="R496" i="1"/>
  <c r="Q496" i="1"/>
  <c r="R495" i="1"/>
  <c r="Q495" i="1"/>
  <c r="S495" i="1" s="1"/>
  <c r="T495" i="1" s="1"/>
  <c r="R494" i="1"/>
  <c r="Q494" i="1"/>
  <c r="R493" i="1"/>
  <c r="Q493" i="1"/>
  <c r="R492" i="1"/>
  <c r="Q492" i="1"/>
  <c r="R491" i="1"/>
  <c r="Q491" i="1"/>
  <c r="R490" i="1"/>
  <c r="Q490" i="1"/>
  <c r="R489" i="1"/>
  <c r="Q489" i="1"/>
  <c r="R488" i="1"/>
  <c r="Q488" i="1"/>
  <c r="R487" i="1"/>
  <c r="Q487" i="1"/>
  <c r="S487" i="1" s="1"/>
  <c r="T487" i="1" s="1"/>
  <c r="R486" i="1"/>
  <c r="Q486" i="1"/>
  <c r="R485" i="1"/>
  <c r="Q485" i="1"/>
  <c r="R484" i="1"/>
  <c r="Q484" i="1"/>
  <c r="S484" i="1" s="1"/>
  <c r="T484" i="1" s="1"/>
  <c r="R483" i="1"/>
  <c r="Q483" i="1"/>
  <c r="S483" i="1" s="1"/>
  <c r="T483" i="1" s="1"/>
  <c r="R482" i="1"/>
  <c r="Q482" i="1"/>
  <c r="R481" i="1"/>
  <c r="Q481" i="1"/>
  <c r="R480" i="1"/>
  <c r="Q480" i="1"/>
  <c r="R479" i="1"/>
  <c r="Q479" i="1"/>
  <c r="S479" i="1" s="1"/>
  <c r="T479" i="1" s="1"/>
  <c r="R478" i="1"/>
  <c r="Q478" i="1"/>
  <c r="R477" i="1"/>
  <c r="Q477" i="1"/>
  <c r="S477" i="1" s="1"/>
  <c r="T477" i="1" s="1"/>
  <c r="R476" i="1"/>
  <c r="Q476" i="1"/>
  <c r="R475" i="1"/>
  <c r="Q475" i="1"/>
  <c r="R474" i="1"/>
  <c r="Q474" i="1"/>
  <c r="R473" i="1"/>
  <c r="Q473" i="1"/>
  <c r="R472" i="1"/>
  <c r="Q472" i="1"/>
  <c r="R471" i="1"/>
  <c r="Q471" i="1"/>
  <c r="S471" i="1" s="1"/>
  <c r="T471" i="1" s="1"/>
  <c r="R470" i="1"/>
  <c r="Q470" i="1"/>
  <c r="R469" i="1"/>
  <c r="Q469" i="1"/>
  <c r="R468" i="1"/>
  <c r="Q468" i="1"/>
  <c r="R467" i="1"/>
  <c r="Q467" i="1"/>
  <c r="R466" i="1"/>
  <c r="Q466" i="1"/>
  <c r="R465" i="1"/>
  <c r="Q465" i="1"/>
  <c r="S465" i="1" s="1"/>
  <c r="T465" i="1" s="1"/>
  <c r="R464" i="1"/>
  <c r="Q464" i="1"/>
  <c r="R463" i="1"/>
  <c r="S463" i="1" s="1"/>
  <c r="T463" i="1" s="1"/>
  <c r="Q463" i="1"/>
  <c r="R462" i="1"/>
  <c r="Q462" i="1"/>
  <c r="R461" i="1"/>
  <c r="Q461" i="1"/>
  <c r="R460" i="1"/>
  <c r="Q460" i="1"/>
  <c r="R459" i="1"/>
  <c r="Q459" i="1"/>
  <c r="R458" i="1"/>
  <c r="Q458" i="1"/>
  <c r="R457" i="1"/>
  <c r="Q457" i="1"/>
  <c r="R456" i="1"/>
  <c r="Q456" i="1"/>
  <c r="S456" i="1" s="1"/>
  <c r="T456" i="1" s="1"/>
  <c r="R455" i="1"/>
  <c r="Q455" i="1"/>
  <c r="R454" i="1"/>
  <c r="S454" i="1" s="1"/>
  <c r="T454" i="1" s="1"/>
  <c r="Q454" i="1"/>
  <c r="R453" i="1"/>
  <c r="Q453" i="1"/>
  <c r="R452" i="1"/>
  <c r="S452" i="1" s="1"/>
  <c r="T452" i="1" s="1"/>
  <c r="Q452" i="1"/>
  <c r="R451" i="1"/>
  <c r="Q451" i="1"/>
  <c r="R450" i="1"/>
  <c r="Q450" i="1"/>
  <c r="S450" i="1" s="1"/>
  <c r="T450" i="1" s="1"/>
  <c r="R449" i="1"/>
  <c r="Q449" i="1"/>
  <c r="R448" i="1"/>
  <c r="Q448" i="1"/>
  <c r="R447" i="1"/>
  <c r="Q447" i="1"/>
  <c r="R446" i="1"/>
  <c r="Q446" i="1"/>
  <c r="R445" i="1"/>
  <c r="S445" i="1" s="1"/>
  <c r="T445" i="1" s="1"/>
  <c r="Q445" i="1"/>
  <c r="R444" i="1"/>
  <c r="Q444" i="1"/>
  <c r="S444" i="1" s="1"/>
  <c r="T444" i="1" s="1"/>
  <c r="R443" i="1"/>
  <c r="Q443" i="1"/>
  <c r="R442" i="1"/>
  <c r="Q442" i="1"/>
  <c r="R441" i="1"/>
  <c r="Q441" i="1"/>
  <c r="S441" i="1" s="1"/>
  <c r="T441" i="1" s="1"/>
  <c r="R440" i="1"/>
  <c r="Q440" i="1"/>
  <c r="R439" i="1"/>
  <c r="Q439" i="1"/>
  <c r="R438" i="1"/>
  <c r="Q438" i="1"/>
  <c r="S438" i="1" s="1"/>
  <c r="T438" i="1" s="1"/>
  <c r="R437" i="1"/>
  <c r="Q437" i="1"/>
  <c r="R436" i="1"/>
  <c r="Q436" i="1"/>
  <c r="R435" i="1"/>
  <c r="Q435" i="1"/>
  <c r="R434" i="1"/>
  <c r="S434" i="1" s="1"/>
  <c r="T434" i="1" s="1"/>
  <c r="Q434" i="1"/>
  <c r="R433" i="1"/>
  <c r="S433" i="1" s="1"/>
  <c r="T433" i="1" s="1"/>
  <c r="Q433" i="1"/>
  <c r="R432" i="1"/>
  <c r="Q432" i="1"/>
  <c r="S432" i="1" s="1"/>
  <c r="T432" i="1" s="1"/>
  <c r="R431" i="1"/>
  <c r="Q431" i="1"/>
  <c r="R430" i="1"/>
  <c r="Q430" i="1"/>
  <c r="R429" i="1"/>
  <c r="Q429" i="1"/>
  <c r="R428" i="1"/>
  <c r="Q428" i="1"/>
  <c r="R427" i="1"/>
  <c r="Q427" i="1"/>
  <c r="R426" i="1"/>
  <c r="Q426" i="1"/>
  <c r="S426" i="1" s="1"/>
  <c r="T426" i="1" s="1"/>
  <c r="R425" i="1"/>
  <c r="S425" i="1" s="1"/>
  <c r="T425" i="1" s="1"/>
  <c r="Q425" i="1"/>
  <c r="R424" i="1"/>
  <c r="Q424" i="1"/>
  <c r="R423" i="1"/>
  <c r="Q423" i="1"/>
  <c r="R422" i="1"/>
  <c r="S422" i="1" s="1"/>
  <c r="T422" i="1" s="1"/>
  <c r="Q422" i="1"/>
  <c r="R421" i="1"/>
  <c r="Q421" i="1"/>
  <c r="S421" i="1" s="1"/>
  <c r="T421" i="1" s="1"/>
  <c r="R420" i="1"/>
  <c r="Q420" i="1"/>
  <c r="R419" i="1"/>
  <c r="Q419" i="1"/>
  <c r="R418" i="1"/>
  <c r="Q418" i="1"/>
  <c r="R417" i="1"/>
  <c r="Q417" i="1"/>
  <c r="R416" i="1"/>
  <c r="Q416" i="1"/>
  <c r="R415" i="1"/>
  <c r="Q415" i="1"/>
  <c r="S415" i="1" s="1"/>
  <c r="T415" i="1" s="1"/>
  <c r="R414" i="1"/>
  <c r="Q414" i="1"/>
  <c r="R413" i="1"/>
  <c r="Q413" i="1"/>
  <c r="R412" i="1"/>
  <c r="Q412" i="1"/>
  <c r="R411" i="1"/>
  <c r="Q411" i="1"/>
  <c r="R410" i="1"/>
  <c r="Q410" i="1"/>
  <c r="R409" i="1"/>
  <c r="Q409" i="1"/>
  <c r="S409" i="1" s="1"/>
  <c r="T409" i="1" s="1"/>
  <c r="R408" i="1"/>
  <c r="Q408" i="1"/>
  <c r="S408" i="1" s="1"/>
  <c r="T408" i="1" s="1"/>
  <c r="R407" i="1"/>
  <c r="Q407" i="1"/>
  <c r="R406" i="1"/>
  <c r="Q406" i="1"/>
  <c r="S406" i="1" s="1"/>
  <c r="T406" i="1" s="1"/>
  <c r="R405" i="1"/>
  <c r="Q405" i="1"/>
  <c r="R404" i="1"/>
  <c r="S404" i="1" s="1"/>
  <c r="T404" i="1" s="1"/>
  <c r="Q404" i="1"/>
  <c r="R403" i="1"/>
  <c r="Q403" i="1"/>
  <c r="S403" i="1" s="1"/>
  <c r="T403" i="1" s="1"/>
  <c r="R402" i="1"/>
  <c r="Q402" i="1"/>
  <c r="R401" i="1"/>
  <c r="Q401" i="1"/>
  <c r="R400" i="1"/>
  <c r="Q400" i="1"/>
  <c r="S400" i="1" s="1"/>
  <c r="T400" i="1" s="1"/>
  <c r="R399" i="1"/>
  <c r="Q399" i="1"/>
  <c r="R398" i="1"/>
  <c r="S398" i="1" s="1"/>
  <c r="T398" i="1" s="1"/>
  <c r="Q398" i="1"/>
  <c r="R397" i="1"/>
  <c r="Q397" i="1"/>
  <c r="R396" i="1"/>
  <c r="Q396" i="1"/>
  <c r="R395" i="1"/>
  <c r="S395" i="1" s="1"/>
  <c r="T395" i="1" s="1"/>
  <c r="Q395" i="1"/>
  <c r="R394" i="1"/>
  <c r="Q394" i="1"/>
  <c r="R393" i="1"/>
  <c r="Q393" i="1"/>
  <c r="R392" i="1"/>
  <c r="Q392" i="1"/>
  <c r="R391" i="1"/>
  <c r="Q391" i="1"/>
  <c r="S391" i="1" s="1"/>
  <c r="T391" i="1" s="1"/>
  <c r="R390" i="1"/>
  <c r="Q390" i="1"/>
  <c r="R389" i="1"/>
  <c r="Q389" i="1"/>
  <c r="R388" i="1"/>
  <c r="Q388" i="1"/>
  <c r="R387" i="1"/>
  <c r="Q387" i="1"/>
  <c r="R386" i="1"/>
  <c r="Q386" i="1"/>
  <c r="R385" i="1"/>
  <c r="Q385" i="1"/>
  <c r="S385" i="1" s="1"/>
  <c r="T385" i="1" s="1"/>
  <c r="R384" i="1"/>
  <c r="Q384" i="1"/>
  <c r="R383" i="1"/>
  <c r="S383" i="1" s="1"/>
  <c r="T383" i="1" s="1"/>
  <c r="Q383" i="1"/>
  <c r="R382" i="1"/>
  <c r="Q382" i="1"/>
  <c r="S382" i="1" s="1"/>
  <c r="T382" i="1" s="1"/>
  <c r="R381" i="1"/>
  <c r="Q381" i="1"/>
  <c r="R380" i="1"/>
  <c r="S380" i="1" s="1"/>
  <c r="T380" i="1" s="1"/>
  <c r="Q380" i="1"/>
  <c r="R379" i="1"/>
  <c r="Q379" i="1"/>
  <c r="S379" i="1" s="1"/>
  <c r="T379" i="1" s="1"/>
  <c r="R378" i="1"/>
  <c r="Q378" i="1"/>
  <c r="R377" i="1"/>
  <c r="Q377" i="1"/>
  <c r="R376" i="1"/>
  <c r="Q376" i="1"/>
  <c r="R375" i="1"/>
  <c r="Q375" i="1"/>
  <c r="R374" i="1"/>
  <c r="Q374" i="1"/>
  <c r="R373" i="1"/>
  <c r="Q373" i="1"/>
  <c r="S373" i="1" s="1"/>
  <c r="T373" i="1" s="1"/>
  <c r="R372" i="1"/>
  <c r="Q372" i="1"/>
  <c r="R371" i="1"/>
  <c r="Q371" i="1"/>
  <c r="R370" i="1"/>
  <c r="Q370" i="1"/>
  <c r="S370" i="1" s="1"/>
  <c r="T370" i="1" s="1"/>
  <c r="R369" i="1"/>
  <c r="Q369" i="1"/>
  <c r="R368" i="1"/>
  <c r="S368" i="1" s="1"/>
  <c r="T368" i="1" s="1"/>
  <c r="Q368" i="1"/>
  <c r="R367" i="1"/>
  <c r="Q367" i="1"/>
  <c r="R366" i="1"/>
  <c r="Q366" i="1"/>
  <c r="R365" i="1"/>
  <c r="S365" i="1" s="1"/>
  <c r="T365" i="1" s="1"/>
  <c r="Q365" i="1"/>
  <c r="R364" i="1"/>
  <c r="Q364" i="1"/>
  <c r="R363" i="1"/>
  <c r="Q363" i="1"/>
  <c r="S363" i="1" s="1"/>
  <c r="T363" i="1" s="1"/>
  <c r="R362" i="1"/>
  <c r="Q362" i="1"/>
  <c r="R361" i="1"/>
  <c r="Q361" i="1"/>
  <c r="S361" i="1" s="1"/>
  <c r="T361" i="1" s="1"/>
  <c r="R360" i="1"/>
  <c r="Q360" i="1"/>
  <c r="R359" i="1"/>
  <c r="Q359" i="1"/>
  <c r="R358" i="1"/>
  <c r="Q358" i="1"/>
  <c r="R357" i="1"/>
  <c r="Q357" i="1"/>
  <c r="S357" i="1" s="1"/>
  <c r="T357" i="1" s="1"/>
  <c r="R356" i="1"/>
  <c r="Q356" i="1"/>
  <c r="R355" i="1"/>
  <c r="Q355" i="1"/>
  <c r="R354" i="1"/>
  <c r="Q354" i="1"/>
  <c r="S354" i="1" s="1"/>
  <c r="T354" i="1" s="1"/>
  <c r="R353" i="1"/>
  <c r="Q353" i="1"/>
  <c r="R352" i="1"/>
  <c r="Q352" i="1"/>
  <c r="R351" i="1"/>
  <c r="Q351" i="1"/>
  <c r="R350" i="1"/>
  <c r="Q350" i="1"/>
  <c r="R349" i="1"/>
  <c r="Q349" i="1"/>
  <c r="S349" i="1" s="1"/>
  <c r="T349" i="1" s="1"/>
  <c r="R348" i="1"/>
  <c r="Q348" i="1"/>
  <c r="S348" i="1" s="1"/>
  <c r="T348" i="1" s="1"/>
  <c r="R347" i="1"/>
  <c r="Q347" i="1"/>
  <c r="R346" i="1"/>
  <c r="Q346" i="1"/>
  <c r="R345" i="1"/>
  <c r="Q345" i="1"/>
  <c r="R344" i="1"/>
  <c r="Q344" i="1"/>
  <c r="R343" i="1"/>
  <c r="Q343" i="1"/>
  <c r="S343" i="1" s="1"/>
  <c r="T343" i="1" s="1"/>
  <c r="R342" i="1"/>
  <c r="Q342" i="1"/>
  <c r="S342" i="1" s="1"/>
  <c r="T342" i="1" s="1"/>
  <c r="R341" i="1"/>
  <c r="Q341" i="1"/>
  <c r="R340" i="1"/>
  <c r="Q340" i="1"/>
  <c r="R339" i="1"/>
  <c r="Q339" i="1"/>
  <c r="R338" i="1"/>
  <c r="Q338" i="1"/>
  <c r="R337" i="1"/>
  <c r="Q337" i="1"/>
  <c r="S337" i="1" s="1"/>
  <c r="T337" i="1" s="1"/>
  <c r="R336" i="1"/>
  <c r="Q336" i="1"/>
  <c r="R335" i="1"/>
  <c r="Q335" i="1"/>
  <c r="R334" i="1"/>
  <c r="Q334" i="1"/>
  <c r="R333" i="1"/>
  <c r="Q333" i="1"/>
  <c r="S333" i="1" s="1"/>
  <c r="T333" i="1" s="1"/>
  <c r="R332" i="1"/>
  <c r="Q332" i="1"/>
  <c r="R331" i="1"/>
  <c r="Q331" i="1"/>
  <c r="S331" i="1" s="1"/>
  <c r="T331" i="1" s="1"/>
  <c r="R330" i="1"/>
  <c r="Q330" i="1"/>
  <c r="R329" i="1"/>
  <c r="Q329" i="1"/>
  <c r="R328" i="1"/>
  <c r="Q328" i="1"/>
  <c r="R327" i="1"/>
  <c r="Q327" i="1"/>
  <c r="R326" i="1"/>
  <c r="Q326" i="1"/>
  <c r="R325" i="1"/>
  <c r="Q325" i="1"/>
  <c r="R324" i="1"/>
  <c r="Q324" i="1"/>
  <c r="R323" i="1"/>
  <c r="Q323" i="1"/>
  <c r="R322" i="1"/>
  <c r="Q322" i="1"/>
  <c r="R321" i="1"/>
  <c r="Q321" i="1"/>
  <c r="R320" i="1"/>
  <c r="Q320" i="1"/>
  <c r="R319" i="1"/>
  <c r="Q319" i="1"/>
  <c r="R318" i="1"/>
  <c r="Q318" i="1"/>
  <c r="R317" i="1"/>
  <c r="Q317" i="1"/>
  <c r="R316" i="1"/>
  <c r="Q316" i="1"/>
  <c r="R315" i="1"/>
  <c r="Q315" i="1"/>
  <c r="S315" i="1" s="1"/>
  <c r="T315" i="1" s="1"/>
  <c r="R314" i="1"/>
  <c r="Q314" i="1"/>
  <c r="R313" i="1"/>
  <c r="Q313" i="1"/>
  <c r="S313" i="1" s="1"/>
  <c r="T313" i="1" s="1"/>
  <c r="R312" i="1"/>
  <c r="Q312" i="1"/>
  <c r="S312" i="1" s="1"/>
  <c r="T312" i="1" s="1"/>
  <c r="R311" i="1"/>
  <c r="Q311" i="1"/>
  <c r="R310" i="1"/>
  <c r="Q310" i="1"/>
  <c r="R309" i="1"/>
  <c r="Q309" i="1"/>
  <c r="S309" i="1" s="1"/>
  <c r="T309" i="1" s="1"/>
  <c r="R308" i="1"/>
  <c r="Q308" i="1"/>
  <c r="S308" i="1" s="1"/>
  <c r="T308" i="1" s="1"/>
  <c r="R307" i="1"/>
  <c r="Q307" i="1"/>
  <c r="S307" i="1" s="1"/>
  <c r="T307" i="1" s="1"/>
  <c r="R306" i="1"/>
  <c r="Q306" i="1"/>
  <c r="S306" i="1" s="1"/>
  <c r="T306" i="1" s="1"/>
  <c r="R305" i="1"/>
  <c r="Q305" i="1"/>
  <c r="R304" i="1"/>
  <c r="Q304" i="1"/>
  <c r="R303" i="1"/>
  <c r="Q303" i="1"/>
  <c r="R302" i="1"/>
  <c r="Q302" i="1"/>
  <c r="R301" i="1"/>
  <c r="Q301" i="1"/>
  <c r="R300" i="1"/>
  <c r="Q300" i="1"/>
  <c r="R299" i="1"/>
  <c r="Q299" i="1"/>
  <c r="R298" i="1"/>
  <c r="Q298" i="1"/>
  <c r="R297" i="1"/>
  <c r="Q297" i="1"/>
  <c r="R296" i="1"/>
  <c r="Q296" i="1"/>
  <c r="R295" i="1"/>
  <c r="Q295" i="1"/>
  <c r="R294" i="1"/>
  <c r="Q294" i="1"/>
  <c r="R293" i="1"/>
  <c r="Q293" i="1"/>
  <c r="R292" i="1"/>
  <c r="Q292" i="1"/>
  <c r="R291" i="1"/>
  <c r="Q291" i="1"/>
  <c r="R290" i="1"/>
  <c r="Q290" i="1"/>
  <c r="R289" i="1"/>
  <c r="Q289" i="1"/>
  <c r="R288" i="1"/>
  <c r="Q288" i="1"/>
  <c r="R287" i="1"/>
  <c r="Q287" i="1"/>
  <c r="R286" i="1"/>
  <c r="Q286" i="1"/>
  <c r="R285" i="1"/>
  <c r="Q285" i="1"/>
  <c r="R284" i="1"/>
  <c r="Q284" i="1"/>
  <c r="S284" i="1" s="1"/>
  <c r="T284" i="1" s="1"/>
  <c r="R283" i="1"/>
  <c r="Q283" i="1"/>
  <c r="R282" i="1"/>
  <c r="Q282" i="1"/>
  <c r="R281" i="1"/>
  <c r="Q281" i="1"/>
  <c r="R280" i="1"/>
  <c r="Q280" i="1"/>
  <c r="R279" i="1"/>
  <c r="Q279" i="1"/>
  <c r="R278" i="1"/>
  <c r="Q278" i="1"/>
  <c r="R277" i="1"/>
  <c r="Q277" i="1"/>
  <c r="R276" i="1"/>
  <c r="Q276" i="1"/>
  <c r="R275" i="1"/>
  <c r="Q275" i="1"/>
  <c r="R274" i="1"/>
  <c r="Q274" i="1"/>
  <c r="R273" i="1"/>
  <c r="Q273" i="1"/>
  <c r="R272" i="1"/>
  <c r="Q272" i="1"/>
  <c r="R271" i="1"/>
  <c r="Q271" i="1"/>
  <c r="R270" i="1"/>
  <c r="Q270" i="1"/>
  <c r="R269" i="1"/>
  <c r="Q269" i="1"/>
  <c r="R268" i="1"/>
  <c r="Q268" i="1"/>
  <c r="S268" i="1" s="1"/>
  <c r="T268" i="1" s="1"/>
  <c r="R267" i="1"/>
  <c r="Q267" i="1"/>
  <c r="S267" i="1" s="1"/>
  <c r="T267" i="1" s="1"/>
  <c r="R266" i="1"/>
  <c r="Q266" i="1"/>
  <c r="R265" i="1"/>
  <c r="Q265" i="1"/>
  <c r="S265" i="1" s="1"/>
  <c r="T265" i="1" s="1"/>
  <c r="R264" i="1"/>
  <c r="Q264" i="1"/>
  <c r="S264" i="1" s="1"/>
  <c r="T264" i="1" s="1"/>
  <c r="R263" i="1"/>
  <c r="Q263" i="1"/>
  <c r="R262" i="1"/>
  <c r="Q262" i="1"/>
  <c r="S262" i="1" s="1"/>
  <c r="T262" i="1" s="1"/>
  <c r="R261" i="1"/>
  <c r="Q261" i="1"/>
  <c r="S261" i="1" s="1"/>
  <c r="T261" i="1" s="1"/>
  <c r="R260" i="1"/>
  <c r="Q260" i="1"/>
  <c r="S260" i="1" s="1"/>
  <c r="T260" i="1" s="1"/>
  <c r="R259" i="1"/>
  <c r="Q259" i="1"/>
  <c r="S259" i="1" s="1"/>
  <c r="T259" i="1" s="1"/>
  <c r="R258" i="1"/>
  <c r="Q258" i="1"/>
  <c r="S258" i="1" s="1"/>
  <c r="T258" i="1" s="1"/>
  <c r="R257" i="1"/>
  <c r="Q257" i="1"/>
  <c r="R256" i="1"/>
  <c r="Q256" i="1"/>
  <c r="R255" i="1"/>
  <c r="Q255" i="1"/>
  <c r="R254" i="1"/>
  <c r="Q254" i="1"/>
  <c r="R253" i="1"/>
  <c r="Q253" i="1"/>
  <c r="R252" i="1"/>
  <c r="Q252" i="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R244" i="1"/>
  <c r="Q244" i="1"/>
  <c r="R243" i="1"/>
  <c r="Q243" i="1"/>
  <c r="R242" i="1"/>
  <c r="Q242" i="1"/>
  <c r="R241" i="1"/>
  <c r="Q241" i="1"/>
  <c r="R240" i="1"/>
  <c r="Q240" i="1"/>
  <c r="R239" i="1"/>
  <c r="Q239" i="1"/>
  <c r="R238" i="1"/>
  <c r="Q238" i="1"/>
  <c r="R237" i="1"/>
  <c r="Q237" i="1"/>
  <c r="S237" i="1" s="1"/>
  <c r="T237" i="1" s="1"/>
  <c r="R236" i="1"/>
  <c r="Q236" i="1"/>
  <c r="R235" i="1"/>
  <c r="Q235" i="1"/>
  <c r="S235" i="1" s="1"/>
  <c r="T235" i="1" s="1"/>
  <c r="R234" i="1"/>
  <c r="Q234" i="1"/>
  <c r="R233" i="1"/>
  <c r="Q233" i="1"/>
  <c r="R232" i="1"/>
  <c r="Q232" i="1"/>
  <c r="S232" i="1" s="1"/>
  <c r="T232" i="1" s="1"/>
  <c r="R231" i="1"/>
  <c r="Q231" i="1"/>
  <c r="R230" i="1"/>
  <c r="Q230" i="1"/>
  <c r="R229" i="1"/>
  <c r="Q229" i="1"/>
  <c r="R228" i="1"/>
  <c r="Q228" i="1"/>
  <c r="S228" i="1" s="1"/>
  <c r="T228" i="1" s="1"/>
  <c r="R227" i="1"/>
  <c r="Q227" i="1"/>
  <c r="R226" i="1"/>
  <c r="Q226" i="1"/>
  <c r="S226" i="1" s="1"/>
  <c r="T226" i="1" s="1"/>
  <c r="R225" i="1"/>
  <c r="Q225" i="1"/>
  <c r="S225" i="1" s="1"/>
  <c r="T225" i="1" s="1"/>
  <c r="R224" i="1"/>
  <c r="Q224" i="1"/>
  <c r="S224" i="1" s="1"/>
  <c r="T224" i="1" s="1"/>
  <c r="R223" i="1"/>
  <c r="Q223" i="1"/>
  <c r="S223" i="1" s="1"/>
  <c r="T223" i="1" s="1"/>
  <c r="R222" i="1"/>
  <c r="Q222" i="1"/>
  <c r="S222" i="1" s="1"/>
  <c r="T222" i="1" s="1"/>
  <c r="R221" i="1"/>
  <c r="Q221" i="1"/>
  <c r="R220" i="1"/>
  <c r="Q220" i="1"/>
  <c r="R219" i="1"/>
  <c r="Q219" i="1"/>
  <c r="R218" i="1"/>
  <c r="Q218" i="1"/>
  <c r="R217" i="1"/>
  <c r="Q217" i="1"/>
  <c r="R216" i="1"/>
  <c r="Q216" i="1"/>
  <c r="R215" i="1"/>
  <c r="Q215" i="1"/>
  <c r="R214" i="1"/>
  <c r="Q214" i="1"/>
  <c r="S214" i="1" s="1"/>
  <c r="T214" i="1" s="1"/>
  <c r="R213" i="1"/>
  <c r="Q213" i="1"/>
  <c r="S213" i="1" s="1"/>
  <c r="T213" i="1" s="1"/>
  <c r="R212" i="1"/>
  <c r="Q212" i="1"/>
  <c r="S212" i="1" s="1"/>
  <c r="T212" i="1" s="1"/>
  <c r="R211" i="1"/>
  <c r="Q211" i="1"/>
  <c r="S211" i="1" s="1"/>
  <c r="T211" i="1" s="1"/>
  <c r="R210" i="1"/>
  <c r="Q210" i="1"/>
  <c r="S210" i="1" s="1"/>
  <c r="T210" i="1" s="1"/>
  <c r="R209" i="1"/>
  <c r="Q209" i="1"/>
  <c r="R208" i="1"/>
  <c r="Q208" i="1"/>
  <c r="R207" i="1"/>
  <c r="Q207" i="1"/>
  <c r="R206" i="1"/>
  <c r="Q206" i="1"/>
  <c r="R205" i="1"/>
  <c r="Q205" i="1"/>
  <c r="R204" i="1"/>
  <c r="Q204" i="1"/>
  <c r="R203" i="1"/>
  <c r="Q203" i="1"/>
  <c r="R202" i="1"/>
  <c r="Q202" i="1"/>
  <c r="R201" i="1"/>
  <c r="Q201" i="1"/>
  <c r="R200" i="1"/>
  <c r="Q200" i="1"/>
  <c r="R199" i="1"/>
  <c r="Q199" i="1"/>
  <c r="R198" i="1"/>
  <c r="Q198" i="1"/>
  <c r="R197" i="1"/>
  <c r="Q197" i="1"/>
  <c r="R196" i="1"/>
  <c r="Q196" i="1"/>
  <c r="R195" i="1"/>
  <c r="Q195" i="1"/>
  <c r="R194" i="1"/>
  <c r="Q194" i="1"/>
  <c r="R193" i="1"/>
  <c r="Q193" i="1"/>
  <c r="R192" i="1"/>
  <c r="Q192" i="1"/>
  <c r="R191" i="1"/>
  <c r="Q191" i="1"/>
  <c r="R190" i="1"/>
  <c r="Q190" i="1"/>
  <c r="S190" i="1" s="1"/>
  <c r="T190" i="1" s="1"/>
  <c r="R189" i="1"/>
  <c r="Q189" i="1"/>
  <c r="R188" i="1"/>
  <c r="Q188" i="1"/>
  <c r="S188" i="1" s="1"/>
  <c r="T188" i="1" s="1"/>
  <c r="R187" i="1"/>
  <c r="Q187" i="1"/>
  <c r="S187" i="1" s="1"/>
  <c r="T187" i="1" s="1"/>
  <c r="R186" i="1"/>
  <c r="Q186" i="1"/>
  <c r="R185" i="1"/>
  <c r="Q185" i="1"/>
  <c r="R184" i="1"/>
  <c r="Q184" i="1"/>
  <c r="R183" i="1"/>
  <c r="Q183" i="1"/>
  <c r="R182" i="1"/>
  <c r="Q182" i="1"/>
  <c r="R181" i="1"/>
  <c r="Q181" i="1"/>
  <c r="R180" i="1"/>
  <c r="Q180" i="1"/>
  <c r="R179" i="1"/>
  <c r="Q179" i="1"/>
  <c r="R178" i="1"/>
  <c r="Q178" i="1"/>
  <c r="S178" i="1" s="1"/>
  <c r="T178" i="1" s="1"/>
  <c r="R177" i="1"/>
  <c r="Q177" i="1"/>
  <c r="R176" i="1"/>
  <c r="Q176" i="1"/>
  <c r="S176" i="1" s="1"/>
  <c r="T176" i="1" s="1"/>
  <c r="R175" i="1"/>
  <c r="Q175" i="1"/>
  <c r="S175" i="1" s="1"/>
  <c r="T175" i="1" s="1"/>
  <c r="R174" i="1"/>
  <c r="Q174" i="1"/>
  <c r="R173" i="1"/>
  <c r="Q173" i="1"/>
  <c r="R172" i="1"/>
  <c r="Q172" i="1"/>
  <c r="R171" i="1"/>
  <c r="Q171" i="1"/>
  <c r="R170" i="1"/>
  <c r="Q170" i="1"/>
  <c r="R169" i="1"/>
  <c r="Q169" i="1"/>
  <c r="R168" i="1"/>
  <c r="Q168" i="1"/>
  <c r="R167" i="1"/>
  <c r="Q167" i="1"/>
  <c r="R166" i="1"/>
  <c r="Q166" i="1"/>
  <c r="R165" i="1"/>
  <c r="Q165" i="1"/>
  <c r="R164" i="1"/>
  <c r="Q164" i="1"/>
  <c r="R163" i="1"/>
  <c r="Q163" i="1"/>
  <c r="S163" i="1" s="1"/>
  <c r="T163" i="1" s="1"/>
  <c r="R162" i="1"/>
  <c r="Q162" i="1"/>
  <c r="R161" i="1"/>
  <c r="Q161" i="1"/>
  <c r="S161" i="1" s="1"/>
  <c r="T161" i="1" s="1"/>
  <c r="R160" i="1"/>
  <c r="Q160" i="1"/>
  <c r="R159" i="1"/>
  <c r="Q159" i="1"/>
  <c r="R158" i="1"/>
  <c r="Q158" i="1"/>
  <c r="S158" i="1" s="1"/>
  <c r="T158" i="1" s="1"/>
  <c r="R157" i="1"/>
  <c r="Q157" i="1"/>
  <c r="R156" i="1"/>
  <c r="Q156" i="1"/>
  <c r="R155" i="1"/>
  <c r="Q155" i="1"/>
  <c r="S155" i="1" s="1"/>
  <c r="T155" i="1" s="1"/>
  <c r="R154" i="1"/>
  <c r="Q154" i="1"/>
  <c r="R153" i="1"/>
  <c r="Q153" i="1"/>
  <c r="R152" i="1"/>
  <c r="Q152" i="1"/>
  <c r="S152" i="1" s="1"/>
  <c r="T152" i="1" s="1"/>
  <c r="R151" i="1"/>
  <c r="Q151" i="1"/>
  <c r="R150" i="1"/>
  <c r="Q150" i="1"/>
  <c r="R149" i="1"/>
  <c r="Q149" i="1"/>
  <c r="S149" i="1" s="1"/>
  <c r="T149" i="1" s="1"/>
  <c r="R148" i="1"/>
  <c r="Q148" i="1"/>
  <c r="R147" i="1"/>
  <c r="Q147" i="1"/>
  <c r="R146" i="1"/>
  <c r="Q146" i="1"/>
  <c r="R145" i="1"/>
  <c r="Q145" i="1"/>
  <c r="R144" i="1"/>
  <c r="Q144" i="1"/>
  <c r="R143" i="1"/>
  <c r="S143" i="1" s="1"/>
  <c r="T143" i="1" s="1"/>
  <c r="Q143" i="1"/>
  <c r="R142" i="1"/>
  <c r="Q142" i="1"/>
  <c r="R141" i="1"/>
  <c r="Q141" i="1"/>
  <c r="R140" i="1"/>
  <c r="Q140" i="1"/>
  <c r="R139" i="1"/>
  <c r="Q139" i="1"/>
  <c r="R138" i="1"/>
  <c r="Q138" i="1"/>
  <c r="R137" i="1"/>
  <c r="Q137" i="1"/>
  <c r="R136" i="1"/>
  <c r="Q136" i="1"/>
  <c r="S136" i="1" s="1"/>
  <c r="T136" i="1" s="1"/>
  <c r="R135" i="1"/>
  <c r="Q135" i="1"/>
  <c r="R134" i="1"/>
  <c r="Q134" i="1"/>
  <c r="R133" i="1"/>
  <c r="Q133" i="1"/>
  <c r="R132" i="1"/>
  <c r="Q132" i="1"/>
  <c r="R131" i="1"/>
  <c r="Q131" i="1"/>
  <c r="S131" i="1" s="1"/>
  <c r="T131" i="1" s="1"/>
  <c r="R130" i="1"/>
  <c r="Q130" i="1"/>
  <c r="R129" i="1"/>
  <c r="Q129" i="1"/>
  <c r="R128" i="1"/>
  <c r="Q128" i="1"/>
  <c r="R127" i="1"/>
  <c r="Q127" i="1"/>
  <c r="R126" i="1"/>
  <c r="Q126" i="1"/>
  <c r="R125" i="1"/>
  <c r="Q125" i="1"/>
  <c r="R124" i="1"/>
  <c r="Q124" i="1"/>
  <c r="R123" i="1"/>
  <c r="Q123" i="1"/>
  <c r="R122" i="1"/>
  <c r="Q122" i="1"/>
  <c r="S122" i="1" s="1"/>
  <c r="T122" i="1" s="1"/>
  <c r="R121" i="1"/>
  <c r="Q121" i="1"/>
  <c r="R120" i="1"/>
  <c r="Q120" i="1"/>
  <c r="R119" i="1"/>
  <c r="Q119" i="1"/>
  <c r="S119" i="1" s="1"/>
  <c r="T119" i="1" s="1"/>
  <c r="R118" i="1"/>
  <c r="Q118" i="1"/>
  <c r="R117" i="1"/>
  <c r="Q117" i="1"/>
  <c r="R116" i="1"/>
  <c r="Q116" i="1"/>
  <c r="R115" i="1"/>
  <c r="Q115" i="1"/>
  <c r="R114" i="1"/>
  <c r="Q114" i="1"/>
  <c r="S114" i="1" s="1"/>
  <c r="T114" i="1" s="1"/>
  <c r="R113" i="1"/>
  <c r="Q113" i="1"/>
  <c r="R112" i="1"/>
  <c r="Q112" i="1"/>
  <c r="R111" i="1"/>
  <c r="Q111" i="1"/>
  <c r="R110" i="1"/>
  <c r="Q110" i="1"/>
  <c r="S110" i="1" s="1"/>
  <c r="T110" i="1" s="1"/>
  <c r="S109" i="1"/>
  <c r="T109" i="1" s="1"/>
  <c r="R109" i="1"/>
  <c r="Q109" i="1"/>
  <c r="R108" i="1"/>
  <c r="Q108" i="1"/>
  <c r="R107" i="1"/>
  <c r="Q107" i="1"/>
  <c r="R106" i="1"/>
  <c r="Q106" i="1"/>
  <c r="R105" i="1"/>
  <c r="Q105" i="1"/>
  <c r="S105" i="1" s="1"/>
  <c r="T105" i="1" s="1"/>
  <c r="R104" i="1"/>
  <c r="Q104" i="1"/>
  <c r="S104" i="1" s="1"/>
  <c r="T104" i="1" s="1"/>
  <c r="R103" i="1"/>
  <c r="Q103" i="1"/>
  <c r="R102" i="1"/>
  <c r="Q102" i="1"/>
  <c r="R101" i="1"/>
  <c r="Q101" i="1"/>
  <c r="R100" i="1"/>
  <c r="Q100" i="1"/>
  <c r="R99" i="1"/>
  <c r="Q99" i="1"/>
  <c r="R98" i="1"/>
  <c r="Q98" i="1"/>
  <c r="R97" i="1"/>
  <c r="Q97" i="1"/>
  <c r="R96" i="1"/>
  <c r="Q96" i="1"/>
  <c r="R95" i="1"/>
  <c r="S95" i="1" s="1"/>
  <c r="T95" i="1" s="1"/>
  <c r="Q95" i="1"/>
  <c r="R94" i="1"/>
  <c r="Q94" i="1"/>
  <c r="R93" i="1"/>
  <c r="Q93" i="1"/>
  <c r="R92" i="1"/>
  <c r="Q92" i="1"/>
  <c r="R91" i="1"/>
  <c r="Q91" i="1"/>
  <c r="S91" i="1" s="1"/>
  <c r="T91" i="1" s="1"/>
  <c r="R90" i="1"/>
  <c r="Q90" i="1"/>
  <c r="R89" i="1"/>
  <c r="Q89" i="1"/>
  <c r="R88" i="1"/>
  <c r="Q88" i="1"/>
  <c r="R87" i="1"/>
  <c r="Q87" i="1"/>
  <c r="S87" i="1" s="1"/>
  <c r="T87" i="1" s="1"/>
  <c r="R86" i="1"/>
  <c r="Q86" i="1"/>
  <c r="R85" i="1"/>
  <c r="Q85" i="1"/>
  <c r="R84" i="1"/>
  <c r="Q84" i="1"/>
  <c r="S84" i="1" s="1"/>
  <c r="T84" i="1" s="1"/>
  <c r="R83" i="1"/>
  <c r="Q83" i="1"/>
  <c r="S83" i="1" s="1"/>
  <c r="T83" i="1" s="1"/>
  <c r="R82" i="1"/>
  <c r="Q82" i="1"/>
  <c r="R81" i="1"/>
  <c r="Q81" i="1"/>
  <c r="R80" i="1"/>
  <c r="Q80" i="1"/>
  <c r="R79" i="1"/>
  <c r="S79" i="1" s="1"/>
  <c r="T79" i="1" s="1"/>
  <c r="Q79" i="1"/>
  <c r="R78" i="1"/>
  <c r="Q78" i="1"/>
  <c r="S78" i="1" s="1"/>
  <c r="T78" i="1" s="1"/>
  <c r="R77" i="1"/>
  <c r="Q77" i="1"/>
  <c r="S77" i="1" s="1"/>
  <c r="T77" i="1" s="1"/>
  <c r="R76" i="1"/>
  <c r="Q76" i="1"/>
  <c r="R75" i="1"/>
  <c r="Q75" i="1"/>
  <c r="S75" i="1" s="1"/>
  <c r="T75" i="1" s="1"/>
  <c r="R74" i="1"/>
  <c r="Q74" i="1"/>
  <c r="R73" i="1"/>
  <c r="Q73" i="1"/>
  <c r="R72" i="1"/>
  <c r="Q72" i="1"/>
  <c r="S72" i="1" s="1"/>
  <c r="T72" i="1" s="1"/>
  <c r="R71" i="1"/>
  <c r="Q71" i="1"/>
  <c r="S71" i="1" s="1"/>
  <c r="T71" i="1" s="1"/>
  <c r="R70" i="1"/>
  <c r="Q70" i="1"/>
  <c r="R69" i="1"/>
  <c r="Q69" i="1"/>
  <c r="R68" i="1"/>
  <c r="Q68" i="1"/>
  <c r="R67" i="1"/>
  <c r="S67" i="1" s="1"/>
  <c r="T67" i="1" s="1"/>
  <c r="Q67" i="1"/>
  <c r="R66" i="1"/>
  <c r="Q66" i="1"/>
  <c r="R65" i="1"/>
  <c r="Q65" i="1"/>
  <c r="R64" i="1"/>
  <c r="Q64" i="1"/>
  <c r="R63" i="1"/>
  <c r="Q63" i="1"/>
  <c r="R62" i="1"/>
  <c r="Q62" i="1"/>
  <c r="S62" i="1" s="1"/>
  <c r="T62" i="1" s="1"/>
  <c r="R61" i="1"/>
  <c r="Q61" i="1"/>
  <c r="R60" i="1"/>
  <c r="Q60" i="1"/>
  <c r="R59" i="1"/>
  <c r="Q59" i="1"/>
  <c r="R58" i="1"/>
  <c r="Q58" i="1"/>
  <c r="R57" i="1"/>
  <c r="Q57" i="1"/>
  <c r="R56" i="1"/>
  <c r="Q56" i="1"/>
  <c r="R55" i="1"/>
  <c r="Q55" i="1"/>
  <c r="T54" i="1"/>
  <c r="R54" i="1"/>
  <c r="Q54" i="1"/>
  <c r="S54" i="1" s="1"/>
  <c r="R53" i="1"/>
  <c r="Q53" i="1"/>
  <c r="S53" i="1" s="1"/>
  <c r="T53" i="1" s="1"/>
  <c r="R52" i="1"/>
  <c r="Q52" i="1"/>
  <c r="R51" i="1"/>
  <c r="Q51" i="1"/>
  <c r="R50" i="1"/>
  <c r="Q50" i="1"/>
  <c r="R49" i="1"/>
  <c r="Q49" i="1"/>
  <c r="R48" i="1"/>
  <c r="Q48" i="1"/>
  <c r="R47" i="1"/>
  <c r="Q47" i="1"/>
  <c r="R46" i="1"/>
  <c r="Q46" i="1"/>
  <c r="R45" i="1"/>
  <c r="Q45" i="1"/>
  <c r="R44" i="1"/>
  <c r="Q44" i="1"/>
  <c r="R43" i="1"/>
  <c r="Q43" i="1"/>
  <c r="R42" i="1"/>
  <c r="Q42" i="1"/>
  <c r="R41" i="1"/>
  <c r="Q41" i="1"/>
  <c r="R40" i="1"/>
  <c r="Q40" i="1"/>
  <c r="R39" i="1"/>
  <c r="Q39" i="1"/>
  <c r="R38" i="1"/>
  <c r="Q38" i="1"/>
  <c r="R37" i="1"/>
  <c r="Q37" i="1"/>
  <c r="R36" i="1"/>
  <c r="Q36" i="1"/>
  <c r="R35" i="1"/>
  <c r="Q35" i="1"/>
  <c r="R34" i="1"/>
  <c r="Q34" i="1"/>
  <c r="R33" i="1"/>
  <c r="Q33" i="1"/>
  <c r="S33" i="1" s="1"/>
  <c r="T33" i="1" s="1"/>
  <c r="R32" i="1"/>
  <c r="Q32" i="1"/>
  <c r="S32" i="1" s="1"/>
  <c r="T32" i="1" s="1"/>
  <c r="R31" i="1"/>
  <c r="Q31" i="1"/>
  <c r="R30" i="1"/>
  <c r="Q30" i="1"/>
  <c r="R29" i="1"/>
  <c r="Q29" i="1"/>
  <c r="R28" i="1"/>
  <c r="Q28" i="1"/>
  <c r="R27" i="1"/>
  <c r="Q27" i="1"/>
  <c r="R26" i="1"/>
  <c r="Q26" i="1"/>
  <c r="S26" i="1" s="1"/>
  <c r="T26" i="1" s="1"/>
  <c r="R25" i="1"/>
  <c r="S25" i="1" s="1"/>
  <c r="T25" i="1" s="1"/>
  <c r="Q25" i="1"/>
  <c r="R24" i="1"/>
  <c r="Q24" i="1"/>
  <c r="R23" i="1"/>
  <c r="Q23" i="1"/>
  <c r="R22" i="1"/>
  <c r="Q22" i="1"/>
  <c r="R21" i="1"/>
  <c r="Q21" i="1"/>
  <c r="R20" i="1"/>
  <c r="Q20" i="1"/>
  <c r="S20" i="1" s="1"/>
  <c r="T20" i="1" s="1"/>
  <c r="R19" i="1"/>
  <c r="Q19" i="1"/>
  <c r="R18" i="1"/>
  <c r="Q18" i="1"/>
  <c r="R17" i="1"/>
  <c r="Q17" i="1"/>
  <c r="R16" i="1"/>
  <c r="S16" i="1" s="1"/>
  <c r="T16" i="1" s="1"/>
  <c r="Q16" i="1"/>
  <c r="R15" i="1"/>
  <c r="Q15" i="1"/>
  <c r="R14" i="1"/>
  <c r="Q14" i="1"/>
  <c r="S14" i="1" s="1"/>
  <c r="T14" i="1" s="1"/>
  <c r="R13" i="1"/>
  <c r="Q13" i="1"/>
  <c r="R12" i="1"/>
  <c r="Q12" i="1"/>
  <c r="S12" i="1" s="1"/>
  <c r="T12" i="1" s="1"/>
  <c r="R11" i="1"/>
  <c r="Q11" i="1"/>
  <c r="S11" i="1" s="1"/>
  <c r="T11" i="1" s="1"/>
  <c r="R10" i="1"/>
  <c r="Q10" i="1"/>
  <c r="R9" i="1"/>
  <c r="Q9" i="1"/>
  <c r="R8" i="1"/>
  <c r="Q8" i="1"/>
  <c r="R7" i="1"/>
  <c r="Q7" i="1"/>
  <c r="R6" i="1"/>
  <c r="Q6" i="1"/>
  <c r="S6" i="1" s="1"/>
  <c r="T6" i="1" s="1"/>
  <c r="R5" i="1"/>
  <c r="Q5" i="1"/>
  <c r="R4" i="1"/>
  <c r="Q4" i="1"/>
  <c r="R3" i="1"/>
  <c r="S3" i="1" s="1"/>
  <c r="T3" i="1" s="1"/>
  <c r="R2" i="1"/>
  <c r="S2" i="1" s="1"/>
  <c r="T2" i="1" s="1"/>
  <c r="S46" i="1" l="1"/>
  <c r="T46" i="1" s="1"/>
  <c r="S957" i="1"/>
  <c r="T957" i="1" s="1"/>
  <c r="S2192" i="1"/>
  <c r="T2192" i="1" s="1"/>
  <c r="S2303" i="1"/>
  <c r="T2303" i="1" s="1"/>
  <c r="S2325" i="1"/>
  <c r="T2325" i="1" s="1"/>
  <c r="S622" i="1"/>
  <c r="T622" i="1" s="1"/>
  <c r="S757" i="1"/>
  <c r="T757" i="1" s="1"/>
  <c r="S780" i="1"/>
  <c r="T780" i="1" s="1"/>
  <c r="S1476" i="1"/>
  <c r="T1476" i="1" s="1"/>
  <c r="S1750" i="1"/>
  <c r="T1750" i="1" s="1"/>
  <c r="S1780" i="1"/>
  <c r="T1780" i="1" s="1"/>
  <c r="S1798" i="1"/>
  <c r="T1798" i="1" s="1"/>
  <c r="S646" i="1"/>
  <c r="T646" i="1" s="1"/>
  <c r="S670" i="1"/>
  <c r="T670" i="1" s="1"/>
  <c r="S867" i="1"/>
  <c r="T867" i="1" s="1"/>
  <c r="S879" i="1"/>
  <c r="T879" i="1" s="1"/>
  <c r="S460" i="1"/>
  <c r="T460" i="1" s="1"/>
  <c r="S478" i="1"/>
  <c r="T478" i="1" s="1"/>
  <c r="S711" i="1"/>
  <c r="T711" i="1" s="1"/>
  <c r="S1254" i="1"/>
  <c r="T1254" i="1" s="1"/>
  <c r="S2105" i="1"/>
  <c r="T2105" i="1" s="1"/>
  <c r="S2240" i="1"/>
  <c r="T2240" i="1" s="1"/>
  <c r="S2258" i="1"/>
  <c r="T2258" i="1" s="1"/>
  <c r="S2270" i="1"/>
  <c r="T2270" i="1" s="1"/>
  <c r="S1078" i="1"/>
  <c r="T1078" i="1" s="1"/>
  <c r="S1112" i="1"/>
  <c r="T1112" i="1" s="1"/>
  <c r="S1911" i="1"/>
  <c r="T1911" i="1" s="1"/>
  <c r="S1096" i="1"/>
  <c r="T1096" i="1" s="1"/>
  <c r="S98" i="1"/>
  <c r="T98" i="1" s="1"/>
  <c r="S133" i="1"/>
  <c r="T133" i="1" s="1"/>
  <c r="S693" i="1"/>
  <c r="T693" i="1" s="1"/>
  <c r="S529" i="1"/>
  <c r="T529" i="1" s="1"/>
  <c r="S640" i="1"/>
  <c r="T640" i="1" s="1"/>
  <c r="S925" i="1"/>
  <c r="T925" i="1" s="1"/>
  <c r="S1768" i="1"/>
  <c r="T1768" i="1" s="1"/>
  <c r="S1804" i="1"/>
  <c r="T1804" i="1" s="1"/>
  <c r="S2315" i="1"/>
  <c r="T2315" i="1" s="1"/>
  <c r="S2276" i="1"/>
  <c r="T2276" i="1" s="1"/>
  <c r="S443" i="1"/>
  <c r="T443" i="1" s="1"/>
  <c r="S2117" i="1"/>
  <c r="T2117" i="1" s="1"/>
  <c r="S15" i="1"/>
  <c r="T15" i="1" s="1"/>
  <c r="S21" i="1"/>
  <c r="T21" i="1" s="1"/>
  <c r="S44" i="1"/>
  <c r="T44" i="1" s="1"/>
  <c r="S61" i="1"/>
  <c r="T61" i="1" s="1"/>
  <c r="S137" i="1"/>
  <c r="T137" i="1" s="1"/>
  <c r="S202" i="1"/>
  <c r="T202" i="1" s="1"/>
  <c r="S273" i="1"/>
  <c r="T273" i="1" s="1"/>
  <c r="S279" i="1"/>
  <c r="T279" i="1" s="1"/>
  <c r="S285" i="1"/>
  <c r="T285" i="1" s="1"/>
  <c r="S291" i="1"/>
  <c r="T291" i="1" s="1"/>
  <c r="S338" i="1"/>
  <c r="T338" i="1" s="1"/>
  <c r="S362" i="1"/>
  <c r="T362" i="1" s="1"/>
  <c r="S514" i="1"/>
  <c r="T514" i="1" s="1"/>
  <c r="S737" i="1"/>
  <c r="T737" i="1" s="1"/>
  <c r="S754" i="1"/>
  <c r="T754" i="1" s="1"/>
  <c r="S928" i="1"/>
  <c r="T928" i="1" s="1"/>
  <c r="S999" i="1"/>
  <c r="T999" i="1" s="1"/>
  <c r="S1005" i="1"/>
  <c r="T1005" i="1" s="1"/>
  <c r="S1080" i="1"/>
  <c r="T1080" i="1" s="1"/>
  <c r="S1091" i="1"/>
  <c r="T1091" i="1" s="1"/>
  <c r="S1102" i="1"/>
  <c r="T1102" i="1" s="1"/>
  <c r="S1450" i="1"/>
  <c r="T1450" i="1" s="1"/>
  <c r="S1456" i="1"/>
  <c r="T1456" i="1" s="1"/>
  <c r="S1527" i="1"/>
  <c r="T1527" i="1" s="1"/>
  <c r="S1545" i="1"/>
  <c r="T1545" i="1" s="1"/>
  <c r="S1551" i="1"/>
  <c r="T1551" i="1" s="1"/>
  <c r="S1563" i="1"/>
  <c r="T1563" i="1" s="1"/>
  <c r="S1569" i="1"/>
  <c r="T1569" i="1" s="1"/>
  <c r="S1670" i="1"/>
  <c r="T1670" i="1" s="1"/>
  <c r="S1682" i="1"/>
  <c r="T1682" i="1" s="1"/>
  <c r="S1694" i="1"/>
  <c r="T1694" i="1" s="1"/>
  <c r="S1706" i="1"/>
  <c r="T1706" i="1" s="1"/>
  <c r="S1718" i="1"/>
  <c r="T1718" i="1" s="1"/>
  <c r="S1753" i="1"/>
  <c r="T1753" i="1" s="1"/>
  <c r="S1771" i="1"/>
  <c r="T1771" i="1" s="1"/>
  <c r="S1795" i="1"/>
  <c r="T1795" i="1" s="1"/>
  <c r="S1801" i="1"/>
  <c r="T1801" i="1" s="1"/>
  <c r="S1819" i="1"/>
  <c r="T1819" i="1" s="1"/>
  <c r="S1825" i="1"/>
  <c r="T1825" i="1" s="1"/>
  <c r="S1842" i="1"/>
  <c r="T1842" i="1" s="1"/>
  <c r="S1866" i="1"/>
  <c r="T1866" i="1" s="1"/>
  <c r="S2084" i="1"/>
  <c r="T2084" i="1" s="1"/>
  <c r="S2329" i="1"/>
  <c r="T2329" i="1" s="1"/>
  <c r="S2335" i="1"/>
  <c r="T2335" i="1" s="1"/>
  <c r="S2353" i="1"/>
  <c r="T2353" i="1" s="1"/>
  <c r="S2404" i="1"/>
  <c r="T2404" i="1" s="1"/>
  <c r="S2410" i="1"/>
  <c r="T2410" i="1" s="1"/>
  <c r="S40" i="1"/>
  <c r="T40" i="1" s="1"/>
  <c r="S604" i="1"/>
  <c r="T604" i="1" s="1"/>
  <c r="S946" i="1"/>
  <c r="T946" i="1" s="1"/>
  <c r="S116" i="1"/>
  <c r="T116" i="1" s="1"/>
  <c r="S628" i="1"/>
  <c r="T628" i="1" s="1"/>
  <c r="S1756" i="1"/>
  <c r="T1756" i="1" s="1"/>
  <c r="S1786" i="1"/>
  <c r="T1786" i="1" s="1"/>
  <c r="S535" i="1"/>
  <c r="T535" i="1" s="1"/>
  <c r="S855" i="1"/>
  <c r="T855" i="1" s="1"/>
  <c r="S885" i="1"/>
  <c r="T885" i="1" s="1"/>
  <c r="S1188" i="1"/>
  <c r="T1188" i="1" s="1"/>
  <c r="S844" i="1"/>
  <c r="T844" i="1" s="1"/>
  <c r="S1224" i="1"/>
  <c r="T1224" i="1" s="1"/>
  <c r="S437" i="1"/>
  <c r="T437" i="1" s="1"/>
  <c r="S1929" i="1"/>
  <c r="T1929" i="1" s="1"/>
  <c r="S130" i="1"/>
  <c r="T130" i="1" s="1"/>
  <c r="S461" i="1"/>
  <c r="T461" i="1" s="1"/>
  <c r="S822" i="1"/>
  <c r="T822" i="1" s="1"/>
  <c r="S828" i="1"/>
  <c r="T828" i="1" s="1"/>
  <c r="S916" i="1"/>
  <c r="T916" i="1" s="1"/>
  <c r="S1090" i="1"/>
  <c r="T1090" i="1" s="1"/>
  <c r="S2094" i="1"/>
  <c r="T2094" i="1" s="1"/>
  <c r="S49" i="1"/>
  <c r="T49" i="1" s="1"/>
  <c r="S742" i="1"/>
  <c r="T742" i="1" s="1"/>
  <c r="S765" i="1"/>
  <c r="T765" i="1" s="1"/>
  <c r="S799" i="1"/>
  <c r="T799" i="1" s="1"/>
  <c r="S811" i="1"/>
  <c r="T811" i="1" s="1"/>
  <c r="S1669" i="1"/>
  <c r="T1669" i="1" s="1"/>
  <c r="S1699" i="1"/>
  <c r="T1699" i="1" s="1"/>
  <c r="S1711" i="1"/>
  <c r="T1711" i="1" s="1"/>
  <c r="S1723" i="1"/>
  <c r="T1723" i="1" s="1"/>
  <c r="S1735" i="1"/>
  <c r="T1735" i="1" s="1"/>
  <c r="S2438" i="1"/>
  <c r="T2438" i="1" s="1"/>
  <c r="S45" i="1"/>
  <c r="T45" i="1" s="1"/>
  <c r="S74" i="1"/>
  <c r="T74" i="1" s="1"/>
  <c r="S86" i="1"/>
  <c r="T86" i="1" s="1"/>
  <c r="S286" i="1"/>
  <c r="T286" i="1" s="1"/>
  <c r="S292" i="1"/>
  <c r="T292" i="1" s="1"/>
  <c r="S369" i="1"/>
  <c r="T369" i="1" s="1"/>
  <c r="S405" i="1"/>
  <c r="T405" i="1" s="1"/>
  <c r="S417" i="1"/>
  <c r="T417" i="1" s="1"/>
  <c r="S481" i="1"/>
  <c r="T481" i="1" s="1"/>
  <c r="S726" i="1"/>
  <c r="T726" i="1" s="1"/>
  <c r="S732" i="1"/>
  <c r="T732" i="1" s="1"/>
  <c r="S778" i="1"/>
  <c r="T778" i="1" s="1"/>
  <c r="S795" i="1"/>
  <c r="T795" i="1" s="1"/>
  <c r="S1057" i="1"/>
  <c r="T1057" i="1" s="1"/>
  <c r="S1890" i="1"/>
  <c r="T1890" i="1" s="1"/>
  <c r="S2399" i="1"/>
  <c r="T2399" i="1" s="1"/>
  <c r="S34" i="1"/>
  <c r="T34" i="1" s="1"/>
  <c r="S616" i="1"/>
  <c r="T616" i="1" s="1"/>
  <c r="S751" i="1"/>
  <c r="T751" i="1" s="1"/>
  <c r="S774" i="1"/>
  <c r="T774" i="1" s="1"/>
  <c r="S920" i="1"/>
  <c r="T920" i="1" s="1"/>
  <c r="S1792" i="1"/>
  <c r="T1792" i="1" s="1"/>
  <c r="S553" i="1"/>
  <c r="T553" i="1" s="1"/>
  <c r="S676" i="1"/>
  <c r="T676" i="1" s="1"/>
  <c r="S873" i="1"/>
  <c r="T873" i="1" s="1"/>
  <c r="S891" i="1"/>
  <c r="T891" i="1" s="1"/>
  <c r="S1123" i="1"/>
  <c r="T1123" i="1" s="1"/>
  <c r="S2198" i="1"/>
  <c r="T2198" i="1" s="1"/>
  <c r="S472" i="1"/>
  <c r="T472" i="1" s="1"/>
  <c r="S723" i="1"/>
  <c r="T723" i="1" s="1"/>
  <c r="S931" i="1"/>
  <c r="T931" i="1" s="1"/>
  <c r="S2222" i="1"/>
  <c r="T2222" i="1" s="1"/>
  <c r="S2252" i="1"/>
  <c r="T2252" i="1" s="1"/>
  <c r="S2287" i="1"/>
  <c r="T2287" i="1" s="1"/>
  <c r="S449" i="1"/>
  <c r="T449" i="1" s="1"/>
  <c r="S2437" i="1"/>
  <c r="T2437" i="1" s="1"/>
  <c r="S37" i="1"/>
  <c r="T37" i="1" s="1"/>
  <c r="S607" i="1"/>
  <c r="T607" i="1" s="1"/>
  <c r="S748" i="1"/>
  <c r="T748" i="1" s="1"/>
  <c r="S1729" i="1"/>
  <c r="T1729" i="1" s="1"/>
  <c r="S1741" i="1"/>
  <c r="T1741" i="1" s="1"/>
  <c r="S1824" i="1"/>
  <c r="T1824" i="1" s="1"/>
  <c r="S57" i="1"/>
  <c r="T57" i="1" s="1"/>
  <c r="S92" i="1"/>
  <c r="T92" i="1" s="1"/>
  <c r="S115" i="1"/>
  <c r="T115" i="1" s="1"/>
  <c r="S121" i="1"/>
  <c r="T121" i="1" s="1"/>
  <c r="S127" i="1"/>
  <c r="T127" i="1" s="1"/>
  <c r="S174" i="1"/>
  <c r="T174" i="1" s="1"/>
  <c r="S186" i="1"/>
  <c r="T186" i="1" s="1"/>
  <c r="S310" i="1"/>
  <c r="T310" i="1" s="1"/>
  <c r="S316" i="1"/>
  <c r="T316" i="1" s="1"/>
  <c r="S340" i="1"/>
  <c r="T340" i="1" s="1"/>
  <c r="S364" i="1"/>
  <c r="T364" i="1" s="1"/>
  <c r="S429" i="1"/>
  <c r="T429" i="1" s="1"/>
  <c r="S522" i="1"/>
  <c r="T522" i="1" s="1"/>
  <c r="S627" i="1"/>
  <c r="T627" i="1" s="1"/>
  <c r="S698" i="1"/>
  <c r="T698" i="1" s="1"/>
  <c r="S703" i="1"/>
  <c r="T703" i="1" s="1"/>
  <c r="S709" i="1"/>
  <c r="T709" i="1" s="1"/>
  <c r="S738" i="1"/>
  <c r="T738" i="1" s="1"/>
  <c r="S744" i="1"/>
  <c r="T744" i="1" s="1"/>
  <c r="S801" i="1"/>
  <c r="T801" i="1" s="1"/>
  <c r="S956" i="1"/>
  <c r="T956" i="1" s="1"/>
  <c r="S962" i="1"/>
  <c r="T962" i="1" s="1"/>
  <c r="S1017" i="1"/>
  <c r="T1017" i="1" s="1"/>
  <c r="S1405" i="1"/>
  <c r="T1405" i="1" s="1"/>
  <c r="S1411" i="1"/>
  <c r="T1411" i="1" s="1"/>
  <c r="S1440" i="1"/>
  <c r="T1440" i="1" s="1"/>
  <c r="S1446" i="1"/>
  <c r="T1446" i="1" s="1"/>
  <c r="S2226" i="1"/>
  <c r="T2226" i="1" s="1"/>
  <c r="S2232" i="1"/>
  <c r="T2232" i="1" s="1"/>
  <c r="S2250" i="1"/>
  <c r="T2250" i="1" s="1"/>
  <c r="S2268" i="1"/>
  <c r="T2268" i="1" s="1"/>
  <c r="S2324" i="1"/>
  <c r="T2324" i="1" s="1"/>
  <c r="S2330" i="1"/>
  <c r="T2330" i="1" s="1"/>
  <c r="S2336" i="1"/>
  <c r="T2336" i="1" s="1"/>
  <c r="S2394" i="1"/>
  <c r="T2394" i="1" s="1"/>
  <c r="S423" i="1"/>
  <c r="T423" i="1" s="1"/>
  <c r="S475" i="1"/>
  <c r="T475" i="1" s="1"/>
  <c r="S502" i="1"/>
  <c r="T502" i="1" s="1"/>
  <c r="S565" i="1"/>
  <c r="T565" i="1" s="1"/>
  <c r="S577" i="1"/>
  <c r="T577" i="1" s="1"/>
  <c r="S630" i="1"/>
  <c r="T630" i="1" s="1"/>
  <c r="S682" i="1"/>
  <c r="T682" i="1" s="1"/>
  <c r="S694" i="1"/>
  <c r="T694" i="1" s="1"/>
  <c r="S734" i="1"/>
  <c r="T734" i="1" s="1"/>
  <c r="S750" i="1"/>
  <c r="T750" i="1" s="1"/>
  <c r="S756" i="1"/>
  <c r="T756" i="1" s="1"/>
  <c r="S818" i="1"/>
  <c r="T818" i="1" s="1"/>
  <c r="S823" i="1"/>
  <c r="T823" i="1" s="1"/>
  <c r="S923" i="1"/>
  <c r="T923" i="1" s="1"/>
  <c r="S932" i="1"/>
  <c r="T932" i="1" s="1"/>
  <c r="S937" i="1"/>
  <c r="T937" i="1" s="1"/>
  <c r="S952" i="1"/>
  <c r="T952" i="1" s="1"/>
  <c r="S958" i="1"/>
  <c r="T958" i="1" s="1"/>
  <c r="S974" i="1"/>
  <c r="T974" i="1" s="1"/>
  <c r="S1355" i="1"/>
  <c r="T1355" i="1" s="1"/>
  <c r="S1361" i="1"/>
  <c r="T1361" i="1" s="1"/>
  <c r="S1367" i="1"/>
  <c r="T1367" i="1" s="1"/>
  <c r="S1384" i="1"/>
  <c r="T1384" i="1" s="1"/>
  <c r="S1390" i="1"/>
  <c r="T1390" i="1" s="1"/>
  <c r="S1401" i="1"/>
  <c r="T1401" i="1" s="1"/>
  <c r="S1407" i="1"/>
  <c r="T1407" i="1" s="1"/>
  <c r="S1413" i="1"/>
  <c r="T1413" i="1" s="1"/>
  <c r="S1418" i="1"/>
  <c r="T1418" i="1" s="1"/>
  <c r="S1430" i="1"/>
  <c r="T1430" i="1" s="1"/>
  <c r="S1441" i="1"/>
  <c r="T1441" i="1" s="1"/>
  <c r="S1447" i="1"/>
  <c r="T1447" i="1" s="1"/>
  <c r="S1452" i="1"/>
  <c r="T1452" i="1" s="1"/>
  <c r="S1458" i="1"/>
  <c r="T1458" i="1" s="1"/>
  <c r="S1529" i="1"/>
  <c r="T1529" i="1" s="1"/>
  <c r="S1547" i="1"/>
  <c r="T1547" i="1" s="1"/>
  <c r="S1553" i="1"/>
  <c r="T1553" i="1" s="1"/>
  <c r="S1571" i="1"/>
  <c r="T1571" i="1" s="1"/>
  <c r="S1648" i="1"/>
  <c r="T1648" i="1" s="1"/>
  <c r="S1815" i="1"/>
  <c r="T1815" i="1" s="1"/>
  <c r="S1850" i="1"/>
  <c r="T1850" i="1" s="1"/>
  <c r="S1861" i="1"/>
  <c r="T1861" i="1" s="1"/>
  <c r="S1878" i="1"/>
  <c r="T1878" i="1" s="1"/>
  <c r="S1901" i="1"/>
  <c r="T1901" i="1" s="1"/>
  <c r="S1907" i="1"/>
  <c r="T1907" i="1" s="1"/>
  <c r="S1919" i="1"/>
  <c r="T1919" i="1" s="1"/>
  <c r="S1954" i="1"/>
  <c r="T1954" i="1" s="1"/>
  <c r="S1978" i="1"/>
  <c r="T1978" i="1" s="1"/>
  <c r="S2013" i="1"/>
  <c r="T2013" i="1" s="1"/>
  <c r="S2054" i="1"/>
  <c r="T2054" i="1" s="1"/>
  <c r="S2060" i="1"/>
  <c r="T2060" i="1" s="1"/>
  <c r="S2066" i="1"/>
  <c r="T2066" i="1" s="1"/>
  <c r="S2095" i="1"/>
  <c r="T2095" i="1" s="1"/>
  <c r="S2106" i="1"/>
  <c r="T2106" i="1" s="1"/>
  <c r="S2112" i="1"/>
  <c r="T2112" i="1" s="1"/>
  <c r="S2118" i="1"/>
  <c r="T2118" i="1" s="1"/>
  <c r="S2194" i="1"/>
  <c r="T2194" i="1" s="1"/>
  <c r="S2223" i="1"/>
  <c r="T2223" i="1" s="1"/>
  <c r="S2282" i="1"/>
  <c r="T2282" i="1" s="1"/>
  <c r="S2344" i="1"/>
  <c r="T2344" i="1" s="1"/>
  <c r="S2350" i="1"/>
  <c r="T2350" i="1" s="1"/>
  <c r="S2383" i="1"/>
  <c r="T2383" i="1" s="1"/>
  <c r="S2405" i="1"/>
  <c r="T2405" i="1" s="1"/>
  <c r="S2416" i="1"/>
  <c r="T2416" i="1" s="1"/>
  <c r="S2439" i="1"/>
  <c r="T2439" i="1" s="1"/>
  <c r="S2456" i="1"/>
  <c r="T2456" i="1" s="1"/>
  <c r="S2503" i="1"/>
  <c r="T2503" i="1" s="1"/>
  <c r="S2527" i="1"/>
  <c r="T2527" i="1" s="1"/>
  <c r="S2539" i="1"/>
  <c r="T2539" i="1" s="1"/>
  <c r="S2562" i="1"/>
  <c r="T2562" i="1" s="1"/>
  <c r="S2603" i="1"/>
  <c r="T2603" i="1" s="1"/>
  <c r="S2609" i="1"/>
  <c r="T2609" i="1" s="1"/>
  <c r="S2615" i="1"/>
  <c r="T2615" i="1" s="1"/>
  <c r="S2686" i="1"/>
  <c r="T2686" i="1" s="1"/>
  <c r="S2697" i="1"/>
  <c r="T2697" i="1" s="1"/>
  <c r="S2703" i="1"/>
  <c r="T2703" i="1" s="1"/>
  <c r="S2428" i="1"/>
  <c r="T2428" i="1" s="1"/>
  <c r="S24" i="1"/>
  <c r="T24" i="1" s="1"/>
  <c r="S30" i="1"/>
  <c r="T30" i="1" s="1"/>
  <c r="S111" i="1"/>
  <c r="T111" i="1" s="1"/>
  <c r="S117" i="1"/>
  <c r="T117" i="1" s="1"/>
  <c r="S123" i="1"/>
  <c r="T123" i="1" s="1"/>
  <c r="S134" i="1"/>
  <c r="T134" i="1" s="1"/>
  <c r="S140" i="1"/>
  <c r="T140" i="1" s="1"/>
  <c r="S193" i="1"/>
  <c r="T193" i="1" s="1"/>
  <c r="S282" i="1"/>
  <c r="T282" i="1" s="1"/>
  <c r="S288" i="1"/>
  <c r="T288" i="1" s="1"/>
  <c r="S347" i="1"/>
  <c r="T347" i="1" s="1"/>
  <c r="S353" i="1"/>
  <c r="T353" i="1" s="1"/>
  <c r="S424" i="1"/>
  <c r="T424" i="1" s="1"/>
  <c r="S453" i="1"/>
  <c r="T453" i="1" s="1"/>
  <c r="S459" i="1"/>
  <c r="T459" i="1" s="1"/>
  <c r="S464" i="1"/>
  <c r="T464" i="1" s="1"/>
  <c r="S470" i="1"/>
  <c r="T470" i="1" s="1"/>
  <c r="S567" i="1"/>
  <c r="T567" i="1" s="1"/>
  <c r="S619" i="1"/>
  <c r="T619" i="1" s="1"/>
  <c r="S625" i="1"/>
  <c r="T625" i="1" s="1"/>
  <c r="S735" i="1"/>
  <c r="T735" i="1" s="1"/>
  <c r="S763" i="1"/>
  <c r="T763" i="1" s="1"/>
  <c r="S813" i="1"/>
  <c r="T813" i="1" s="1"/>
  <c r="S853" i="1"/>
  <c r="T853" i="1" s="1"/>
  <c r="S871" i="1"/>
  <c r="T871" i="1" s="1"/>
  <c r="S877" i="1"/>
  <c r="T877" i="1" s="1"/>
  <c r="S883" i="1"/>
  <c r="T883" i="1" s="1"/>
  <c r="S889" i="1"/>
  <c r="T889" i="1" s="1"/>
  <c r="S895" i="1"/>
  <c r="T895" i="1" s="1"/>
  <c r="S954" i="1"/>
  <c r="T954" i="1" s="1"/>
  <c r="S960" i="1"/>
  <c r="T960" i="1" s="1"/>
  <c r="S1013" i="1"/>
  <c r="T1013" i="1" s="1"/>
  <c r="S1116" i="1"/>
  <c r="T1116" i="1" s="1"/>
  <c r="S1157" i="1"/>
  <c r="T1157" i="1" s="1"/>
  <c r="S1163" i="1"/>
  <c r="T1163" i="1" s="1"/>
  <c r="S1175" i="1"/>
  <c r="T1175" i="1" s="1"/>
  <c r="S1246" i="1"/>
  <c r="T1246" i="1" s="1"/>
  <c r="S1264" i="1"/>
  <c r="T1264" i="1" s="1"/>
  <c r="S1275" i="1"/>
  <c r="T1275" i="1" s="1"/>
  <c r="S1281" i="1"/>
  <c r="T1281" i="1" s="1"/>
  <c r="S1322" i="1"/>
  <c r="T1322" i="1" s="1"/>
  <c r="S1333" i="1"/>
  <c r="T1333" i="1" s="1"/>
  <c r="S1339" i="1"/>
  <c r="T1339" i="1" s="1"/>
  <c r="S1380" i="1"/>
  <c r="T1380" i="1" s="1"/>
  <c r="S1397" i="1"/>
  <c r="T1397" i="1" s="1"/>
  <c r="S1518" i="1"/>
  <c r="T1518" i="1" s="1"/>
  <c r="S1828" i="1"/>
  <c r="T1828" i="1" s="1"/>
  <c r="S1834" i="1"/>
  <c r="T1834" i="1" s="1"/>
  <c r="S1868" i="1"/>
  <c r="T1868" i="1" s="1"/>
  <c r="S1873" i="1"/>
  <c r="T1873" i="1" s="1"/>
  <c r="S1926" i="1"/>
  <c r="T1926" i="1" s="1"/>
  <c r="S1944" i="1"/>
  <c r="T1944" i="1" s="1"/>
  <c r="S2096" i="1"/>
  <c r="T2096" i="1" s="1"/>
  <c r="S2284" i="1"/>
  <c r="T2284" i="1" s="1"/>
  <c r="S2333" i="1"/>
  <c r="T2333" i="1" s="1"/>
  <c r="S2339" i="1"/>
  <c r="T2339" i="1" s="1"/>
  <c r="S2345" i="1"/>
  <c r="T2345" i="1" s="1"/>
  <c r="S2351" i="1"/>
  <c r="T2351" i="1" s="1"/>
  <c r="S2373" i="1"/>
  <c r="T2373" i="1" s="1"/>
  <c r="S2390" i="1"/>
  <c r="T2390" i="1" s="1"/>
  <c r="S2401" i="1"/>
  <c r="T2401" i="1" s="1"/>
  <c r="S2412" i="1"/>
  <c r="T2412" i="1" s="1"/>
  <c r="S2418" i="1"/>
  <c r="T2418" i="1" s="1"/>
  <c r="S2451" i="1"/>
  <c r="T2451" i="1" s="1"/>
  <c r="S2378" i="1"/>
  <c r="T2378" i="1" s="1"/>
  <c r="S7" i="1"/>
  <c r="T7" i="1" s="1"/>
  <c r="S60" i="1"/>
  <c r="T60" i="1" s="1"/>
  <c r="S66" i="1"/>
  <c r="T66" i="1" s="1"/>
  <c r="S106" i="1"/>
  <c r="T106" i="1" s="1"/>
  <c r="S112" i="1"/>
  <c r="T112" i="1" s="1"/>
  <c r="S118" i="1"/>
  <c r="T118" i="1" s="1"/>
  <c r="S135" i="1"/>
  <c r="T135" i="1" s="1"/>
  <c r="S200" i="1"/>
  <c r="T200" i="1" s="1"/>
  <c r="S271" i="1"/>
  <c r="T271" i="1" s="1"/>
  <c r="S277" i="1"/>
  <c r="T277" i="1" s="1"/>
  <c r="S283" i="1"/>
  <c r="T283" i="1" s="1"/>
  <c r="S289" i="1"/>
  <c r="T289" i="1" s="1"/>
  <c r="S372" i="1"/>
  <c r="T372" i="1" s="1"/>
  <c r="S384" i="1"/>
  <c r="T384" i="1" s="1"/>
  <c r="S390" i="1"/>
  <c r="T390" i="1" s="1"/>
  <c r="S413" i="1"/>
  <c r="T413" i="1" s="1"/>
  <c r="S436" i="1"/>
  <c r="T436" i="1" s="1"/>
  <c r="S556" i="1"/>
  <c r="T556" i="1" s="1"/>
  <c r="S603" i="1"/>
  <c r="T603" i="1" s="1"/>
  <c r="S650" i="1"/>
  <c r="T650" i="1" s="1"/>
  <c r="S724" i="1"/>
  <c r="T724" i="1" s="1"/>
  <c r="S730" i="1"/>
  <c r="T730" i="1" s="1"/>
  <c r="S781" i="1"/>
  <c r="T781" i="1" s="1"/>
  <c r="S843" i="1"/>
  <c r="T843" i="1" s="1"/>
  <c r="S919" i="1"/>
  <c r="T919" i="1" s="1"/>
  <c r="S934" i="1"/>
  <c r="T934" i="1" s="1"/>
  <c r="S949" i="1"/>
  <c r="T949" i="1" s="1"/>
  <c r="S966" i="1"/>
  <c r="T966" i="1" s="1"/>
  <c r="S977" i="1"/>
  <c r="T977" i="1" s="1"/>
  <c r="S993" i="1"/>
  <c r="T993" i="1" s="1"/>
  <c r="S1004" i="1"/>
  <c r="T1004" i="1" s="1"/>
  <c r="S1043" i="1"/>
  <c r="T1043" i="1" s="1"/>
  <c r="S1049" i="1"/>
  <c r="T1049" i="1" s="1"/>
  <c r="S1111" i="1"/>
  <c r="T1111" i="1" s="1"/>
  <c r="S1164" i="1"/>
  <c r="T1164" i="1" s="1"/>
  <c r="S1235" i="1"/>
  <c r="T1235" i="1" s="1"/>
  <c r="S1247" i="1"/>
  <c r="T1247" i="1" s="1"/>
  <c r="S1253" i="1"/>
  <c r="T1253" i="1" s="1"/>
  <c r="S1265" i="1"/>
  <c r="T1265" i="1" s="1"/>
  <c r="S1311" i="1"/>
  <c r="T1311" i="1" s="1"/>
  <c r="S1317" i="1"/>
  <c r="T1317" i="1" s="1"/>
  <c r="S1334" i="1"/>
  <c r="T1334" i="1" s="1"/>
  <c r="S1340" i="1"/>
  <c r="T1340" i="1" s="1"/>
  <c r="S1375" i="1"/>
  <c r="T1375" i="1" s="1"/>
  <c r="S1381" i="1"/>
  <c r="T1381" i="1" s="1"/>
  <c r="S1835" i="1"/>
  <c r="T1835" i="1" s="1"/>
  <c r="S2202" i="1"/>
  <c r="T2202" i="1" s="1"/>
  <c r="S2214" i="1"/>
  <c r="T2214" i="1" s="1"/>
  <c r="S2225" i="1"/>
  <c r="T2225" i="1" s="1"/>
  <c r="S2231" i="1"/>
  <c r="T2231" i="1" s="1"/>
  <c r="S2237" i="1"/>
  <c r="T2237" i="1" s="1"/>
  <c r="S2249" i="1"/>
  <c r="T2249" i="1" s="1"/>
  <c r="S2279" i="1"/>
  <c r="T2279" i="1" s="1"/>
  <c r="S2302" i="1"/>
  <c r="T2302" i="1" s="1"/>
  <c r="S2334" i="1"/>
  <c r="T2334" i="1" s="1"/>
  <c r="S2352" i="1"/>
  <c r="T2352" i="1" s="1"/>
  <c r="S2385" i="1"/>
  <c r="T2385" i="1" s="1"/>
  <c r="S2396" i="1"/>
  <c r="T2396" i="1" s="1"/>
  <c r="S2102" i="1"/>
  <c r="T2102" i="1" s="1"/>
  <c r="S2183" i="1"/>
  <c r="T2183" i="1" s="1"/>
  <c r="S2189" i="1"/>
  <c r="T2189" i="1" s="1"/>
  <c r="S2354" i="1"/>
  <c r="T2354" i="1" s="1"/>
  <c r="S2364" i="1"/>
  <c r="T2364" i="1" s="1"/>
  <c r="S2381" i="1"/>
  <c r="T2381" i="1" s="1"/>
  <c r="S2408" i="1"/>
  <c r="T2408" i="1" s="1"/>
  <c r="S2419" i="1"/>
  <c r="T2419" i="1" s="1"/>
  <c r="S938" i="1"/>
  <c r="T938" i="1" s="1"/>
  <c r="S964" i="1"/>
  <c r="T964" i="1" s="1"/>
  <c r="S980" i="1"/>
  <c r="T980" i="1" s="1"/>
  <c r="S1040" i="1"/>
  <c r="T1040" i="1" s="1"/>
  <c r="S1075" i="1"/>
  <c r="T1075" i="1" s="1"/>
  <c r="S1120" i="1"/>
  <c r="T1120" i="1" s="1"/>
  <c r="S1437" i="1"/>
  <c r="T1437" i="1" s="1"/>
  <c r="S1869" i="1"/>
  <c r="T1869" i="1" s="1"/>
  <c r="S2316" i="1"/>
  <c r="T2316" i="1" s="1"/>
  <c r="S2349" i="1"/>
  <c r="T2349" i="1" s="1"/>
  <c r="S2376" i="1"/>
  <c r="T2376" i="1" s="1"/>
  <c r="S2387" i="1"/>
  <c r="T2387" i="1" s="1"/>
  <c r="S2403" i="1"/>
  <c r="T2403" i="1" s="1"/>
  <c r="S2436" i="1"/>
  <c r="T2436" i="1" s="1"/>
  <c r="S2447" i="1"/>
  <c r="T2447" i="1" s="1"/>
  <c r="S2523" i="1"/>
  <c r="T2523" i="1" s="1"/>
  <c r="S2529" i="1"/>
  <c r="T2529" i="1" s="1"/>
  <c r="S2541" i="1"/>
  <c r="T2541" i="1" s="1"/>
  <c r="S2547" i="1"/>
  <c r="T2547" i="1" s="1"/>
  <c r="S2599" i="1"/>
  <c r="T2599" i="1" s="1"/>
  <c r="S2705" i="1"/>
  <c r="T2705" i="1" s="1"/>
  <c r="S939" i="1"/>
  <c r="T939" i="1" s="1"/>
  <c r="S965" i="1"/>
  <c r="T965" i="1" s="1"/>
  <c r="S981" i="1"/>
  <c r="T981" i="1" s="1"/>
  <c r="S1002" i="1"/>
  <c r="T1002" i="1" s="1"/>
  <c r="S1007" i="1"/>
  <c r="T1007" i="1" s="1"/>
  <c r="S1041" i="1"/>
  <c r="T1041" i="1" s="1"/>
  <c r="S1070" i="1"/>
  <c r="T1070" i="1" s="1"/>
  <c r="S1098" i="1"/>
  <c r="T1098" i="1" s="1"/>
  <c r="S1115" i="1"/>
  <c r="T1115" i="1" s="1"/>
  <c r="S1233" i="1"/>
  <c r="T1233" i="1" s="1"/>
  <c r="S1239" i="1"/>
  <c r="T1239" i="1" s="1"/>
  <c r="S1245" i="1"/>
  <c r="T1245" i="1" s="1"/>
  <c r="S1308" i="1"/>
  <c r="T1308" i="1" s="1"/>
  <c r="S1320" i="1"/>
  <c r="T1320" i="1" s="1"/>
  <c r="S1326" i="1"/>
  <c r="T1326" i="1" s="1"/>
  <c r="S1337" i="1"/>
  <c r="T1337" i="1" s="1"/>
  <c r="S1365" i="1"/>
  <c r="T1365" i="1" s="1"/>
  <c r="S1399" i="1"/>
  <c r="T1399" i="1" s="1"/>
  <c r="S1410" i="1"/>
  <c r="T1410" i="1" s="1"/>
  <c r="S1433" i="1"/>
  <c r="T1433" i="1" s="1"/>
  <c r="S1438" i="1"/>
  <c r="T1438" i="1" s="1"/>
  <c r="S1444" i="1"/>
  <c r="T1444" i="1" s="1"/>
  <c r="S1455" i="1"/>
  <c r="T1455" i="1" s="1"/>
  <c r="S1478" i="1"/>
  <c r="T1478" i="1" s="1"/>
  <c r="S1490" i="1"/>
  <c r="T1490" i="1" s="1"/>
  <c r="S1496" i="1"/>
  <c r="T1496" i="1" s="1"/>
  <c r="S1502" i="1"/>
  <c r="T1502" i="1" s="1"/>
  <c r="S1514" i="1"/>
  <c r="T1514" i="1" s="1"/>
  <c r="S1591" i="1"/>
  <c r="T1591" i="1" s="1"/>
  <c r="S1597" i="1"/>
  <c r="T1597" i="1" s="1"/>
  <c r="S1603" i="1"/>
  <c r="T1603" i="1" s="1"/>
  <c r="S1609" i="1"/>
  <c r="T1609" i="1" s="1"/>
  <c r="S1615" i="1"/>
  <c r="T1615" i="1" s="1"/>
  <c r="S1621" i="1"/>
  <c r="T1621" i="1" s="1"/>
  <c r="S1627" i="1"/>
  <c r="T1627" i="1" s="1"/>
  <c r="S1633" i="1"/>
  <c r="T1633" i="1" s="1"/>
  <c r="S1639" i="1"/>
  <c r="T1639" i="1" s="1"/>
  <c r="S1746" i="1"/>
  <c r="T1746" i="1" s="1"/>
  <c r="S1764" i="1"/>
  <c r="T1764" i="1" s="1"/>
  <c r="S1776" i="1"/>
  <c r="T1776" i="1" s="1"/>
  <c r="S1806" i="1"/>
  <c r="T1806" i="1" s="1"/>
  <c r="S1849" i="1"/>
  <c r="T1849" i="1" s="1"/>
  <c r="S1859" i="1"/>
  <c r="T1859" i="1" s="1"/>
  <c r="S1864" i="1"/>
  <c r="T1864" i="1" s="1"/>
  <c r="S1870" i="1"/>
  <c r="T1870" i="1" s="1"/>
  <c r="S1940" i="1"/>
  <c r="T1940" i="1" s="1"/>
  <c r="S2016" i="1"/>
  <c r="T2016" i="1" s="1"/>
  <c r="S2033" i="1"/>
  <c r="T2033" i="1" s="1"/>
  <c r="S2045" i="1"/>
  <c r="T2045" i="1" s="1"/>
  <c r="S2051" i="1"/>
  <c r="T2051" i="1" s="1"/>
  <c r="S2063" i="1"/>
  <c r="T2063" i="1" s="1"/>
  <c r="S2069" i="1"/>
  <c r="T2069" i="1" s="1"/>
  <c r="S2109" i="1"/>
  <c r="T2109" i="1" s="1"/>
  <c r="S2196" i="1"/>
  <c r="T2196" i="1" s="1"/>
  <c r="S2278" i="1"/>
  <c r="T2278" i="1" s="1"/>
  <c r="S2306" i="1"/>
  <c r="T2306" i="1" s="1"/>
  <c r="S2322" i="1"/>
  <c r="T2322" i="1" s="1"/>
  <c r="S2388" i="1"/>
  <c r="T2388" i="1" s="1"/>
  <c r="S2398" i="1"/>
  <c r="T2398" i="1" s="1"/>
  <c r="S2425" i="1"/>
  <c r="T2425" i="1" s="1"/>
  <c r="S2448" i="1"/>
  <c r="T2448" i="1" s="1"/>
  <c r="S2465" i="1"/>
  <c r="T2465" i="1" s="1"/>
  <c r="S2471" i="1"/>
  <c r="T2471" i="1" s="1"/>
  <c r="S2476" i="1"/>
  <c r="T2476" i="1" s="1"/>
  <c r="S2559" i="1"/>
  <c r="T2559" i="1" s="1"/>
  <c r="S2623" i="1"/>
  <c r="T2623" i="1" s="1"/>
  <c r="S2635" i="1"/>
  <c r="T2635" i="1" s="1"/>
  <c r="S2647" i="1"/>
  <c r="T2647" i="1" s="1"/>
  <c r="S2659" i="1"/>
  <c r="T2659" i="1" s="1"/>
  <c r="S2665" i="1"/>
  <c r="T2665" i="1" s="1"/>
  <c r="S2694" i="1"/>
  <c r="T2694" i="1" s="1"/>
  <c r="S493" i="1"/>
  <c r="T493" i="1" s="1"/>
  <c r="S497" i="1"/>
  <c r="T497" i="1" s="1"/>
  <c r="S506" i="1"/>
  <c r="T506" i="1" s="1"/>
  <c r="S550" i="1"/>
  <c r="T550" i="1" s="1"/>
  <c r="S571" i="1"/>
  <c r="T571" i="1" s="1"/>
  <c r="S598" i="1"/>
  <c r="T598" i="1" s="1"/>
  <c r="S615" i="1"/>
  <c r="T615" i="1" s="1"/>
  <c r="S638" i="1"/>
  <c r="T638" i="1" s="1"/>
  <c r="S655" i="1"/>
  <c r="T655" i="1" s="1"/>
  <c r="S674" i="1"/>
  <c r="T674" i="1" s="1"/>
  <c r="S702" i="1"/>
  <c r="T702" i="1" s="1"/>
  <c r="S706" i="1"/>
  <c r="T706" i="1" s="1"/>
  <c r="S708" i="1"/>
  <c r="T708" i="1" s="1"/>
  <c r="S721" i="1"/>
  <c r="T721" i="1" s="1"/>
  <c r="S749" i="1"/>
  <c r="T749" i="1" s="1"/>
  <c r="S775" i="1"/>
  <c r="T775" i="1" s="1"/>
  <c r="S777" i="1"/>
  <c r="T777" i="1" s="1"/>
  <c r="S794" i="1"/>
  <c r="T794" i="1" s="1"/>
  <c r="S807" i="1"/>
  <c r="T807" i="1" s="1"/>
  <c r="S820" i="1"/>
  <c r="T820" i="1" s="1"/>
  <c r="S927" i="1"/>
  <c r="T927" i="1" s="1"/>
  <c r="S950" i="1"/>
  <c r="T950" i="1" s="1"/>
  <c r="S987" i="1"/>
  <c r="T987" i="1" s="1"/>
  <c r="S989" i="1"/>
  <c r="T989" i="1" s="1"/>
  <c r="S1149" i="1"/>
  <c r="T1149" i="1" s="1"/>
  <c r="S1647" i="1"/>
  <c r="T1647" i="1" s="1"/>
  <c r="S10" i="1"/>
  <c r="T10" i="1" s="1"/>
  <c r="S18" i="1"/>
  <c r="T18" i="1" s="1"/>
  <c r="S43" i="1"/>
  <c r="T43" i="1" s="1"/>
  <c r="S47" i="1"/>
  <c r="T47" i="1" s="1"/>
  <c r="S51" i="1"/>
  <c r="T51" i="1" s="1"/>
  <c r="S70" i="1"/>
  <c r="T70" i="1" s="1"/>
  <c r="S76" i="1"/>
  <c r="T76" i="1" s="1"/>
  <c r="S80" i="1"/>
  <c r="T80" i="1" s="1"/>
  <c r="S99" i="1"/>
  <c r="T99" i="1" s="1"/>
  <c r="S101" i="1"/>
  <c r="T101" i="1" s="1"/>
  <c r="S154" i="1"/>
  <c r="T154" i="1" s="1"/>
  <c r="S181" i="1"/>
  <c r="T181" i="1" s="1"/>
  <c r="S216" i="1"/>
  <c r="T216" i="1" s="1"/>
  <c r="S220" i="1"/>
  <c r="T220" i="1" s="1"/>
  <c r="S253" i="1"/>
  <c r="T253" i="1" s="1"/>
  <c r="S255" i="1"/>
  <c r="T255" i="1" s="1"/>
  <c r="S318" i="1"/>
  <c r="T318" i="1" s="1"/>
  <c r="S320" i="1"/>
  <c r="T320" i="1" s="1"/>
  <c r="S322" i="1"/>
  <c r="T322" i="1" s="1"/>
  <c r="S324" i="1"/>
  <c r="T324" i="1" s="1"/>
  <c r="S328" i="1"/>
  <c r="T328" i="1" s="1"/>
  <c r="S351" i="1"/>
  <c r="T351" i="1" s="1"/>
  <c r="S374" i="1"/>
  <c r="T374" i="1" s="1"/>
  <c r="S376" i="1"/>
  <c r="T376" i="1" s="1"/>
  <c r="S389" i="1"/>
  <c r="T389" i="1" s="1"/>
  <c r="S393" i="1"/>
  <c r="T393" i="1" s="1"/>
  <c r="S397" i="1"/>
  <c r="T397" i="1" s="1"/>
  <c r="S416" i="1"/>
  <c r="T416" i="1" s="1"/>
  <c r="S418" i="1"/>
  <c r="T418" i="1" s="1"/>
  <c r="S439" i="1"/>
  <c r="T439" i="1" s="1"/>
  <c r="S466" i="1"/>
  <c r="T466" i="1" s="1"/>
  <c r="S468" i="1"/>
  <c r="T468" i="1" s="1"/>
  <c r="S510" i="1"/>
  <c r="T510" i="1" s="1"/>
  <c r="S531" i="1"/>
  <c r="T531" i="1" s="1"/>
  <c r="S554" i="1"/>
  <c r="T554" i="1" s="1"/>
  <c r="S579" i="1"/>
  <c r="T579" i="1" s="1"/>
  <c r="S602" i="1"/>
  <c r="T602" i="1" s="1"/>
  <c r="S710" i="1"/>
  <c r="T710" i="1" s="1"/>
  <c r="S809" i="1"/>
  <c r="T809" i="1" s="1"/>
  <c r="S845" i="1"/>
  <c r="T845" i="1" s="1"/>
  <c r="S1059" i="1"/>
  <c r="T1059" i="1" s="1"/>
  <c r="S1061" i="1"/>
  <c r="T1061" i="1" s="1"/>
  <c r="S1425" i="1"/>
  <c r="T1425" i="1" s="1"/>
  <c r="S1427" i="1"/>
  <c r="T1427" i="1" s="1"/>
  <c r="S1429" i="1"/>
  <c r="T1429" i="1" s="1"/>
  <c r="S1466" i="1"/>
  <c r="T1466" i="1" s="1"/>
  <c r="S156" i="1"/>
  <c r="T156" i="1" s="1"/>
  <c r="S330" i="1"/>
  <c r="T330" i="1" s="1"/>
  <c r="S332" i="1"/>
  <c r="T332" i="1" s="1"/>
  <c r="S334" i="1"/>
  <c r="T334" i="1" s="1"/>
  <c r="S336" i="1"/>
  <c r="T336" i="1" s="1"/>
  <c r="S355" i="1"/>
  <c r="T355" i="1" s="1"/>
  <c r="S378" i="1"/>
  <c r="T378" i="1" s="1"/>
  <c r="S399" i="1"/>
  <c r="T399" i="1" s="1"/>
  <c r="S420" i="1"/>
  <c r="T420" i="1" s="1"/>
  <c r="S447" i="1"/>
  <c r="T447" i="1" s="1"/>
  <c r="S480" i="1"/>
  <c r="T480" i="1" s="1"/>
  <c r="S558" i="1"/>
  <c r="T558" i="1" s="1"/>
  <c r="S642" i="1"/>
  <c r="T642" i="1" s="1"/>
  <c r="S663" i="1"/>
  <c r="T663" i="1" s="1"/>
  <c r="S678" i="1"/>
  <c r="T678" i="1" s="1"/>
  <c r="S725" i="1"/>
  <c r="T725" i="1" s="1"/>
  <c r="S770" i="1"/>
  <c r="T770" i="1" s="1"/>
  <c r="S1687" i="1"/>
  <c r="T1687" i="1" s="1"/>
  <c r="S847" i="1"/>
  <c r="T847" i="1" s="1"/>
  <c r="S849" i="1"/>
  <c r="T849" i="1" s="1"/>
  <c r="S943" i="1"/>
  <c r="T943" i="1" s="1"/>
  <c r="S1717" i="1"/>
  <c r="T1717" i="1" s="1"/>
  <c r="S82" i="1"/>
  <c r="T82" i="1" s="1"/>
  <c r="S5" i="1"/>
  <c r="T5" i="1" s="1"/>
  <c r="S22" i="1"/>
  <c r="T22" i="1" s="1"/>
  <c r="S28" i="1"/>
  <c r="T28" i="1" s="1"/>
  <c r="S55" i="1"/>
  <c r="T55" i="1" s="1"/>
  <c r="S59" i="1"/>
  <c r="T59" i="1" s="1"/>
  <c r="S63" i="1"/>
  <c r="T63" i="1" s="1"/>
  <c r="S65" i="1"/>
  <c r="T65" i="1" s="1"/>
  <c r="S88" i="1"/>
  <c r="T88" i="1" s="1"/>
  <c r="S94" i="1"/>
  <c r="T94" i="1" s="1"/>
  <c r="S107" i="1"/>
  <c r="T107" i="1" s="1"/>
  <c r="S124" i="1"/>
  <c r="T124" i="1" s="1"/>
  <c r="S141" i="1"/>
  <c r="T141" i="1" s="1"/>
  <c r="S162" i="1"/>
  <c r="T162" i="1" s="1"/>
  <c r="S164" i="1"/>
  <c r="T164" i="1" s="1"/>
  <c r="S166" i="1"/>
  <c r="T166" i="1" s="1"/>
  <c r="S199" i="1"/>
  <c r="T199" i="1" s="1"/>
  <c r="S234" i="1"/>
  <c r="T234" i="1" s="1"/>
  <c r="S236" i="1"/>
  <c r="T236" i="1" s="1"/>
  <c r="S238" i="1"/>
  <c r="T238" i="1" s="1"/>
  <c r="S359" i="1"/>
  <c r="T359" i="1" s="1"/>
  <c r="S401" i="1"/>
  <c r="T401" i="1" s="1"/>
  <c r="S428" i="1"/>
  <c r="T428" i="1" s="1"/>
  <c r="S451" i="1"/>
  <c r="T451" i="1" s="1"/>
  <c r="S455" i="1"/>
  <c r="T455" i="1" s="1"/>
  <c r="S520" i="1"/>
  <c r="T520" i="1" s="1"/>
  <c r="S541" i="1"/>
  <c r="T541" i="1" s="1"/>
  <c r="S589" i="1"/>
  <c r="T589" i="1" s="1"/>
  <c r="S610" i="1"/>
  <c r="T610" i="1" s="1"/>
  <c r="S667" i="1"/>
  <c r="T667" i="1" s="1"/>
  <c r="S699" i="1"/>
  <c r="T699" i="1" s="1"/>
  <c r="S727" i="1"/>
  <c r="T727" i="1" s="1"/>
  <c r="S729" i="1"/>
  <c r="T729" i="1" s="1"/>
  <c r="S759" i="1"/>
  <c r="T759" i="1" s="1"/>
  <c r="S772" i="1"/>
  <c r="T772" i="1" s="1"/>
  <c r="S798" i="1"/>
  <c r="T798" i="1" s="1"/>
  <c r="S802" i="1"/>
  <c r="T802" i="1" s="1"/>
  <c r="S804" i="1"/>
  <c r="T804" i="1" s="1"/>
  <c r="S817" i="1"/>
  <c r="T817" i="1" s="1"/>
  <c r="S832" i="1"/>
  <c r="T832" i="1" s="1"/>
  <c r="S897" i="1"/>
  <c r="T897" i="1" s="1"/>
  <c r="S901" i="1"/>
  <c r="T901" i="1" s="1"/>
  <c r="S903" i="1"/>
  <c r="T903" i="1" s="1"/>
  <c r="S907" i="1"/>
  <c r="T907" i="1" s="1"/>
  <c r="S909" i="1"/>
  <c r="T909" i="1" s="1"/>
  <c r="S913" i="1"/>
  <c r="T913" i="1" s="1"/>
  <c r="S922" i="1"/>
  <c r="T922" i="1" s="1"/>
  <c r="S961" i="1"/>
  <c r="T961" i="1" s="1"/>
  <c r="S1544" i="1"/>
  <c r="T1544" i="1" s="1"/>
  <c r="S9" i="1"/>
  <c r="T9" i="1" s="1"/>
  <c r="S36" i="1"/>
  <c r="T36" i="1" s="1"/>
  <c r="S38" i="1"/>
  <c r="T38" i="1" s="1"/>
  <c r="S42" i="1"/>
  <c r="T42" i="1" s="1"/>
  <c r="S69" i="1"/>
  <c r="T69" i="1" s="1"/>
  <c r="S96" i="1"/>
  <c r="T96" i="1" s="1"/>
  <c r="S132" i="1"/>
  <c r="T132" i="1" s="1"/>
  <c r="S145" i="1"/>
  <c r="T145" i="1" s="1"/>
  <c r="S147" i="1"/>
  <c r="T147" i="1" s="1"/>
  <c r="S168" i="1"/>
  <c r="T168" i="1" s="1"/>
  <c r="S172" i="1"/>
  <c r="T172" i="1" s="1"/>
  <c r="S205" i="1"/>
  <c r="T205" i="1" s="1"/>
  <c r="S240" i="1"/>
  <c r="T240" i="1" s="1"/>
  <c r="S244" i="1"/>
  <c r="T244" i="1" s="1"/>
  <c r="S295" i="1"/>
  <c r="T295" i="1" s="1"/>
  <c r="S297" i="1"/>
  <c r="T297" i="1" s="1"/>
  <c r="S301" i="1"/>
  <c r="T301" i="1" s="1"/>
  <c r="S303" i="1"/>
  <c r="T303" i="1" s="1"/>
  <c r="S344" i="1"/>
  <c r="T344" i="1" s="1"/>
  <c r="S346" i="1"/>
  <c r="T346" i="1" s="1"/>
  <c r="S367" i="1"/>
  <c r="T367" i="1" s="1"/>
  <c r="S386" i="1"/>
  <c r="T386" i="1" s="1"/>
  <c r="S388" i="1"/>
  <c r="T388" i="1" s="1"/>
  <c r="S407" i="1"/>
  <c r="T407" i="1" s="1"/>
  <c r="S411" i="1"/>
  <c r="T411" i="1" s="1"/>
  <c r="S430" i="1"/>
  <c r="T430" i="1" s="1"/>
  <c r="S457" i="1"/>
  <c r="T457" i="1" s="1"/>
  <c r="S526" i="1"/>
  <c r="T526" i="1" s="1"/>
  <c r="S568" i="1"/>
  <c r="T568" i="1" s="1"/>
  <c r="S614" i="1"/>
  <c r="T614" i="1" s="1"/>
  <c r="S631" i="1"/>
  <c r="T631" i="1" s="1"/>
  <c r="S652" i="1"/>
  <c r="T652" i="1" s="1"/>
  <c r="S714" i="1"/>
  <c r="T714" i="1" s="1"/>
  <c r="S718" i="1"/>
  <c r="T718" i="1" s="1"/>
  <c r="S720" i="1"/>
  <c r="T720" i="1" s="1"/>
  <c r="S733" i="1"/>
  <c r="T733" i="1" s="1"/>
  <c r="S787" i="1"/>
  <c r="T787" i="1" s="1"/>
  <c r="S789" i="1"/>
  <c r="T789" i="1" s="1"/>
  <c r="S806" i="1"/>
  <c r="T806" i="1" s="1"/>
  <c r="S819" i="1"/>
  <c r="T819" i="1" s="1"/>
  <c r="S842" i="1"/>
  <c r="T842" i="1" s="1"/>
  <c r="S915" i="1"/>
  <c r="T915" i="1" s="1"/>
  <c r="S1124" i="1"/>
  <c r="T1124" i="1" s="1"/>
  <c r="S1451" i="1"/>
  <c r="T1451" i="1" s="1"/>
  <c r="S1624" i="1"/>
  <c r="T1624" i="1" s="1"/>
  <c r="S1626" i="1"/>
  <c r="T1626" i="1" s="1"/>
  <c r="S490" i="1"/>
  <c r="T490" i="1" s="1"/>
  <c r="S496" i="1"/>
  <c r="T496" i="1" s="1"/>
  <c r="S498" i="1"/>
  <c r="T498" i="1" s="1"/>
  <c r="S507" i="1"/>
  <c r="T507" i="1" s="1"/>
  <c r="S530" i="1"/>
  <c r="T530" i="1" s="1"/>
  <c r="S547" i="1"/>
  <c r="T547" i="1" s="1"/>
  <c r="S574" i="1"/>
  <c r="T574" i="1" s="1"/>
  <c r="S595" i="1"/>
  <c r="T595" i="1" s="1"/>
  <c r="S637" i="1"/>
  <c r="T637" i="1" s="1"/>
  <c r="S658" i="1"/>
  <c r="T658" i="1" s="1"/>
  <c r="S660" i="1"/>
  <c r="T660" i="1" s="1"/>
  <c r="S673" i="1"/>
  <c r="T673" i="1" s="1"/>
  <c r="S688" i="1"/>
  <c r="T688" i="1" s="1"/>
  <c r="S722" i="1"/>
  <c r="T722" i="1" s="1"/>
  <c r="S793" i="1"/>
  <c r="T793" i="1" s="1"/>
  <c r="S926" i="1"/>
  <c r="T926" i="1" s="1"/>
  <c r="S13" i="1"/>
  <c r="T13" i="1" s="1"/>
  <c r="S17" i="1"/>
  <c r="T17" i="1" s="1"/>
  <c r="S48" i="1"/>
  <c r="T48" i="1" s="1"/>
  <c r="S50" i="1"/>
  <c r="T50" i="1" s="1"/>
  <c r="S73" i="1"/>
  <c r="T73" i="1" s="1"/>
  <c r="S81" i="1"/>
  <c r="T81" i="1" s="1"/>
  <c r="S100" i="1"/>
  <c r="T100" i="1" s="1"/>
  <c r="S113" i="1"/>
  <c r="T113" i="1" s="1"/>
  <c r="S153" i="1"/>
  <c r="T153" i="1" s="1"/>
  <c r="S180" i="1"/>
  <c r="T180" i="1" s="1"/>
  <c r="S184" i="1"/>
  <c r="T184" i="1" s="1"/>
  <c r="S217" i="1"/>
  <c r="T217" i="1" s="1"/>
  <c r="S219" i="1"/>
  <c r="T219" i="1" s="1"/>
  <c r="S252" i="1"/>
  <c r="T252" i="1" s="1"/>
  <c r="S256" i="1"/>
  <c r="T256" i="1" s="1"/>
  <c r="S319" i="1"/>
  <c r="T319" i="1" s="1"/>
  <c r="S321" i="1"/>
  <c r="T321" i="1" s="1"/>
  <c r="S325" i="1"/>
  <c r="T325" i="1" s="1"/>
  <c r="S327" i="1"/>
  <c r="T327" i="1" s="1"/>
  <c r="S350" i="1"/>
  <c r="T350" i="1" s="1"/>
  <c r="S352" i="1"/>
  <c r="T352" i="1" s="1"/>
  <c r="S371" i="1"/>
  <c r="T371" i="1" s="1"/>
  <c r="S375" i="1"/>
  <c r="T375" i="1" s="1"/>
  <c r="S392" i="1"/>
  <c r="T392" i="1" s="1"/>
  <c r="S394" i="1"/>
  <c r="T394" i="1" s="1"/>
  <c r="S396" i="1"/>
  <c r="T396" i="1" s="1"/>
  <c r="S440" i="1"/>
  <c r="T440" i="1" s="1"/>
  <c r="S467" i="1"/>
  <c r="T467" i="1" s="1"/>
  <c r="S555" i="1"/>
  <c r="T555" i="1" s="1"/>
  <c r="S578" i="1"/>
  <c r="T578" i="1" s="1"/>
  <c r="S618" i="1"/>
  <c r="T618" i="1" s="1"/>
  <c r="S639" i="1"/>
  <c r="T639" i="1" s="1"/>
  <c r="S782" i="1"/>
  <c r="T782" i="1" s="1"/>
  <c r="S1042" i="1"/>
  <c r="T1042" i="1" s="1"/>
  <c r="S1093" i="1"/>
  <c r="T1093" i="1" s="1"/>
  <c r="S1194" i="1"/>
  <c r="T1194" i="1" s="1"/>
  <c r="S1305" i="1"/>
  <c r="T1305" i="1" s="1"/>
  <c r="S1385" i="1"/>
  <c r="T1385" i="1" s="1"/>
  <c r="S1704" i="1"/>
  <c r="T1704" i="1" s="1"/>
  <c r="S419" i="1"/>
  <c r="T419" i="1" s="1"/>
  <c r="S442" i="1"/>
  <c r="T442" i="1" s="1"/>
  <c r="S446" i="1"/>
  <c r="T446" i="1" s="1"/>
  <c r="S469" i="1"/>
  <c r="T469" i="1" s="1"/>
  <c r="S511" i="1"/>
  <c r="T511" i="1" s="1"/>
  <c r="S532" i="1"/>
  <c r="T532" i="1" s="1"/>
  <c r="S769" i="1"/>
  <c r="T769" i="1" s="1"/>
  <c r="S19" i="1"/>
  <c r="T19" i="1" s="1"/>
  <c r="S23" i="1"/>
  <c r="T23" i="1" s="1"/>
  <c r="S27" i="1"/>
  <c r="T27" i="1" s="1"/>
  <c r="S29" i="1"/>
  <c r="T29" i="1" s="1"/>
  <c r="S52" i="1"/>
  <c r="T52" i="1" s="1"/>
  <c r="S56" i="1"/>
  <c r="T56" i="1" s="1"/>
  <c r="S85" i="1"/>
  <c r="T85" i="1" s="1"/>
  <c r="S89" i="1"/>
  <c r="T89" i="1" s="1"/>
  <c r="S125" i="1"/>
  <c r="T125" i="1" s="1"/>
  <c r="S138" i="1"/>
  <c r="T138" i="1" s="1"/>
  <c r="S159" i="1"/>
  <c r="T159" i="1" s="1"/>
  <c r="S192" i="1"/>
  <c r="T192" i="1" s="1"/>
  <c r="S196" i="1"/>
  <c r="T196" i="1" s="1"/>
  <c r="S229" i="1"/>
  <c r="T229" i="1" s="1"/>
  <c r="S231" i="1"/>
  <c r="T231" i="1" s="1"/>
  <c r="S270" i="1"/>
  <c r="T270" i="1" s="1"/>
  <c r="S272" i="1"/>
  <c r="T272" i="1" s="1"/>
  <c r="S274" i="1"/>
  <c r="T274" i="1" s="1"/>
  <c r="S276" i="1"/>
  <c r="T276" i="1" s="1"/>
  <c r="S280" i="1"/>
  <c r="T280" i="1" s="1"/>
  <c r="S335" i="1"/>
  <c r="T335" i="1" s="1"/>
  <c r="S339" i="1"/>
  <c r="T339" i="1" s="1"/>
  <c r="S356" i="1"/>
  <c r="T356" i="1" s="1"/>
  <c r="S358" i="1"/>
  <c r="T358" i="1" s="1"/>
  <c r="S360" i="1"/>
  <c r="T360" i="1" s="1"/>
  <c r="S377" i="1"/>
  <c r="T377" i="1" s="1"/>
  <c r="S381" i="1"/>
  <c r="T381" i="1" s="1"/>
  <c r="S402" i="1"/>
  <c r="T402" i="1" s="1"/>
  <c r="S427" i="1"/>
  <c r="T427" i="1" s="1"/>
  <c r="S448" i="1"/>
  <c r="T448" i="1" s="1"/>
  <c r="S517" i="1"/>
  <c r="T517" i="1" s="1"/>
  <c r="S519" i="1"/>
  <c r="T519" i="1" s="1"/>
  <c r="S538" i="1"/>
  <c r="T538" i="1" s="1"/>
  <c r="S559" i="1"/>
  <c r="T559" i="1" s="1"/>
  <c r="S586" i="1"/>
  <c r="T586" i="1" s="1"/>
  <c r="S626" i="1"/>
  <c r="T626" i="1" s="1"/>
  <c r="S643" i="1"/>
  <c r="T643" i="1" s="1"/>
  <c r="S664" i="1"/>
  <c r="T664" i="1" s="1"/>
  <c r="S666" i="1"/>
  <c r="T666" i="1" s="1"/>
  <c r="S679" i="1"/>
  <c r="T679" i="1" s="1"/>
  <c r="S713" i="1"/>
  <c r="T713" i="1" s="1"/>
  <c r="S739" i="1"/>
  <c r="T739" i="1" s="1"/>
  <c r="S741" i="1"/>
  <c r="T741" i="1" s="1"/>
  <c r="S758" i="1"/>
  <c r="T758" i="1" s="1"/>
  <c r="S771" i="1"/>
  <c r="T771" i="1" s="1"/>
  <c r="S784" i="1"/>
  <c r="T784" i="1" s="1"/>
  <c r="S810" i="1"/>
  <c r="T810" i="1" s="1"/>
  <c r="S814" i="1"/>
  <c r="T814" i="1" s="1"/>
  <c r="S816" i="1"/>
  <c r="T816" i="1" s="1"/>
  <c r="S831" i="1"/>
  <c r="T831" i="1" s="1"/>
  <c r="S846" i="1"/>
  <c r="T846" i="1" s="1"/>
  <c r="S850" i="1"/>
  <c r="T850" i="1" s="1"/>
  <c r="S852" i="1"/>
  <c r="T852" i="1" s="1"/>
  <c r="S856" i="1"/>
  <c r="T856" i="1" s="1"/>
  <c r="S921" i="1"/>
  <c r="T921" i="1" s="1"/>
  <c r="S973" i="1"/>
  <c r="T973" i="1" s="1"/>
  <c r="S1519" i="1"/>
  <c r="T1519" i="1" s="1"/>
  <c r="S1521" i="1"/>
  <c r="T1521" i="1" s="1"/>
  <c r="S1523" i="1"/>
  <c r="T1523" i="1" s="1"/>
  <c r="S1730" i="1"/>
  <c r="T1730" i="1" s="1"/>
  <c r="S4" i="1"/>
  <c r="T4" i="1" s="1"/>
  <c r="S8" i="1"/>
  <c r="T8" i="1" s="1"/>
  <c r="S31" i="1"/>
  <c r="T31" i="1" s="1"/>
  <c r="S35" i="1"/>
  <c r="T35" i="1" s="1"/>
  <c r="S39" i="1"/>
  <c r="T39" i="1" s="1"/>
  <c r="S41" i="1"/>
  <c r="T41" i="1" s="1"/>
  <c r="S58" i="1"/>
  <c r="T58" i="1" s="1"/>
  <c r="S64" i="1"/>
  <c r="T64" i="1" s="1"/>
  <c r="S68" i="1"/>
  <c r="T68" i="1" s="1"/>
  <c r="S97" i="1"/>
  <c r="T97" i="1" s="1"/>
  <c r="S146" i="1"/>
  <c r="T146" i="1" s="1"/>
  <c r="S169" i="1"/>
  <c r="T169" i="1" s="1"/>
  <c r="S204" i="1"/>
  <c r="T204" i="1" s="1"/>
  <c r="S208" i="1"/>
  <c r="T208" i="1" s="1"/>
  <c r="S241" i="1"/>
  <c r="T241" i="1" s="1"/>
  <c r="S243" i="1"/>
  <c r="T243" i="1" s="1"/>
  <c r="S294" i="1"/>
  <c r="T294" i="1" s="1"/>
  <c r="S296" i="1"/>
  <c r="T296" i="1" s="1"/>
  <c r="S298" i="1"/>
  <c r="T298" i="1" s="1"/>
  <c r="S300" i="1"/>
  <c r="T300" i="1" s="1"/>
  <c r="S304" i="1"/>
  <c r="T304" i="1" s="1"/>
  <c r="S341" i="1"/>
  <c r="T341" i="1" s="1"/>
  <c r="S345" i="1"/>
  <c r="T345" i="1" s="1"/>
  <c r="S366" i="1"/>
  <c r="T366" i="1" s="1"/>
  <c r="S387" i="1"/>
  <c r="T387" i="1" s="1"/>
  <c r="S410" i="1"/>
  <c r="T410" i="1" s="1"/>
  <c r="S412" i="1"/>
  <c r="T412" i="1" s="1"/>
  <c r="S414" i="1"/>
  <c r="T414" i="1" s="1"/>
  <c r="S431" i="1"/>
  <c r="T431" i="1" s="1"/>
  <c r="S435" i="1"/>
  <c r="T435" i="1" s="1"/>
  <c r="S458" i="1"/>
  <c r="T458" i="1" s="1"/>
  <c r="S462" i="1"/>
  <c r="T462" i="1" s="1"/>
  <c r="S523" i="1"/>
  <c r="T523" i="1" s="1"/>
  <c r="S544" i="1"/>
  <c r="T544" i="1" s="1"/>
  <c r="S592" i="1"/>
  <c r="T592" i="1" s="1"/>
  <c r="S613" i="1"/>
  <c r="T613" i="1" s="1"/>
  <c r="S634" i="1"/>
  <c r="T634" i="1" s="1"/>
  <c r="S687" i="1"/>
  <c r="T687" i="1" s="1"/>
  <c r="S700" i="1"/>
  <c r="T700" i="1" s="1"/>
  <c r="S715" i="1"/>
  <c r="T715" i="1" s="1"/>
  <c r="S717" i="1"/>
  <c r="T717" i="1" s="1"/>
  <c r="S747" i="1"/>
  <c r="T747" i="1" s="1"/>
  <c r="S760" i="1"/>
  <c r="T760" i="1" s="1"/>
  <c r="S786" i="1"/>
  <c r="T786" i="1" s="1"/>
  <c r="S790" i="1"/>
  <c r="T790" i="1" s="1"/>
  <c r="S792" i="1"/>
  <c r="T792" i="1" s="1"/>
  <c r="S805" i="1"/>
  <c r="T805" i="1" s="1"/>
  <c r="S1274" i="1"/>
  <c r="T1274" i="1" s="1"/>
  <c r="S1331" i="1"/>
  <c r="T1331" i="1" s="1"/>
  <c r="S1372" i="1"/>
  <c r="T1372" i="1" s="1"/>
  <c r="S1374" i="1"/>
  <c r="T1374" i="1" s="1"/>
  <c r="S1587" i="1"/>
  <c r="T1587" i="1" s="1"/>
  <c r="S1758" i="1"/>
  <c r="T1758" i="1" s="1"/>
  <c r="S996" i="1"/>
  <c r="T996" i="1" s="1"/>
  <c r="S1012" i="1"/>
  <c r="T1012" i="1" s="1"/>
  <c r="S1038" i="1"/>
  <c r="T1038" i="1" s="1"/>
  <c r="S1072" i="1"/>
  <c r="T1072" i="1" s="1"/>
  <c r="S1074" i="1"/>
  <c r="T1074" i="1" s="1"/>
  <c r="S1089" i="1"/>
  <c r="T1089" i="1" s="1"/>
  <c r="S1122" i="1"/>
  <c r="T1122" i="1" s="1"/>
  <c r="S1182" i="1"/>
  <c r="T1182" i="1" s="1"/>
  <c r="S1184" i="1"/>
  <c r="T1184" i="1" s="1"/>
  <c r="S1227" i="1"/>
  <c r="T1227" i="1" s="1"/>
  <c r="S1229" i="1"/>
  <c r="T1229" i="1" s="1"/>
  <c r="S1231" i="1"/>
  <c r="T1231" i="1" s="1"/>
  <c r="S1260" i="1"/>
  <c r="T1260" i="1" s="1"/>
  <c r="S1299" i="1"/>
  <c r="T1299" i="1" s="1"/>
  <c r="S1301" i="1"/>
  <c r="T1301" i="1" s="1"/>
  <c r="S1303" i="1"/>
  <c r="T1303" i="1" s="1"/>
  <c r="S1316" i="1"/>
  <c r="T1316" i="1" s="1"/>
  <c r="S1359" i="1"/>
  <c r="T1359" i="1" s="1"/>
  <c r="S1370" i="1"/>
  <c r="T1370" i="1" s="1"/>
  <c r="S1394" i="1"/>
  <c r="T1394" i="1" s="1"/>
  <c r="S1423" i="1"/>
  <c r="T1423" i="1" s="1"/>
  <c r="S1462" i="1"/>
  <c r="T1462" i="1" s="1"/>
  <c r="S1492" i="1"/>
  <c r="T1492" i="1" s="1"/>
  <c r="S1517" i="1"/>
  <c r="T1517" i="1" s="1"/>
  <c r="S1538" i="1"/>
  <c r="T1538" i="1" s="1"/>
  <c r="S1540" i="1"/>
  <c r="T1540" i="1" s="1"/>
  <c r="S1575" i="1"/>
  <c r="T1575" i="1" s="1"/>
  <c r="S1577" i="1"/>
  <c r="T1577" i="1" s="1"/>
  <c r="S1579" i="1"/>
  <c r="T1579" i="1" s="1"/>
  <c r="S1583" i="1"/>
  <c r="T1583" i="1" s="1"/>
  <c r="S1585" i="1"/>
  <c r="T1585" i="1" s="1"/>
  <c r="S1643" i="1"/>
  <c r="T1643" i="1" s="1"/>
  <c r="S1668" i="1"/>
  <c r="T1668" i="1" s="1"/>
  <c r="S1683" i="1"/>
  <c r="T1683" i="1" s="1"/>
  <c r="S1698" i="1"/>
  <c r="T1698" i="1" s="1"/>
  <c r="S1715" i="1"/>
  <c r="T1715" i="1" s="1"/>
  <c r="S1769" i="1"/>
  <c r="T1769" i="1" s="1"/>
  <c r="S1773" i="1"/>
  <c r="T1773" i="1" s="1"/>
  <c r="S1790" i="1"/>
  <c r="T1790" i="1" s="1"/>
  <c r="S1794" i="1"/>
  <c r="T1794" i="1" s="1"/>
  <c r="S1796" i="1"/>
  <c r="T1796" i="1" s="1"/>
  <c r="S1800" i="1"/>
  <c r="T1800" i="1" s="1"/>
  <c r="S1802" i="1"/>
  <c r="T1802" i="1" s="1"/>
  <c r="S1832" i="1"/>
  <c r="T1832" i="1" s="1"/>
  <c r="S2001" i="1"/>
  <c r="T2001" i="1" s="1"/>
  <c r="S2052" i="1"/>
  <c r="T2052" i="1" s="1"/>
  <c r="S1063" i="1"/>
  <c r="T1063" i="1" s="1"/>
  <c r="S1278" i="1"/>
  <c r="T1278" i="1" s="1"/>
  <c r="S1552" i="1"/>
  <c r="T1552" i="1" s="1"/>
  <c r="S1747" i="1"/>
  <c r="T1747" i="1" s="1"/>
  <c r="S1762" i="1"/>
  <c r="T1762" i="1" s="1"/>
  <c r="S1777" i="1"/>
  <c r="T1777" i="1" s="1"/>
  <c r="S835" i="1"/>
  <c r="T835" i="1" s="1"/>
  <c r="S837" i="1"/>
  <c r="T837" i="1" s="1"/>
  <c r="S858" i="1"/>
  <c r="T858" i="1" s="1"/>
  <c r="S862" i="1"/>
  <c r="T862" i="1" s="1"/>
  <c r="S864" i="1"/>
  <c r="T864" i="1" s="1"/>
  <c r="S970" i="1"/>
  <c r="T970" i="1" s="1"/>
  <c r="S1048" i="1"/>
  <c r="T1048" i="1" s="1"/>
  <c r="S1084" i="1"/>
  <c r="T1084" i="1" s="1"/>
  <c r="S1117" i="1"/>
  <c r="T1117" i="1" s="1"/>
  <c r="S1134" i="1"/>
  <c r="T1134" i="1" s="1"/>
  <c r="S1470" i="1"/>
  <c r="T1470" i="1" s="1"/>
  <c r="S1472" i="1"/>
  <c r="T1472" i="1" s="1"/>
  <c r="S1485" i="1"/>
  <c r="T1485" i="1" s="1"/>
  <c r="S1487" i="1"/>
  <c r="T1487" i="1" s="1"/>
  <c r="S1506" i="1"/>
  <c r="T1506" i="1" s="1"/>
  <c r="S1508" i="1"/>
  <c r="T1508" i="1" s="1"/>
  <c r="S1510" i="1"/>
  <c r="T1510" i="1" s="1"/>
  <c r="S1531" i="1"/>
  <c r="T1531" i="1" s="1"/>
  <c r="S1535" i="1"/>
  <c r="T1535" i="1" s="1"/>
  <c r="S1611" i="1"/>
  <c r="T1611" i="1" s="1"/>
  <c r="S1659" i="1"/>
  <c r="T1659" i="1" s="1"/>
  <c r="S1672" i="1"/>
  <c r="T1672" i="1" s="1"/>
  <c r="S1680" i="1"/>
  <c r="T1680" i="1" s="1"/>
  <c r="S1693" i="1"/>
  <c r="T1693" i="1" s="1"/>
  <c r="S1721" i="1"/>
  <c r="T1721" i="1" s="1"/>
  <c r="S1725" i="1"/>
  <c r="T1725" i="1" s="1"/>
  <c r="S1732" i="1"/>
  <c r="T1732" i="1" s="1"/>
  <c r="S1740" i="1"/>
  <c r="T1740" i="1" s="1"/>
  <c r="S1766" i="1"/>
  <c r="T1766" i="1" s="1"/>
  <c r="S1779" i="1"/>
  <c r="T1779" i="1" s="1"/>
  <c r="S1808" i="1"/>
  <c r="T1808" i="1" s="1"/>
  <c r="S1810" i="1"/>
  <c r="T1810" i="1" s="1"/>
  <c r="S1865" i="1"/>
  <c r="T1865" i="1" s="1"/>
  <c r="S841" i="1"/>
  <c r="T841" i="1" s="1"/>
  <c r="S868" i="1"/>
  <c r="T868" i="1" s="1"/>
  <c r="S870" i="1"/>
  <c r="T870" i="1" s="1"/>
  <c r="S874" i="1"/>
  <c r="T874" i="1" s="1"/>
  <c r="S876" i="1"/>
  <c r="T876" i="1" s="1"/>
  <c r="S880" i="1"/>
  <c r="T880" i="1" s="1"/>
  <c r="S882" i="1"/>
  <c r="T882" i="1" s="1"/>
  <c r="S886" i="1"/>
  <c r="T886" i="1" s="1"/>
  <c r="S888" i="1"/>
  <c r="T888" i="1" s="1"/>
  <c r="S892" i="1"/>
  <c r="T892" i="1" s="1"/>
  <c r="S894" i="1"/>
  <c r="T894" i="1" s="1"/>
  <c r="S1035" i="1"/>
  <c r="T1035" i="1" s="1"/>
  <c r="S1069" i="1"/>
  <c r="T1069" i="1" s="1"/>
  <c r="S1071" i="1"/>
  <c r="T1071" i="1" s="1"/>
  <c r="S1108" i="1"/>
  <c r="T1108" i="1" s="1"/>
  <c r="S1206" i="1"/>
  <c r="T1206" i="1" s="1"/>
  <c r="S1350" i="1"/>
  <c r="T1350" i="1" s="1"/>
  <c r="S830" i="1"/>
  <c r="T830" i="1" s="1"/>
  <c r="S898" i="1"/>
  <c r="T898" i="1" s="1"/>
  <c r="S900" i="1"/>
  <c r="T900" i="1" s="1"/>
  <c r="S904" i="1"/>
  <c r="T904" i="1" s="1"/>
  <c r="S906" i="1"/>
  <c r="T906" i="1" s="1"/>
  <c r="S910" i="1"/>
  <c r="T910" i="1" s="1"/>
  <c r="S912" i="1"/>
  <c r="T912" i="1" s="1"/>
  <c r="S1020" i="1"/>
  <c r="T1020" i="1" s="1"/>
  <c r="S1054" i="1"/>
  <c r="T1054" i="1" s="1"/>
  <c r="S1056" i="1"/>
  <c r="T1056" i="1" s="1"/>
  <c r="S1099" i="1"/>
  <c r="T1099" i="1" s="1"/>
  <c r="S1101" i="1"/>
  <c r="T1101" i="1" s="1"/>
  <c r="S1181" i="1"/>
  <c r="T1181" i="1" s="1"/>
  <c r="S1228" i="1"/>
  <c r="T1228" i="1" s="1"/>
  <c r="S1230" i="1"/>
  <c r="T1230" i="1" s="1"/>
  <c r="S1232" i="1"/>
  <c r="T1232" i="1" s="1"/>
  <c r="S1269" i="1"/>
  <c r="T1269" i="1" s="1"/>
  <c r="S1271" i="1"/>
  <c r="T1271" i="1" s="1"/>
  <c r="S1296" i="1"/>
  <c r="T1296" i="1" s="1"/>
  <c r="S1300" i="1"/>
  <c r="T1300" i="1" s="1"/>
  <c r="S1302" i="1"/>
  <c r="T1302" i="1" s="1"/>
  <c r="S1304" i="1"/>
  <c r="T1304" i="1" s="1"/>
  <c r="S1315" i="1"/>
  <c r="T1315" i="1" s="1"/>
  <c r="S1328" i="1"/>
  <c r="T1328" i="1" s="1"/>
  <c r="S1343" i="1"/>
  <c r="T1343" i="1" s="1"/>
  <c r="S1360" i="1"/>
  <c r="T1360" i="1" s="1"/>
  <c r="S1369" i="1"/>
  <c r="T1369" i="1" s="1"/>
  <c r="S1382" i="1"/>
  <c r="T1382" i="1" s="1"/>
  <c r="S1415" i="1"/>
  <c r="T1415" i="1" s="1"/>
  <c r="S1424" i="1"/>
  <c r="T1424" i="1" s="1"/>
  <c r="S1461" i="1"/>
  <c r="T1461" i="1" s="1"/>
  <c r="S1463" i="1"/>
  <c r="T1463" i="1" s="1"/>
  <c r="S1493" i="1"/>
  <c r="T1493" i="1" s="1"/>
  <c r="S1516" i="1"/>
  <c r="T1516" i="1" s="1"/>
  <c r="S1539" i="1"/>
  <c r="T1539" i="1" s="1"/>
  <c r="S1570" i="1"/>
  <c r="T1570" i="1" s="1"/>
  <c r="S1576" i="1"/>
  <c r="T1576" i="1" s="1"/>
  <c r="S1578" i="1"/>
  <c r="T1578" i="1" s="1"/>
  <c r="S1623" i="1"/>
  <c r="T1623" i="1" s="1"/>
  <c r="S1644" i="1"/>
  <c r="T1644" i="1" s="1"/>
  <c r="S1646" i="1"/>
  <c r="T1646" i="1" s="1"/>
  <c r="S1667" i="1"/>
  <c r="T1667" i="1" s="1"/>
  <c r="S1697" i="1"/>
  <c r="T1697" i="1" s="1"/>
  <c r="S1701" i="1"/>
  <c r="T1701" i="1" s="1"/>
  <c r="S1708" i="1"/>
  <c r="T1708" i="1" s="1"/>
  <c r="S1716" i="1"/>
  <c r="T1716" i="1" s="1"/>
  <c r="S1742" i="1"/>
  <c r="T1742" i="1" s="1"/>
  <c r="S1755" i="1"/>
  <c r="T1755" i="1" s="1"/>
  <c r="S1770" i="1"/>
  <c r="T1770" i="1" s="1"/>
  <c r="S1783" i="1"/>
  <c r="T1783" i="1" s="1"/>
  <c r="S1026" i="1"/>
  <c r="T1026" i="1" s="1"/>
  <c r="S1060" i="1"/>
  <c r="T1060" i="1" s="1"/>
  <c r="S1062" i="1"/>
  <c r="T1062" i="1" s="1"/>
  <c r="S1114" i="1"/>
  <c r="T1114" i="1" s="1"/>
  <c r="S1156" i="1"/>
  <c r="T1156" i="1" s="1"/>
  <c r="S1158" i="1"/>
  <c r="T1158" i="1" s="1"/>
  <c r="S1160" i="1"/>
  <c r="T1160" i="1" s="1"/>
  <c r="S1439" i="1"/>
  <c r="T1439" i="1" s="1"/>
  <c r="S1684" i="1"/>
  <c r="T1684" i="1" s="1"/>
  <c r="S1759" i="1"/>
  <c r="T1759" i="1" s="1"/>
  <c r="S1774" i="1"/>
  <c r="T1774" i="1" s="1"/>
  <c r="S990" i="1"/>
  <c r="T990" i="1" s="1"/>
  <c r="S1045" i="1"/>
  <c r="T1045" i="1" s="1"/>
  <c r="S1047" i="1"/>
  <c r="T1047" i="1" s="1"/>
  <c r="S1081" i="1"/>
  <c r="T1081" i="1" s="1"/>
  <c r="S1105" i="1"/>
  <c r="T1105" i="1" s="1"/>
  <c r="S1242" i="1"/>
  <c r="T1242" i="1" s="1"/>
  <c r="S1323" i="1"/>
  <c r="T1323" i="1" s="1"/>
  <c r="S1332" i="1"/>
  <c r="T1332" i="1" s="1"/>
  <c r="S1336" i="1"/>
  <c r="T1336" i="1" s="1"/>
  <c r="S1338" i="1"/>
  <c r="T1338" i="1" s="1"/>
  <c r="S1349" i="1"/>
  <c r="T1349" i="1" s="1"/>
  <c r="S1377" i="1"/>
  <c r="T1377" i="1" s="1"/>
  <c r="S1421" i="1"/>
  <c r="T1421" i="1" s="1"/>
  <c r="S1484" i="1"/>
  <c r="T1484" i="1" s="1"/>
  <c r="S1503" i="1"/>
  <c r="T1503" i="1" s="1"/>
  <c r="S1505" i="1"/>
  <c r="T1505" i="1" s="1"/>
  <c r="S1528" i="1"/>
  <c r="T1528" i="1" s="1"/>
  <c r="S1530" i="1"/>
  <c r="T1530" i="1" s="1"/>
  <c r="S1557" i="1"/>
  <c r="T1557" i="1" s="1"/>
  <c r="S1600" i="1"/>
  <c r="T1600" i="1" s="1"/>
  <c r="S1602" i="1"/>
  <c r="T1602" i="1" s="1"/>
  <c r="S1656" i="1"/>
  <c r="T1656" i="1" s="1"/>
  <c r="S1658" i="1"/>
  <c r="T1658" i="1" s="1"/>
  <c r="S1690" i="1"/>
  <c r="T1690" i="1" s="1"/>
  <c r="S1705" i="1"/>
  <c r="T1705" i="1" s="1"/>
  <c r="S1733" i="1"/>
  <c r="T1733" i="1" s="1"/>
  <c r="S1737" i="1"/>
  <c r="T1737" i="1" s="1"/>
  <c r="S1744" i="1"/>
  <c r="T1744" i="1" s="1"/>
  <c r="S1752" i="1"/>
  <c r="T1752" i="1" s="1"/>
  <c r="S1902" i="1"/>
  <c r="T1902" i="1" s="1"/>
  <c r="S834" i="1"/>
  <c r="T834" i="1" s="1"/>
  <c r="S838" i="1"/>
  <c r="T838" i="1" s="1"/>
  <c r="S840" i="1"/>
  <c r="T840" i="1" s="1"/>
  <c r="S859" i="1"/>
  <c r="T859" i="1" s="1"/>
  <c r="S861" i="1"/>
  <c r="T861" i="1" s="1"/>
  <c r="S865" i="1"/>
  <c r="T865" i="1" s="1"/>
  <c r="S869" i="1"/>
  <c r="T869" i="1" s="1"/>
  <c r="S875" i="1"/>
  <c r="T875" i="1" s="1"/>
  <c r="S1003" i="1"/>
  <c r="T1003" i="1" s="1"/>
  <c r="S1032" i="1"/>
  <c r="T1032" i="1" s="1"/>
  <c r="S1066" i="1"/>
  <c r="T1066" i="1" s="1"/>
  <c r="S1068" i="1"/>
  <c r="T1068" i="1" s="1"/>
  <c r="S1107" i="1"/>
  <c r="T1107" i="1" s="1"/>
  <c r="S1176" i="1"/>
  <c r="T1176" i="1" s="1"/>
  <c r="S1295" i="1"/>
  <c r="T1295" i="1" s="1"/>
  <c r="S1310" i="1"/>
  <c r="T1310" i="1" s="1"/>
  <c r="S1379" i="1"/>
  <c r="T1379" i="1" s="1"/>
  <c r="S1388" i="1"/>
  <c r="T1388" i="1" s="1"/>
  <c r="S1412" i="1"/>
  <c r="T1412" i="1" s="1"/>
  <c r="S1443" i="1"/>
  <c r="T1443" i="1" s="1"/>
  <c r="S1445" i="1"/>
  <c r="T1445" i="1" s="1"/>
  <c r="S1675" i="1"/>
  <c r="T1675" i="1" s="1"/>
  <c r="S1765" i="1"/>
  <c r="T1765" i="1" s="1"/>
  <c r="S985" i="1"/>
  <c r="T985" i="1" s="1"/>
  <c r="S1051" i="1"/>
  <c r="T1051" i="1" s="1"/>
  <c r="S1053" i="1"/>
  <c r="T1053" i="1" s="1"/>
  <c r="S1143" i="1"/>
  <c r="T1143" i="1" s="1"/>
  <c r="S1145" i="1"/>
  <c r="T1145" i="1" s="1"/>
  <c r="S1475" i="1"/>
  <c r="T1475" i="1" s="1"/>
  <c r="S1534" i="1"/>
  <c r="T1534" i="1" s="1"/>
  <c r="S1614" i="1"/>
  <c r="T1614" i="1" s="1"/>
  <c r="S1660" i="1"/>
  <c r="T1660" i="1" s="1"/>
  <c r="S1662" i="1"/>
  <c r="T1662" i="1" s="1"/>
  <c r="S1681" i="1"/>
  <c r="T1681" i="1" s="1"/>
  <c r="S1709" i="1"/>
  <c r="T1709" i="1" s="1"/>
  <c r="S1713" i="1"/>
  <c r="T1713" i="1" s="1"/>
  <c r="S1720" i="1"/>
  <c r="T1720" i="1" s="1"/>
  <c r="S1728" i="1"/>
  <c r="T1728" i="1" s="1"/>
  <c r="S1754" i="1"/>
  <c r="T1754" i="1" s="1"/>
  <c r="S1767" i="1"/>
  <c r="T1767" i="1" s="1"/>
  <c r="S1782" i="1"/>
  <c r="T1782" i="1" s="1"/>
  <c r="S1788" i="1"/>
  <c r="T1788" i="1" s="1"/>
  <c r="S1811" i="1"/>
  <c r="T1811" i="1" s="1"/>
  <c r="S1846" i="1"/>
  <c r="T1846" i="1" s="1"/>
  <c r="S1884" i="1"/>
  <c r="T1884" i="1" s="1"/>
  <c r="S1892" i="1"/>
  <c r="T1892" i="1" s="1"/>
  <c r="S1923" i="1"/>
  <c r="T1923" i="1" s="1"/>
  <c r="S1925" i="1"/>
  <c r="T1925" i="1" s="1"/>
  <c r="S1946" i="1"/>
  <c r="T1946" i="1" s="1"/>
  <c r="S1984" i="1"/>
  <c r="T1984" i="1" s="1"/>
  <c r="S1986" i="1"/>
  <c r="T1986" i="1" s="1"/>
  <c r="S2003" i="1"/>
  <c r="T2003" i="1" s="1"/>
  <c r="S2005" i="1"/>
  <c r="T2005" i="1" s="1"/>
  <c r="S2018" i="1"/>
  <c r="T2018" i="1" s="1"/>
  <c r="S2037" i="1"/>
  <c r="T2037" i="1" s="1"/>
  <c r="S2039" i="1"/>
  <c r="T2039" i="1" s="1"/>
  <c r="S2041" i="1"/>
  <c r="T2041" i="1" s="1"/>
  <c r="S2058" i="1"/>
  <c r="T2058" i="1" s="1"/>
  <c r="S2087" i="1"/>
  <c r="T2087" i="1" s="1"/>
  <c r="S2104" i="1"/>
  <c r="T2104" i="1" s="1"/>
  <c r="S2147" i="1"/>
  <c r="T2147" i="1" s="1"/>
  <c r="S2149" i="1"/>
  <c r="T2149" i="1" s="1"/>
  <c r="S2151" i="1"/>
  <c r="T2151" i="1" s="1"/>
  <c r="S2169" i="1"/>
  <c r="T2169" i="1" s="1"/>
  <c r="S2205" i="1"/>
  <c r="T2205" i="1" s="1"/>
  <c r="S2239" i="1"/>
  <c r="T2239" i="1" s="1"/>
  <c r="S2241" i="1"/>
  <c r="T2241" i="1" s="1"/>
  <c r="S2264" i="1"/>
  <c r="T2264" i="1" s="1"/>
  <c r="S2272" i="1"/>
  <c r="T2272" i="1" s="1"/>
  <c r="S2274" i="1"/>
  <c r="T2274" i="1" s="1"/>
  <c r="S2289" i="1"/>
  <c r="T2289" i="1" s="1"/>
  <c r="S2291" i="1"/>
  <c r="T2291" i="1" s="1"/>
  <c r="S2293" i="1"/>
  <c r="T2293" i="1" s="1"/>
  <c r="S2295" i="1"/>
  <c r="T2295" i="1" s="1"/>
  <c r="S2310" i="1"/>
  <c r="T2310" i="1" s="1"/>
  <c r="S2321" i="1"/>
  <c r="T2321" i="1" s="1"/>
  <c r="S2357" i="1"/>
  <c r="T2357" i="1" s="1"/>
  <c r="S2372" i="1"/>
  <c r="T2372" i="1" s="1"/>
  <c r="S2414" i="1"/>
  <c r="T2414" i="1" s="1"/>
  <c r="S2426" i="1"/>
  <c r="T2426" i="1" s="1"/>
  <c r="S2435" i="1"/>
  <c r="T2435" i="1" s="1"/>
  <c r="S2444" i="1"/>
  <c r="T2444" i="1" s="1"/>
  <c r="S2453" i="1"/>
  <c r="T2453" i="1" s="1"/>
  <c r="S2459" i="1"/>
  <c r="T2459" i="1" s="1"/>
  <c r="S2507" i="1"/>
  <c r="T2507" i="1" s="1"/>
  <c r="S2511" i="1"/>
  <c r="T2511" i="1" s="1"/>
  <c r="S2515" i="1"/>
  <c r="T2515" i="1" s="1"/>
  <c r="S2517" i="1"/>
  <c r="T2517" i="1" s="1"/>
  <c r="S2558" i="1"/>
  <c r="T2558" i="1" s="1"/>
  <c r="S2595" i="1"/>
  <c r="T2595" i="1" s="1"/>
  <c r="S2616" i="1"/>
  <c r="T2616" i="1" s="1"/>
  <c r="S2618" i="1"/>
  <c r="T2618" i="1" s="1"/>
  <c r="S2633" i="1"/>
  <c r="T2633" i="1" s="1"/>
  <c r="S2644" i="1"/>
  <c r="T2644" i="1" s="1"/>
  <c r="S2655" i="1"/>
  <c r="T2655" i="1" s="1"/>
  <c r="S2664" i="1"/>
  <c r="T2664" i="1" s="1"/>
  <c r="S2695" i="1"/>
  <c r="T2695" i="1" s="1"/>
  <c r="S2123" i="1"/>
  <c r="T2123" i="1" s="1"/>
  <c r="S2153" i="1"/>
  <c r="T2153" i="1" s="1"/>
  <c r="S2171" i="1"/>
  <c r="T2171" i="1" s="1"/>
  <c r="S2173" i="1"/>
  <c r="T2173" i="1" s="1"/>
  <c r="S2175" i="1"/>
  <c r="T2175" i="1" s="1"/>
  <c r="S2180" i="1"/>
  <c r="T2180" i="1" s="1"/>
  <c r="S2191" i="1"/>
  <c r="T2191" i="1" s="1"/>
  <c r="S2207" i="1"/>
  <c r="T2207" i="1" s="1"/>
  <c r="S2209" i="1"/>
  <c r="T2209" i="1" s="1"/>
  <c r="S2211" i="1"/>
  <c r="T2211" i="1" s="1"/>
  <c r="S2216" i="1"/>
  <c r="T2216" i="1" s="1"/>
  <c r="S2220" i="1"/>
  <c r="T2220" i="1" s="1"/>
  <c r="S2243" i="1"/>
  <c r="T2243" i="1" s="1"/>
  <c r="S2247" i="1"/>
  <c r="T2247" i="1" s="1"/>
  <c r="S2251" i="1"/>
  <c r="T2251" i="1" s="1"/>
  <c r="S2280" i="1"/>
  <c r="T2280" i="1" s="1"/>
  <c r="S2297" i="1"/>
  <c r="T2297" i="1" s="1"/>
  <c r="S2299" i="1"/>
  <c r="T2299" i="1" s="1"/>
  <c r="S2301" i="1"/>
  <c r="T2301" i="1" s="1"/>
  <c r="S2312" i="1"/>
  <c r="T2312" i="1" s="1"/>
  <c r="S2314" i="1"/>
  <c r="T2314" i="1" s="1"/>
  <c r="S2323" i="1"/>
  <c r="T2323" i="1" s="1"/>
  <c r="S2338" i="1"/>
  <c r="T2338" i="1" s="1"/>
  <c r="S2340" i="1"/>
  <c r="T2340" i="1" s="1"/>
  <c r="S2342" i="1"/>
  <c r="T2342" i="1" s="1"/>
  <c r="S2369" i="1"/>
  <c r="T2369" i="1" s="1"/>
  <c r="S2384" i="1"/>
  <c r="T2384" i="1" s="1"/>
  <c r="S2411" i="1"/>
  <c r="T2411" i="1" s="1"/>
  <c r="S2463" i="1"/>
  <c r="T2463" i="1" s="1"/>
  <c r="S2480" i="1"/>
  <c r="T2480" i="1" s="1"/>
  <c r="S2484" i="1"/>
  <c r="T2484" i="1" s="1"/>
  <c r="S2531" i="1"/>
  <c r="T2531" i="1" s="1"/>
  <c r="S2535" i="1"/>
  <c r="T2535" i="1" s="1"/>
  <c r="S2570" i="1"/>
  <c r="T2570" i="1" s="1"/>
  <c r="S2601" i="1"/>
  <c r="T2601" i="1" s="1"/>
  <c r="S2622" i="1"/>
  <c r="T2622" i="1" s="1"/>
  <c r="S2624" i="1"/>
  <c r="T2624" i="1" s="1"/>
  <c r="S2637" i="1"/>
  <c r="T2637" i="1" s="1"/>
  <c r="S2646" i="1"/>
  <c r="T2646" i="1" s="1"/>
  <c r="S2648" i="1"/>
  <c r="T2648" i="1" s="1"/>
  <c r="S2657" i="1"/>
  <c r="T2657" i="1" s="1"/>
  <c r="S2668" i="1"/>
  <c r="T2668" i="1" s="1"/>
  <c r="S2679" i="1"/>
  <c r="T2679" i="1" s="1"/>
  <c r="S2688" i="1"/>
  <c r="T2688" i="1" s="1"/>
  <c r="S2699" i="1"/>
  <c r="T2699" i="1" s="1"/>
  <c r="S2701" i="1"/>
  <c r="T2701" i="1" s="1"/>
  <c r="S2099" i="1"/>
  <c r="T2099" i="1" s="1"/>
  <c r="S2108" i="1"/>
  <c r="T2108" i="1" s="1"/>
  <c r="S1908" i="1"/>
  <c r="T1908" i="1" s="1"/>
  <c r="S1918" i="1"/>
  <c r="T1918" i="1" s="1"/>
  <c r="S1958" i="1"/>
  <c r="T1958" i="1" s="1"/>
  <c r="S1960" i="1"/>
  <c r="T1960" i="1" s="1"/>
  <c r="S1981" i="1"/>
  <c r="T1981" i="1" s="1"/>
  <c r="S2000" i="1"/>
  <c r="T2000" i="1" s="1"/>
  <c r="S2015" i="1"/>
  <c r="T2015" i="1" s="1"/>
  <c r="S2028" i="1"/>
  <c r="T2028" i="1" s="1"/>
  <c r="S2030" i="1"/>
  <c r="T2030" i="1" s="1"/>
  <c r="S2032" i="1"/>
  <c r="T2032" i="1" s="1"/>
  <c r="S2114" i="1"/>
  <c r="T2114" i="1" s="1"/>
  <c r="S2129" i="1"/>
  <c r="T2129" i="1" s="1"/>
  <c r="S2255" i="1"/>
  <c r="T2255" i="1" s="1"/>
  <c r="S2318" i="1"/>
  <c r="T2318" i="1" s="1"/>
  <c r="S2327" i="1"/>
  <c r="T2327" i="1" s="1"/>
  <c r="S2366" i="1"/>
  <c r="T2366" i="1" s="1"/>
  <c r="S2393" i="1"/>
  <c r="T2393" i="1" s="1"/>
  <c r="S2432" i="1"/>
  <c r="T2432" i="1" s="1"/>
  <c r="S2441" i="1"/>
  <c r="T2441" i="1" s="1"/>
  <c r="S2450" i="1"/>
  <c r="T2450" i="1" s="1"/>
  <c r="S2582" i="1"/>
  <c r="T2582" i="1" s="1"/>
  <c r="S2611" i="1"/>
  <c r="T2611" i="1" s="1"/>
  <c r="S2639" i="1"/>
  <c r="T2639" i="1" s="1"/>
  <c r="S2641" i="1"/>
  <c r="T2641" i="1" s="1"/>
  <c r="S2650" i="1"/>
  <c r="T2650" i="1" s="1"/>
  <c r="S2661" i="1"/>
  <c r="T2661" i="1" s="1"/>
  <c r="S2670" i="1"/>
  <c r="T2670" i="1" s="1"/>
  <c r="S2672" i="1"/>
  <c r="T2672" i="1" s="1"/>
  <c r="S2681" i="1"/>
  <c r="T2681" i="1" s="1"/>
  <c r="S2692" i="1"/>
  <c r="T2692" i="1" s="1"/>
  <c r="S2076" i="1"/>
  <c r="T2076" i="1" s="1"/>
  <c r="S2186" i="1"/>
  <c r="T2186" i="1" s="1"/>
  <c r="S2213" i="1"/>
  <c r="T2213" i="1" s="1"/>
  <c r="S2228" i="1"/>
  <c r="T2228" i="1" s="1"/>
  <c r="S2261" i="1"/>
  <c r="T2261" i="1" s="1"/>
  <c r="S2288" i="1"/>
  <c r="T2288" i="1" s="1"/>
  <c r="S2331" i="1"/>
  <c r="T2331" i="1" s="1"/>
  <c r="S2488" i="1"/>
  <c r="T2488" i="1" s="1"/>
  <c r="S2490" i="1"/>
  <c r="T2490" i="1" s="1"/>
  <c r="S2498" i="1"/>
  <c r="T2498" i="1" s="1"/>
  <c r="S2502" i="1"/>
  <c r="T2502" i="1" s="1"/>
  <c r="S2551" i="1"/>
  <c r="T2551" i="1" s="1"/>
  <c r="S2553" i="1"/>
  <c r="T2553" i="1" s="1"/>
  <c r="S2586" i="1"/>
  <c r="T2586" i="1" s="1"/>
  <c r="S2613" i="1"/>
  <c r="T2613" i="1" s="1"/>
  <c r="S2632" i="1"/>
  <c r="T2632" i="1" s="1"/>
  <c r="S2643" i="1"/>
  <c r="T2643" i="1" s="1"/>
  <c r="S1922" i="1"/>
  <c r="T1922" i="1" s="1"/>
  <c r="S1962" i="1"/>
  <c r="T1962" i="1" s="1"/>
  <c r="S1985" i="1"/>
  <c r="T1985" i="1" s="1"/>
  <c r="S1987" i="1"/>
  <c r="T1987" i="1" s="1"/>
  <c r="S2002" i="1"/>
  <c r="T2002" i="1" s="1"/>
  <c r="S2004" i="1"/>
  <c r="T2004" i="1" s="1"/>
  <c r="S2017" i="1"/>
  <c r="T2017" i="1" s="1"/>
  <c r="S2036" i="1"/>
  <c r="T2036" i="1" s="1"/>
  <c r="S2038" i="1"/>
  <c r="T2038" i="1" s="1"/>
  <c r="S2040" i="1"/>
  <c r="T2040" i="1" s="1"/>
  <c r="S2057" i="1"/>
  <c r="T2057" i="1" s="1"/>
  <c r="S2059" i="1"/>
  <c r="T2059" i="1" s="1"/>
  <c r="S2086" i="1"/>
  <c r="T2086" i="1" s="1"/>
  <c r="S2120" i="1"/>
  <c r="T2120" i="1" s="1"/>
  <c r="S2135" i="1"/>
  <c r="T2135" i="1" s="1"/>
  <c r="S2144" i="1"/>
  <c r="T2144" i="1" s="1"/>
  <c r="S2152" i="1"/>
  <c r="T2152" i="1" s="1"/>
  <c r="S2161" i="1"/>
  <c r="T2161" i="1" s="1"/>
  <c r="S2163" i="1"/>
  <c r="T2163" i="1" s="1"/>
  <c r="S2168" i="1"/>
  <c r="T2168" i="1" s="1"/>
  <c r="S2179" i="1"/>
  <c r="T2179" i="1" s="1"/>
  <c r="S2195" i="1"/>
  <c r="T2195" i="1" s="1"/>
  <c r="S2197" i="1"/>
  <c r="T2197" i="1" s="1"/>
  <c r="S2199" i="1"/>
  <c r="T2199" i="1" s="1"/>
  <c r="S2204" i="1"/>
  <c r="T2204" i="1" s="1"/>
  <c r="S2215" i="1"/>
  <c r="T2215" i="1" s="1"/>
  <c r="S2234" i="1"/>
  <c r="T2234" i="1" s="1"/>
  <c r="S2238" i="1"/>
  <c r="T2238" i="1" s="1"/>
  <c r="S2267" i="1"/>
  <c r="T2267" i="1" s="1"/>
  <c r="S2674" i="1"/>
  <c r="T2674" i="1" s="1"/>
  <c r="S2685" i="1"/>
  <c r="T2685" i="1" s="1"/>
  <c r="S1928" i="1"/>
  <c r="T1928" i="1" s="1"/>
  <c r="S1966" i="1"/>
  <c r="T1966" i="1" s="1"/>
  <c r="S1968" i="1"/>
  <c r="T1968" i="1" s="1"/>
  <c r="S1972" i="1"/>
  <c r="T1972" i="1" s="1"/>
  <c r="S1989" i="1"/>
  <c r="T1989" i="1" s="1"/>
  <c r="S2006" i="1"/>
  <c r="T2006" i="1" s="1"/>
  <c r="S2042" i="1"/>
  <c r="T2042" i="1" s="1"/>
  <c r="S2098" i="1"/>
  <c r="T2098" i="1" s="1"/>
  <c r="S2122" i="1"/>
  <c r="T2122" i="1" s="1"/>
  <c r="S2154" i="1"/>
  <c r="T2154" i="1" s="1"/>
  <c r="S2170" i="1"/>
  <c r="T2170" i="1" s="1"/>
  <c r="S2172" i="1"/>
  <c r="T2172" i="1" s="1"/>
  <c r="S2190" i="1"/>
  <c r="T2190" i="1" s="1"/>
  <c r="S2206" i="1"/>
  <c r="T2206" i="1" s="1"/>
  <c r="S2208" i="1"/>
  <c r="T2208" i="1" s="1"/>
  <c r="S2217" i="1"/>
  <c r="T2217" i="1" s="1"/>
  <c r="S2242" i="1"/>
  <c r="T2242" i="1" s="1"/>
  <c r="S2244" i="1"/>
  <c r="T2244" i="1" s="1"/>
  <c r="S2273" i="1"/>
  <c r="T2273" i="1" s="1"/>
  <c r="S2294" i="1"/>
  <c r="T2294" i="1" s="1"/>
  <c r="S2309" i="1"/>
  <c r="T2309" i="1" s="1"/>
  <c r="S2313" i="1"/>
  <c r="T2313" i="1" s="1"/>
  <c r="S2363" i="1"/>
  <c r="T2363" i="1" s="1"/>
  <c r="S2462" i="1"/>
  <c r="T2462" i="1" s="1"/>
  <c r="S2477" i="1"/>
  <c r="T2477" i="1" s="1"/>
  <c r="S2522" i="1"/>
  <c r="T2522" i="1" s="1"/>
  <c r="S2526" i="1"/>
  <c r="T2526" i="1" s="1"/>
  <c r="S2563" i="1"/>
  <c r="T2563" i="1" s="1"/>
  <c r="S2565" i="1"/>
  <c r="T2565" i="1" s="1"/>
  <c r="S2598" i="1"/>
  <c r="T2598" i="1" s="1"/>
  <c r="S2600" i="1"/>
  <c r="T2600" i="1" s="1"/>
  <c r="S2621" i="1"/>
  <c r="T2621" i="1" s="1"/>
  <c r="S2634" i="1"/>
  <c r="T2634" i="1" s="1"/>
  <c r="S2636" i="1"/>
  <c r="T2636" i="1" s="1"/>
  <c r="S2645" i="1"/>
  <c r="T2645" i="1" s="1"/>
  <c r="S2656" i="1"/>
  <c r="T2656" i="1" s="1"/>
  <c r="S2667" i="1"/>
  <c r="T2667" i="1" s="1"/>
  <c r="S2676" i="1"/>
  <c r="T2676" i="1" s="1"/>
  <c r="S2698" i="1"/>
  <c r="T2698" i="1" s="1"/>
  <c r="S1789" i="1"/>
  <c r="T1789" i="1" s="1"/>
  <c r="S1791" i="1"/>
  <c r="T1791" i="1" s="1"/>
  <c r="S1797" i="1"/>
  <c r="T1797" i="1" s="1"/>
  <c r="S1803" i="1"/>
  <c r="T1803" i="1" s="1"/>
  <c r="S1812" i="1"/>
  <c r="T1812" i="1" s="1"/>
  <c r="S1821" i="1"/>
  <c r="T1821" i="1" s="1"/>
  <c r="S1913" i="1"/>
  <c r="T1913" i="1" s="1"/>
  <c r="S1936" i="1"/>
  <c r="T1936" i="1" s="1"/>
  <c r="S2012" i="1"/>
  <c r="T2012" i="1" s="1"/>
  <c r="S2014" i="1"/>
  <c r="T2014" i="1" s="1"/>
  <c r="S2048" i="1"/>
  <c r="T2048" i="1" s="1"/>
  <c r="S2050" i="1"/>
  <c r="T2050" i="1" s="1"/>
  <c r="S2111" i="1"/>
  <c r="T2111" i="1" s="1"/>
  <c r="S2113" i="1"/>
  <c r="T2113" i="1" s="1"/>
  <c r="S2115" i="1"/>
  <c r="T2115" i="1" s="1"/>
  <c r="S2141" i="1"/>
  <c r="T2141" i="1" s="1"/>
  <c r="S2156" i="1"/>
  <c r="T2156" i="1" s="1"/>
  <c r="S2165" i="1"/>
  <c r="T2165" i="1" s="1"/>
  <c r="S2174" i="1"/>
  <c r="T2174" i="1" s="1"/>
  <c r="S2176" i="1"/>
  <c r="T2176" i="1" s="1"/>
  <c r="S2201" i="1"/>
  <c r="T2201" i="1" s="1"/>
  <c r="S2210" i="1"/>
  <c r="T2210" i="1" s="1"/>
  <c r="S2212" i="1"/>
  <c r="T2212" i="1" s="1"/>
  <c r="S2219" i="1"/>
  <c r="T2219" i="1" s="1"/>
  <c r="S2227" i="1"/>
  <c r="T2227" i="1" s="1"/>
  <c r="S2246" i="1"/>
  <c r="T2246" i="1" s="1"/>
  <c r="S2254" i="1"/>
  <c r="T2254" i="1" s="1"/>
  <c r="S2256" i="1"/>
  <c r="T2256" i="1" s="1"/>
  <c r="S2260" i="1"/>
  <c r="T2260" i="1" s="1"/>
  <c r="S2298" i="1"/>
  <c r="T2298" i="1" s="1"/>
  <c r="S2300" i="1"/>
  <c r="T2300" i="1" s="1"/>
  <c r="S2348" i="1"/>
  <c r="T2348" i="1" s="1"/>
  <c r="S2375" i="1"/>
  <c r="T2375" i="1" s="1"/>
  <c r="S2417" i="1"/>
  <c r="T2417" i="1" s="1"/>
  <c r="S2464" i="1"/>
  <c r="T2464" i="1" s="1"/>
  <c r="S2466" i="1"/>
  <c r="T2466" i="1" s="1"/>
  <c r="S2538" i="1"/>
  <c r="T2538" i="1" s="1"/>
  <c r="S2575" i="1"/>
  <c r="T2575" i="1" s="1"/>
  <c r="S2577" i="1"/>
  <c r="T2577" i="1" s="1"/>
  <c r="S2606" i="1"/>
  <c r="T2606" i="1" s="1"/>
  <c r="S2625" i="1"/>
  <c r="T2625" i="1" s="1"/>
  <c r="S2638" i="1"/>
  <c r="T2638" i="1" s="1"/>
  <c r="S2649" i="1"/>
  <c r="T2649" i="1" s="1"/>
  <c r="S2658" i="1"/>
  <c r="T2658" i="1" s="1"/>
  <c r="S2660" i="1"/>
  <c r="T2660" i="1" s="1"/>
  <c r="S2669" i="1"/>
  <c r="T2669" i="1" s="1"/>
  <c r="S2680" i="1"/>
  <c r="T2680" i="1" s="1"/>
  <c r="S2691" i="1"/>
  <c r="T2691" i="1" s="1"/>
  <c r="S1982" i="1"/>
  <c r="T1982" i="1" s="1"/>
  <c r="S1999" i="1"/>
  <c r="T1999" i="1" s="1"/>
  <c r="S2027" i="1"/>
  <c r="T2027" i="1" s="1"/>
  <c r="S2029" i="1"/>
  <c r="T2029" i="1" s="1"/>
  <c r="S2031" i="1"/>
  <c r="T2031" i="1" s="1"/>
  <c r="S2073" i="1"/>
  <c r="T2073" i="1" s="1"/>
  <c r="S2077" i="1"/>
  <c r="T2077" i="1" s="1"/>
  <c r="S2079" i="1"/>
  <c r="T2079" i="1" s="1"/>
  <c r="S2119" i="1"/>
  <c r="T2119" i="1" s="1"/>
  <c r="S2134" i="1"/>
  <c r="T2134" i="1" s="1"/>
  <c r="S2143" i="1"/>
  <c r="T2143" i="1" s="1"/>
  <c r="S2158" i="1"/>
  <c r="T2158" i="1" s="1"/>
  <c r="S2167" i="1"/>
  <c r="T2167" i="1" s="1"/>
  <c r="S2185" i="1"/>
  <c r="T2185" i="1" s="1"/>
  <c r="S2187" i="1"/>
  <c r="T2187" i="1" s="1"/>
  <c r="S2203" i="1"/>
  <c r="T2203" i="1" s="1"/>
  <c r="S2229" i="1"/>
  <c r="T2229" i="1" s="1"/>
  <c r="S2262" i="1"/>
  <c r="T2262" i="1" s="1"/>
  <c r="S2402" i="1"/>
  <c r="T2402" i="1" s="1"/>
  <c r="S2651" i="1"/>
  <c r="T2651" i="1" s="1"/>
  <c r="S2653" i="1"/>
  <c r="T2653" i="1" s="1"/>
  <c r="S2662" i="1"/>
  <c r="T2662" i="1" s="1"/>
  <c r="S2673" i="1"/>
  <c r="T2673" i="1" s="1"/>
  <c r="S2682" i="1"/>
  <c r="T2682" i="1" s="1"/>
  <c r="S2684" i="1"/>
  <c r="T2684" i="1" s="1"/>
  <c r="S2693" i="1"/>
  <c r="T2693" i="1" s="1"/>
  <c r="S103" i="1"/>
  <c r="T103" i="1" s="1"/>
  <c r="S144" i="1"/>
  <c r="T144" i="1" s="1"/>
  <c r="S128" i="1"/>
  <c r="T128" i="1" s="1"/>
  <c r="S198" i="1"/>
  <c r="T198" i="1" s="1"/>
  <c r="S108" i="1"/>
  <c r="T108" i="1" s="1"/>
  <c r="S151" i="1"/>
  <c r="T151" i="1" s="1"/>
  <c r="S171" i="1"/>
  <c r="T171" i="1" s="1"/>
  <c r="S183" i="1"/>
  <c r="T183" i="1" s="1"/>
  <c r="S195" i="1"/>
  <c r="T195" i="1" s="1"/>
  <c r="S207" i="1"/>
  <c r="T207" i="1" s="1"/>
  <c r="S102" i="1"/>
  <c r="T102" i="1" s="1"/>
  <c r="S148" i="1"/>
  <c r="T148" i="1" s="1"/>
  <c r="S173" i="1"/>
  <c r="T173" i="1" s="1"/>
  <c r="S185" i="1"/>
  <c r="T185" i="1" s="1"/>
  <c r="S197" i="1"/>
  <c r="T197" i="1" s="1"/>
  <c r="S209" i="1"/>
  <c r="T209" i="1" s="1"/>
  <c r="S221" i="1"/>
  <c r="T221" i="1" s="1"/>
  <c r="S233" i="1"/>
  <c r="T233" i="1" s="1"/>
  <c r="S245" i="1"/>
  <c r="T245" i="1" s="1"/>
  <c r="S257" i="1"/>
  <c r="T257" i="1" s="1"/>
  <c r="S269" i="1"/>
  <c r="T269" i="1" s="1"/>
  <c r="S281" i="1"/>
  <c r="T281" i="1" s="1"/>
  <c r="S293" i="1"/>
  <c r="T293" i="1" s="1"/>
  <c r="S305" i="1"/>
  <c r="T305" i="1" s="1"/>
  <c r="S317" i="1"/>
  <c r="T317" i="1" s="1"/>
  <c r="S329" i="1"/>
  <c r="T329" i="1" s="1"/>
  <c r="S93" i="1"/>
  <c r="T93" i="1" s="1"/>
  <c r="S129" i="1"/>
  <c r="T129" i="1" s="1"/>
  <c r="S150" i="1"/>
  <c r="T150" i="1" s="1"/>
  <c r="S170" i="1"/>
  <c r="T170" i="1" s="1"/>
  <c r="S182" i="1"/>
  <c r="T182" i="1" s="1"/>
  <c r="S194" i="1"/>
  <c r="T194" i="1" s="1"/>
  <c r="S206" i="1"/>
  <c r="T206" i="1" s="1"/>
  <c r="S218" i="1"/>
  <c r="T218" i="1" s="1"/>
  <c r="S230" i="1"/>
  <c r="T230" i="1" s="1"/>
  <c r="S242" i="1"/>
  <c r="T242" i="1" s="1"/>
  <c r="S254" i="1"/>
  <c r="T254" i="1" s="1"/>
  <c r="S266" i="1"/>
  <c r="T266" i="1" s="1"/>
  <c r="S278" i="1"/>
  <c r="T278" i="1" s="1"/>
  <c r="S290" i="1"/>
  <c r="T290" i="1" s="1"/>
  <c r="S302" i="1"/>
  <c r="T302" i="1" s="1"/>
  <c r="S314" i="1"/>
  <c r="T314" i="1" s="1"/>
  <c r="S326" i="1"/>
  <c r="T326" i="1" s="1"/>
  <c r="S90" i="1"/>
  <c r="T90" i="1" s="1"/>
  <c r="S126" i="1"/>
  <c r="T126" i="1" s="1"/>
  <c r="S142" i="1"/>
  <c r="T142" i="1" s="1"/>
  <c r="S160" i="1"/>
  <c r="T160" i="1" s="1"/>
  <c r="S165" i="1"/>
  <c r="T165" i="1" s="1"/>
  <c r="S177" i="1"/>
  <c r="T177" i="1" s="1"/>
  <c r="S189" i="1"/>
  <c r="T189" i="1" s="1"/>
  <c r="S201" i="1"/>
  <c r="T201" i="1" s="1"/>
  <c r="S120" i="1"/>
  <c r="T120" i="1" s="1"/>
  <c r="S139" i="1"/>
  <c r="T139" i="1" s="1"/>
  <c r="S157" i="1"/>
  <c r="T157" i="1" s="1"/>
  <c r="S167" i="1"/>
  <c r="T167" i="1" s="1"/>
  <c r="S179" i="1"/>
  <c r="T179" i="1" s="1"/>
  <c r="S191" i="1"/>
  <c r="T191" i="1" s="1"/>
  <c r="S203" i="1"/>
  <c r="T203" i="1" s="1"/>
  <c r="S215" i="1"/>
  <c r="T215" i="1" s="1"/>
  <c r="S227" i="1"/>
  <c r="T227" i="1" s="1"/>
  <c r="S239" i="1"/>
  <c r="T239" i="1" s="1"/>
  <c r="S251" i="1"/>
  <c r="T251" i="1" s="1"/>
  <c r="S263" i="1"/>
  <c r="T263" i="1" s="1"/>
  <c r="S275" i="1"/>
  <c r="T275" i="1" s="1"/>
  <c r="S287" i="1"/>
  <c r="T287" i="1" s="1"/>
  <c r="S299" i="1"/>
  <c r="T299" i="1" s="1"/>
  <c r="S311" i="1"/>
  <c r="T311" i="1" s="1"/>
  <c r="S323" i="1"/>
  <c r="T323" i="1" s="1"/>
  <c r="S473" i="1"/>
  <c r="T473" i="1" s="1"/>
  <c r="S491" i="1"/>
  <c r="T491" i="1" s="1"/>
  <c r="S854" i="1"/>
  <c r="T854" i="1" s="1"/>
  <c r="S863" i="1"/>
  <c r="T863" i="1" s="1"/>
  <c r="S878" i="1"/>
  <c r="T878" i="1" s="1"/>
  <c r="S488" i="1"/>
  <c r="T488" i="1" s="1"/>
  <c r="S513" i="1"/>
  <c r="T513" i="1" s="1"/>
  <c r="S525" i="1"/>
  <c r="T525" i="1" s="1"/>
  <c r="S537" i="1"/>
  <c r="T537" i="1" s="1"/>
  <c r="S549" i="1"/>
  <c r="T549" i="1" s="1"/>
  <c r="S561" i="1"/>
  <c r="T561" i="1" s="1"/>
  <c r="S573" i="1"/>
  <c r="T573" i="1" s="1"/>
  <c r="S585" i="1"/>
  <c r="T585" i="1" s="1"/>
  <c r="S597" i="1"/>
  <c r="T597" i="1" s="1"/>
  <c r="S609" i="1"/>
  <c r="T609" i="1" s="1"/>
  <c r="S621" i="1"/>
  <c r="T621" i="1" s="1"/>
  <c r="S633" i="1"/>
  <c r="T633" i="1" s="1"/>
  <c r="S645" i="1"/>
  <c r="T645" i="1" s="1"/>
  <c r="S657" i="1"/>
  <c r="T657" i="1" s="1"/>
  <c r="S884" i="1"/>
  <c r="T884" i="1" s="1"/>
  <c r="S485" i="1"/>
  <c r="T485" i="1" s="1"/>
  <c r="S503" i="1"/>
  <c r="T503" i="1" s="1"/>
  <c r="S515" i="1"/>
  <c r="T515" i="1" s="1"/>
  <c r="S527" i="1"/>
  <c r="T527" i="1" s="1"/>
  <c r="S539" i="1"/>
  <c r="T539" i="1" s="1"/>
  <c r="S551" i="1"/>
  <c r="T551" i="1" s="1"/>
  <c r="S563" i="1"/>
  <c r="T563" i="1" s="1"/>
  <c r="S575" i="1"/>
  <c r="T575" i="1" s="1"/>
  <c r="S587" i="1"/>
  <c r="T587" i="1" s="1"/>
  <c r="S599" i="1"/>
  <c r="T599" i="1" s="1"/>
  <c r="S611" i="1"/>
  <c r="T611" i="1" s="1"/>
  <c r="S623" i="1"/>
  <c r="T623" i="1" s="1"/>
  <c r="S635" i="1"/>
  <c r="T635" i="1" s="1"/>
  <c r="S647" i="1"/>
  <c r="T647" i="1" s="1"/>
  <c r="S659" i="1"/>
  <c r="T659" i="1" s="1"/>
  <c r="S671" i="1"/>
  <c r="T671" i="1" s="1"/>
  <c r="S683" i="1"/>
  <c r="T683" i="1" s="1"/>
  <c r="S695" i="1"/>
  <c r="T695" i="1" s="1"/>
  <c r="S707" i="1"/>
  <c r="T707" i="1" s="1"/>
  <c r="S719" i="1"/>
  <c r="T719" i="1" s="1"/>
  <c r="S731" i="1"/>
  <c r="T731" i="1" s="1"/>
  <c r="S743" i="1"/>
  <c r="T743" i="1" s="1"/>
  <c r="S755" i="1"/>
  <c r="T755" i="1" s="1"/>
  <c r="S767" i="1"/>
  <c r="T767" i="1" s="1"/>
  <c r="S779" i="1"/>
  <c r="T779" i="1" s="1"/>
  <c r="S791" i="1"/>
  <c r="T791" i="1" s="1"/>
  <c r="S803" i="1"/>
  <c r="T803" i="1" s="1"/>
  <c r="S815" i="1"/>
  <c r="T815" i="1" s="1"/>
  <c r="S827" i="1"/>
  <c r="T827" i="1" s="1"/>
  <c r="S839" i="1"/>
  <c r="T839" i="1" s="1"/>
  <c r="S851" i="1"/>
  <c r="T851" i="1" s="1"/>
  <c r="S860" i="1"/>
  <c r="T860" i="1" s="1"/>
  <c r="S890" i="1"/>
  <c r="T890" i="1" s="1"/>
  <c r="S482" i="1"/>
  <c r="T482" i="1" s="1"/>
  <c r="S994" i="1"/>
  <c r="T994" i="1" s="1"/>
  <c r="S474" i="1"/>
  <c r="T474" i="1" s="1"/>
  <c r="S492" i="1"/>
  <c r="T492" i="1" s="1"/>
  <c r="S512" i="1"/>
  <c r="T512" i="1" s="1"/>
  <c r="S524" i="1"/>
  <c r="T524" i="1" s="1"/>
  <c r="S536" i="1"/>
  <c r="T536" i="1" s="1"/>
  <c r="S548" i="1"/>
  <c r="T548" i="1" s="1"/>
  <c r="S560" i="1"/>
  <c r="T560" i="1" s="1"/>
  <c r="S572" i="1"/>
  <c r="T572" i="1" s="1"/>
  <c r="S584" i="1"/>
  <c r="T584" i="1" s="1"/>
  <c r="S596" i="1"/>
  <c r="T596" i="1" s="1"/>
  <c r="S608" i="1"/>
  <c r="T608" i="1" s="1"/>
  <c r="S620" i="1"/>
  <c r="T620" i="1" s="1"/>
  <c r="S632" i="1"/>
  <c r="T632" i="1" s="1"/>
  <c r="S644" i="1"/>
  <c r="T644" i="1" s="1"/>
  <c r="S656" i="1"/>
  <c r="T656" i="1" s="1"/>
  <c r="S668" i="1"/>
  <c r="T668" i="1" s="1"/>
  <c r="S680" i="1"/>
  <c r="T680" i="1" s="1"/>
  <c r="S692" i="1"/>
  <c r="T692" i="1" s="1"/>
  <c r="S704" i="1"/>
  <c r="T704" i="1" s="1"/>
  <c r="S716" i="1"/>
  <c r="T716" i="1" s="1"/>
  <c r="S728" i="1"/>
  <c r="T728" i="1" s="1"/>
  <c r="S740" i="1"/>
  <c r="T740" i="1" s="1"/>
  <c r="S752" i="1"/>
  <c r="T752" i="1" s="1"/>
  <c r="S764" i="1"/>
  <c r="T764" i="1" s="1"/>
  <c r="S776" i="1"/>
  <c r="T776" i="1" s="1"/>
  <c r="S788" i="1"/>
  <c r="T788" i="1" s="1"/>
  <c r="S800" i="1"/>
  <c r="T800" i="1" s="1"/>
  <c r="S812" i="1"/>
  <c r="T812" i="1" s="1"/>
  <c r="S824" i="1"/>
  <c r="T824" i="1" s="1"/>
  <c r="S836" i="1"/>
  <c r="T836" i="1" s="1"/>
  <c r="S848" i="1"/>
  <c r="T848" i="1" s="1"/>
  <c r="S881" i="1"/>
  <c r="T881" i="1" s="1"/>
  <c r="S489" i="1"/>
  <c r="T489" i="1" s="1"/>
  <c r="S887" i="1"/>
  <c r="T887" i="1" s="1"/>
  <c r="S476" i="1"/>
  <c r="T476" i="1" s="1"/>
  <c r="S494" i="1"/>
  <c r="T494" i="1" s="1"/>
  <c r="S509" i="1"/>
  <c r="T509" i="1" s="1"/>
  <c r="S521" i="1"/>
  <c r="T521" i="1" s="1"/>
  <c r="S533" i="1"/>
  <c r="T533" i="1" s="1"/>
  <c r="S545" i="1"/>
  <c r="T545" i="1" s="1"/>
  <c r="S557" i="1"/>
  <c r="T557" i="1" s="1"/>
  <c r="S569" i="1"/>
  <c r="T569" i="1" s="1"/>
  <c r="S581" i="1"/>
  <c r="T581" i="1" s="1"/>
  <c r="S593" i="1"/>
  <c r="T593" i="1" s="1"/>
  <c r="S605" i="1"/>
  <c r="T605" i="1" s="1"/>
  <c r="S617" i="1"/>
  <c r="T617" i="1" s="1"/>
  <c r="S629" i="1"/>
  <c r="T629" i="1" s="1"/>
  <c r="S641" i="1"/>
  <c r="T641" i="1" s="1"/>
  <c r="S653" i="1"/>
  <c r="T653" i="1" s="1"/>
  <c r="S665" i="1"/>
  <c r="T665" i="1" s="1"/>
  <c r="S677" i="1"/>
  <c r="T677" i="1" s="1"/>
  <c r="S689" i="1"/>
  <c r="T689" i="1" s="1"/>
  <c r="S701" i="1"/>
  <c r="T701" i="1" s="1"/>
  <c r="S872" i="1"/>
  <c r="T872" i="1" s="1"/>
  <c r="S908" i="1"/>
  <c r="T908" i="1" s="1"/>
  <c r="S486" i="1"/>
  <c r="T486" i="1" s="1"/>
  <c r="S504" i="1"/>
  <c r="T504" i="1" s="1"/>
  <c r="S516" i="1"/>
  <c r="T516" i="1" s="1"/>
  <c r="S528" i="1"/>
  <c r="T528" i="1" s="1"/>
  <c r="S540" i="1"/>
  <c r="T540" i="1" s="1"/>
  <c r="S552" i="1"/>
  <c r="T552" i="1" s="1"/>
  <c r="S564" i="1"/>
  <c r="T564" i="1" s="1"/>
  <c r="S576" i="1"/>
  <c r="T576" i="1" s="1"/>
  <c r="S588" i="1"/>
  <c r="T588" i="1" s="1"/>
  <c r="S600" i="1"/>
  <c r="T600" i="1" s="1"/>
  <c r="S612" i="1"/>
  <c r="T612" i="1" s="1"/>
  <c r="S624" i="1"/>
  <c r="T624" i="1" s="1"/>
  <c r="S636" i="1"/>
  <c r="T636" i="1" s="1"/>
  <c r="S648" i="1"/>
  <c r="T648" i="1" s="1"/>
  <c r="S893" i="1"/>
  <c r="T893" i="1" s="1"/>
  <c r="S1027" i="1"/>
  <c r="T1027" i="1" s="1"/>
  <c r="S988" i="1"/>
  <c r="T988" i="1" s="1"/>
  <c r="S1282" i="1"/>
  <c r="T1282" i="1" s="1"/>
  <c r="S982" i="1"/>
  <c r="T982" i="1" s="1"/>
  <c r="S1024" i="1"/>
  <c r="T1024" i="1" s="1"/>
  <c r="S1033" i="1"/>
  <c r="T1033" i="1" s="1"/>
  <c r="S1192" i="1"/>
  <c r="T1192" i="1" s="1"/>
  <c r="S1179" i="1"/>
  <c r="T1179" i="1" s="1"/>
  <c r="S1021" i="1"/>
  <c r="T1021" i="1" s="1"/>
  <c r="S1030" i="1"/>
  <c r="T1030" i="1" s="1"/>
  <c r="S1174" i="1"/>
  <c r="T1174" i="1" s="1"/>
  <c r="S1251" i="1"/>
  <c r="T1251" i="1" s="1"/>
  <c r="S997" i="1"/>
  <c r="T997" i="1" s="1"/>
  <c r="S1018" i="1"/>
  <c r="T1018" i="1" s="1"/>
  <c r="S1210" i="1"/>
  <c r="T1210" i="1" s="1"/>
  <c r="S1287" i="1"/>
  <c r="T1287" i="1" s="1"/>
  <c r="S1136" i="1"/>
  <c r="T1136" i="1" s="1"/>
  <c r="S1154" i="1"/>
  <c r="T1154" i="1" s="1"/>
  <c r="S1172" i="1"/>
  <c r="T1172" i="1" s="1"/>
  <c r="S1190" i="1"/>
  <c r="T1190" i="1" s="1"/>
  <c r="S1208" i="1"/>
  <c r="T1208" i="1" s="1"/>
  <c r="S1226" i="1"/>
  <c r="T1226" i="1" s="1"/>
  <c r="S1244" i="1"/>
  <c r="T1244" i="1" s="1"/>
  <c r="S1262" i="1"/>
  <c r="T1262" i="1" s="1"/>
  <c r="S1280" i="1"/>
  <c r="T1280" i="1" s="1"/>
  <c r="S1133" i="1"/>
  <c r="T1133" i="1" s="1"/>
  <c r="S1151" i="1"/>
  <c r="T1151" i="1" s="1"/>
  <c r="S1169" i="1"/>
  <c r="T1169" i="1" s="1"/>
  <c r="S1187" i="1"/>
  <c r="T1187" i="1" s="1"/>
  <c r="S1205" i="1"/>
  <c r="T1205" i="1" s="1"/>
  <c r="S1223" i="1"/>
  <c r="T1223" i="1" s="1"/>
  <c r="S1241" i="1"/>
  <c r="T1241" i="1" s="1"/>
  <c r="S1259" i="1"/>
  <c r="T1259" i="1" s="1"/>
  <c r="S1277" i="1"/>
  <c r="T1277" i="1" s="1"/>
  <c r="S1135" i="1"/>
  <c r="T1135" i="1" s="1"/>
  <c r="S1153" i="1"/>
  <c r="T1153" i="1" s="1"/>
  <c r="S1171" i="1"/>
  <c r="T1171" i="1" s="1"/>
  <c r="S1189" i="1"/>
  <c r="T1189" i="1" s="1"/>
  <c r="S1207" i="1"/>
  <c r="T1207" i="1" s="1"/>
  <c r="S1225" i="1"/>
  <c r="T1225" i="1" s="1"/>
  <c r="S1243" i="1"/>
  <c r="T1243" i="1" s="1"/>
  <c r="S1261" i="1"/>
  <c r="T1261" i="1" s="1"/>
  <c r="S1279" i="1"/>
  <c r="T1279" i="1" s="1"/>
  <c r="S1297" i="1"/>
  <c r="T1297" i="1" s="1"/>
  <c r="S1132" i="1"/>
  <c r="T1132" i="1" s="1"/>
  <c r="S1150" i="1"/>
  <c r="T1150" i="1" s="1"/>
  <c r="S1168" i="1"/>
  <c r="T1168" i="1" s="1"/>
  <c r="S1186" i="1"/>
  <c r="T1186" i="1" s="1"/>
  <c r="S1204" i="1"/>
  <c r="T1204" i="1" s="1"/>
  <c r="S1222" i="1"/>
  <c r="T1222" i="1" s="1"/>
  <c r="S1240" i="1"/>
  <c r="T1240" i="1" s="1"/>
  <c r="S1258" i="1"/>
  <c r="T1258" i="1" s="1"/>
  <c r="S1276" i="1"/>
  <c r="T1276" i="1" s="1"/>
  <c r="S1294" i="1"/>
  <c r="T1294" i="1" s="1"/>
  <c r="S1129" i="1"/>
  <c r="T1129" i="1" s="1"/>
  <c r="S1147" i="1"/>
  <c r="T1147" i="1" s="1"/>
  <c r="S1165" i="1"/>
  <c r="T1165" i="1" s="1"/>
  <c r="S1183" i="1"/>
  <c r="T1183" i="1" s="1"/>
  <c r="S1201" i="1"/>
  <c r="T1201" i="1" s="1"/>
  <c r="S1219" i="1"/>
  <c r="T1219" i="1" s="1"/>
  <c r="S1237" i="1"/>
  <c r="T1237" i="1" s="1"/>
  <c r="S1255" i="1"/>
  <c r="T1255" i="1" s="1"/>
  <c r="S1273" i="1"/>
  <c r="T1273" i="1" s="1"/>
  <c r="S1291" i="1"/>
  <c r="T1291" i="1" s="1"/>
  <c r="S1126" i="1"/>
  <c r="T1126" i="1" s="1"/>
  <c r="S1144" i="1"/>
  <c r="T1144" i="1" s="1"/>
  <c r="S1162" i="1"/>
  <c r="T1162" i="1" s="1"/>
  <c r="S1180" i="1"/>
  <c r="T1180" i="1" s="1"/>
  <c r="S1198" i="1"/>
  <c r="T1198" i="1" s="1"/>
  <c r="S1216" i="1"/>
  <c r="T1216" i="1" s="1"/>
  <c r="S1234" i="1"/>
  <c r="T1234" i="1" s="1"/>
  <c r="S1252" i="1"/>
  <c r="T1252" i="1" s="1"/>
  <c r="S1270" i="1"/>
  <c r="T1270" i="1" s="1"/>
  <c r="S1288" i="1"/>
  <c r="T1288" i="1" s="1"/>
  <c r="S1533" i="1"/>
  <c r="T1533" i="1" s="1"/>
  <c r="S1565" i="1"/>
  <c r="T1565" i="1" s="1"/>
  <c r="S1580" i="1"/>
  <c r="T1580" i="1" s="1"/>
  <c r="S1592" i="1"/>
  <c r="T1592" i="1" s="1"/>
  <c r="S1604" i="1"/>
  <c r="T1604" i="1" s="1"/>
  <c r="S1616" i="1"/>
  <c r="T1616" i="1" s="1"/>
  <c r="S1628" i="1"/>
  <c r="T1628" i="1" s="1"/>
  <c r="S1640" i="1"/>
  <c r="T1640" i="1" s="1"/>
  <c r="S1652" i="1"/>
  <c r="T1652" i="1" s="1"/>
  <c r="S1664" i="1"/>
  <c r="T1664" i="1" s="1"/>
  <c r="S1676" i="1"/>
  <c r="T1676" i="1" s="1"/>
  <c r="S1688" i="1"/>
  <c r="T1688" i="1" s="1"/>
  <c r="S1700" i="1"/>
  <c r="T1700" i="1" s="1"/>
  <c r="S1712" i="1"/>
  <c r="T1712" i="1" s="1"/>
  <c r="S1724" i="1"/>
  <c r="T1724" i="1" s="1"/>
  <c r="S1736" i="1"/>
  <c r="T1736" i="1" s="1"/>
  <c r="S1748" i="1"/>
  <c r="T1748" i="1" s="1"/>
  <c r="S1760" i="1"/>
  <c r="T1760" i="1" s="1"/>
  <c r="S1772" i="1"/>
  <c r="T1772" i="1" s="1"/>
  <c r="S1784" i="1"/>
  <c r="T1784" i="1" s="1"/>
  <c r="S1793" i="1"/>
  <c r="T1793" i="1" s="1"/>
  <c r="S1799" i="1"/>
  <c r="T1799" i="1" s="1"/>
  <c r="S1826" i="1"/>
  <c r="T1826" i="1" s="1"/>
  <c r="S1895" i="1"/>
  <c r="T1895" i="1" s="1"/>
  <c r="S1931" i="1"/>
  <c r="T1931" i="1" s="1"/>
  <c r="S1562" i="1"/>
  <c r="T1562" i="1" s="1"/>
  <c r="S1582" i="1"/>
  <c r="T1582" i="1" s="1"/>
  <c r="S1594" i="1"/>
  <c r="T1594" i="1" s="1"/>
  <c r="S1606" i="1"/>
  <c r="T1606" i="1" s="1"/>
  <c r="S1618" i="1"/>
  <c r="T1618" i="1" s="1"/>
  <c r="S1630" i="1"/>
  <c r="T1630" i="1" s="1"/>
  <c r="S1642" i="1"/>
  <c r="T1642" i="1" s="1"/>
  <c r="S1654" i="1"/>
  <c r="T1654" i="1" s="1"/>
  <c r="S1666" i="1"/>
  <c r="T1666" i="1" s="1"/>
  <c r="S1805" i="1"/>
  <c r="T1805" i="1" s="1"/>
  <c r="S1814" i="1"/>
  <c r="T1814" i="1" s="1"/>
  <c r="S1823" i="1"/>
  <c r="T1823" i="1" s="1"/>
  <c r="S1841" i="1"/>
  <c r="T1841" i="1" s="1"/>
  <c r="S1853" i="1"/>
  <c r="T1853" i="1" s="1"/>
  <c r="S1862" i="1"/>
  <c r="T1862" i="1" s="1"/>
  <c r="S1871" i="1"/>
  <c r="T1871" i="1" s="1"/>
  <c r="S2064" i="1"/>
  <c r="T2064" i="1" s="1"/>
  <c r="S1559" i="1"/>
  <c r="T1559" i="1" s="1"/>
  <c r="S1584" i="1"/>
  <c r="T1584" i="1" s="1"/>
  <c r="S1596" i="1"/>
  <c r="T1596" i="1" s="1"/>
  <c r="S1608" i="1"/>
  <c r="T1608" i="1" s="1"/>
  <c r="S1620" i="1"/>
  <c r="T1620" i="1" s="1"/>
  <c r="S1838" i="1"/>
  <c r="T1838" i="1" s="1"/>
  <c r="S1556" i="1"/>
  <c r="T1556" i="1" s="1"/>
  <c r="S1574" i="1"/>
  <c r="T1574" i="1" s="1"/>
  <c r="S1586" i="1"/>
  <c r="T1586" i="1" s="1"/>
  <c r="S1598" i="1"/>
  <c r="T1598" i="1" s="1"/>
  <c r="S1610" i="1"/>
  <c r="T1610" i="1" s="1"/>
  <c r="S1622" i="1"/>
  <c r="T1622" i="1" s="1"/>
  <c r="S1548" i="1"/>
  <c r="T1548" i="1" s="1"/>
  <c r="S1566" i="1"/>
  <c r="T1566" i="1" s="1"/>
  <c r="S1581" i="1"/>
  <c r="T1581" i="1" s="1"/>
  <c r="S1593" i="1"/>
  <c r="T1593" i="1" s="1"/>
  <c r="S1605" i="1"/>
  <c r="T1605" i="1" s="1"/>
  <c r="S1617" i="1"/>
  <c r="T1617" i="1" s="1"/>
  <c r="S1645" i="1"/>
  <c r="T1645" i="1" s="1"/>
  <c r="S1657" i="1"/>
  <c r="T1657" i="1" s="1"/>
  <c r="S1844" i="1"/>
  <c r="T1844" i="1" s="1"/>
  <c r="S1885" i="1"/>
  <c r="T1885" i="1" s="1"/>
  <c r="S1903" i="1"/>
  <c r="T1903" i="1" s="1"/>
  <c r="S1921" i="1"/>
  <c r="T1921" i="1" s="1"/>
  <c r="S1939" i="1"/>
  <c r="T1939" i="1" s="1"/>
  <c r="S1957" i="1"/>
  <c r="T1957" i="1" s="1"/>
  <c r="S1975" i="1"/>
  <c r="T1975" i="1" s="1"/>
  <c r="S1993" i="1"/>
  <c r="T1993" i="1" s="1"/>
  <c r="S2011" i="1"/>
  <c r="T2011" i="1" s="1"/>
  <c r="S2026" i="1"/>
  <c r="T2026" i="1" s="1"/>
  <c r="S2035" i="1"/>
  <c r="T2035" i="1" s="1"/>
  <c r="S2044" i="1"/>
  <c r="T2044" i="1" s="1"/>
  <c r="S2053" i="1"/>
  <c r="T2053" i="1" s="1"/>
  <c r="S2062" i="1"/>
  <c r="T2062" i="1" s="1"/>
  <c r="S2023" i="1"/>
  <c r="T2023" i="1" s="1"/>
  <c r="S1879" i="1"/>
  <c r="T1879" i="1" s="1"/>
  <c r="S1897" i="1"/>
  <c r="T1897" i="1" s="1"/>
  <c r="S1915" i="1"/>
  <c r="T1915" i="1" s="1"/>
  <c r="S1933" i="1"/>
  <c r="T1933" i="1" s="1"/>
  <c r="S1951" i="1"/>
  <c r="T1951" i="1" s="1"/>
  <c r="S1969" i="1"/>
  <c r="T1969" i="1" s="1"/>
  <c r="S1943" i="1"/>
  <c r="T1943" i="1" s="1"/>
  <c r="S1961" i="1"/>
  <c r="T1961" i="1" s="1"/>
  <c r="S1979" i="1"/>
  <c r="T1979" i="1" s="1"/>
  <c r="S1997" i="1"/>
  <c r="T1997" i="1" s="1"/>
  <c r="S1894" i="1"/>
  <c r="T1894" i="1" s="1"/>
  <c r="S1912" i="1"/>
  <c r="T1912" i="1" s="1"/>
  <c r="S1930" i="1"/>
  <c r="T1930" i="1" s="1"/>
  <c r="S1948" i="1"/>
  <c r="T1948" i="1" s="1"/>
  <c r="S1891" i="1"/>
  <c r="T1891" i="1" s="1"/>
  <c r="S1909" i="1"/>
  <c r="T1909" i="1" s="1"/>
  <c r="S1927" i="1"/>
  <c r="T1927" i="1" s="1"/>
  <c r="S1945" i="1"/>
  <c r="T1945" i="1" s="1"/>
  <c r="S1991" i="1"/>
  <c r="T1991" i="1" s="1"/>
  <c r="S2082" i="1"/>
  <c r="T2082" i="1" s="1"/>
  <c r="S1888" i="1"/>
  <c r="T1888" i="1" s="1"/>
  <c r="S1906" i="1"/>
  <c r="T1906" i="1" s="1"/>
  <c r="S1924" i="1"/>
  <c r="T1924" i="1" s="1"/>
  <c r="S1942" i="1"/>
  <c r="T1942" i="1" s="1"/>
  <c r="S1952" i="1"/>
  <c r="T1952" i="1" s="1"/>
  <c r="S1970" i="1"/>
  <c r="T1970" i="1" s="1"/>
  <c r="S1988" i="1"/>
  <c r="T1988" i="1" s="1"/>
  <c r="S2074" i="1"/>
  <c r="T2074" i="1" s="1"/>
  <c r="S2092" i="1"/>
  <c r="T2092" i="1" s="1"/>
  <c r="S2110" i="1"/>
  <c r="T2110" i="1" s="1"/>
  <c r="S2128" i="1"/>
  <c r="T2128" i="1" s="1"/>
  <c r="S2071" i="1"/>
  <c r="T2071" i="1" s="1"/>
  <c r="S2089" i="1"/>
  <c r="T2089" i="1" s="1"/>
  <c r="S2107" i="1"/>
  <c r="T2107" i="1" s="1"/>
  <c r="S2125" i="1"/>
  <c r="T2125" i="1" s="1"/>
  <c r="S2277" i="1"/>
  <c r="T2277" i="1" s="1"/>
  <c r="S2078" i="1"/>
  <c r="T2078" i="1" s="1"/>
  <c r="S2065" i="1"/>
  <c r="T2065" i="1" s="1"/>
  <c r="S2083" i="1"/>
  <c r="T2083" i="1" s="1"/>
  <c r="S2075" i="1"/>
  <c r="T2075" i="1" s="1"/>
  <c r="S2093" i="1"/>
  <c r="T2093" i="1" s="1"/>
  <c r="S2072" i="1"/>
  <c r="T2072" i="1" s="1"/>
  <c r="S2090" i="1"/>
  <c r="T2090" i="1" s="1"/>
  <c r="S2458" i="1"/>
  <c r="T2458" i="1" s="1"/>
  <c r="S2470" i="1"/>
  <c r="T2470" i="1" s="1"/>
  <c r="S2482" i="1"/>
  <c r="T2482" i="1" s="1"/>
  <c r="S2494" i="1"/>
  <c r="T2494" i="1" s="1"/>
  <c r="S2506" i="1"/>
  <c r="T2506" i="1" s="1"/>
  <c r="S2518" i="1"/>
  <c r="T2518" i="1" s="1"/>
  <c r="S2530" i="1"/>
  <c r="T2530" i="1" s="1"/>
  <c r="S2542" i="1"/>
  <c r="T2542" i="1" s="1"/>
  <c r="S2554" i="1"/>
  <c r="T2554" i="1" s="1"/>
  <c r="S2566" i="1"/>
  <c r="T2566" i="1" s="1"/>
  <c r="S2578" i="1"/>
  <c r="T2578" i="1" s="1"/>
  <c r="S2590" i="1"/>
  <c r="T2590" i="1" s="1"/>
  <c r="S2602" i="1"/>
  <c r="T2602" i="1" s="1"/>
  <c r="S2614" i="1"/>
  <c r="T2614" i="1" s="1"/>
  <c r="S2626" i="1"/>
  <c r="T2626" i="1" s="1"/>
  <c r="S2501" i="1"/>
  <c r="T2501" i="1" s="1"/>
  <c r="S2513" i="1"/>
  <c r="T2513" i="1" s="1"/>
  <c r="S2525" i="1"/>
  <c r="T2525" i="1" s="1"/>
  <c r="S2537" i="1"/>
  <c r="T2537" i="1" s="1"/>
  <c r="S2549" i="1"/>
  <c r="T2549" i="1" s="1"/>
  <c r="S2561" i="1"/>
  <c r="T2561" i="1" s="1"/>
  <c r="S2573" i="1"/>
  <c r="T2573" i="1" s="1"/>
  <c r="S2585" i="1"/>
  <c r="T2585" i="1" s="1"/>
  <c r="S2597" i="1"/>
  <c r="T2597" i="1" s="1"/>
  <c r="S2496" i="1"/>
  <c r="T2496" i="1" s="1"/>
  <c r="S2508" i="1"/>
  <c r="T2508" i="1" s="1"/>
  <c r="S2520" i="1"/>
  <c r="T2520" i="1" s="1"/>
  <c r="S2532" i="1"/>
  <c r="T2532" i="1" s="1"/>
  <c r="S2544" i="1"/>
  <c r="T2544" i="1" s="1"/>
  <c r="S2556" i="1"/>
  <c r="T2556" i="1" s="1"/>
  <c r="S2568" i="1"/>
  <c r="T2568" i="1" s="1"/>
  <c r="S2580" i="1"/>
  <c r="T2580" i="1" s="1"/>
  <c r="S2592" i="1"/>
  <c r="T2592" i="1" s="1"/>
  <c r="S2604" i="1"/>
  <c r="T2604" i="1" s="1"/>
  <c r="S2455" i="1"/>
  <c r="T2455" i="1" s="1"/>
  <c r="S2467" i="1"/>
  <c r="T2467" i="1" s="1"/>
  <c r="S2479" i="1"/>
  <c r="T2479" i="1" s="1"/>
  <c r="S2491" i="1"/>
  <c r="T2491" i="1" s="1"/>
  <c r="S2457" i="1"/>
  <c r="T2457" i="1" s="1"/>
  <c r="S2469" i="1"/>
  <c r="T2469" i="1" s="1"/>
  <c r="S2481" i="1"/>
  <c r="T2481" i="1" s="1"/>
  <c r="S2493" i="1"/>
  <c r="T2493" i="1" s="1"/>
  <c r="S2500" i="1"/>
  <c r="T2500" i="1" s="1"/>
  <c r="S2512" i="1"/>
  <c r="T2512" i="1" s="1"/>
  <c r="S2524" i="1"/>
  <c r="T2524" i="1" s="1"/>
  <c r="S2536" i="1"/>
  <c r="T2536" i="1" s="1"/>
  <c r="S2548" i="1"/>
  <c r="T2548" i="1" s="1"/>
  <c r="S2560" i="1"/>
  <c r="T2560" i="1" s="1"/>
  <c r="S2572" i="1"/>
  <c r="T2572" i="1" s="1"/>
  <c r="S2584" i="1"/>
  <c r="T2584" i="1" s="1"/>
  <c r="S2596" i="1"/>
  <c r="T2596" i="1" s="1"/>
  <c r="S2608" i="1"/>
  <c r="T2608" i="1" s="1"/>
  <c r="S2620" i="1"/>
  <c r="T2620" i="1" s="1"/>
  <c r="S2495" i="1"/>
  <c r="T2495" i="1" s="1"/>
  <c r="S2543" i="1"/>
  <c r="T2543" i="1" s="1"/>
  <c r="S2555" i="1"/>
  <c r="T2555" i="1" s="1"/>
  <c r="S2567" i="1"/>
  <c r="T2567" i="1" s="1"/>
  <c r="S2579" i="1"/>
  <c r="T2579" i="1" s="1"/>
  <c r="S2591" i="1"/>
  <c r="T2591" i="1" s="1"/>
  <c r="S2461" i="1"/>
  <c r="T2461" i="1" s="1"/>
  <c r="S2473" i="1"/>
  <c r="T2473" i="1" s="1"/>
  <c r="S2485" i="1"/>
  <c r="T2485" i="1" s="1"/>
  <c r="S2497" i="1"/>
  <c r="T2497" i="1" s="1"/>
  <c r="S2509" i="1"/>
  <c r="T2509" i="1" s="1"/>
  <c r="S2521" i="1"/>
  <c r="T2521" i="1" s="1"/>
  <c r="S2533" i="1"/>
  <c r="T2533" i="1" s="1"/>
  <c r="S2545" i="1"/>
  <c r="T2545" i="1" s="1"/>
  <c r="S2557" i="1"/>
  <c r="T2557" i="1" s="1"/>
  <c r="S2569" i="1"/>
  <c r="T2569" i="1" s="1"/>
  <c r="S2581" i="1"/>
  <c r="T2581" i="1" s="1"/>
  <c r="S2593" i="1"/>
  <c r="T2593" i="1" s="1"/>
  <c r="S2605" i="1"/>
  <c r="T2605" i="1" s="1"/>
  <c r="S2617" i="1"/>
  <c r="T2617" i="1" s="1"/>
  <c r="S2629" i="1"/>
  <c r="T2629" i="1" s="1"/>
  <c r="S2492" i="1"/>
  <c r="T2492" i="1" s="1"/>
  <c r="S2504" i="1"/>
  <c r="T2504" i="1" s="1"/>
  <c r="S2516" i="1"/>
  <c r="T2516" i="1" s="1"/>
  <c r="S2528" i="1"/>
  <c r="T2528" i="1" s="1"/>
  <c r="S2540" i="1"/>
  <c r="T2540" i="1" s="1"/>
  <c r="S2552" i="1"/>
  <c r="T2552" i="1" s="1"/>
  <c r="S2564" i="1"/>
  <c r="T2564" i="1" s="1"/>
  <c r="S2576" i="1"/>
  <c r="T2576" i="1" s="1"/>
  <c r="S2588" i="1"/>
  <c r="T2588" i="1" s="1"/>
</calcChain>
</file>

<file path=xl/sharedStrings.xml><?xml version="1.0" encoding="utf-8"?>
<sst xmlns="http://schemas.openxmlformats.org/spreadsheetml/2006/main" count="16328" uniqueCount="95">
  <si>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</si>
  <si>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</si>
  <si>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</si>
  <si>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</si>
  <si>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</si>
  <si>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</si>
  <si>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</si>
  <si>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</si>
  <si>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</si>
  <si>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</si>
  <si>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</si>
  <si>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</si>
  <si>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</si>
  <si>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</si>
  <si>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</si>
  <si>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</si>
  <si>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</si>
  <si>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</si>
  <si>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</si>
  <si>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</si>
  <si>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</si>
  <si>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</si>
  <si>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</si>
  <si>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</si>
  <si>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</si>
  <si>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</si>
  <si>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</si>
  <si>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</si>
  <si>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</si>
  <si>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</si>
  <si>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</si>
  <si>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</si>
  <si>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</si>
  <si>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</si>
  <si>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</si>
  <si>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</si>
  <si>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</si>
  <si>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</si>
  <si>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</si>
  <si>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</si>
  <si>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</si>
  <si>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</si>
  <si>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</si>
  <si>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</si>
  <si>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</si>
  <si>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</si>
  <si>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</si>
  <si>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</si>
  <si>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</si>
  <si>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</si>
  <si>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</si>
  <si>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</si>
  <si>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</si>
  <si>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</si>
  <si>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</si>
  <si>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Year</t>
  </si>
  <si>
    <t>Month No</t>
  </si>
  <si>
    <t>Month</t>
  </si>
  <si>
    <t>Region</t>
  </si>
  <si>
    <t>Country</t>
  </si>
  <si>
    <t>Sales Channel</t>
  </si>
  <si>
    <t>Customer Type</t>
  </si>
  <si>
    <t>Product Category</t>
  </si>
  <si>
    <t>Product</t>
  </si>
  <si>
    <t>Units Sold</t>
  </si>
  <si>
    <t>Unit Price</t>
  </si>
  <si>
    <t>Discount %</t>
  </si>
  <si>
    <t>Unit Cost</t>
  </si>
  <si>
    <t>Revenue</t>
  </si>
  <si>
    <t>COGS</t>
  </si>
  <si>
    <t>Gross Profit</t>
  </si>
  <si>
    <t>Gross Margin %</t>
  </si>
  <si>
    <t>ID_DistinctFlag</t>
  </si>
  <si>
    <t>Quarter No</t>
  </si>
  <si>
    <t>Jan</t>
  </si>
  <si>
    <t>Feb</t>
  </si>
  <si>
    <t>Mar</t>
  </si>
  <si>
    <t>Apr</t>
  </si>
  <si>
    <t>May</t>
  </si>
  <si>
    <t>Jun</t>
  </si>
  <si>
    <t>Jul</t>
  </si>
  <si>
    <t>Aug</t>
  </si>
  <si>
    <t>Sep</t>
  </si>
  <si>
    <t>Oct</t>
  </si>
  <si>
    <t>Nov</t>
  </si>
  <si>
    <t>Dec</t>
  </si>
  <si>
    <t>Grand Total</t>
  </si>
  <si>
    <t>Sum of Revenue</t>
  </si>
  <si>
    <t>Sum of Units Sold</t>
  </si>
  <si>
    <t>Sum of Gross Profit</t>
  </si>
  <si>
    <t>Gross Profit Margin</t>
  </si>
  <si>
    <t>Count of ID</t>
  </si>
  <si>
    <t>Total Revenue</t>
  </si>
  <si>
    <t>Total Gross Profit</t>
  </si>
  <si>
    <t>'Sales Dashboard'!$M$8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</si>
</sst>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0.00"/>
    <numFmt numFmtId="166" formatCode="0.0%"/>
    <numFmt numFmtId="172" formatCode="\$#,##0.00,&quot;K&quot;"/>
    <numFmt numFmtId="174" formatCode="\$#,##0"/>
    <numFmt numFmtId="175" formatCode="\$#,##0,&quot;K&quot;"/>
  </numFmts>
  <fonts count="6" x14ac:knownFonts="1">
    <font>
      <sz val="11"/>
      <color theme="1"/>
      <name val="Calibri"/>
      <family val="2"/>
      <scheme val="minor"/>
    </font>
    <font>
      <sz val="11"/>
      <color theme="1"/>
      <name val="Calibri"/>
      <family val="2"/>
      <scheme val="minor"/>
    </font>
    <font>
      <sz val="12"/>
      <name val="Calibri"/>
      <family val="2"/>
      <scheme val="minor"/>
    </font>
    <font>
      <sz val="12"/>
      <color theme="1"/>
      <name val="Calibri"/>
      <family val="2"/>
      <scheme val="minor"/>
    </font>
    <font>
      <b/>
      <sz val="12"/>
      <color rgb="FFFFFFFF"/>
      <name val="Calibri"/>
      <family val="2"/>
      <scheme val="minor"/>
    </font>
    <font>
      <sz val="11"/>
      <color theme="5" tint="-0.249977111117893"/>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1F4E78"/>
      </patternFill>
    </fill>
    <fill>
      <patternFill patternType="solid">
        <fgColor theme="8"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4" fillId="3" borderId="1" xfId="0" applyFont="1" applyFill="1" applyBorder="1" applyAlignment="1">
      <alignment horizontal="center" vertical="center"/>
    </xf>
    <xf numFmtId="0" fontId="2" fillId="2" borderId="1" xfId="0" quotePrefix="1" applyFont="1" applyFill="1" applyBorder="1" applyAlignment="1">
      <alignment horizontal="center" vertical="center"/>
    </xf>
    <xf numFmtId="16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NumberFormat="1" applyFont="1" applyFill="1" applyBorder="1" applyAlignment="1">
      <alignment horizontal="center" vertical="center"/>
    </xf>
    <xf numFmtId="1" fontId="2" fillId="2" borderId="1" xfId="0" applyNumberFormat="1" applyFont="1" applyFill="1" applyBorder="1" applyAlignment="1">
      <alignment horizontal="center" vertical="center"/>
    </xf>
    <xf numFmtId="165" fontId="2" fillId="2" borderId="1" xfId="0" applyNumberFormat="1" applyFont="1" applyFill="1" applyBorder="1" applyAlignment="1">
      <alignment horizontal="center" vertical="center"/>
    </xf>
    <xf numFmtId="9" fontId="2" fillId="2" borderId="1" xfId="0" applyNumberFormat="1" applyFont="1" applyFill="1" applyBorder="1" applyAlignment="1">
      <alignment horizontal="center" vertical="center"/>
    </xf>
    <xf numFmtId="166" fontId="2"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2" fillId="0" borderId="1" xfId="0" quotePrefix="1" applyFont="1" applyBorder="1" applyAlignment="1">
      <alignment horizontal="center" vertical="center"/>
    </xf>
    <xf numFmtId="164" fontId="2" fillId="0" borderId="1" xfId="0" applyNumberFormat="1" applyFont="1" applyBorder="1" applyAlignment="1">
      <alignment horizontal="center" vertical="center"/>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9"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5" fillId="0" borderId="0" xfId="0" applyFont="1"/>
    <xf numFmtId="0" fontId="5" fillId="4" borderId="0" xfId="0" applyFont="1" applyFill="1"/>
    <xf numFmtId="165" fontId="5" fillId="4" borderId="0" xfId="0" applyNumberFormat="1" applyFont="1" applyFill="1"/>
    <xf numFmtId="10" fontId="5" fillId="4" borderId="0" xfId="1" applyNumberFormat="1" applyFont="1" applyFill="1"/>
    <xf numFmtId="1" fontId="5" fillId="4" borderId="0" xfId="0" applyNumberFormat="1" applyFont="1" applyFill="1"/>
    <xf numFmtId="0" fontId="5" fillId="4" borderId="0" xfId="0" applyNumberFormat="1" applyFont="1" applyFill="1"/>
    <xf numFmtId="0" fontId="0" fillId="4" borderId="0" xfId="0" applyFill="1"/>
    <xf numFmtId="0" fontId="5" fillId="4" borderId="0" xfId="0" applyFont="1" applyFill="1" applyAlignment="1">
      <alignment horizontal="left"/>
    </xf>
    <xf numFmtId="172" fontId="5" fillId="4" borderId="0" xfId="0" applyNumberFormat="1" applyFont="1" applyFill="1"/>
    <xf numFmtId="174" fontId="5" fillId="4" borderId="0" xfId="0" applyNumberFormat="1" applyFont="1" applyFill="1"/>
    <xf numFmtId="175" fontId="5" fillId="4" borderId="0" xfId="0" applyNumberFormat="1" applyFont="1" applyFill="1"/>
    <xf numFmtId="0" fontId="0" fillId="5" borderId="0" xfId="0" applyFill="1"/>
  </cellXfs>
  <cellStyles count="2">
    <cellStyle name="Normal" xfId="0" builtinId="0"/>
    <cellStyle name="Percent" xfId="1" builtinId="5"/>
  </cellStyles>
  <dxfs count="1470">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4" formatCode="\$#,##0"/>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5" formatCode="\$#,##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172" formatCode="\$#,##0.00,&quot;K&quot;"/>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5" tint="-0.249977111117893"/>
      </font>
    </dxf>
    <dxf>
      <font>
        <color theme="5" tint="-0.249977111117893"/>
      </font>
    </dxf>
    <dxf>
      <font>
        <color theme="5" tint="-0.249977111117893"/>
      </font>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bgColor theme="8" tint="0.59999389629810485"/>
        </patternFill>
      </fill>
    </dxf>
    <dxf>
      <fill>
        <patternFill>
          <bgColor theme="8" tint="0.59999389629810485"/>
        </patternFill>
      </fill>
    </dxf>
    <dxf>
      <fill>
        <patternFill>
          <bgColor theme="8"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Table!Monthly_Revenue_Profit</c:name>
    <c:fmtId val="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281746031746032E-2"/>
          <c:y val="0.13931350589973907"/>
          <c:w val="0.94543650793650791"/>
          <c:h val="0.73824439467060765"/>
        </c:manualLayout>
      </c:layout>
      <c:lineChart>
        <c:grouping val="standard"/>
        <c:varyColors val="0"/>
        <c:ser>
          <c:idx val="0"/>
          <c:order val="0"/>
          <c:tx>
            <c:strRef>
              <c:f>'Pivot Table'!$B$8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\$#,##0.00,"K"</c:formatCode>
                <c:ptCount val="12"/>
                <c:pt idx="0">
                  <c:v>7690.9389999999994</c:v>
                </c:pt>
                <c:pt idx="1">
                  <c:v>4716.7249999999995</c:v>
                </c:pt>
                <c:pt idx="2">
                  <c:v>9788.1504999999979</c:v>
                </c:pt>
                <c:pt idx="3">
                  <c:v>11632.140499999998</c:v>
                </c:pt>
                <c:pt idx="4">
                  <c:v>11456.432000000001</c:v>
                </c:pt>
                <c:pt idx="5">
                  <c:v>15533.516000000003</c:v>
                </c:pt>
                <c:pt idx="6">
                  <c:v>13706.538</c:v>
                </c:pt>
                <c:pt idx="7">
                  <c:v>12214.656499999999</c:v>
                </c:pt>
                <c:pt idx="8">
                  <c:v>9723.3945000000022</c:v>
                </c:pt>
                <c:pt idx="9">
                  <c:v>9519.5870000000014</c:v>
                </c:pt>
                <c:pt idx="10">
                  <c:v>11029.907499999999</c:v>
                </c:pt>
                <c:pt idx="11">
                  <c:v>6712.4990000000007</c:v>
                </c:pt>
              </c:numCache>
            </c:numRef>
          </c:val>
          <c:smooth val="0"/>
          <c:extLst>
            <c:ext xmlns:c16="http://schemas.microsoft.com/office/drawing/2014/chart" uri="{C3380CC4-5D6E-409C-BE32-E72D297353CC}">
              <c16:uniqueId val="{00000000-DF6E-45CA-B722-CEA485A45FCB}"/>
            </c:ext>
          </c:extLst>
        </c:ser>
        <c:ser>
          <c:idx val="1"/>
          <c:order val="1"/>
          <c:tx>
            <c:strRef>
              <c:f>'Pivot Table'!$C$8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Table'!$C$9:$C$21</c:f>
              <c:numCache>
                <c:formatCode>\$#,##0.00,"K"</c:formatCode>
                <c:ptCount val="12"/>
                <c:pt idx="0">
                  <c:v>3728.1789999999987</c:v>
                </c:pt>
                <c:pt idx="1">
                  <c:v>2328.5250000000001</c:v>
                </c:pt>
                <c:pt idx="2">
                  <c:v>4758.2104999999992</c:v>
                </c:pt>
                <c:pt idx="3">
                  <c:v>5663.9105</c:v>
                </c:pt>
                <c:pt idx="4">
                  <c:v>5478.8120000000008</c:v>
                </c:pt>
                <c:pt idx="5">
                  <c:v>7209.8760000000011</c:v>
                </c:pt>
                <c:pt idx="6">
                  <c:v>6335.5879999999997</c:v>
                </c:pt>
                <c:pt idx="7">
                  <c:v>5947.4764999999989</c:v>
                </c:pt>
                <c:pt idx="8">
                  <c:v>4635.7445000000007</c:v>
                </c:pt>
                <c:pt idx="9">
                  <c:v>4447.3769999999995</c:v>
                </c:pt>
                <c:pt idx="10">
                  <c:v>5201.6574999999975</c:v>
                </c:pt>
                <c:pt idx="11">
                  <c:v>3341.5990000000006</c:v>
                </c:pt>
              </c:numCache>
            </c:numRef>
          </c:val>
          <c:smooth val="0"/>
          <c:extLst>
            <c:ext xmlns:c16="http://schemas.microsoft.com/office/drawing/2014/chart" uri="{C3380CC4-5D6E-409C-BE32-E72D297353CC}">
              <c16:uniqueId val="{00000001-DF6E-45CA-B722-CEA485A45FCB}"/>
            </c:ext>
          </c:extLst>
        </c:ser>
        <c:dLbls>
          <c:showLegendKey val="0"/>
          <c:showVal val="0"/>
          <c:showCatName val="0"/>
          <c:showSerName val="0"/>
          <c:showPercent val="0"/>
          <c:showBubbleSize val="0"/>
        </c:dLbls>
        <c:marker val="1"/>
        <c:smooth val="0"/>
        <c:axId val="162969568"/>
        <c:axId val="164830960"/>
      </c:lineChart>
      <c:catAx>
        <c:axId val="16296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4830960"/>
        <c:crosses val="autoZero"/>
        <c:auto val="1"/>
        <c:lblAlgn val="l"/>
        <c:lblOffset val="100"/>
        <c:noMultiLvlLbl val="0"/>
      </c:catAx>
      <c:valAx>
        <c:axId val="164830960"/>
        <c:scaling>
          <c:orientation val="minMax"/>
        </c:scaling>
        <c:delete val="1"/>
        <c:axPos val="l"/>
        <c:numFmt formatCode="\$#,##0.00,&quot;K&quot;" sourceLinked="1"/>
        <c:majorTickMark val="none"/>
        <c:minorTickMark val="none"/>
        <c:tickLblPos val="nextTo"/>
        <c:crossAx val="162969568"/>
        <c:crosses val="autoZero"/>
        <c:crossBetween val="between"/>
      </c:valAx>
      <c:spPr>
        <a:noFill/>
        <a:ln>
          <a:noFill/>
        </a:ln>
        <a:effectLst/>
      </c:spPr>
    </c:plotArea>
    <c:legend>
      <c:legendPos val="t"/>
      <c:layout>
        <c:manualLayout>
          <c:xMode val="edge"/>
          <c:yMode val="edge"/>
          <c:x val="0.43187661114631171"/>
          <c:y val="3.5063710578058863E-2"/>
          <c:w val="0.53797613502334318"/>
          <c:h val="0.119821718057396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Table!Country_Revenue</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29051569224621"/>
          <c:y val="0.1411801906364884"/>
          <c:w val="0.73287462434557615"/>
          <c:h val="0.80130195391901626"/>
        </c:manualLayout>
      </c:layout>
      <c:barChart>
        <c:barDir val="bar"/>
        <c:grouping val="clustered"/>
        <c:varyColors val="0"/>
        <c:ser>
          <c:idx val="0"/>
          <c:order val="0"/>
          <c:tx>
            <c:strRef>
              <c:f>'Pivot Table'!$F$8</c:f>
              <c:strCache>
                <c:ptCount val="1"/>
                <c:pt idx="0">
                  <c:v>Total</c:v>
                </c:pt>
              </c:strCache>
            </c:strRef>
          </c:tx>
          <c:spPr>
            <a:solidFill>
              <a:schemeClr val="accent1"/>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Netherlands</c:v>
                </c:pt>
                <c:pt idx="3">
                  <c:v>Spain</c:v>
                </c:pt>
                <c:pt idx="4">
                  <c:v>United Kingdom</c:v>
                </c:pt>
              </c:strCache>
            </c:strRef>
          </c:cat>
          <c:val>
            <c:numRef>
              <c:f>'Pivot Table'!$F$9:$F$14</c:f>
              <c:numCache>
                <c:formatCode>General</c:formatCode>
                <c:ptCount val="5"/>
                <c:pt idx="0">
                  <c:v>8911.0779999999959</c:v>
                </c:pt>
                <c:pt idx="1">
                  <c:v>13076.888000000004</c:v>
                </c:pt>
                <c:pt idx="2">
                  <c:v>11284.0625</c:v>
                </c:pt>
                <c:pt idx="3">
                  <c:v>11983.046500000002</c:v>
                </c:pt>
                <c:pt idx="4">
                  <c:v>13651.032499999999</c:v>
                </c:pt>
              </c:numCache>
            </c:numRef>
          </c:val>
          <c:extLst>
            <c:ext xmlns:c16="http://schemas.microsoft.com/office/drawing/2014/chart" uri="{C3380CC4-5D6E-409C-BE32-E72D297353CC}">
              <c16:uniqueId val="{00000000-E65D-44A9-9E31-6C430E657013}"/>
            </c:ext>
          </c:extLst>
        </c:ser>
        <c:dLbls>
          <c:showLegendKey val="0"/>
          <c:showVal val="0"/>
          <c:showCatName val="0"/>
          <c:showSerName val="0"/>
          <c:showPercent val="0"/>
          <c:showBubbleSize val="0"/>
        </c:dLbls>
        <c:gapWidth val="63"/>
        <c:axId val="214318768"/>
        <c:axId val="164830000"/>
      </c:barChart>
      <c:catAx>
        <c:axId val="21431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4830000"/>
        <c:crosses val="autoZero"/>
        <c:auto val="1"/>
        <c:lblAlgn val="ctr"/>
        <c:lblOffset val="100"/>
        <c:noMultiLvlLbl val="0"/>
      </c:catAx>
      <c:valAx>
        <c:axId val="164830000"/>
        <c:scaling>
          <c:orientation val="minMax"/>
        </c:scaling>
        <c:delete val="1"/>
        <c:axPos val="b"/>
        <c:numFmt formatCode="General" sourceLinked="1"/>
        <c:majorTickMark val="none"/>
        <c:minorTickMark val="none"/>
        <c:tickLblPos val="nextTo"/>
        <c:crossAx val="21431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Table!Sales_Channel</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3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9223622070954541"/>
          <c:y val="0.27246635126866325"/>
          <c:w val="0.48776354508392122"/>
          <c:h val="0.62162899728592835"/>
        </c:manualLayout>
      </c:layout>
      <c:pieChart>
        <c:varyColors val="1"/>
        <c:ser>
          <c:idx val="0"/>
          <c:order val="0"/>
          <c:tx>
            <c:strRef>
              <c:f>'Pivot Table'!$I$8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79-401E-8751-7FAB5E1423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79-401E-8751-7FAB5E1423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79-401E-8751-7FAB5E1423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79-401E-8751-7FAB5E1423DA}"/>
              </c:ext>
            </c:extLst>
          </c:dPt>
          <c:dLbls>
            <c:spPr>
              <a:noFill/>
              <a:ln>
                <a:noFill/>
              </a:ln>
              <a:effectLst/>
            </c:spPr>
            <c:txPr>
              <a:bodyPr rot="0" spcFirstLastPara="1" vertOverflow="ellipsis" vert="horz" wrap="square" lIns="38100" tIns="19050" rIns="38100" bIns="19050" anchor="ctr" anchorCtr="1">
                <a:spAutoFit/>
              </a:bodyPr>
              <a:lstStyle/>
              <a:p>
                <a:pPr>
                  <a:defRPr lang="en-US" sz="13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Table'!$H$9:$H$13</c:f>
              <c:strCache>
                <c:ptCount val="4"/>
                <c:pt idx="0">
                  <c:v>Corporate</c:v>
                </c:pt>
                <c:pt idx="1">
                  <c:v>Marketplace</c:v>
                </c:pt>
                <c:pt idx="2">
                  <c:v>Online Store</c:v>
                </c:pt>
                <c:pt idx="3">
                  <c:v>Retail Partners</c:v>
                </c:pt>
              </c:strCache>
            </c:strRef>
          </c:cat>
          <c:val>
            <c:numRef>
              <c:f>'Pivot Table'!$I$9:$I$13</c:f>
              <c:numCache>
                <c:formatCode>\$#,##0</c:formatCode>
                <c:ptCount val="4"/>
                <c:pt idx="0">
                  <c:v>35596.459499999997</c:v>
                </c:pt>
                <c:pt idx="1">
                  <c:v>16042.492499999998</c:v>
                </c:pt>
                <c:pt idx="2">
                  <c:v>50971.949499999952</c:v>
                </c:pt>
                <c:pt idx="3">
                  <c:v>21113.584000000006</c:v>
                </c:pt>
              </c:numCache>
            </c:numRef>
          </c:val>
          <c:extLst>
            <c:ext xmlns:c16="http://schemas.microsoft.com/office/drawing/2014/chart" uri="{C3380CC4-5D6E-409C-BE32-E72D297353CC}">
              <c16:uniqueId val="{00000008-4779-401E-8751-7FAB5E1423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2.0255853908656106E-2"/>
          <c:y val="0.17377861448030751"/>
          <c:w val="0.95523911650603999"/>
          <c:h val="8.4844052814596713E-2"/>
        </c:manualLayout>
      </c:layout>
      <c:overlay val="0"/>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Table!Region</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1.2500000000000001E-2"/>
              <c:y val="1.3888706620005832E-2"/>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622222222222221"/>
                  <c:h val="0.13615740740740739"/>
                </c:manualLayout>
              </c15:layout>
            </c:ext>
          </c:extLst>
        </c:dLbl>
      </c:pivotFmt>
    </c:pivotFmts>
    <c:plotArea>
      <c:layout>
        <c:manualLayout>
          <c:layoutTarget val="inner"/>
          <c:xMode val="edge"/>
          <c:yMode val="edge"/>
          <c:x val="2.4618545926102749E-2"/>
          <c:y val="0.16505124822452963"/>
          <c:w val="0.56365008806508432"/>
          <c:h val="0.78888404293455339"/>
        </c:manualLayout>
      </c:layout>
      <c:doughnutChart>
        <c:varyColors val="1"/>
        <c:ser>
          <c:idx val="0"/>
          <c:order val="0"/>
          <c:tx>
            <c:strRef>
              <c:f>'Pivot Table'!$L$8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51-4D52-A409-4B72CA464A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51-4D52-A409-4B72CA464A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51-4D52-A409-4B72CA464A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51-4D52-A409-4B72CA464A7B}"/>
              </c:ext>
            </c:extLst>
          </c:dPt>
          <c:dLbls>
            <c:dLbl>
              <c:idx val="3"/>
              <c:layout>
                <c:manualLayout>
                  <c:x val="-1.2500000000000001E-2"/>
                  <c:y val="1.3888706620005832E-2"/>
                </c:manualLayout>
              </c:layout>
              <c:showLegendKey val="0"/>
              <c:showVal val="0"/>
              <c:showCatName val="0"/>
              <c:showSerName val="0"/>
              <c:showPercent val="1"/>
              <c:showBubbleSize val="0"/>
              <c:extLst>
                <c:ext xmlns:c15="http://schemas.microsoft.com/office/drawing/2012/chart" uri="{CE6537A1-D6FC-4f65-9D91-7224C49458BB}">
                  <c15:layout>
                    <c:manualLayout>
                      <c:w val="0.19622222222222221"/>
                      <c:h val="0.13615740740740739"/>
                    </c:manualLayout>
                  </c15:layout>
                </c:ext>
                <c:ext xmlns:c16="http://schemas.microsoft.com/office/drawing/2014/chart" uri="{C3380CC4-5D6E-409C-BE32-E72D297353CC}">
                  <c16:uniqueId val="{00000007-7A51-4D52-A409-4B72CA464A7B}"/>
                </c:ext>
              </c:extLst>
            </c:dLbl>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Table'!$K$9:$K$13</c:f>
              <c:strCache>
                <c:ptCount val="4"/>
                <c:pt idx="0">
                  <c:v>Central Europe</c:v>
                </c:pt>
                <c:pt idx="1">
                  <c:v>Northern Europe</c:v>
                </c:pt>
                <c:pt idx="2">
                  <c:v>Southern Europe</c:v>
                </c:pt>
                <c:pt idx="3">
                  <c:v>Western Europe</c:v>
                </c:pt>
              </c:strCache>
            </c:strRef>
          </c:cat>
          <c:val>
            <c:numRef>
              <c:f>'Pivot Table'!$L$9:$L$13</c:f>
              <c:numCache>
                <c:formatCode>\$#,##0</c:formatCode>
                <c:ptCount val="4"/>
                <c:pt idx="0">
                  <c:v>33279.668999999994</c:v>
                </c:pt>
                <c:pt idx="1">
                  <c:v>23670.513500000008</c:v>
                </c:pt>
                <c:pt idx="2">
                  <c:v>25763.140500000016</c:v>
                </c:pt>
                <c:pt idx="3">
                  <c:v>41011.162499999969</c:v>
                </c:pt>
              </c:numCache>
            </c:numRef>
          </c:val>
          <c:extLst>
            <c:ext xmlns:c16="http://schemas.microsoft.com/office/drawing/2014/chart" uri="{C3380CC4-5D6E-409C-BE32-E72D297353CC}">
              <c16:uniqueId val="{00000008-7A51-4D52-A409-4B72CA464A7B}"/>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62993632216982043"/>
          <c:y val="0.22186855785301948"/>
          <c:w val="0.34548287408305861"/>
          <c:h val="0.6918686391205767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
        </cx:txData>
      </cx:tx>
      <cx:spPr>
        <a:ln>
          <a:noFill/>
        </a:ln>
      </cx:spPr>
      <cx:txPr>
        <a:bodyPr vertOverflow="overflow" horzOverflow="overflow" wrap="square" lIns="0" tIns="0" rIns="0" bIns="0"/>
        <a:lstStyle/>
        <a:p>
          <a:pPr algn="ctr" rtl="0">
            <a:defRPr lang="en-US" sz="1400" b="1" i="0" u="none" strike="noStrike" kern="1200" spc="0" baseline="0">
              <a:solidFill>
                <a:schemeClr val="accent1">
                  <a:lumMod val="75000"/>
                </a:schemeClr>
              </a:solidFill>
              <a:latin typeface="+mn-lt"/>
              <a:ea typeface="+mn-ea"/>
              <a:cs typeface="+mn-cs"/>
            </a:defRPr>
          </a:pPr>
          <a:endParaRPr lang="en-US" sz="1400" b="1" i="0" u="none" strike="noStrike" kern="1200" spc="0" baseline="0">
            <a:solidFill>
              <a:schemeClr val="accent1">
                <a:lumMod val="75000"/>
              </a:schemeClr>
            </a:solidFill>
            <a:latin typeface="+mn-lt"/>
            <a:ea typeface="+mn-ea"/>
            <a:cs typeface="+mn-cs"/>
          </a:endParaRPr>
        </a:p>
      </cx:txPr>
    </cx:title>
    <cx:plotArea>
      <cx:plotAreaRegion>
        <cx:series layoutId="regionMap" uniqueId="{00000000-B667-475C-9AEA-23F2A93818BF}">
          <cx:tx>
            <cx:txData>
              <cx:f>_xlchart.v5.6</cx:f>
              <cx:v>Total Revenue</cx:v>
            </cx:txData>
          </cx:tx>
          <cx:dataId val="0"/>
          <cx:layoutPr>
            <cx:geography cultureLanguage="en-US" cultureRegion="IN" attribution="Powered by Bing">
              <cx:geoCache provider="{E9337A44-BEBE-4D9F-B70C-5C5E7DAFC167}">
                <cx:binary>zHtrc9y2su1fSfnzpUK8gV07u+qAnBmNnpafsr+wZFnmCwT4Jshff3osyVsaK5bPjauSSVUSkcMB
sLrRvXo1+O9r/69rc3PV/uYrY7t/Xfs/XmR9X//r99+76+ymuuoOqvy6dZ370h9cu+p39+VLfn3z
++f2aspt+jsOEf39Ortq+xv/4j//hl9Lb9yJu77qc2cvhpt2fnXTDabvfnDvyVu/XbvB9rvHU/il
P168tXl/8/m3Yxj0s6te/HZj+7yf38z1zR8vHn31xW+/7//gd4P/ZmB+/fAZnmXkQFEiCSbq9iNf
/GacTe9uB/iAsZBxGrLw9oPvxz67quD5n5/X11ldff7c3nTdb3f//f75R2v5/nbeuegWmMjtpr/R
X9f7+2Pg//PvvQuAwN6VB7bZh+u5W/um2dy01ZWd73H5BTZBB6FCSgoe3tpEPLIJCg+IDOEfie9s
dj/0rUl+Yj5P2+Lbg3tG+HZ9H/149fej/z9D17f51T0Efx19Kg6YFKEI6R7s9ADRUElJ7rYCuh/z
FvafmMjTsH97cA/2b9f3Yf+fN38/7K+nm8839h6Bv446UwdcUCUwu3Pqx3EI0QOGQwmGYU/6/PPT
eRr7++f2oL+/vI/863+Aw+sbk+bDr0wB4QGniEpC7sLNY+jpAWdgF4rpXQbY8/ufmM/T2H97cA/8
b9f30df/APSj5eY6+6XhRh0ISlRIEbrFlzwO9uyAEIlCjvjt7T30f2I+T6P/7cE99L9d30c/+vj3
R534xlZXbfkLww47UJhziSC6fP0AvXlAf+SBUkhypcAot4zrNtb/xDyeRv3bg3uof7u+j3p8/Pej
vs6tubKf7yH468GekwNMuRCcyadQxzujAANidy4f7vn8T8znafS/PbiH/rfr++ivt/8A9Nsre33z
68Cn/IBjKkOFH/MbfECZJIJLcZdh1f2Ytz6/fnYefwL63XP7mN9d/g7yV38/5Nv25tc6PMMHkjOk
OCZPOXwgDpRQFNLsn3j8T0zoafC/PbiH/rfr+/Bv/wE59uymz27anQW6exf86zEHTIApFLKCPkkw
GWwKruh/a6o97//JOT1thUcP71ni0b19a5yd/AM2Q39lfmFxSwkweQaigrzjkxDcH2RchA/QV4ov
2b3tb8PP9rlpPA393WN7oN9d3Yd7+w8orM5cO139QryhsFKIALcHxeDrZw/v8EAQqbgC0v+Q4Tw/
jafxvn9uD/D7y/uIn53//Q7+0v3yYI/BhwkVd0LBY06J1AEilOL7VLDPbp6fztPI3z+3h/z95X3k
X/4DQstL1/ZDemXuXe+vR3kCMoLESAn2mNzsMizcAG5zr3PC/Yf+/jNT+TPc7xfxHfL3N77D/h8Q
Z17XV/kv1G8oiJIq3NWpd+zxsYgQQNRnlHAKuubtZy/ePDudp8G/e2wP+bur+7CvXv/9web1lPfL
Lbm5d8C/7vVA6WWIQMIHA3z9PNYQ5AHEGsUp6Di3nz3f/8k5/YkFHi5o3w4P7+1bIzr8Fdb4c1n/
W9cjvuqvVl/bJQ+U/R/f/bpU6OTsPXoXMZ402G0w2X7+44UIvy7stiWx+4VHgWbV9c7+V0C6f+Dm
quv/eIHBVGBC0CI4I6HgCCw13Xy9gw4E6KNcwW3FMMh1L36zED4zaOHsYh4wW2gYIInhGcg3nRu+
3gItO4RMpCQG1it3kvb90iAvzKmz33C4+/s3O1QvXW777o8XiL74rb792u00Q4Gh8wDjM8whvSlY
aH199Qp6Urtv/78F1xi0+ALFdgjxsVi6yzrl3SZACzvpl1kd5aiyx7sQvJHIiA1p56rUQpim1tki
VMxcMhxZmxZvH0D4xMz49xOTkFJhYgpxheXexERSBMVkaBg3vm6ObT9UqcbdBBMt2yRigTT6xwN+
jwQQKgGanGCIMUGBrD5EgoZTm3fe4FjUyRCFrWyPWhL07348Ctj0Ed4kZFiEIdvp3hgKRDDso1GG
pEpl3co4J0N44pOF9No0eZjrgOC3FuP0bTo0+GU9T1n046ERhIy9sTkWnDJGQPiFle6tMJGkGZ3w
6YosvPyYVs4cdbZeNKVsHHVriN1UPZ/WiheVDjppe71kA95UNORnRnT8vCdWfnhmVrtRH3ogCTlY
mTCCIOBxinezfuCBoqapIkmaxIknwRrKDHHYINf12gZ21rVasleFn87zZuiO61mUOptRdsj5GL4v
bQkOiNRFMFRJFrdEVO0zXoF2BvluehzaqSCYE4S/3n8wPbkIuaStTWKfKrnuS0XisKDtlXeDPxRz
id7TKnC55rkLNwgVfaRalm0Sz91x3aX9rRh4G1le3g78cMPubwtAi+3kSwR7lQEt2kOLL9zPWddm
K1ZI2IhFVg2rus3kStRhcJkxNd/S8z8d8CmvYQJBEAKmhTn4wmP7YNGYIs+afKUaZ9aLHwTWpWvD
1207T1Fm8yxK7TR9acAEOiu6/myuWblyGNVHQZIFb8PJL89YBWLmvlHAlTHQPwaRgeC9OfmuYw02
PF8lgouLtk/8qg3xGNM08Yc2H7tItJV6Bvr9AEFQSGDTsh3Rh+Y529u6eKjJoJK8WDmRpBtJunGz
MOOewfuJUegu7iEmQdATbOcAD/zN8qBVeZmUK192ACjvCx6ZgVSvfrztvkMQYSaAPAuy0wb5jls/
GiaHMFEWBY9LPptThzO6tTwxgy6HPtksQ843RVDxlz8elYPk8thwMCzkO1ga3VWwdG91PbWKNWFO
Y1ctQXIYZCz4QpHP7NrNTbauJtSl0UwMC+MpaOd2lVhXdVG7THiKpAxaFweQG0eNVNu/LoMmyzaO
TCKSsytY1DE8Zbqlc/2qFVY0WtDFvyoKlp6AK5HzYirQRcNIx1Z1L0KpmznpTtKFIB8VA5uNrqsw
Oc1k4vxmgHCw6cICuzOAkTE9jplf9ZbU6ybAo9etx67QqeqGSvMM9e+y2vOzMKgmux4z7I7AT4pU
e6GmLippRpqozEs3aTwI87qTuQm1RE2KYzsN9bg1eOT2wo82Pay5M3JD0MzyqFxG87FnbElWiszm
nVc4TyJZBsEYoyJDeZyEPakiEkziU4CLto2DKiw0H5ptV6sEuGLSvDO0EFFetbaLf2zTpzwJwhFB
ECQFguD02JNMVyw44ZjFAldB7HKTbEAp4iveDFVMFjOeZUba1Y8H/S5p7PwIGg6YEvgt6HM+HnRK
knQgac3iirR8teBKrRpb1zEOLP+/xhqIfSGEPlgh/IPRnst2XVoCdVIwFOyKYzS34TrJsjKqSU2P
wM/nNeeBiX68vidA5QgRHmKI9RwOhjxen0nTMfFLyWPkVH9azv48yYSJKUraOBTAT3jfhv93TDmC
+A7NM0KRIntB1VGSBelMYaF5TtcKDB7VubRr0qTi8MfL+y6LIYjeBCgIJzAiEKHHy+sKWjk0OBZ3
3FcxZK12G9o8XxWhWk5RVflnxtuR7P24I5GQINajnWLM9vzFCNa4ocxEXPEeCE4l1Re5TOZTni35
m6Gs8CWVdpg2oWvREldts7wKE+HrTVgyIqKllm7Dp3J0Meyv8GWTojqLqe3mbWcD2T+zpZ7wbgmx
UQFJ5IAS3uWIBzkg6VQ9Bb0TsW2sOhmGvIqaOgkjXnf+/2Mo4KNSIcQhKpM97x7HsVONTUWMssrq
SQb5tggCGRmIys8Y4SkbCLbbsdAmhNi/x+jnDHeyGAsRdwtLToYl6fQSkrDWssu5nnpTHBNKxmdG
fQJLxUKqQujHQ7Uc7mHplMp9FiwiHkRpV2VG86jF3ayH1OPN/9WroYIggkoKLWYi5S75PTBb5hdh
5m7ksSWSxgVN+lWzDO2GFiaMUdmb0x+Pt5v6I2qKCJxVhKMGHDFIp+GeUycZKSvFKx473rB1F8z9
iYIM+4yHfL9X4ZdB5oGRILpzLB+vqsn7oFa0Y3HOZxUFKB82pMqGM8KVi3jZyGfGg5/8fl0QGTiE
P7AXBrb7eERTKgV1mA3jno8BiYvc2z6yiI5qjXqvrLaOZEnczVl91PlmSfUw9XzRSYfmUUtZF69E
IlW76iQPTew5r964fCxsPAckKaPJsCZynQcaEVZLclimxfgOWHtjdTLX5jpP3LzJcjJ96arcnadD
b/C6EQNkbkOyaVi7CXKr7iRL05Uom/zML1X70Rdw4jIOBIVqvG5Vqi3rzIem8J5rGqZDqouwHW4y
5/JWj3Vqcj0RPH1KHNCvSCVO9FBSF80xFGnhNW1r7yMwffW2G4bmbQnW/lJmXXKWYK9yICNLUmrZ
9mGj8yawVVQ2ospgMyFaaBZ694k52idHShi2AzGZX7IgFzai3Jhk3ZX5XOq5ytozGrTe6CIYBNJ9
uRgo/vpcHJOhdKVWPvU3uG8E1Pspr6543TfVyg81fgPFwvjelPOcRqWZUHoyGOJTrebZf0rGlhvd
1ZI63fClpHqcbP8+G4Wt1/1CoI7zDldmXeZNt0Qom5dyk3vBgDp50hMNk4KA5FtTXS9zF7yqS1UU
sWsSmMjESoBwaGdO14lJ4QpQQnZdtUn2heNxgnWVeTqs23xKX5nZJHWEm6k+b3lQvwPq1vc6SHK2
6HxcrNRd1eBFN1XQpXoqA5Lq3OHCRylFI+CydH2gx94TqzmxoTgxi0+G7cBl/9a4imdRNnA7atLM
9qjHlhS6XKR6pYht1KbxfDoOkbFWV4hmc1Qr1QGsedflOi9scgwW9CgC9jk5PS9VafWcBmLa2Ra+
KGqUL1GRkOFskK4fIhW04k0R2qCOc1dKeTrJym0DZrPP2GFVbgpHku3ST3xelUVjtzmxtolGEqYX
I1/wGxgoNJHvWvdu8nZ5BX6dO51k9XjTuFYNm9J5mC2uIMlpJpPmnLe5MM+wje8rASAQoG5KaBpy
SfeDZe4ZMgghHDdZyDaN5S6GFIxPBx5MK6AdlSbhNMUimVqQJuj2x6Hz+6oWyJwSEo5h7Y6lAHF9
HGMsRk2DK4fj2gaZ1ahamrg1eInljOqo6lm9HmidAkEJbFx3rTpX1IlzDAaPJRumkxoF8zNM8/tU
BduZQ1kLLAWYGNtLVX1QySmoEI8bCdUFpah8GchG6SZT5uKZ9T+RO4B27RavkBBwFvDx+lXpyEBF
T2KQH6etd+Mcz4WzJ4Jyejxz311lTNh4LEaqUZsHKyhAXDRLkcB2TrJIDDMEKknt+scT+54kwJkJ
ODAK5W8IFAjvcsODHJobPnWosCIOW9efhMOkJk14HaydrHudlNy+C/pxesYZv1d5EIV8A4NCzMIS
5MbHwy5FHeYsm3hcJWN6VucQ8EEGrLd26EHaSfiwXgjkFh6U4qXIe7E1y9BVOgnz7mNQL9Xlj1Eg
bOd/j3I7CMZCghYZEgQa8H59jlrvAzKSFBjEOBzRzCxsXXIoC3VDkjqPQj/neNOKYThL0wLKEVyD
++gEGNVRCj78eZxBM43UYsXWlygEnzZZCZtqYTRcNS3wyyhhZVtvoWSGWGdV4o/SWqohblFj6qhO
CXtXDmF4iHk5Yci/zah01aH2EBdZWmvIksbpoUCQRhMMQTKaZsbfZyy1PArnGXUxKzFJYDMN+ZnB
OOv0iJFLdSXLsItANuPXtfUQZPqqmfyWcNNyLVg7vZWydUTPtJ9tVNMp3SKwwyWpiekjMqWui9um
kjN8Oe+q6yZ11KyqeQjlkZm9gbyWBxJ1PhIeGUfXJBf4nJG6e8uXaenXaCHN+QBxl0RJz1G6psUc
LnHuefumEyAlrAbsK3Q4SRwscc/C08q13L4cIab02ntBUOSy0LxrhpREmaeSb3pvQfDK6q6zcRNI
SrTL+yaN/DxXLCJD07/0rmefCydtsIG8aKqbapzD/k2+iJC8XVTG8GEzu6zS6dwW4YrYWgxHkLi7
7TIlzZnvaj6eNKJQNCpJspTxbLyj22Lqm3YzZ32ZrwUbW3SBSzmsg4ySJh5aGSba57LNIzbUTR05
02Xn+dgoruu+mN6EqWcS9AtoOIA1U97E89AGPUy/Rk2MwyTE65aE8G5NkkwXkKjTawFOlOulzNkn
IL2caKXsjLWjQX3JkIBEabOw+wD15ADiVdEmRZS5vEm2cob2kubdNIJWV5WgFKg+L3RedgFdTU3W
v+k6vgv9fjabfnayW022Em9cM4k67lrj13WeuyJyggyDDrukLFd94IdwvVhwU513ZU10RkdxXsy5
xFHJimrWbdJnk7a4794Ba+hCHRQqldq1eTXHC+w+tG5NXr3tiQuqVTJNDOhdMNY306xcdljTepii
yiI8RDkvjdFmaE27aUzGToqlVUaHeSrxibK7ccQcdIfW02zQzM14hlDe8U2d9Hmm+2Uahxic0Ncn
vkvCtxmy4ICgkAef+FQIoa2qOhG3S8fKQ0fL7DJlfjoMKiXTVZ4oH8YCGXK52Jl/GPphDnQ/JJxG
uIRmQjx3LdDC3ud5uKtagyaa53BuwKWs/zgFICTGxBt/uQQLbqJUgadpHlK3aVq/YzapvAxc4HM9
dKWycahoMwBZ7cK38NJG2kU5ONWRX2hxw0QXXKRdOIJIb/LxE+JZG0aTMOGHslHBm9HnIt+xyuCi
6slEdA4yzWvY6kkfT3w0H8pC8ssRq+ENQ0X5ZRr5eNqmdYGh91DPXle0W95iVaefTC9EoIdwGKqo
KHvqI9ZmONWwz4ZqNdvJmZVpkAT+XPtmjqCw7lstufcuSpJZMD0Jb5TeNZpWmKZlGePEoBy2pUHn
Bki1iZq8cdXGAu3/OFZZKSJTNvORHKcatgVLC7wNgma0q6G3JXSiZC6vO8/SaTWVfemPhRF0XC9Q
Wb5MfDNd+spyqjG38m05pOyoaxpEYmxGX0A+X9JTNCYF0agUaI4aM0kT11OHaYTKSjTQl5kJO4TE
0mbR5CZst6nxYb6tB9EEq3Ks8rPKts0UtT1UgBGRRqJVy9Olii3iyUVdO/cOZVnIda5ovqwwHrvP
JAggnsm0CM5HiJIpSPp2GKMegB2ipi0K6EL5Mnw39YGSmsCubDdqAYEzyjHN3oUJJgZSSmtV5Hw9
b1weuiaewhLaV6l0ZXkuaG95LFXv582iVPqFzE3JDyc3BO/B0m0DfQFS1QDBBDSbpYaPUTaivNSj
ROpygBpB101alKtCFiANmKrg2UqVA387JhZyVjo48zlHS2hB7xTl+z5Mm4smhEZDjAZrT5o5X0hU
JwtluhuoT6Ke0iyPQ9oH7WoitoJOl3T+U8qxGzUG3nyZoGb51GZBMh5mzkIW7UdS2hiMOZx42jjo
MQkGWm3vglmsEugzTKIluZb9jp0NbkCXVdvX7WFmCU/jEFdjEhdJPtEoMEECCnAFzYNbhfCu+f3y
lgvctnKvXT23eZrdvXL47c//nN6/x/j1Vbj/Xt+9tPjfv87rG/u6b29u+tOrev+bu/G+fRWGuxt/
1+N+9Md33fb7pvNeP/323cg/uflzzXY4RvWALX3XbX/iaMOulf31qduWO7xNB4dSQD+7fQkSKOt9
yx1Ooe86u2r3ggA0YkFA/tZyh3fEZAgdegWhljNowAAzvWu5U3YA3QGQ4yQcc4QTGSBY3C/wkZ3g
dMHd3w87eHL3pkH9kNuBUg6HgmEWgiIJP7cnhJG8SxuUY6wxXbLLkqoyCjFkXg2Ve+Z02AA7UuXS
RiPuUz1moonRFIiXVWOSbbY04arOVKgpSrsz1fX164z4j3U3uG2fDOi88k4dl4FJT9Rsx9NU9s7E
uCvcqc0D4G0Lp6cjqCPQacXbOlWgnNixG498vsitLNNuBWUy9A/wiKZjRoJhA/mlPCraHphT55YP
XsB5AT8y2W2dcvNxOhJ2jAr/2iqXn3p4ekNggyj4WQj7aZe2l33C/Gp3RGGN6/rCMGZBWLBtLMw4
yiiosnQj5qlYmY6QuKRDbnQ7K6TbLIfiEJMh11Vu/AXwdKoF5wpSl8O6pw3dEFrUR6Lvp41JLVlX
WIzXk/FQ/hN603Y5XoUQqCIHL81CklTFETdACabA9KuAtOMptJzGI2SastYWIbGdRiyq1ZTJsdaI
pH3kgTFdhnYOPgEd7GNUKwhXlRkihvL5yHcV7bVAPviwtAh/qoZCHPY9gWAKupz6kKK+PGrzuX7d
QcsinuloDseuNF98itPD0o5rn5A+6rJhPhydtdvMJQlIv5ZsQOO3h7Kq67dTCyLJ0LL0NCWLOO4y
1jBNy248dFnXLRrnhh074UBHqNtlCxJacEbgVIHSvHIb5cIihgZZMOicVDbVSwCKa2Ncpt1cd/HA
2BeXNvx4bIdJL4lbLpaRsgtsMVQ/dSW3biBwAKTZ5QPVdcfjkjM9kJIf8XI0a8hq9lBMEDlTMOpb
bIIpBjGuXO/66VDbd3XkU1nEICawuCEBegOvZcJJC9oYkBnyVHNobunai83cZijqyGLPpqredH0p
Pk1w2ERjB82CmYKOKrx4r3DVrEHyc1EpQEUOi0Yc0XSip7ZLWBSGKNNG5BWIB2bUZcXEtpJLtc2q
pj+sFQPGM6lNNY7hO+j4yDeUJ/16AoU8iFSYZCvDjVz1Ax9XmSvopTNDdtj2QdpAwsL2OFE2K4B7
zkNUObm4iHYFusxMtmzmYhyv05HOUZIS3Gg5YRx3tUdb2bG+0dDkyDapaRP4F+uB24p8hRfijM4F
SyIF6qMmuCQrSCrwvzPYctQzx2jVe9AcNTP+I26XMOr6zH+yOGNvxmX6WAaojQywwjPUjscmHasI
ThGgDQkYAt2iTVadmYPNxKtx5eosXNsKIOpHjk6bxrPI2qo+5F5lmQZHY153LMuErmczvGsmtZRQ
4IVylbDhMuA9kLKxreNkpNO6c9U6BJp1aIMOQfcNGCBH5SUQ93A1UZG8h606nBSFNBdV5t+JRInD
gQVkxfHOG4HfkHNPi1cmNyDaAW1dB3lZvkyGIYlpCflVl5Mfzhpozw0r5YqxBPG3Kd9x7P0hkdMA
R1JGcdP4DB3PcqARyCcdiQrcA7lrEjhDg3zYn8AJFh+spjTAp3jogQJU6dQ1oAwre5aVTXGcZRVL
dFi2G0eTVifD8imY2vk0q93yuREOtFpa8XlT110Wecr9upPBpNFi1A1KTBBDi7fZBOXcH1lTTccY
WKo2aF7XpnxbBpSBWDcVrdAMjqpMR3LIR3Weu5ksUdAM5fsGtvoZyL5hERWBXS5cYE9l2tKYyBRv
IZVlica+AZ46dQ48VFD7xjtO620YpnaTJWVXxwX2K8g3mc6r4AiLdIpBJOh1zyDcmWasocIdsVnJ
PHhnhp4fL2VVvMEDX1dqkifp1AZatCCJ9Rhct3RZsfEcjuW4JO3iMVDplkBJc5KOQCrTmtINrnsa
q3K8Jk0PGWsoqi0ZZhDpoU7ScExF6MyzMoKTQypixhRR3hbLac6LcTXm1QYa+/laUXvNy/aD6aqt
UOOlMOaMhtlrHuQgcmdpMay55TzXGKEhGlNfH/ZlfTUmZD4NZpeeQEMaJktIexjmplsNoB3XUepT
BOwZIiWot2ezGshlkKB0lRpaHWUgM0KFmdRvylzMH3NQElYFSF5RUw5QBwwjnD2ii/uATXOpxvms
nNS57CFAtWP7uW+bdt3jYXAQGFcQLaZ1UQp/tgSUAjnNoYvPuuNegKI/U3lBzK64C6ZPdgqS930H
XUOglnmc2mWBtK1s1E15Eeegu0Awywa6TQrIjQGc73+VJjg9N9AojIexlBfG5CBVD+XJUKamiRgk
YKfBCatDmqvwdT2K8qpaXFFoI1MRQQWYbEFzbzZdzjxEu8G8n5PSH7USLRvJ5yYKOzhHkEjhLofa
WehYoQHrWji+RbgmnxJU12vEbV7rpSfimM0d++wyg8+VqcKLts5EoQOY6jlUVLOJeHeEZTEfTSJN
3rnRs+I4d4156ZPkGk2TOWoTSGLc+YtUIPIazruJDRwNcuu065mGBoPYqjKfYtmz7APweAbKZ02C
D2WQghDHEm9XoWVbKICmGOKyhH8xtgHHDOPCMX/MsOfnJVS7U5QaVF+k0I+7sti8HOHQ37gGWrUg
nVWdPQUTJ43uxWxfTss8vCNl+L5zsKO8hOMn+Wic1At0MoohNWvX1ukKVQN5i5PAHabNyLIIOnxE
6JKGTdy0QCLgnFpgYmZqfgk9c8iDNWmPk7BJTjk29VnWFuOrNu38FnVlE2dBs0QzCFigxpACsrfy
wTXM0YDWGnoJeWWU4ixtEnScZjJYq3TudUf7CLMWr0haJSdLxskmMwFBesKm9LpUVRYNTbKs1ZBt
oIK2h26soDlQIF0Ko9KjkQoXBWMWIl3MC4eTPrRciT4rtRvbMllNyUA/9v/L3JltyamrW/qFNjUQ
IAS3NBEZ2Tk725m+YbhJI0QrCZDE09dknXFO2ZEezlp1VRd7XezMNAGo+TXnN/+AJ93ieOvZbBCk
zRMI1j+GQNmLZEjd7VhN/AiRYLu0iqgnsSYLthAC8Wclic0N8eXdKr1pvugQFS0sJju94CIG+gIw
hHwBz9/OOCsSkwfQK3GCrOsDzDrvseUWC9dYxdAzTDx92pSQLyoEG3HdJaZ67UK5kEdeDZbilM+2
w9jVEBe3hn1RsHG6jNgmCg5og+LlmsnhSGORfIxG/RMU589xjsNHk1ZJkfSxzji2/T6j89R/TcNp
9gu/E/LY0jm9VRFbUIH0yact3jxR4KfeJQvIkSS8Q0XCx0fIOerIcGQ4yLXdHqjAUJFJs+GDr8CI
ZnXwIaskqLVqyGh90BcRtfNhxgv/QL34c4Ra8mCpXx36mvFys1a8Jj0sakTZwtPisJOyuG0v/IVP
Jd6EvLDrtn0c7DaXa/9FRgHNWDW0OVpe/EAJ0V4PKSqxfhMoVemR9C9saJuMNc11RLfHWsU4VM/e
+lXM9Bb6ibrTXVufUKfcq0geuni6VYq/BmNaJm54kH76OnTbQ2Oj72EbHL3RZzjBb8E1RbFkEnPq
OnZXdRMprSMneJ86g6vXZlpCNox4fFJ1jL0HxmGJhbDNFfzH1vhFF/Fj4LrtmxUVx7JpHEq0dBYC
QE2sH5yVJL2omtFMJ7GMvXcPR5Sye69tvjNUsPeBF85PDCjSkvE5FtDzXH3v1VriQXQGmmDQFZsN
+8eqhwe3pXYrILsml63u6tJA+f2QUqhhWZyqFWVuU8VXyRZ70JxVXRe09sy98ZfaHdLO9woeK/FQ
L/iVymSpIu7GN5N3oVPRXCTThtMC77C79n7ET17deXdsG+MkB8W93Ubd2rz6kapx5BrHvKFqvOVV
veYha+hdFCgFXrPpM6jfm4/FOIyPEPKlbeyx6zTD8+w8XfJFwtBdF9CeYdRhFe4nftGaaii7SqxN
BmLmmjZYf7D3hvJKzGDkSFLbm36OciitzzGYHpHpwXqnAS4oau34qKoFtvLSw4BVThCAxthcRZA8
dNs8gAJ/Hvo6x2ayPPbN5pds2fqLOKzUIUnGrK4puxz62VzyMJyPRnXrPZfBdRfJO/BeW6njWn72
PRU+yBaq4xIIXUAa5jex3HgZGTnkTHT9UQlWw3nwquMI5Kd0KME/MOi1N5xYeO19HB1pB4/dCSbv
BSiHyy0w5gTPxaCysDcrbe6hdZPraDbeyUxbd1M52We+P6SijDkg9cPcrP0DhNYfixih5S++KRzx
ApisYc1RcS/ecE0x7QzAAU3zhtvmIwsMpmxdpw/EmfbzYrs2KGd4QpCnja+fVJJCr477NNr/gZ5d
102E/8Btvm+qYLC5jYepdCrdCoB5W+ZtoKhq3qucR8NzDXTxlngRRttae+s1HZpEF/XkPasxEWXf
d3hbVedfJmTcLrcVSlbQhRdtMg13clUMx0hR38EMSEuscP0DmMD5ANV1y2U8MQjUsf2mVgBMYvYw
7Jw/yR/T1I+f6Uw7A1UY61BWQ2KIxmaEsEir8JOVCTmOIm4fV+lAXTJK4c+r7mTZ1t40InrCYEDx
s8zOv9w8DfNfTVEPAdCTJyjPTcl8N2J/Fni/XOolw/kj2u+Fw2S39kPv5uQRui5qwqDRyXOPgXGl
TTJD75immyVkfo5UgXtKNjrBV7Tet2pzLteDbn6SOU6eY8+JEywj+/SfkfZym3eroqGE77NL53yq
wguaGpI3zP9KEmGu/rMwsQkIHTTzw3S98CWoEVen9nYS8a1olipncVqjWmjucewUt8QS91+s678S
6J5GkCX9ueb2q+T2f6nhHV/HPTOrz/+p/w/luxje6f/0K3uj3v1PSv3/hGv2P/gv4c6DPpdGDJ70
nn6JE+Tn/1u58yDq7Qg6MgIwyX3g+Pir/07LoKHKju+yJCIMf8rwV/+dliH/KwrAZKWAU2P4qPjR
v5DudvDo/wh3FP0tkLhKkdRhaOQVs/0j/GpOk5pprZ2achkEL4CyUGtNY1CKrfeOdGD9eyTU72b4
f10Pn5wmyPmgkQA7M8PbINnswHE9Dc+hxnTa+nwK6uCwpsFwAB01H9OKjBnoZFVwHtNnQWWUiTka
TxMshMvZ2AdLp/ay6RZSeEsAXb3Tg/hX4MI/n5OC5IBuGkIloefMepqO2zYImMYNU1/kaDi2B5nm
jZPy8pfB8gfx9O0b2LtFxbgasHUWBvvPf8EDyKKJv+kJ0mjKJU4PNj4GImHlKpLxC7MpfefO3r4B
lKkMA4dgdIGyO3vjTQBXUAWjgnAID9yJLco5zm95yFt3A7dCocjz3iPg/nCToN92pg9QJkUG8Peb
7LBB6i5qFE4ZzIOFAL9k0vCsFJiLCziUP//+TP9hKn4f1hhbIS6EoBlAyXNEctaqDrumlXm0wf/K
dNOusCVb2LijP+hnASYagtpCvMcQNFJaVJuKH2WX0B/MH2GrmXAS625ak6GMJ3AjJYzfSYAhbTZb
VCKKnzqyht+5GfwvsqGDyaZgSx4FIGB58feb+dOzwwDBpgFuMEBM4/dnpxpJOsonmdvVT64Hpdpj
r+123dftWA5LEL9Djuz/3u/PDgxhGKT7AIFNfx4PomKcmM9xjqd+I6+8sWKnoIN5ryTK0r/f2u/I
zj7L0MOOAopBEx38LzxHdkiH42k/TuAs4BwikScukqQe3rkK+Z08wWWwxBKsmegOlgKG8c9GH6WJ
F3QKl/Hj1JZiSkVGRJV8s6AfynZnF2lb2WLgdCsRf5mPEA9w9EEG4Pbv9/tm7iV+gKEFj2TvZIbQ
2u+vsmax8hbaTzizVmGWrBig0zDQq85CfdSNDYuwTsk7YNg+oX97n7hoGAQpwikhgxV05s0wo1bZ
KG/Mhy4UeYjZn1VIe+TRXOOAE8T1cfXnpOgaMDh/v90/PXjEmbCIUkTagfyf3S9xfQhAE/cLcINl
PqnSXAgeZJXXB9fKq0lu0iC4FbEKrpZ1tEWCIjpLgIO+s+/86cFjjPlYyZF3INEZG0eWypvbUUx5
2zc695rxukcCLIPRgKhXnXqXm5+od+bt2+cOSAagAZZbMNRpsntmvyzs8Ml94JJQX+C0Tke3Ak7Y
Zp9eDqJO84qhzEtGiKV8rYd33vgfnjvsvn03B3KGqC45G/Bz5TFpOMyEMWYiT3s1Xc0L4ccQWsIn
OytwNm03ZLPX8rKJcXSrl6gHWBPUx7+PgDdrSbL7jnu5gkoHxc/ZB7EiaXvVJyPes6ozNRhwDqvU
uQDh+c6+9mYtwaUAGYL7j0KY12/yJUbCW6TQg9ohaS8kgOAS3qh7Z3F8exWMIkwnpEmQvcCO/ftL
RU6TR4s1Qy59Xx2Dpm8ecGqI3xmubx9bjBULaxVMAJSG51XZTIxN6k2DFJtYkq+8b488al3mr0Pw
zg29nRnYU/7pA7JTgigof7+hSsiVLyEu5SnuL6WZIg/HTISdgCmsICOWas27WrfvgP5vJwc2tJSm
EVJPWAvPgXgc8T09BOsIYctrDw7+yZXtquEaBq271nPgZz1khyye31sNYXGfr4eAQxEP2asfnyG9
sf/8l3m50XgOgQO2ufaYvkSebRyyRAbLHQAjiNkt0c1xBJkzQJq29SkOgSatMQzoUdYL3kEEKeY2
cslKAVKLATZKMkwrxL+4ufTgebuyYTGKDhzQ3GvYS/osl8jrT3VU8xuu+1pntg0ifZy4aqHk1CIs
lSMDOK5gNhmnCbdHniRJB1yb0hukw0ddsmEOLiHB1veiSleWaRY3AN8TjtQ4gqlAMva84INdtunD
pFf/q0xchKqEdPBAXKoamzVOpw/zRjGGwnlwIGhG+Oj56tsgyWw0y08p/GwFP62tYQQhX3CQ2E+Q
2FRTiuC0qCS9iJbJ+16Bdf6Ein0aobMQ+dxNm75rFw2eVrKGXTDpR/eb8GF/r6b2LzTqDHrdoLv1
yzjOwI+Sxpffqk5BzlQpQzyJ12lhwtB6Wc8qeDB2oRZQman87yaUwUvUw92+kwEPWcGdtn1mxtZ5
uRmsDrK+2kZIOUh5YU2PlU9zcLyo8BTiH6YcpSCyRLxJjtkwGX6DHGXwUfUTc5nXrMZlY7qjU3QI
W1c6Z3Sfu44mN0geWpdtK1JWGbTZpLlY1sljRbPD+mUkKuGyVLPlowkmHA4g9wJGANYZvWjjJ+Ac
Jt/p3OlppSVSNOpLDx8X5FE9ahxfLGQdhAfG6rAx+ENZExDsRhuX0+00JBpPIhhElGMlN34GdyWK
DjoEE3AQswY8gEYLdVfC1aC88Ei8B6pQrX4yjVlr7KNC9EU8pUuV9WYEIofm2cPndJo2U6hUeS/d
AFE9wwA3wKKGZTN5ytrweu4BTmWJL+xnNZkIVFSSApcLnW9eDDxyRERTYb+yie6hhWGWd5xqF09Z
Ok/Jli1IlvNDFMnt1nF0+yj9meMwIaA6HREpkHMuq2Vc83Ue9VLErq4uYre5+LAIo3U+UcnmPGo0
uQug7zfAwmaRZlUFRLNceGNuGtO1P9cNQFUeIsrwuYupuYs3HxgdFOUwyQUgsNugG5Y2dxjX5lBX
Y78L47L7MPVBiOw2SvnSJcEE9zxE4BzA35L1q0lXtAmwRhRmZvE3IPzbUzuhj0BWq0XrzEHa+sHW
hWxZTfT8AiC10gUHrzofQrBTax43tAEn7MHaRZJG2tNSb6CpEmfpUDZiNyDANfs/8chRaqG/O92K
zRny07UcNIcKV2+GSd+5tNjYpsaStmEM4JkS74rPCRkKE1V1X9jB37a8B0eSgmgZMMs5baLrmLbr
rq0Oiy48+LldPvdQMfOl9r25gGbl1/lAPVOXg9dRk+l5ct9ESAG0KE82dzNSfxbkpYZeCAbZN1mc
jPFz4K2tykTbKWipY2BKNMqQESwlmf5YCMzRouKN9zTMrbvvDY4Ox3WKa0hxU38x+X6F4BJ4tWPs
Bon0pV7XFy+a0s9IzEHQJ+grT7IFvGOTw0lfIWlNffqaJjPfcDj0zRWCJLTOeOKCKOPI7GPUmQCi
ga7r8RH94dHmoVnG0cMQDfR1283UQRXwuxiQgYrv9WCwGsR2aBG51nz8GMzwiBFb8ukPOm/zlxln
4fFoVsAMpwpTuiC1z2kODx6nBPhpFtZ7Oy4PMA0HuLDzAArHIHgVwJNka50bY/31xLWsPrRREwEI
n0RKcso4Ukwx3Zdnwo04cgYkprBweD4HRiVPk0PE+UhdsHxJNzQkOIWzkW0JKip6dnwM4gxsO1Vl
H5BtgMK5yJvZKeCnw6bbV854eoOZOH3hqxu/xwJ9RAqqRyiSE2GmKzoQe1d2NZ67wimMf/AT2bWl
Hw8Kvpap6Y+Negr2tTcFX5ZW8TrniGh+ELOEFYG4thtyAgHrhiwJgBOO43t7WGMKEIG5yCY/8TrN
8GDmlpKiQsBiLto+cg6Dqg5+iKruNnjLrSos7dlH7Xndl40zAOncI7aFpwPt+nKE+jXn3cwBH829
MM84+7UVdpCNftgGxUOs1qwfL6q1Sfys8d3a5fh/wTrLVNnrqU1Mn5Opot/XJBVdWTlMhqxFmCMo
mikAhWUSi5N5v8KUOiFSpCg2MQ+sq/Wdd0LnECC5RgL3ztCeIxwhu3oBzyqxDdcCoQ2/hDzWwD9n
PMJizja+wRAaPO8YRGP7Qba2cvBKm85DQKyqPjroLjq3g0SEPqFhhzYaZsbKa+hUTpBAeC5AcX6L
20HzEiPUPfaLL/E0kPKqM0cQoDts8RjaTI5+VBcI6aUKP43HGXBWC7S/nfsdZodBduorDcqN9cCJ
kGBpQ+wBBoZVFRks64SrDUr9FATXY8wDletuvwVoIuqTBP7Ji6ZjLTIFvAJPnHoOk7JeZ2CigOGe
w3ibMJ+AJvVZ5Fj4E/AnOhYEfGo96CcbltPF64YXUIWeQE5uTL6TtOb8egPS/mUl8HiKDbHrh2jD
LWRzE4pr1FbK5kG1ku9MMv8VGaSwYD4KKGBHa/WzXpORZXMCDKHs+rH6jOYXeBdRGCIRb8DVXzfJ
Ev4INzOX3bCNX/rFUSTIbSpB7YfqrmtBwnijFQpbXffCYs/eAQvhkDGaCpxSA2imxALTHnqhsLH4
IT+0rB5PYO+DLGWjMLkMhxVW7ugtr+PUbC+U8ujJGyPAL0w2NTTSvU3JwBb9YvSegZC8X5CvCWl8
E4VDpC/ERs1nsxGcNPHg/JvRssDlRCTL5xVF0le7pJqcuNzap2qEB43ySSVNjvSaK6uom+W1pEw8
R7SCWgGUGXChBI6WgdAGr1OvOPcj5ttgYvltt1yqiU01/DloT2AM8Ds5Nl33s1r6HkURCSeSi1X2
0DLESh630VVhIXu3fZZj7I0FaG93K8Y9N6Fai5PqgiGUQmy1qXqwkRnGbEWG8wlBQ6zMgdUxhQfL
KYwWDVIzPSDrN9sCmlj1dQlC9UMb3T7t3aGAOYO8mMCxjfpjz3dhp9KKPmPQsic+mekS+1zNsrRn
1iuITfqhQDko0yLym5jtIF8jCwZLhWR+IGd+qMQ0VaUgXU2zFDYlv/S7ZDxJ7dvm6AkP8HKARM4z
eGZsiHHvTWEuva1l2FECfh1wP1QI17TBNwgE0wIqQTVp2aS9+CYTiyxwohw6TsiYIizX9LK5ipxv
u1J1XfrgLzJOLyIdIOoT+FQ/zhX+ME9Tbj6irZS4WJAZgNEVif7FjTR4wIkn/YHGG+6JsNltCJ01
PvADv2lRfsHqhxfk+dULYD6E0bARdDILOw/wZJOa4V6j8U5TdKwHLyR8Hn6QXEcEXEsl/Mw3Ndb3
ZK3Nx2aIAe1Y7lCnzWKR+HAoBBAEpql3p0SNEi2WAO3XscaSBFS+/RG1Pgq+bXbTvSNVwPCegvVy
UhNMZLasACVQETTpEQ7SXqb1SOmUbYisYzGk03YnvErBJtRs+uHHBJbjSIKqyatGb8hM1CuowDqO
L9DqQx9tmwRlhJ2kzVfi4gskPQnezLKsdyCpUJ1XK5CObLQ6akGYa/fBi8265i6AIHMfURIi/7xx
02Mn2chrhBLxVXNERbMJCT/Y8rWEam77CqHaJjItwllm5OZiBF9XAi1pbIlYMKwGtsjlRSnmwtxf
fTzTCovpqwRSVKzRQmQ2iXYbioT1CAWOPWniQ7wu6KxQDxU8CtoOTuVz0A4YS6oav64ohoBOVS2O
xmmIlTkfFDHAFRVnN0LqNjyw1VqsA6gIM8UQbEPIXNkWMvMuwXnO9+8jpJfBPCCiEeZbssDA6Nzs
osJIOd+w0G0LeGCFbRRELGAw7PeoyvHbWaWoqaCghetrXO9meN1TgugA6fEKrdrUhR3hYhdchVWT
0ZURP0MOxT6hu5K5RgqtDTOLWv/UkgmxshUH5ZMcVgw48A/Rw7Jac4mEJfm8gnzBCQFTE2moWdov
VRD0WQBZSx42iXoQ5sEUHNC3aFY4wGGrLicvsvcV8xCpnOOWPTn0EVmRiob5C7EL/RFKAitF57A8
0zj3UBeMuS9W+xC5ASvb1kTkrh43+jqTGWW9rEClqrDvf6bhrL+3vE7srdDb9EIHsaAeZKKGqFU1
s8pHOU79Pdz08HlRrkH7nIhHXoYuEfMASi8lKKh8jZlTj/7SlvCvka9AsBm4U6Wn7bOeVWSvQAXB
i9LCgjvtBtrlfgg5HLyfJy82OLrY3jHs40wDVwSCipoX+fKm7w8mUcBCwGcIi8CJU588F6RrgZdP
PnQgLVroXmotugW9ZYrJ14jPjMsecRIrx40PKb9OdT2Sgo+xQVWZYEHODAHB1VIeJ0U/2/a77Eh6
Y8UwX8/TaNZMShVvOWTN7gXxDXtv6sp7FYkEp+08WrWX4dqikZDpVyACIyrXm63e1xRTCUNK1En7
QaVFbi/DoTM5BpLpl5QNnb7w3dCc5lDbH2nqQndMnFriAoBoUxfbRCApoNlK/S1aQh8vDIh3HqM6
CnNY78gzrh0x4LCqDQ9UEo/hqCyBgYJ+RWobn6kOD9gRAblBOPTEYUZbsAseyQoAIo3arxtmMdBo
YKXXnVfjaXO+NrdBtEY/hXLRK/h3dZU0jK0XKN5wgrMmbT4FG6Mfg6HGehFXfVXlEx/EB4diIUVg
THc6R+sRflL4Tqw4i0Uc/ZStFkuByLCtX9xAI8jPgLujYtXKv4Q2gQyhGusNsXzSo3S0rXCnUdo2
wpERWYzDKuRk87HRojtiZ+26Yt77qaDjAaJUZcuUd2WjZsZd1Vxg7WlWnJORo2w2lHDT9zngQqLZ
YG1u27Ddvth5nq9147wv0vbelw7KcpJHdgywq7t0QAhWSoCgKXbOOffMpORlKxZXH3BinL6qYa7Y
Pv9dkE/zWHfA5tGX7zYig/84NIK5ck3MBJmhV/6P2SZRn83pfkzeO088dFqP9Q5cM/TLUkR8pLOJ
njUmsT31s4xeXWO2BxklQZ2noJ4ETlN1DNhPEAq8hFY7SiNxAsnQPcG7QpuFnTppx+Qj2gf26bFB
9nsswnHBksIxC9oMdmGHsRm5tT2ZcE2QNGyBg6qV81OogpjkSDlJlKTDEn5j6N+ngMxHejihqy5d
0dJQiUvdDkghDWoEMj+MHYONXVkfSYM5JemBGUhumRYChk63Z8oWEaOBk+p9eQvzi3uw83qHMMa8
6U8V0+qDbEKI03478QoKUDxEh15CocmHPlA/GvRzCLMNxZ7Ieusv9/1We7yIkb17huODk2lj5jQ8
IUsG9a8aAx/yxzK18hIt5FBKZpHC+TKjmqBXh8NmYwr8NJk/GLCe3xpw7tiJZudhMxwW8Tng85DC
iI8UK+K+AuxS184bMSS9sT0SCH0/4Zol1xtKe51hWvffsMXZa03Qv6HYJUmOgsPsZKcUCCnA8aJl
jW9RG4poHvs0w7JUoX9WHFV3UnWobJAITOQl9BNxhQOF05m34ECZSx3F27XXbCbM3QpNIWuRnkRT
wCltUN7bNSXto8W9DQezeIj7raC91BzGOByFO8Behys3ZeyC9Rv232U+pGCJb2xb1fTUj4INJzGi
f0kGE2GkJa/3QSniDqTwKOzzfyhSqv6Ali3Q3EN6N63oZGSSer79z1C1oD57A5u3AxVbgC5kF6qD
RnL4u43xRiRnEIvDMN7lYgT4z9tMxlLpajOjhFPuRRALluEalPBSaMHaW9l71WMlwGD+/aJvXRxc
FW11kJdHD4W90ervQvUaNwgaLY3MO4SOxow6InIjENIF4ihK30N0igSyOYBLbYpmAGWGLnMVzi80
+rd+BD4JLEt07Q0jeAXxmZXlIRc1hjVYJvRKDC7Rt5IcEUW2j7EPMvDvd/3GYNkvlcAZQA8HuNDn
jlGwoKOJirDORVDzrhAWRnsAvkzvOGR/vMrebBi9qGDihPsL/8UDQBhEE8lQ6Yc12coOMcjHYWzV
O2jH26ugEE1xnsAXmezQxW7z/HIVaIdQYXfndZFgwoewCsC9wHQI/vXrgfe1PzF0akI3o/M2jgPv
qtDwecwtfulC7jcy1hEkwtk171zqDzMBJUtIYWnurbKDM7vIoY2jreTuW/txfblt2uQgRcUVYT30
VHBs5cIUe8dH/pNjg3ZNPjq47Z7beYfZsDd8QqMZCYUbh7hlRYFuhAT4SYdvIMpdoWGx5hWY8HfM
sT9NQTxUhuZeAfZ+cAq/v0GEcHdZUexVS2BIVncGDGCcTAgHTn547dkAElkspkxNarkaYcr4udyS
qdhA+L/zFP5pO/ibkY8Pgujl3rWfgsU+N66o7mHXKDwGn7XTQ6stMpArNDUkDl6X1azXvRfqXG+i
RRpuXk9rpLqLNELTiJbvB7i1mQ4TqMWCjUzegcEJTlVN4H6EQ/zOgvlm5CeYWfu8YgEotmDn4X4d
+aQzfpXMCIAwpJqeutTywoV+e/Ev1wpcJUG3MJAFexu0N6RKtfePAAyKxhtBcjOM7NkKb7r/f7gI
I/tdANQK2Nnaty5798+lwwEmbKMLg04id+s2Ju+NtH0k/fZy93sBqxQn6JHNQKn8/sSW0Kq1Hyqk
Z9gS3YZmhd6KxeUaJbaH8BoqD/QH9Q+xjvj9gmxtviE4I3HgF0HBhRgueho0V4m23seRrsnXvz+E
s6baO0KDhpAp8sXoCxr5ATt7oegN2gQVzkL51NOf6AwhX9B54yE223gVpqjEOu3GfKMLVBBm2HKD
HklDSdhibuPaIZMZWaimRJjPf/9cb1aGfz4WMAvQUYB8/DO2RaULujsyPub9RPpDDQa40Cupi7RH
vHeT62vdDf2BuPTH36/7h7cV7UNiZzQhcyZn6wIOIIh9oBFL3sYoPdcqQe1YQXI1PnrX/f1SZL+H
s5GBa+2oJ/UjfLfnWRkAcXf1NtnAWkW4rVwnJEb7zoUl0OqwnF3rI0PWpLejHtgtTbc+69LNe2c+
73n1Nx8CKE+KFrvYMVEN/T48O+SuFxSnQ75GQZWDugxKZAH7jPla4VQLmpk4m15C0rFfJ28OvoSp
/anmmADzgWIkA49/aBM9lFxKdgfmdLNg92X8yB0krHpSHoHfM9kglw75Got4Mzq4SP89APUPAwax
d3Ra3VsRR+H5i4OWCoQcbRVySaLlldZN8lChdC6Bkw8PG6u8zwT+yo1Fg6Z3lu/9NZ29RjRd2YsB
AJAUbXV+f4I88ufJh5iSo2fa8s0klX/0Ab4+ANbxH6RL35saf1iC0aIWX86bIC+I/etsQRlgtgY+
D/q8A0D4AJZt+eAG5MX/Pjr/MBGAlQchKoIEUMz5ugCOo0G7JLivA17soz+EEitW3XxI2om800b6
rMHZP2sQ9hO0xsZ3BcQAqc/GoJ1phBVG9egQQpCCDXt07pjcckVWD/bVXMOvMz6BoO9jrjTBdFSm
/0QaJMu0qa6CVb6z+Lx9woxgyUFh8E/RFZ3tDFMn63ZZ+z6PPCKOETLe8Df7+p2p93bc4MvAAKug
fsQyACjo93GTBrXrQswhJABt83lQOMqtKjXoCR56t+MA0eTfvlFcD10xsdAgisaCsyU18lofTBeu
FwVDc9DoCHuACl8d+Kj9fz14cCl8QQP2uwBtwc8p3QZyaIfvQuhytizqRHcKaWsTe6JNIt651B/e
1Q6iAaffUUggcWdPsYWbxTqMmLVrxgPd0zho0uK9c5U/vit8fx6GKVAq2J6/XyUh3G+twQ1VMBfx
mqi6GqAF5YipwJpDY4F3CqC3sw9P7pfrnW1DzKLxeKIk7kot26OMkzUDTS4O3Pbvobp/uhS+n2vf
aEM0vPqnw+kvZxmV6sp4BLeGtTrJ0AEZTQ3mTl15S/1eJ8M/XQobHbrFA7KDMLs/5V8uVQcG7QVW
mFlimqPTOrcVss09uR392Sv+PtjJ2zcGBh4nCjTEgqQU+WcHwZ4OcI1n8ATohEW+yXgEDRuJ5G5C
R0NxGNEjLV/6aPnYBmiT0WrlEB8W013MZZULOiGfNUhEMGcA5vBF5kmih6si70zJt4N3/5AYVATg
Gr5Y4myh8WfUjdPeKSq27VRYUlWHGvLy4e/P4u1jT9DygMb7d7AAWj1HGyHYA9BeWZcHYDCQv++7
k0SfUzQtoPKdS705RSZIu+BbWlBQo+Z90xJxbJa4Q/yggze7DW0BO4V9sgmsR4duuEPmd4zU+Zq4
96rYP7ztCP4c9sUkAhebnu2JVQrWKEIxna/OxFU21Gj/hWvNFyuprvDgxwe8fH2Job7dBmu0XrmW
jUfOdf2/yTuP5ciRdEs/EcoAh14OAggtyKAIkhsYM5mE1sqBp58v6vbcrq7u22U9y5ldWVamUQTg
/otzvhPUNsLwVWqPyYuEYqmyWHnWmumvYiD++UNA8GxZfJfMJpg2/+k7jMBM1WqP6KAVzvCkqFF1
GlQmCHGk/JUs/p9/GTCDuLzwnHAA01f/42vWFJlKM59AM1Bc90NA2PNGltbSb8HUPTRzPP/Fy/bP
j/E9VIdHGVQ6wfV/LtbTmg1NUyNIrhqje3Emfb467WK1f3EI37/vfyy0KOx0IOyqzUOm/dlrUpuh
WTmZROrOqHW/yAL52sDEE12ZI+86NTaI493zqzCh9TD+/9Vn+C9+TqYxVMr3bD0a4Pv//8P5lXWL
Bs6FYR1ltAviY0iBdMvo6T99XV0qSZstBNWk87tD7I9fhTOyRY/Qp4y89fHaz+Mj/ofizcy5av79
V/pXP88da6vh2+GStv50Rs5NpCSTMiL1UN1wHdbF+MNW3fr5338V7V88+uidXR2VPlMecQ+o+uMP
tFQ1hpx8wPGttEMA74TNCbwU6dtzCE8ic6PAAvriG6Jn0ZTPQyCt6Wdvds6mRt20Zj2OVDCd+5WG
m+T/4qHisbo3YA5BVX/ObkLIElJ0dSxvk7i7dCimVmXGRmPpJKs13mZacSss17UFyGLAEPEXX/+f
PgN+Lzw1nMr4mvgk/nQucDjicjb10EsBxrzEipud7C4s/uKr/HObT2lNfcQU4u7XoOD8x88gU6a8
40KOVyoqhhn5NWEk6RSi0SthnnhY+J2tm0IljDTkaUERL5+GFo+bDCVeoCRDH7RKbr/E7F/83x+P
/8h7+v8mHI4W9X82l/6v8qtqW+65v5tL+ft/g8L9hncUbAqjL1J17nkH/8daereI3jnIOE/vbxSM
hf92lhriNwLNWfrzv2wm+fcp4t+cpfwvrBMYKDDp8eco8/8TZ+nvl+nfz2EaB+pg1qVsbVw8DMK4
P9J/OAaFC9zQaLMU+W6l/gBWbz+wzZToMgFM3RW7HvTTahf2tvNC2dFvw6FRXsKmPjaAvTdurgRu
P/OmVzuApyMgRpQrBoOoV5ZNIwQCwwkQ2DoAd9xylcrxZ6G2H0uUj6B95sewzseNTZMI2d1FVy2q
bJdbyCrU7q5rioz2o9USdq3Oez0tKdpW/TDL8EW1Yn1d9jOBV0170JxCWTWyfKktbTgvU/orBI3a
VIxZGLED2ZiKWzOPY9A1s70XKOo3uuhn6CqaHaQkjnm9JvufBj0+30pxGrPyTr9sA3eS7CwNsKRo
b8QlYme8Lji4vLJD3Ju5rH2oUUYfQAuJRlN/6FtNWc/RUAaLYy3rfmopSir9qzKWEBKTA6LdLDaD
E4/P+FavRMl8hZlyM8YQ1UaXmN+K1PaOTOLnMGuNbWZPW5fd8lbJXKb5RX135zvlfwVM/Udv7f+P
jvH7wfpvXmrAsu0/pive/8Hf3mr7N5pvpn3sczAp3Efn/xWu6P5GpBzNMuMjrlduYgqfv9nFDfc3
guZMhhF3U/W9vv37S239xvCAagvuG+8k3dt/8lIz876/tn94rTE/QZfHzGuafL17TMc/vtZplPQx
Ju50pbpjuCcoCj3AHMjJfguj2F7roF7dttuo+kav1S3ElT4w5IedpLCuCDhDY1DGz1BLsNIYSpy9
sP0OlIanPULwEj9D1iAPLzY3IYJct9CjlZaYFvDIOvFyIddJ8tzNAKQ0o9+N2hiwK/SsKo48Day5
E427wXU8kb31mFGOuvujbYf9jL+lBCjmGRLrm9ElfhVlfmLvs/giBncnYfd6QohTWYoV6NtrJ8CH
GzdF69BIzBTISKTuLJpcXS4GtOQVKMSbCHH0TcjsZ1sJlPY0Ka7XLopfZCnaxPldakggUty6jXaP
10IxAQba6MK3cVa20NRiT6ZDkJih30YfZGB68bTX6o++dz2AS29WFhgIegf9fShBXnADy9uI3x3r
ntC3tlugUxEYOGFUIZR/aUCQlN30MmTGT6Q4NfSk7AXkhpgJZnQzdw2l6JijndbTEmaSLg9upmzt
EQ8RUgm4SdF+gsO3ctN4a0xXYGL7KS7h2yE77pxn273YeLYCVsE0xNqKg/zSprFO31wQr1DGKKvt
+LFJrXUbq1tFt2FcFkdVIlBP3UeES+prRZn2rFElnNSweu17qMht/xHxg3aq+qb1iEbV5l0YiEMz
iqr2KUUqBlENuCOSR69gxIfaArVS2FbbHEqB7f5YHOVEwX3oczn6tayDbpn2pgCllc36biRubnSa
5BUHx6qZCkp9AksC1ake2jl8ndAl/ViaYfrl1DdEs54p509uLD8KnYchzR9a8DN588hNCamg9di4
+64uI78o6vvKwYY0bRfLUcBq6lrjmTa9e5VD+TLnGSavoiy2APHSNfoLzJaqmkPW1TYS1DpmXd8u
RyxHL5T4waSdkiV/FFZ9sEJlXAE9W/UOxvzUPYfo90jY9PH8bIvUfCT+7LWq+JUCo8myvZHfNVyg
fF1rM1XFLiyAuUSn2tqFFi1QgWA0NrYStW8EnbAVxYvDw23aX2kE8aQ6ZHZx6Qq27HrtOybEsWHN
dXYQYPnhYj6L2H1K8p9LdIjm9EXUB/7qydKzIaA/9q3xYyl+uN2jZaR7PR58WW0GtwYUg9UlO9Cd
eXKo+P61+QCe/weCE0+VjVyxxAoFf65jxWgIP227lg8Z94dyl2klL3BbHtolvc0omNTFgEKNjcJa
6XeAaiyblWPvSWDLjy5AmoZWpLGiR2Brusx3djgKH0nktugqQDUSlp5AqOWJMcIcocstssPvO8j7
YDrpg5a1JzBc31OSfBTtALpqTt8Qfdl0/YQKjPrZFWmP3h05cpma809taaK3pa6dxymvyg2exR69
Dpa6UteeY2Mc6Tid7lIsLrTWBj8CplVerVai/leYz5Vu+yA686ll2ICB4ZS57SbN0/I7W2bzNbcn
1syM1LxGhM+mDhvSVVBeE1vWXbMoWZtdvI/UbjvGymnIVL/FdNXa3Qd3d4zfB4GZKX7g+dvmYX9o
Z+Up7Jml2undQLdKo7IPJNLhNRq/YaUQqoDz15l8QzHiVQNMsPkM5YCCpLRX1Sgupf49IeafUku+
DcYBJsYqr4fx5uh9FIzI2r6mcJIeA0NFeOgj3XkrsdCx++3gQrVl7RWL+jENmX3UWjRVcelUQdL1
PRlDqrshqtXaNc5dctaZit81lyztZj+NDDXywj5KCKB5Y7X7HGutukldAFJg5tSfY+MAiKpyg2V3
Mwd0yUHT3NDov6UkA1FvvrXFntBJ59okX3WH5jNEagYU05t5ydLtyMtRI8e2iDa6JOoeJ7w3uJte
/wkWo494NXDog5+aKT2LaPxAfBb7tJdb3DsYNtV1xmNYVzyy+iftIEzHMtCTeUXrCNwz98MZNq80
TvmUeOThRqB04406v3WcZ8JW3lXKTbsh/RfObrYxl8oGf4n9YXamqxaCbpzaI6CUY12k19i0nnRN
jcjHyKv8ALn2DGfro5MS29cgjw4/3siGbWyfEnFExz4w2OIhEQgDFufRMaJ3bJF+hGU5TBx/6I6G
8dRwvjZCxS0QfTDw8kU2EpCUbaIK4J1LMAwSN8T1XXvsojfcEx/A9/y42Y+4+E206gNivJEC1y3Q
GdutD8/w3IBusSvlZMr8PUE1aDUvRd6+OTWuIE7BA7OQ3JsifQ4IHAJlHyJJp1tex25vn60ax5jR
ll48thg6MEB7JCoclSl7FHztnbHU/aqIomVbS3Qt9hmd5wZNNF7K+Jwb5B6MfMqseY25XUeN8Inb
cLzU7FkM5fkGychBps1uwFIS1RQaCCxWZjWOO7ckISnJ09mvjewdad1zOJU/QJMdZAtPbCpCv0jF
CpvNUVmsNYbZ8WkotXWcOV9CkmYoIuOrt9xbr7lY06J+b/DmIxAlfmkpWms9C9x7oWIwbUR05Lml
g3wDb07+DlWaA08ubHK71DOm/E2LZrmTDS7QRjCqchTcMQQ5+er43MgUMrXbr3olWSNpClK7fTP1
4lnRwkdg79q66es1U2nXGxPyAsCHJRuDoyrulzVW83VW4RFY9EMN6DW8J4EyhkM7iSLyFerOzi4M
fvk1Vs8FwgmeCyqTpQoyRzsg770M6Q75BV6dSagbuJYHMgk8q8z2JSLcHJMFvqNDAqHwTovTkx2X
GEEVXbhOCdheCte3ZHKp8J4xzPw1IuKpXdt3QVVpRfNU68Ujat+LsORViatA6mHxrjPGygfrKWv6
d1X9Lgp9M1Tf2qzvp+6gRZ+ROaxivdyBt2NgNGE5zjdwADkRjrXa4pcFdHsaHUTre3V81XijwxLX
IhTsem/Ot9Itg0adt1m6vcOASxT0czz6ivuqo9V2ps8OhKrZyrXIzgn/cJTRio+Tzw5vsmrSYsEY
riR6kJjrovhI7wVer5bi1uYmUQwmsloHWLJD3JSctwLBIgMi+wBed8UM2VOV4QkIghUkLeqIMP1W
iUuIh+wQGdMxqVDT2u14TuMd5Cac8bNfWoV6lrLxk8H42Q4NWnPVCJy02mq9slaJ1VHDelvntMKi
TvzGLDVe4UcrE5RvgJXrZjsteNrbUYGoJ/YisXZ5hIFDXeTatKoXJ+0C6MRXrTuJlscgFo9D8m2r
mb8AzXQrdd/FYg/H+sHVROIvhROj8sw45yEqRxr1Rx+ESah5OnDm0pyINXFfjbHdJZROZwW8CKbN
kK0RScueYSoqzz6ZwJCdJXrsO7uVSRoBoR7cI1KpVTy53V43TwNaWw4d/dsKl5dq4kfQdDSl8WBf
3VS/+4eneyKLeECazQS7eDTr9gdEmN4HQZqyMqkOSapc8Tt/yLkPFk25iFa7IJzYTdWXSdpDaNI6
FLFR7XN1og+Qq85MnwbwlMiH3ZZfaNXtdHK540Xonl05JzXv9lrbvvbGgmNnvpGz9JrZ4pQn2oF7
YjXRcqeVemCQ4SdoXbGYboUiJHTl4SC7Bom2Aa9xbDELWHaxLoWxjmOUPOgq8Aqm8aGx1KAGGu8t
1uw1rQaXe3jG+rB10QfT6jzP/Moh5fodqEr37lgEDeH4rORyD4jWi1OQUJ0OahxM6bJJjRpwQWT6
ddp/dgldAP7Ln5Su7btVcv5nUlPPEUtRDo+x3CQdOrJx0AheVCJh+fCvoXErWNmA4zYHm7SmbSTm
TVNr+pYRlbnL08hP+vCJAUv0kEt2FYjo6xfcKJy4cVVM9kWZZXb53R9hoZ1bG2NZ+K4JAnJRYVzX
m1AjjErD6mCVSLcH9PocfXUQl8pNOlX4QMhd0I46vtull2v09rul1eutPZjPUlHOzj24gieHJ7Ku
pLNulQkXrmoRiFEu2wo/hV+NQ+DYsXKLHdoBErnCD8VyH1LgjuioqNg1kV3AMy5rgZsI4jyGyBol
O1YSm1FLtc9c3MytrnpVBQA3wRhSluVDOxLAOJZfSWoGedsLH4a1HjRJpqzSovxkX5g+ADnsvqCr
dVtiTdiwqZBvEkq3Rkc0MNmpsnEqpTuy6MNJAduTgU2ChmFwj1bPRdZGOFkk1FZzNJ6FkoNctoCq
5HRaZlkCkBefo+j0dVUOzTYxhIKNaHK9pbNQ6IytvqP+2WDb4PADYoUCBraFu0AW6dZ1ybrSWi59
k+1gnT12qnspKP/iJCTKZfyyl8abMHICgYh8exG/9BI462JdcFVRa/KyEP28QsoTBb2m0P1VeOCX
qYwv1PEKeG4o7UQHwPwhzgiDf9Gt51YXK81EPdSr3Ufdirep1a56LbZzZx+rpgl6vbxInuxDlnzj
OXhv1WE7ufY3PgY/K7NfLeyNpAs/HdvdiuKn475Gkwb5vnsiV+/ZlEW8D+f4p2Jbn2bbfYDlfreV
4ZpA9VophrgQEYmzb7E+64hXQU2C2Y0pmWW/60SNSwG7aPJV0MQfgOgkvgNo2xtH3UK8b2IsH+AL
M9dk9k83PSx4Vc1oXSkJVfuc+6lTn++pNF63PIpaxls9/6g1sjIjFXNIYvYX5JcWoCkMI9bQnRRT
Mc+iy4sVoJw1UsnVUqnXjuvDyLO9kPW+SIYf8d3JbJdLzSFjSb/JXQ49phayR+sb3fIyfqrK/Bya
3bkWGdxmiql6+RoTtl9cvKsYtb/XZLHfkEDgSYuibZ7AIPwOCt7QlV/zelz3mQE3wZ4/2fdsh6VT
jrYTfSeUORquAIjrD6U6frk9LuSKZA9vAdeUL+Wbs9hrBqe4U2w4Xk0ZlK3z1qYFvyCVbUF5R26B
b0cO6kep9pGk/QPe462J9Vq/XyTCaoLcwcONMpJmNcK/vuxzw920ncmTr+1LTT+oE/lY+fBiksoN
9drehNJeE7LjZ9rkJwTu2Im+MiklPZeTKrPmbQvQwMYkxxRF3JYUqkliMN7QOtpsNLtTvwNKQSll
fxpJtS2cbj8k3IR9vRt0RhoyVHLPvcssZzc/RpSo8xhqD5CFz2YywQhQXpOKLr5S2Ps3ZuqoEKWm
cRt19XC0qzmmFJU7JGcdXWva9zcqouHoNuIng3CvJ7hIY6XkOTF7JXWMzDNraRnRiZOuEOtzcp7s
e3Gi6LEF3Ld25COWljzyJ9OaHtMOgwfTjCe9qVP+Q5/fIKvscfAylCKMkDAEzM9D2qFqMANXfqXS
wKTfP8eJPI+J/gs+es+JOTXnSK9xV5hGO79EIZnQDKQKBk0NN68RDLM632MaWqjWaVNtGWqjVwvL
A982C3G1eypnPsGFlySAXCs9qcvLWMF1LrtV1cM/4C9fcj55xS2YfTenWE3WGa72jdo72C5VbhgD
GsZuWPC1YuaIEkDBefzKHjdwDMYyw2SaR5NhzhnlrbrSaJH1dH6rc2fH8NxY47zGSAWuZG911bUd
suQ4zHIO7ARLCnuODe65/aJzKWfSlh7mwey5QbHts1ZQPW2KM1/BicNbNfCEFPJnAXDH1Or+AX8V
LG+mFKVt0IlsQYOQEjGutUKN1moYZU2QSB77foysM4d8dnMEg72UXoDz+n2Ye6LvwLeYvQUh2ARP
g3lrPg9mJ1/mIpk/lVyNvrOScSew5ELZJk30kwVCsgG3DqE2g6jjxDRbHKb7vG69TLH2Y/5qavTR
VYgYh/gIZzCfBpudXS8Z61vWZtR3nTS+9eSeIzArQQFaWFbEnqfLegwjGjK3WU64Km6Kru4Kpb1O
vMTe2MTXTh1xkITmdx+T8kyNoltTEKrHOD2AgyCW2VgZZrfR2vzZ0X/qPXCoJA/6XL+6JYGbRaOf
EP1+ianhFm2qHRj2Q2IX+VYs4TU1mlMDd1yVjKZm8ma2Y8+jn99/L1i6rzizToXtyrUajYanNHpy
y8N33JhH0V/d4tpY5TaazDXLCu3CYMoyCW3M8k2dQlC37Ub7WDosmh15A8FIPkzdkLzQyVMS/qj1
p2Rhg5nBfk5a/W2ug9Z8E8zlmOlJ9D/OmJ4TqawWriUFaI2vlGFgNN1ILbK8MfTYo2nYahojEFvX
9jZONrzTNANa8zSGCg1cYr4rKmKDMrNwt1GhM6j3nMy5JjWkqN76gAPTc3G7Abi7ZKX1hc1kBci1
+dxhRTY5zHru2IFhApi2Q16xrrGY9iRMgDo13UYqNmKqPVFMjBGEsYPuvZ1dsRITgXX97NxkmIIy
DB0PiEhBK115tYKprOzfO+XSMZWeoUTV4m6L9mcSFCjAPatLsUAunEdL6JL0FcnpLY4eMSBWvSDO
BZaMHX3fXzBrBKBI+ILSqm89AA869Ixx/XyeoidpO3tMGDsrJojQTKAObEb3lvH8yFB9HIrqg2AB
qExjGIg637k9R/LUPxHLRz71c0omB65fKJCUzbI/jaOxadT7Ae1uSvmTxMuPzo39JXyzGEwM43qa
nV8pXY7CADTD0lcs8cqa1Y1FumQGlz4uAGMGmXiK5S9RfObO2wzFJIy/eqc4gEoPgBOsrOy9S16Y
aqhFsqmZQqvG4jNXOHc50eMdbYOmnQ1XWSPtYqxWdoci+q4rbhatOLWhZAEI6HxAczDPLQ5atoEG
Vk1AUMB+vbBOHQIrb2Dv1zS6/OaMaC/ij1joO/JUdsr4QKLDXUA+bNvC2CZK5jWm9WCWT47+mQ+6
J+Y4GCtxLXKa+tZQNoOATsFG9QLOlCQG2vS01APNIg9cb/1yYUrdKMMjgaA/CiP6qjRuQhwSD7mD
RaAxHsxCPS6ceg3e3txZWE4UcbkHtHGryc6xmlsznks2IeH0qunJuo6+JfsEACWtuJXTZSLSwi1e
gabwyyXs1FqKh0WB4zIZ5U6R12xkHQEjYmNJGB2ZszeS8ai2FUNh4OD6W7L0u6SennPxkcPcSkf7
OnbGJp0JocYfggIrMt/R6GyxLiLlde2XwSSffJ7yY9mlm6TJD1V/CYkVedYSOG2Ksm1SG04ZuYqd
SzLSU5Ii89WtFXR4trDzOjWjYMmmVSaAaxvIMGGOx/ZqUUIuwutkPMO98jDaFCcrCaL+A2/bzMC3
3ykwVOy2X2VTuhrVPXserT3SSxnaoahPi8qvjgFlvM+cXZcssPL3JRVyjM6HYjEJyvI1Xy65VaxN
9UPhGk+PdbWXkb3Frw4m7NkY09OUBLk6c4mEPDt7l4zPJAPc1TR+ziNzbw0NsjmS5StEkgVz65Gc
Zq+RN4copkhgOsi7EzNmkhQZPS9nzaSNnPS1WkYPCGFR5+ubVMdWnZzb5mRmbLGqTK5Sg1KJ6Vri
EFdqCqJHzAvcCDe8cQV4oU0gSXMwy4OZnyz1tVOgNjAuIm5W86r6lyxf9Y7FV5AI7sDavjYFf1Wr
TkSPP6csk/PRWgPdiL1CecVFHMB+0aBIAMMzROCQJlXrW8IQVk4+sOA5t4LnNto07vSup49Lhy9a
8RixeOSfHcty4yTDihFxr3OwJBxTYm2AoTek9kMDthvb5H61xQOoaQguLisQx8QlYx8UoTR+VBDe
JQxW7jkIsdi1b5Dd9KBahm1GC0YJBfp12SHu9tgW+EQ0Y9ymwIzPtQzJSC9UoL8iyZ7H2BE0CQOq
MeYiZrwLCdr0GrT8O2PuaNDyY60xtM2HY7f099yo+tLH4edkVR86QLilH25oFZpbOublHr0GZaGW
1SegfO+ZfFugP8PA6X6SyHRsi2VFSD3THmJZB6IyYr9XnXWhXLKQvBSG5ETRb1pb4RQm7Ha+hCo/
8vyhlA2dsIHRsEpe0DAx4tgaxqBsJRwOMcMDYGt7H/k+Z/QXDUms8B2ToBhYq9XHuaHgL4PCfZ21
1yY96yIkxx3in0K4Jc/nrKOuEsdCHx+0Dh6fgsa+3Qnnk6jba8oUViQPQEzYyhACsczUMs26ZZKc
Vbs43yHUisM3MR1K84kp97ktdOrvfiH6hcBTU2UI1TX905Kn8Urp9XfXnPzcfSer7lhbuu9i9KaE
BDzTOBwlxS7Nl5M6618l/AGGx/7AnNIlScqLQztZN3Z5Zl6gM4vCnJ8Z4xG0xTXt1GRVTiYuqS67
lGGbvVtLaK2zWTzwbvVByp4kWOKNw0TCVd7ps3mdbLZA3fAOHATj74K7Vn+MAF14qpX8CjvydHNx
csdo2ScE+fRZtG06vWUwR5XikGWfpjzJ+Ey4DBRGi7O9HW3FZbGM0BXDy49Kcc8l8aajohpn8u0c
oAb9SPyZ8WmpvOGlK6/4KtfQeL6HvtnNaQjKMYt61l5M/F3Gk1gh2IlI+QhhR/3siWLZdsvg7C1a
FHuBtmd+zqzaPTicklERI5ZotO6xVPOpG3SgiHZk+VBOJDPBuHkEGnFdBrqPwYxfcB7o4P+YcsRh
rfI+ddE2BSr0WGjr0NVjyuvLBJGNpd0EZCvRP914SRijRjMtpzQuDecRiaIzSBZ8vpxaahJiYHBc
HiF3OaRa1G+cCfhugaHYxCAeZWub0Ts5yu22tuWNGGdyVSdDBkZ7myZnq8Qm6Tb32HCDRbYhXiN1
oQWD2IE9Hon2xRobOJv5OnJ4Art4Vwv12Lvq2Y5HL0/JRanwI+7TRfVqREFHmbVkuCyKunF5kh5s
az6Q5j06Xo40eFdmZr5WoUTW3pjm+U0MtZEGginJpusMEQOtSe2BNkkXCudJ9JxkkJg8uwOk6mVo
4EhxmlMy6vKgq/V+r+gmRIAcndFg8DN1bB2Y0SJvv0dWJeY6DOtq06nlFeNZea00FqRwxexLHYkG
dG/aB5mViBe7q0/ZVOgBrSZCKvjOnlbT20CblD78cdblsdo/NUxdAib62sOUq/Dd5Gz1W33J2VUP
slhQTYhkfmxGICuegWFiXQt6YxXPlFfo2lMW1j8HZ9CycxmiC4UBW+nvU2E33+N9yBsJ8o7qiUkT
ocLt95KomedGy/CLd3DkItGHy1K1dqBnwLbmImUZXCvNqeDfoWSYR9qqBWIZDUxkjB4LChmwyvwa
a7ADOYFcD61lv44uIzKjDrcp4o11PJT6Oyt3FtNVPVwGsSgBnmFOj3LSfLVW87W5JO5blEGL9PJ+
+iB86FdcNka/La3JPDbdpH+24EoO4I6zX3WZwgqZGyp7VUNzMilbN+yBCblLw6TNIhjO4NXfTqpR
Hi2FoVMVbvksoCPSb+zLpv3Vj1p9Md2YzpF1JPettFc1VxOzHmU0qOsmdRcr1GVqNw0QZWbzbSzd
plppXedio5TY+g1VGTfgydeMPSYTTmQ1+zEdDXhYhblvSACJTbyU09IH53P+izSn7Ak5an0dYZ+y
QFkq5F/LRx/idFSLJf/lpiDN/Y5hEavYsda5jZMyfewGgFvKQummsUDiQ3bp7iA+URgUAtjYJN41
cPKXhlDk956+ZlejKDuJaWk2ojXFGZxVRIVTU1FVM8YUX081Db0M+QwMwEP2n3lI4iZ/WJGPCJjN
JHF0U5MBFIDIbfncWhYqYVZbm1I9Zc6ssEmUhvNVm2MRsNFWYbehbrmoVen+gFurbdIFesxYt+Yp
RGu9Bkuj7JlQU0Rxl166UZE3UEvzSrTCeui0uVtb+VgyrKxN69C2unt2MoixY92jhNFpKXQXFqFH
nHVDO2GNP3JYiO0mURR6FmJqVq3eluq+7RzjCIdKu2p9VHgUZ3YVhC7rXBqw2a8SpSK4LutZ9AEm
OiEJMVqGwnP0MDAADgZDGx8yCzA0RDuFrbRmT2SY9fHJ1NgGRzrkS15lWrlM9JsMskK0Ip/25oTk
EKybIpFbo8idjzHrCVhSs2JpfG4x5SqIRPNtW/lSw4JssXQOv4rWAPVWsnTCc6gFRDJWoNTG0D27
EVOTNncHv09th48lMclqMwmvawpuzVJLghDSL6MNi8CNurK1mwFIAMZX57boiupcOyP4HRQvDUOg
Okz7VxkikkBR7glsmiYqEhbRaYzpncdigFATleLrQEke7TqaNzKc0oNKTlxQTUiGItuyt07V9tcQ
J9tjTX/REEt7TikkEX1M4XdStzPRRU3knOoqeZC4+zZkU6y0EufzYOsscsOFKXEtBPzROnqbMtvY
p5N5m6qyuRDULR8EgE+Oa6EH/FiC33UYbhki9YcmC7W3+1G4Nl16KFGX88ukjnwIPBPXKBMmUa01
/1YmPEVGq+4Mo5qfrcFi6oL9KHB0RDQJ84lHtRXDI5OqWmH1DhgHMtfoWj6YT6wF6e/RmHlfvMRs
EkJnMjyEnxNIFZI0nYlMzRpBvS8dzfllJETlpabTr6t7CifvEEuVxriDUSnzv9Ipnk8M5H5UQBW8
zqmJLh/ZJPcZ45hcLuXZrjDmemlHed8D4NzFbaZuLagE+3bSN7OLcqZznZ1tw7juHBs0nNrsG/rs
x7o0yLlTUmOtNXI+gXuZA6XPecdSQK8uqPCrDEvrBEIX4+hoym1xTyl1fg8sreGWI9G/55jqbEka
L0xU8sGRpj/Ie+JpfJ/G9iK+zvc01JnPdvAoTvSAdZK9zYlNTe75qTh1hyMZfuGNGHKViVv2pjFd
WBUKeXFkyFXbljBWdySVVRvv+axUjS+uOby5guzW+vcY12om0RUvyR3R3EQW7EyrZ5y02H29be9J
sCaw7VOaGmz+QX8BMSUxtr1nxzr3FNmFBenFNkmW5U6EIaxMB5lN+rlr8KW0UJkY9DCfqSb5Iwx1
FdCMRHsxEVwrLTJs5e9xtv3v0ba8jSKoYVzThash2+KCENzxnodrTznQHYA+XBoUIrBo6/U8jLuC
aR5sR8TTDF8+RJRpBgc22CFOHBlCKnP/N3vnsRw50p7rezl7/AFvFmdThfKOnk1uEM0mGwmPBDLh
rl5PjUIK6USchfbaTs9Mk1VA5ve9tvht1Xx11Gaqo1PR7bAqsrv+QuIyROaF5kTJKvmpUys8z8B+
Em1NvDgGSp6cPJyoCdamOdK+ZQ7FPrLH4KsqIsSZkJI3RBwEu+GG2ZVUL8LyWLZxNW3B790U+0Tp
DgQmnfyDSfCzBNalgnOZVYL7YWYvz3pZonVKsieFsJERMxwaujXsbK+YP6gtG8N34vf6PYnP1Uzi
98DXkoZWMMR9bwt/BSw43exCKyAjVGxXGu/A1gn0PuQ2cTo0wOll7QZ9/t6yI6D5wtMbt1Y6/R2J
Z7y55eLTbzCwkuGu6UEtoumI/hVGR/D/IyDbW2hTC8NWPhTunHz1E8nFq8bXJqlghvyeVbP8Lcqy
OUaLOZNXlhowBQR9wMBO6ScKDO9mcJJvbQCooz0MWPBH4tAfjblGhJ1a6jRqYHKSV6z9Mg39h0qX
NE4jj2naQYIdaZldwLCaTUVA+FqI6aNkf+BNbAwAQ4XI40Un0/K3LPLqEiXJQAPkEpGxZxt01niB
udYmyr+lmTpiyYEsMB2hji0FiZLdItGxVgTF3aY02k95QZESV9LBD2vriAErQoo01RdJxmKc5fN8
mxrkPF0WPCXwk9spcPIPERaEMnusrSdN2FNsTD4GDrF8EqPVvvQqQp6VN1CuwaTeTDre89VEkCsA
nQpOeMsQKI6Pjp/+AoFHjGDO3bWUOS3fta1vk5nAT2dFEL12vm73jV+Ou6Eiit1odP9I8hsXwzSQ
20t0ICepWghQ6MIa+dIyh9elRnTFO2OcBWavry7lwxSOTSBjmkpo9hoYL4QaWiXpMhI2n/d8d75J
Onfr5/V6IjBiU3i59c5h8qVhFQ/QwtHKBVqg+M6Yt3U25VTs5bwjlADwLozeMv72ozl6DNNLmUB9
CEyBD0klqqOfpt33PQkxkclZFssOPHsV+IoRoKOgNLDut/linGQKTuki0o9obx1QHXZqZVouktrq
5NaZilUXeayTyTLx0odO2sEDJcGeAcX7AyfhfnBzJDu0iiWxsE3g/YmkkbzpqhZ7+oajCXY/GybC
u0yDwT73CULDCheXJaYG05XUOoViV1ndnga/NxP4T6/DxUofQucYuN2+S4DX226EPG7urepE5qgs
7YgkdE/F0mdrTdq2USznJNRvRsOfOIK/zQbJ9+aff0Tv/2sOeJnbn//7f/40mraE+emHDPP6vxp4
bIT7/39zwOqn/I0c+f/9D/7dHODY/8J6jUfnbp91KJVBff/v7gDb+Rd+Aayc+PPuGS0OvoH/KJPz
+SPbwuF8N9ze/QH/6Q7wrH8RaIbN3w8RERKxEP2P3AEh//5/dwe4Hl6fe06O+U/Hm8dP8V9NPwO3
REFtJHFziV24qJvKaGtNkjtGL8GdGA1RtAToxPQ978MIDx45b8NI8B7wzVKeZJkFu9qtP6UJN2xF
APtL48EzEtgdLYjt7RbMkNaUaKV787GmkQPetimfAwM9YolS4S4hPBKVAm+co3juTbZQhECslb02
Ym9O+yPLyI5u2emVll7CzUEDnMTvY/4tbp0Rtlsl+YStAbpsVllLH4JiMKwCC4w38KrHCT36fqja
j9btH9MkF/FAomFMqfiNltk3rxjdmHhR82zZTO7SIGaV25DM70BtQ9m2O99phQOyDaUwcLO1UYR+
gG+ICMV0PMELfqO9DzdNUL+Q+hCtq3K82BSXPeSDIXeUbQbb2uqaY53WzgHdNYal3in2flQ1J56R
NO5MyRglS2NfJH22t9lY1rUpEB8V2iHALxBiS0KP3jVjgkKncxZjHQnbJ0hA5m9WSJe0SbvsS0lQ
9ImQ+AQ8g/vBjkhnGJx/6LKFJt5M/1U63Ctk2E91OhxdX5GRV2Gb6ELrnEs4HfIrz+Tbzce8otEd
CFWKTToG0MNF+CPBLUoWEJgl3aDIjXAcvMrC/aY1uzupoEcP0XX+cWnRtiVL9NszlhuKTVpn3YLO
QKBWNtpC3gQbAjgY9eGjhycbhxnROFb3MJE2ejGC5tM1uSNxW/EYOGV0mGWjYmh3SsUTNCTZog9O
yZCaGHpYDQ3RjG1ReAihaQCUKjtlnfVJPZ9Bwi3mEWwkKLkIT5254BZDGKixUDTkYdR9Wma5oEqV
5V6MEkpDerDzZSIgMsIBxtv/ncMa3pVdNLeeafWO3VLGRUH+4sT36LX9eQStkZZ/Fo13TOvq3TdY
IdoPvguIYBRneWe9TvfKQ5dQSfp0AQVlt6pSdz/QKIR6h7HQ6qxlD3EtN6bHplxPGYxSozuP1yLy
I15Pt39TdCuH9+xz4k6zUZ7gP7vXQZPJv0juRD2jqESQxKfPLt2hWV4ssGOGgFzbu6Eb+QTZCUMU
Ovue3tdb76TOn9xQ97Z3EqoIL+xBaHS7dWmCQQIh8eY2tqHOljk5R4KDcc1GnQw2DTjkprrDV2pE
tFWgvHXp6j6SqWKtemfILnni+I+l6tmmIuF/j8V8jSq1Qd5A4bbTxHVJgFAb2kNsejnBsknpbxCj
VdRls9xWXGSoI9L8oWpbCeXj0emOo2idDIy7o6OnXbFQsLrSGkHA4qnpgYf7HPS2fl7S1MZhZCAJ
iPocyri/M8xqT+A2HoTIiS1i1ZHaUpS3liH02aBL76gpsVwXCwhLOY47kbKtw/QrcIucST74Hfgy
OA2DNPeUXWdre+6mC1YlPDEzGXDAoExt2uoA1ajsfszsngVqyDmJhM30ME7Jpsv8V1/MH0svxAo7
5y4qqoQG7GBDARYISBg9+Y1Fezd5zGtWh/qfLoYtih8O2HxKz1lvQFhhmj5KkEcW/NTyrk2bADMI
jguRe8lD04IjM9fwpSBEyHwDSWr0t4Vvrlok6UNWfHqd71wWRpKZ8+NiBoDsPXArf+/gnY0wQZNj
UL2A76P2sG9qfRvQfpzh6NWefmKUghIMQA1QG1EvryL0yleWhJDIbNLIJ+yhq8lox2MXBe1GIvnb
OU5vnWE7g53JfQPBgmhpM1QKhka7CJJE6ZI47CCWJs+gpzGDziF406HclkmPsJcBe6yw5Fu3KiKv
fdYEF9L1wj2RUkhM/sImR6pmRcPG1QFX2LzOSavO8aICuiCa8/uV9vsvH3QfeJYfOzsnzHHata/0
GT6kUXb0CMqX1Fzz5D0mOWyUshEZehYySTaYEQ7bWzlKI803bmp4H13x7P2j6JofXSCkP82M4aUM
DcwM/IJTVD6kQYNSBecM2ko0Pqi0tPtt5vSKW19UhV5mG0LXQ+098Z5l4jEQjnmLmsY5IwUn07Zs
CGhzbK3iecIKEk0NzIw/Ri9tGn431VTFyvResUWMO09GAz8ssdGrerSRCXhyOOG1S+FsaY9RpvjL
E4YR3MsLO/Zkm6F3M6uNTXkOtg2XVg3eIKyn1F3EOcb1m1Wi50iJ9xn7yQN5ZH6fa3WxReKTa9eP
6b5URXaxkc8VK7JaiB+ZR0H+vwyf2iZMfxt+Yb35IWvrCs5X7dyuyu62qCAjqssqjlGdyMuChf6X
gvSc1Ox8iWBO12mf+19dAQTa0zy/A/JkZnAmQMVe2d7eYC/BN2uO0QFCZt7LupQvY11H1zkw21vf
55wWooB4jXy/3hXkV/DM3f+Zb6c/TQd+nLEjdTrCzKFC4T8UOaoSo58PFXU8K86Do8DP+cHC42I6
nLL9LAQvZ9npxw60aQMvFRcowf4sC+spJxPxVpMg+VpQQ/Y5cvRvEZI/N8gZIQnUV1Kn8HI1ToKK
oGVMTYt1SFlxtyBB3cbw/eprGOiG4cH6bDyTvIDCTiWDlGceZFayFnde+CQqHVxL7FmUUy3+Hmzx
moTio0psdZja5aP2qrsakl5ArIWrrpvv2ozCfBnzyTyoIir3VPbU29qbmveqarx1yeXMly7kxRgH
qhhKKiEOix7D8yTMaGO0XGnY5YxtNmOK5AnCu1yr5Zw2VbcbF3Zi7dM+E+GQhEcj0U7r0V+5Ucq7
R4Y+STvdXoGnvPuRh8/5jl5TioNOMaOg4qOGD9u66OOOiQK2jMMeDX8vkLPkDqSVjjyKspzwsVCB
gBaiTQ8BltgwdsH/lnW2o5igeqtoQlh7ittrGBH/Z0OXYEkiCocY/hiXECNed+lTQF3JYBmPrncx
FIbtRYlXbLdxYHvPsqk+gXiey+JeWIOgRyHzID1mEn7ykFoJzogQGQUbG4IHRGQbYc4vy1J47xqo
qpqzeReRevwnBMrCxKbrY1+L4aHpw5s/U3KUFx6AfZWpr3xJxuvSW8a4JvSs3HhtWCMITh8UvTvv
ASDkqwMZdPNb2HfCjdHpEiyz6igfeyn5FM8RTAZNZiaQyBAUsR5meFZ7JMXeowmrtpBAqSGZvosk
RMgeGltncQm7FzBteVL9SampUTYSRC9qt0ExXrvIRnGPoMgf4YOpe0AfuPLa9imYloNbzNgk0oOv
qV1xURX2frjGV3G08/BXdu9K8Ihr80wUjx7D3ZTuUG47vJmoMOmxAzjCn0Ut0rCvEvGWI2ic8eGh
WNOPo4a1T/AKUFtxtOh7D5MxiUe25N2y6Kew9YEBym0/GhtZ/4HGj+HnTnQ6wIM5ovusjPBTNwlM
NaroIWxeh7D6S90UjSN0VNS8rfUYXlEOj0RuGpd6mHZOqI6E4m1Eg76kbp5z2AML0zSuGwszh/2U
jmn1M4ylH1MAMx2l1h51RdqEYfbzU4/J5dqP0Ipl6MZ5hhQVfpGhKQ0YkgKBJDj1M+oKEFmn5ofR
c/9OFZg3qaF8W5x1/EhZuSeA4L3O8Ev1FqfYAhLMhYxK3Wp2MAYmhqMZLf69+gZXZIssxawBhQgz
ikmyLy+BCp390GbWQ4uuel8HLejtIrYaCZQBXXavov2w4Bg/Cd67phNRBSC+9g48pOA5qscdGpP0
qYLk+j3OXbldihxfkql/iFaXm3qiBaIXqY6tTmMdSoLxNhfRvIlyWVMs6Tm3qnKvJIQ/TmAeyEty
6zd1S+2WAUr85FkGlj6Z+ReFV9eJgooD3XAeMux3s87r1whTNf5d3AJih6P8rm5BC4JX2EMNvA6K
drpCVn77tdVuHKdTMO3cpA4NLOCv0E2d5/8IC2xrHnBGma23HaUTXOamDFs4R3m3wibOMaubn0T3
QbzMs32JnPS1p3wgS9wGfUb/leeA+qgokGG1MzySVVxslae/yUghal+h7qWfAZx5nZDuuSlnv/od
mmYPNNRlSJcXulWyccPoaa8JPBOI3oPtGFS+AR8TVvu5c/f42C9+sIzPqMweiR4uUYHLx8YTzyIV
v8jNuPh3mXOSZl+AgxJ0LNtgRd8beXPkehMrw9TZseMGvqBxbA8cR9lJOJhtw175sVkRgjTl5Tnp
mdyoHFqQfSJnAaB33pNuImzUbfzftXTUR+dasaMwBDlGnA84uBhYNw1uM9F6b1Wl7DVrEFCXs6ew
el3rLtp33D+70uOlHiOIXh02J3dMXwcJxTqF8yNt5F8k0CM7qsJih8Tw99AA6WnvJ/SK32pE6thO
TgC1bptbz2OM7luOIvQHKxdQb2Uh1z2bfkGFV1E+kLdxSxIzWBERtLeM30NFi6IxbL3R9fckQh6n
ykBh55e/1TRQemTn5SF0EaNV9FnxySHYBDQu9tnoOS8koWKB8Lpw6zt4aXtwMjQoaCpay1z7jv1H
Z93Bwcd5sk2TRtClnDb0qmicJTo8YaZ/jiiY2nhJH62aoP0MxyTah0Po74uoLll17kEiucXZGi0P
jlG9UuMC2em2l2wGJOf3OTqZfNNuk607Y8CfMFI7ts5Y6k5L6rNaMePXMXIR5Gm8nlRydDmeM7Ni
WK7cV3JBS8QCVs/4ZRsHRQUGBF9AdH3gybjrB/q2gko9KjrY0VwstLO4g0AJmN11raXlYcWubPGQ
tWCu0iJad6QiHh6nHs4N1/xPBK+/p1YQw7mZzefK819R37R7xy6rLzKDuhf4DXsjl6z+6SoH4TI1
L9uALMR4tskuon1RxBHsQOzYTsKZ4xTbBlPhLwnQ+YErUP+2g5B+v8z7yW1tHtBtKeCgQG6NnGgE
kmxSpJ6hsRqE2ex7lySCYOLWoWOmPZr0oW6T0ik2S7UsX4VojZ00fLzvc3sv0CmN9omvBjaijCj2
SzIE1LM/DWtNDM3KrIfgmcohucp9zOqwqs6TcgJ49c6Yqr0aUOvOeqr5ZigHIp1dPziDbB/YxsNz
Q+/CysTXepoMgfCOsuU1dZGawhzwajn1DCBNs8SGaCljxDf9T4T/IcwM8wU/Q3ZJShvfqREUlxyr
3VxZaKsSguko1sPm3RnV8EsOfA1qiuaDazbmYTY9fPpyRxditqbKbdhSxNTy7tBAR3IE7kxd26jC
Ai7sYZzcjQrynI9wVqzNEsWoG8h2xwhT44U0xT5AvfekBWVwZnVJRy2vZtmGG6cpeDLTYCJrQFnf
MukSmmJzrn+aWyqIUhKs2fGnvnyeyumLwjgSJfAGPZe9czfoEvcYR2nygV8c+y/GwDEmaYA2GQio
u+CBSKm6mcEIeyAY+OPgOruNgy0u/bCzEBY6C3D3s+BcIiMghQpO8U685/ZHgmNsn/pq4IRq+dzc
DMt7i1YjMb8Sb25WNh/PiXlTrGZ3yX6rtnwWyfxh4LWGerEAjoYqpkO6X6X+fKSebonNPnAYRQeL
qiGJzGuuwruGK4epLwwHLmGysDd0lB4d5Fim0Wq8Gz4TIlJii4K0eJpBLtRghhRi6fLdoYKb2NYK
7jy3llPHw31KlMhuRepOTxlpGu9had462d5rS9qEg1kuxCGGvQkkmdYZ6RstcdMtWrzRXAaewmW+
ekFBWc5Ui8emkdXRXPANuKnhYKwm8ojxLHd5IdQPKE2ClXNajsSu2IQtGV2cQ3f6uWPsTGT5txlf
NaTXWtbh1nHoH2qmKXlp6+Zvw5gWJ5o5YZ2PBSxNREBLt9g57hCsaYCKyK/M3jh01r0h7o5OIyx3
5No2UqiYPmlxWNEZ4cHTmWOTERhyN9BkKhzJaIm2SeeTASGJSMBjJQlqhTbC3S8jB4rLaKfnkoLj
cz8l9lYbSXogDgJ/KXvIh49rtVTOsu9q0Z2qETac0ffBN60rrb3lS+v17EttBnzSjuHB90oGT7gv
aHXpnGw34fqcevOo1IxPoMzmWzMzSLKE2ju7pb0xt1PAT5gTbSxqpnU42HponGKrGn6bdvCdzCBz
ImPCremsJr/EIq1330Y+b9NE+oYUFrhET/HdLh8wBZQF1aSOKz4n26MPEf82xVvLMR3Ji6Upm9iQ
fLEe3am5G8GXLZpdsmtkFO0cC1Nwb8lHWleApdUNN8TFpO15jJiEZzPFraAYiYBaoIxszq1Wb/xK
v/FIszsK77EaDLVKIvMXi9kxGhnCAzQbFoNyE2bNXzCMuI8owqiClLlVpt8J0vIsLP1tLVzchJg5
VyNH+DvJmkc1uE+mh2oZOeNfvKvRBsy9frv3gCFpqrELLKgNpTN9WXVOauBYPKEzvFPvyfiOAaK4
KluaZLyWyJso6MRkKj5a4JSxdZ+MsMYXdmwM9CMGH2RURmhFmi3YyBpyyl6b2oc+E/2J5oaOtb4d
rr6y/Jg8xurodB2Vat4Z4wyao1wT4KXn53mx1GZO519uR2Mym8Vfq+shXM1klxHueS5nG+J4DHcj
cPQ+y2t5mtra2AytOOKI05e5r8a9owVnCh6NUxEFH4E/Jt82KOeINxmJgnxJfaoJuUEd6zRW/Rer
uYXwEJygLwLukjnDqO/N64b5l+SdIXMfYOT4447qapyHhldTf67NogO8zVHg6ZHKHydQ2c3MFo6c
bracniZYs9n2aE801GwRAMQVGl51pvOn+oIApuy2qfIGtxFufHs9O2no85eTbw4gPaD2hIxfSFjy
DLaCMfGS9UIj+revIvfa5KlRHBMapPUGWWL4YQ1O3xKqYTV/UKJGYSztLvtSeT0d7T4d14NhUWFG
MQw7fVGrNwSnZG0u0yeJ3FSRmtG7iYgC1R8n3DE0nCevobi00OLMkQHWRubi2WQ1ea4DWp3dyTF3
BSHUvKsqupLQWj2PdSFOS5VRQm5AwG8MkZjxkAx67Rgu7E1d5NZWo0nDms6aF5qpOJmtynF15P6B
Ro3YEzmiPByajxqSluTOz1bcK0NCUs/MCDkueUVz8K1ITFhNxDoqc/7RWV69ayDlW9AjujEMhnFH
18G2RfCAYx0rTDRjtUwWRL1Lx3kWiTZcz0RZ7ND7faIVeFTWkB8WKio26TymT4jPcGay2CDUBeCs
l+I1SeiESloVbBNYMpsJjNOVvuDF6zdFgD2D5OrjULDpWSnJMDIf4sgiRMNKyhxpNzxHWYFw54oU
Yi/Hvi99MDfxaE1m9Ge4x/H3s4G1aeH+o6/eG1bzQuKWX/PK2aNasMzXiX6kTvWh8mhCzZ37sFL4
11l148ZtRt7isSlHZjl752SLOFBY/8p+88pDaq879JeNY34ITAFYRV8oAL8XYD3WYnT+AnpJvjIP
45gpeYMEDaUbbVQ8FonXvVCMTWSPaX6nIwr1csCjvRqdfN+4Gb9VgipmCtorWssfuoAWeDTt3Doo
HtfHYjwiCgG/X1DCrYgOW+vQWz5B3WmdmGok6EQUxaSjI7awjTr2NSY6XOzeXmNIaXw6UYSLfgS7
51Nn0PzcJ3BFEUszxz1OjAGRUDsJd1MtQb4zxiXDe9GE/oOqRr2mclJv/SElWqVNsYdPXbF1p8D/
FRmNzxljJn91QXXdqq+MXyZJU9wnXOfzysKR+FRIXf6Cdqtjws5Rr4r60k/Z36Xt1hB2fzAFeRsn
rLMPs8wRYiR61zb1d8jTzbVOlpGxWiTZDXYGe1LUjdxTcO5e1SKjHav/S2SB/rsdo0+Thd9cf+Um
a5Ej3XuOwqS+0O854zmrEdyafffsIoC63L9BFeBN8TrHRZhSPpE0l/G0LS5eMmDJsUzQ0hkUXhiQ
3YS3LLcqb+tdS5NDHNBUhR5mOPQ+zYNNVfxB0/XqT/VxFMuqNIp96njA2YLibYX9HYVj9xbCDm0K
PmxG5lxunSiBm5XGQ+CiRuWFcKubPdFhnSXZHtP4vMLGS1FiF46f/WgGz5ajzLcxz/1VqmQQ2ywI
TzXiJoYRCvqAzvMNiitxhmoU1CvkHSrCLHwk3g6bhmoC0gAiqpKaaFtPqYWL0TRAe5a2fOkZFOOK
JJV4qiLjEKoofyZEqd/y3Gl1d55O69B2521F51HMuefE5uiT3OFLFTPY/uG2tHcSWSKyVMjMu+Uu
R7Oc7JTMnp3Q8E9O5W0NvyvOrcCfN7aCebbs39Lljr7hQO99+WNb6mCRdbDFJ0qSgggvuOWdmIiD
9d1HaCM+bJKOJBv7t/Z9Z9NNIVE1qXW1U7P5U3vaW90lk2uUJGVcB+yC9E80Bx7G+hpSTHpK5n90
H4RxVOlTwg9+pNJ3PRd3DqvH2kDFMAX3w1K7p4jaIS5pImPa/F3hH4PMCri/HEXDseEepS/HPdY4
BESqfmEtxB422i8GYTWr1mseaqvHyos2dZVGvUccVYP/b4atEqjR3Q7zoeMkYLuV3rAi1ZjU7YQd
yZj++NrO8I9TbvjoN3juWqM2d5SwfhS+8U32fMWvhiKcjGU8WbmMLnbdyX9MXS4csZwuroTHJSPk
TWn9oygspwiTHZ0gYf6r5leYTjPXPkisXTr9g1im9dSJY5SMG9Unm6G3RFwBGa8bab9IQU68yk+S
NmAkmvm4PKZL7l+59JvNYndUxZvkJBUjUnMrW2UW52nS4fBWVYpdRicxtdRiVSj4iM4A5Tac/qCG
kt1MP0YDlTVZ35yzAUe29LNLhuQZVrQqcPKjNd2OYwURHLivROITwDEa+S2RtRGjiQe6NYoOVLR2
wqOawJQj1qMpmz8qKIuUN/TAJ3RDjGqtA0zXLCXOOrNpAYzu1J8LSbMf+8TdWSLX33OOjamfUvVU
REt775/z5k3eTCCmdqI2Hk1LVN1Y+bTCU/vpAQierH4AsFb+tke9OPHIAGw7hEgwfYRN5z6HjcCb
OkztnvJBn6Ck+m4g1/lVZpZiQuqLNTaMHAic3BpTgv0qpNL7trIeJJFpJz1zXwmypeIoK/HEU0YR
kqDnqi9Uoy6ZxP7HeD/qioTwDGygEBY+fGNV27i0aM3aEFWbnpKgO1pLbexoK9nURfjRo7vipxLc
rKjRsGJogjs4ZXFNO5dxKTn/xT4VNFujW+0RmqtJ7nJVPgUoQIvhBMC2Fvb84khecRoSV5aPTLX9
ZfEFZQsaxLy8eGFJ3ov1q2zBk0P5bGDGW2Uzz6dBDaYH+qtocrfHfDvaoKvS3lHzhczLuqopHLek
VDVrOxrJwuuOI8YO2oIJJKC8q+h9ALVhY85DXA31Juc9qmWxaRGVT6N5f/0hg0say1Ux47h3QBK4
x/qWU3qhdUdW9qElLygzrK8gt9Y2b0pOSTBGHZ5PqjypIttIrBHEfWDQVnK3jGh7o2Fdh6SvLB3w
gnEU1AXBP1dg+xCESbmzGDQPS+NaN7vSFETi/s1em2Aiy9JQmB5LLPwApQ/UkYa7oiinq1DYgsdW
73MPdghYic/QNF+X0diJZqofyB8n1FuHyNTcUBDZKZu4jXoHozrBXbbSaJ4TsKgCWPFijfZnEGQI
QxqrOPBuuMU5Syv5gFLZXSs8ogclNZN/w22G7+5r8j1jx9F4W2oEpgakKPe2+4pVmMMrE+UvbgtE
AnWzrNlkop3APNb0cIKtFCUeznaJg978CWt3vmVBizR96jXLY0ZUObEfQNaB/75Umhe4hNcDSyfd
cOc3qGvzgBXc+XBYUUjZ2kU2QTTsF3UIAOGMbawlcQUAz+uCY3HjNdY+CWTs+j4fR5h9s7dsOtmQ
cjxHe1ITjijp5Ybs+yVOM40Np0/ILvMdkk8dcLFf0WwdnMyGmR7jvNF3AWIbxeXA6tgVDw32JZQN
P7OMtoIYkHHwBUdtthDW7FwCAuRCNJFV34tnVCjezqZanCCzbLjQZ4DTFWQft3JgGdYjjbjcAEP4
VGC9NlwMI+UEKptoJgwikODzGFm7LHrgmzBuLYvCh2P1LNqkrIc7jVDylLl9Zl9H8J47CwMpr+MA
xVf712Gtg0KspnA/DGZPm/bsHoocrawnQP6niCQPCOBXmPBTn0Li2xbXWu7cbYhlmJ4jo3yOxqQ6
6cST2LaIKgScYTdLaP9eUoy/TnlK2fCbPFmbuf9wjy4LMvm0GNkbfvrd1Ke7sPMfMjd4srOKSlhA
P/I7kOOmVvSc2lTcpmrwN1aOWyPzxHKqXYnOyeT7Wk2eMP+S/pvjejKC7t1qMKublsBiRcx//lpb
3GU7SnDTfAsRraNrFYJ6L9K5IuRGIZYGj02frhO8LlWrAWQsbr2I+BCSnogSRFzrE7YiPBMQOpCN
cIk1ijA2DryR8WLLxX+JurmOG4E/rhtS83VCCJvH7PleFPOX8zp7TRI+eWXBm2767dZTS/NYhFV6
ZJJEehY5dwyLNJv1YFnpjyBICdNQSDv6EjeqtJGVFqQSSrfaBHSTHjCikws3MxAZ7nD1ejpGetO6
BQ1+WlQ47ao2iJaIkmesQfcj1lFr/HXpIRBpdxGoHbEa4h+ckIKjjRMYpNU78jFWAkcvh6ar0seZ
+Jw6hHWgTnaDuOvHJLFgGe0MF3U4bxziucmidHC9RQO2Wj831nbfmihlvZe5EQ8mx9CkSFXhgUOd
2x3bsrmaE96Aonm945/bPrCagxta0doZsZqZDuwAnh44riaLXudp6shhMq5dYXMo+EAMRHL0EOjd
EzIz6MxlMwG3r5oy3brpQkFWul78OzU8LE7cWM6TZeDAsFEje2b5QqJuuzO9hoiEZIElJvEvwJ2J
WUUCcbGyd9zhAGaV7I1r2yuxM0SkDQT2WOlFM39VxkQARjBHeEB1unYEyFqu5HkImFdruZC81qNB
HIO5eWKe9E+BNjW3T22csZR5u9L+55UiK7R1pU2yVJ6udTQR9sL2pkyQ5nCa6Pg2qTsQuGgGG6S+
NVI48MGNeKVGFE+WNteBk7V4LB17O2eksESBPLVtY+y6olEEXlXBKnPK6iPVwl4HhNyc64yJT7bj
r9Z3xn3umoRxJn1DNAXGcb10yw62LrziP/gZIBMIF0rHDa6d7MEYenvlcT4TP2Bu+ij5U9WamU6k
eFz7fm8M0bithvvk6jKVAdAk58gcPyFe+z2aTq7PwHBiwxloy6zNlMQ8H2x+GfF1gcfGObE6caHh
W5LGNa+I6bq1b7cTidRo7vm7XjMn8+JFzPi157DhOqUdiJAEt9t4/0bZmS3HjWxZ9lfa+h3XADgc
g1lVPRAxR5CM4CRSLzBOwjxPDnx9L7But6WkW8q+L7JMk8ggMbgfP2fvtRPWB/zuRDg6Q/pApa/8
idYxqnHhnZsobi51CbxtQsTPXQ2st7DRx6PUzfkaN0g4+zaS8LXnBnJv2RWlkdfjODT6ntF/nlyI
/jWPJN6M1xUqTXGl0LeAH5mcbuXayMLpfE2XHIPAx5jLivNzErgPcjDPlJGzS2L2ABNUxR1DUtwW
WvU8RQ2+6BRhW7bCd6ivNIbCjCuYga40fnqsTxKgKn65H2VlRvX3KsDR52eY8H+YQy1Z1JByXUXk
xwNLJboN016kjGMr2pL6qGqvm45c9003LaqPjIfUhRMqwnNqlvOlMgvaMvDRKcZKDA6RH9ZRtXii
cQhSbsQUMvGc69A0ExvtalOvK1E5G97nZtV783slpw60ajRcNbmDZoMg9uyO3PJ2h1MXz7h7Ngvg
ow7nlbifvUtvG+0K4at+JHBb1msrLvDTpNZoeJwm0YNo9PdWXqqOgTAfqtLLbqORcoj48tNIPNPF
GEAnAwF4Jd3mFnSDuEowkPm5a9aHPAXtg52K97UEDGqGtM0ii+9s00TEhmJcg/SD51KWV4FrnEUC
MnIoy7UonNvCpfXuDM8RNS3wizXBipu2G446dydO6tfSC78lDSPsKGpXdAJOge3tVZ+tdZO+HrXh
GjOp3V2RkpduenZHrDK2CA912A++o2TMIYfE9hl3xyrpImtLFeSCiBnFMUwkn4mCd5kZDd/NdtpU
pR5ANh2djUGkDZpBSiCPGeABQKa8q8EsUJtHgfHaOkmPrqEKhqc50ZzrsQiS1y5NOB9N+EpWjQhA
sAnonR3FbYRkpAlORlZ1zxRgF+HWgB7RgeD5DlvyRTi5XCWEhbOz9cmnncfpmgb3XSmsBeY63Uam
/llKDCmVttcTuCNJCbpT3dTV4LfELcSNddLK5j4o5Bs4P7bowuLc2HgC8qIbaBtFcuyjbTIbJupk
vkmTGMhOnTZIdfNkm+RyXQ2KTRuRvW2ueldl7mvWOAwGRIfpv5kLvMVak7+ojsouCmO8RA2MbA55
2V6MhVybJvbEsjBu+7HpR7gGkTzZI63nKw734UsEbQHiW2k/pRhRrlJVZHs6JjgzwdatAvZEZ+xu
80g3H/M0o7CPYsQ+NR4VOLhgVIiw2ghNM19os97pzIIOTsbrwQFB+8h7qaF8jkvvMa94TNJyyg9m
5SY7JQvPD3IxP0exSduDmfEnCory2sqn5CFGLstYQtP2hVlzPSrjdZDme+VR/bp4im8BKL30WW9d
c1yZvummGeyQUDcXiGDttkXF8mZzRtj3VV3f6nplnVHXm0cTJOKp5eLesiozu2gyEuxS7mTaFOPe
SdL0DZsMimCUGZ4yABT1dPnE1PSnwpyjm1yb8nWYN6vJDpN10xgemBJP/5Yo5y2Jhu44jPSb7QxV
N9gr4yaRkwdfybrkXZiOu7TOxPewaEkWisvonvfVZ0qK6TG29T3q6FOajz8gmO7nLuyOE0QsVCVD
Mu2yvsJ0JC31ORYowOJsKmgyTZsy6JuV7KcPzRm6dRtX5cXrKyT9aYehZjayizNM9BZ1F3JCmUEq
KerJvk9KvjH+Y/ClegmE2Um/IdWU3zsrTeERA2ZqO7f/cFjgYCIjQOYozetFk58mFSFT1TZ2TPOm
GilcDZG8laHGIGG0wD9E7WebxUGHBTLNQRP2zj0nMBNYUIjJLOHqxHH1PRkYMY5azGvjAgKs8umx
1MSM2DGWvifl3tTc8oZ+kHUUnHyQFvDuT8n8AkQTxpU+eS2KxeLeMTBaQcOwp1072t+j3vNO+TLm
cFVRQIGGKzqHmAbmgZtapEhPHCdk/Y6Hz9IWE7kQ+ROtU5rAc6GTYt8tgMoeJ/hWBF28KoQ2b8ZW
R3WfR5mz60pJ+0URF7lGLZbvxDBIBuq4fUdndl44ezAx7uy9IfpjV5Nmx8TU6ne2LoOjgVt963Qa
sEsOsnQ/jGA/5Vbi9wZcqdpLwNk47g05LtA4IpC16ehs28LF16/T1pFpCtsridxzMHcGMhNILLwR
MyOoOXgwM0qOwvXw+UbIKikXst08w18fHUTXOgXXKxpAlJAmvV6Hrjp1nzERdxNpa9lE7IKh8W0I
7BB6kYead6TLyLoNpJueCYWR3ej3OcN7P9RCz29tu73LWu9AmEDp42a7Lp3oPZ5xfDGMTE4MQ0FR
YWZdJ6glsIsWnHegsts7vJjzukIW4Q8qfZfZ+ARe/k318Dfase73rfTUrtOw+KpZGpuyxQZtuNOT
irRbFNg0pPH09bGJ87jUXwZvZtuiNvBjfREP197eLoqbIrPuPc9o0TO1BaEYOUhZTED01uWjTRGx
LYpAXw91eWeyTV/GNm23OZzsNSGayU5oNrkBLlIoUE3Z+GgW1QW1gYRh77WoZpcJ7EQ3Vk8mbzHU
3zBCWI819M/66+EoCnknUG1gU53mdRlRqZkmHSiQwczHO9ddSG/tuNKxG4Nf2ci4sVdeL+BJGXq3
R8MZ76i1WXbs2X3CiQUat6pp55Vavatht/qenQIvDLD0RZomd7JJ5CnqeCbdEHsBitvuCyIlinf0
M84uTq2XkEgCfyjTa12L9Zu+1wxwYVbAdQGmm7P3bDwdi0UpqWiQhXAs73rWGyS4StTpKpyxVfUD
Z1wbgm+UGNV5NGtx27oo7UUIXg5+juqfkI2Pu2ao1InSq2Gipr3PQ7T0hgwBTbC6rdqaWmdKcvpK
S60V5gpnuRhPwOCmmy/z2r9l8rutPov7rvn87K5fq/9YvvS9RA4Hm737r//46f/+x4Svn76o/a+v
b4LCevXavf70P/Sy4m669J+L8a4Fpvj1Af/8l/+/f/nPsK2/sfEtSbz/s41vi6TptZj+auNbvuCf
GT/yH5wPGSy6ZHPRYhA48v7bxif/4eLPM5eUN10n71fna/6vjY8vsg1hoyW2QGwzOP1/Nj7L+QcB
uo7rCCmkwdf/W8ldP6dzOroBcdNFgoxi1ZGuFPwIf/XwMSXOwdWA8gmmIMRP0drFiLzdCkAqxpaS
zTX6YfXOnK3d/+USnf87Reh/FX1OL6no2v/834s78K/ZQnwyV8V0dSklMwvrl5Q7h0Ug0cIo9ltc
GvhrI11/w88f4MwQ1dSvvNGGztbDzPlsc/qKfxN0+EvU+vKbC9O2CFj1TMf2dPFLBGFntVXLzJjg
IYgJGIGSjMBsF6jotmyV99hNVEds+AVtwpQXlbxXtLZdq1vbP1+Hn6MQv34ODJsUkjo/DI/Hry5K
vczqmrGtnzCxPeoijZ4tgWijjxQTlT9/1s8xoF+fZVu6tRhHpSV+y2KtRtLPBg0MJ/Yha3hwg4lB
copp5bqDodevhlKq858/8vcHTFCYSNIeLd0QTNt/fsDgJyh6tklKIMESkVFhCiGbrRuwvnexprYN
JvMKflWrv/35g//VdaU7yn0GLcG2uPz9XyLp2sJ2JorYlNE7kqMbWyUBuTVKy8j2CWnG//nTfn+a
LV2H1URcJA/TlyP3r582THHeQ5hinJ5l8gjO+iOx+q7fLJouMRjpRpvm5irJMJz8zXv0Ly4wKwhv
ruHghPV+deFWfSfcKRVULzS3j0OiFs4+U/gsTD5yymX6pTxXf/5tl5v287srPNIGDdsiS5n851/e
HTWjyclEDYVAlzpTGXjYaJDMv/uY32/hkuvq6NKx+WLb+SWhshAt0qwKI/AoWR6YeqH3DOA4fmCK
QYD459/JMH/7pbh8fIyUFmuv++uCgKk4LWpS/fwhsZInB+caMRAGjTLDQP69VpWNmLXLIhTxSS80
9GFd16EBoRNIF7KA1wHvYaz/5sf6/Ro4HKWgGlKLsIF8pXj+5TFOEbiUXYCfq49qMR2RQEzMJb10
vEZF5P3baxEbjsGKiA7Hc6xfP2yedIuTPrMSrxol9bQeb2Uo8By21li9/Pl6//4MLZubYenMz3lh
JDvcX98YmxUIUksPZwP0/VYknE0wGlaEd/z5c35/Mx2DVd4m6ZK7qstfFqAuMBQ7VFj64EaGa7zl
GaOtUdKmrJmL0QcP33Vkvg854L6/S6L/fb11DB5fy6URJthsflmDOuzLZDzzO0aOye7WxzM2rtmO
Q1qJiZle95XJ1vPn3/dfXFeHAE7TYVUg4fvXl6Y2EAMXgZ0zq5zVWZuz7ImV1139+VN+W3UIB4a4
z07Csmfynz/fPfyzczLzG18RKaCdXSsJroPatQ5p3Ac+nK/q3uDlvf3zhxpEmf687rC2Oo5roxMF
GGm5y/X+y8tQIo2nYavAXGRe5NGdo2eU5QowdBvNtI+yeSLTHaXNuC5KcrzIgLLDj7jIix2w69nb
J7qTil3ao8n9m8fs6934aU3kRtPCswWme+v3ega1tEcwszb5swTt55p0prYJ1GpkcSaUQQftwrFD
7wBjhAMdJ+ti3yZDyGs8p5+x49UY0pSs0U6IPv679/q3lwACCmYTYZrLGmdbv1w4OuYcTQWHwM5I
3G9NN+TfZ9K7bUCMWQxQhaEMiliNB5M6kTLQmBs6CNNsOlcFBeI3yUhwZ/bOgAU2HMwDdokRxVjT
Ix9ts0bRwkD5hiZcmjZio6RH6tIjO02uuI1EGExVkRJ+y8NEAyAdYC0otxs3I6YDhOsQrNExgwNE
MRwq/Xq0lfsJPaZQu5Zku2SjynoRAZsu/86ciDhfmzqWiXDy+ngTLu9WoychGVOR4odgUnOnyHs9
64KUZpP+YYQSWWXvCGMA1yGtyOhW5NgUcQ7zHWNtoFmXzhAkIiXcoxlaNfYwnM/g1Ga8Ki+Jnaib
WBe0Yf/8RP96X1jVqeM9h5uDaYw/f36gVQaiNR/KwtdusmGTF77I1phHERz8+XOW3eLnd8eyEA27
pkO57zHLd61f1sFE4TX26D7CyY3t6FUzNchvhppoNZl6DD98blqEPwsqbsZr3NEgFucgboAf6wFD
n7ZrxMmm83tjFyGO9dD2ovOMbDlLo5NQpnZlmTadonFMLJ89DbroF8xO8OJF6yiHUArmJ9uaI5ov
54t+N3bx99kcNIw7c1DRu43tdVmNiNiYAb+O7bRDmpygqkuxXLtBOt7HRMmEVxQ8eF+4mi09YHO4
aieDlDW7ri/Lkhhv6jKwdkHgVOd6ZlR1glCW+JVb2sTvdTrKog45SonPENMX64GzigqESbjWwCii
DktHfR2MrnMZFxghogrUEppub/ovamHgabgntIVsGEWT2liORHps9Mb8TYTxvrIqMb9y0w3farED
r+pIZe1WE8KygB2NY7PRsnx40A2oTcEMobGtCOnocZcyVqhQC3VfMEe0nQBevdnVDoAey1Uis/aC
rrC6qxcopGlG+afV9i125WihRhqZbOHuLTDJoA9ve6+qxbbJXMBeCB+8Hw2RMCWvmiafA2CSyJKN
hV0ZCzCWnWgFbCNH9WewrfXFkEO2t3lOToy05EHrxMZGDLxphBJHLr5+U0wWihBLA9VNvg6uf0Mu
DuIv/qZuyE/cFt+1ZGFzdv3oPTc8UXcRjgbEW33N1CBm/paNhnhhumjsxoX9WWTBk8SDfm50gxHj
bH7goEfoErsu0L0vgGi5sERx6NJUDQFEX085Dss8l/KuQgzcIHTBFIK/kihFPqz5oSYHBR3KchuE
BRSa9CaDdOpENvTw1r3qG3OctsMXIBVHF/I0sCxP1ZiCqQ5C09xUSaWTIYhDI9GlIh8JCXwYz+/N
AmPtJVPSFm01uUGiv3MYZzCK9Opt4OUzHtuIfEyrTFzf5kHEiW8uari05wommmavW03rDobnduDr
gwULG8eN80DyygPy2g7IeNBk+7TRBZq0Im63plfJZI0tIfvWqm7mSi5O13xh17ZgCLMlO7s/5wvf
NkMQBFDCmq/D3lYHjtk2L3f8Mgi812XCYERkqCow99ZQSCJ9fqKfhdEWzi5XVSJXK/bEBag17WVy
7li4UKqgULG1PN1k9cLvpbsrP8wEeipTrs7IVq0o1G1VtiRKMIJFIo7Z0Q/hs6zjxZY6p2DNBiu0
LoMyllCu6FxmHTltZojrRkaPhZTG3vHC+6ru6ks/EeYYge/bF2V2Srr2wYsltoHc5DGVr+QCvqZO
k9GHxt/5nWrnw7PY3JQ2vDWqtp4X+TvPs2XtFcNXogjyO+WFxFKVxVGvLe1bgqhVKgdcfBi/GPNH
U8SPbuh9RKOh8BNMBzwW1yxSuADpyjldu61no155NnE3qqW7h9iELAvz1tDgaHWy2iTF/Ih2X/mg
TZCHquuCIEp2UxQFGnh2OaU/+olQLtcEel296VEM3XBErmiTXJr3teu3oXrVPacHUlBN79R3d0rM
D66e6hutpf9hGsQGyKoq/LLI0bC04aniGcuiANKOQUwLwouIjfdUolNpSDSBGKBsAH+AKCLbuM3Q
LFUl9A5wH+GJ8hP6P/7zVVwx5BrLSbvJOwtcRT6Sv2oxVk5aXR6UHYFYAbp4hfkfb1SBwyIU5U1h
oDxxaixhjJEdzkJipxWpdlWI5CEc7S2lzkyBwHRVLWqCmNTarArvTcE75BYlM3Pd97oxpxKOP90o
svZUb9JdNbWJMSYx5EdK4VFdJYgbPrpMds+yM4pDwHt2ssq58q0iBUuPimtUiwO2Gm5THPKM4Ex1
bxE27Bt58chI9Dg7TbNuUNdsWZ97SOTwDat5TzVxPbdEqng17TomLKsM2+o6M/PjYLTPRUrgNQaW
LbzvxWfUrzuGiD6tPsQ7UolV2MRgBQa3vQGs9ugABsMJYWCxT3LnoZ4Jhy7a/jHpjI0mw0tG/YVp
EyN9JsdLmrjvOM8GnzU2PGm17IANRe+tiZtsMFkRi8KZrhyiefxCI+fTwxR3nVTVO8TGQx2Rt0Cq
BiP8rPjhLvkFfDbhWQJuBFRXfY0bkvgLQriOBBTmwJ+87N6SXfY4BzU3xYwIjqy0ec3oBUFij+w1
ZRwwp/qWqnlbjSQq8UyQpuExvyb+xe/bCYlqXrhLBs9dZFg7Yxzu86I6dX11x3QteSau8BKHzJI0
YBxMD913Y8pCuvEZ8sGhMelnTcnajtGnGXWzBgtLjkYX38yszndNPWAwwsPijWprowuySkVUL5Nb
WVmPZcrhAv8ngsrwjN/hUGvyBITxghKBha4fbkwrvUmd6iGYSZOQdC126Tj8KCH0YzWfTlEIzasp
yM0zUUqPIf1xS9N/2C3QWW6KKY6xAKkn4danJUJLVOmmj+2MwFUCC3JE8FQZDsYBdREFT//G4EJe
gVL2rbx7ccIBXbyythoLTn2lFVF6g36FISYTN9NjKuZ1+TsnG9jbDWiCK0QP/aoZoOwwDbHgCjvT
Td1OB+ag81r03gsLuCQFeP4eDDEUKyNkExc2AsJIC09GbOrXliKmxCSXsnRnsAiAaokRhQuO+xSJ
cxwwAMAzQ0R5py0KocBnIr8ZvHhd6+k2wlcqLDTR9NfvUtNjJ5cjOOQqf8VMTnjuXHxAIGbgAnN/
4zJ5AR8GWNrCV9EO4nYRmPvjGDzYRX2y0fPCLCVCOveq13A0jkPoKSIM0n4nQ2RoYDlqlJbat6FC
55zlk+P3VXBTljnjHxoMWZ7uEUEFTrgLxmk1IdmyYMbEenTtkLKhuw27cVH0EHM1LHYpetAuEOsh
qz/iIXq3HcQUy7WN7PlB6rh1ptly9qNswILkDV8BLGjTmMC3sAW7uCxtzKcxPo8s2cjGPLu4oKV+
X0sr2Ki63dokfZFufzUmvW+Y1plKY6PD4kU4Xa3oaHyY2XBo4/I46wibdCg1Wo8VoZXaJkR6Ozju
ma7yo54HH0nBsKlDTWADKerjdVk696PMb+cWscycpxDOF13b+Ignj6WbHbYtjbUF2WvTmfhMhJud
6Z9mG9XDWzVzMfq1wFIYFEtg32Jz8aSB8yVpb5IEmWcHraiIWN9FMO7gczARK8Q2kiCcwrG5r+sW
4qdWbVz6aUy5l4JHK5/0zrWvHKWfMk2/M0PnBjlASZamdjTKLkH0mkLAIBaCRwo4B5q2o4ZgZlvK
mQvUaQh6SFb8HtPtWcM9bpatQK4wK5+nKTnObnGCjj3cDEX57kxSYxaKIKB0qchhgH9zEes67kjq
LLrjnUTDR4gcWzfp7Q1k1J2YAu0RCrjxELre2yLBRia6H/T6zrW1BxloftfSIFS29SPGP84xFFjM
4DjfdY8JYAwRhUFxjeRbzNcx82vfZBOgxB5eaK+/9p2LUrUBNmUX7oMNFfcqMhYBXDZv1aySg5uL
hzQkfiTSwMdZ9YX5zcUJFXpBkzHjXM7frVE7NKSx+RHGo1UmnDuFypZkgCBY52F11qD4EoaKoD6x
nT1F2nZKZLvxVEOOFca0FU3z2zgYHJ8M83rDuOVS1slb2vSkD2rRbVll1Fvg2xTm4PqHhcIgb5HU
KvpIV7pdPbW6mfv1VH2UYrwYlWftK3cSjxqhUyjNuwXYA1qnN1p1GEbCHx0cJZqJNkCGSQ63CCsw
qLH6Ncn7k5lBJGADO9QzwTmCU8+K/Qr8Er3A9Jrnbj6qeHjpiozknXxinaMcmVlCTw5qI3zsBrFd
QVS+kzCtMNrC5XIwPdeQhIs2PoxDTy57nnjYnDp2ncnR1po1pr7RVOjpAZ75ZUo4C0K4Zo0/GBle
kxI3m+RP5JjsHFexnLGy4BpwSBrQilMmoWrT91iRd/tY5trnLGv3vIzfr3W3ng4ABMxNHnObVWlo
iDXH8Brz/ga/yz4azS2DIe0FyDzS6UzbejmxYQXwhi2MORh/xcZtpycs9k+lh0ZonNCpkgjBarbS
O3QJrRKnsmsv6KuJZ6zqkwCs4KFGQ8SNI0FWFDlpHt31nvNQksnny7k517p8ngqCt3ux63Pd2JOS
0RHQTiZd1o9r0kMfrVl7NOJ6YfGUl9EN72qjvMO2B0p+xis2LBERvHeztE5DRo532ZqHRnoHwFJr
t66uld5wLOEEw1a9iTo0xRpeZhy12xEhJ32MPWYjZL1gum5cWZqGj5F0OpmNHNb14O3jnKBpqwh9
RJcpHZNg71X5RuTjE3hzdwXJcK0MDrUqdTkpGz+6Si3vLv5X1Kv22smcCiUdZgFUV4Gpc2YtB2zi
sCnScoVbaiQ5aGya3k/l6D1yYOzuPT2IMr/WtTTHWVQhkNCSJICAAst0vpEZBfSdHTds00jKsP/L
dIgAHmvpRYVl/aMtF1Sb1rSUjGTJiRtSFkq6WXFnaYdA0fPxQzRjH3Ry5JM25Gqn6dF40wE07rYG
4J6nKkiYlsfoXnzdiLVsE8vePAeVFrBZGyg19qXIIOhKM3VXvFJuDTNg7NdVbzyUQ9Qbp152zoNd
ddHZpKtMuNt0O+P69kCfGHT435QilbF2X1nvCOOe3kQz344OMOIYRwnU4Sljr4+SBMGxrncvigvE
E9YC7g6w0YRWNFyIw+whMHE/MXvqSXQdaOGDsoxFTEPfVWWYuxB/zf3ZDL0LjWCirpvFxejJWxVl
tD6mMrk2lZaSJ4gREoxMkt5GYJLLxEl9JB7YLPH/T7X1Vjeus87NYNxnDIlZ28sRNUoA51PXeHbx
D7LLNGNI2mKC1Ifw5duyaI5DP3xL8TZdtbXePzSO+VK41RMuDZpwgIvp2EQot5Qkt7YMMEyHyXzE
7Uul70TfolTiyjUaHfgTawkcV/mUTW52j/ny2QStzTOHZxLcNcIXdJcrmDiI8gfwo8g1ig6H62xw
8ERAKlbAYcdVHhY7px32mqjvYkylyNvjVaTM4Mh4/Y1o13ILWl3dIybMh1Ov+uKVc1n4VhNec86q
tN4obPF3YWXS2Y1xU0+dJpkljHc0KFdT6B6i0Z7PIMHxSzbhtC17m/UsMThJJVFyIqNL3vOCv7aN
OsdU87dYnNCquF6JrJH0skcOwnRciV3At97BaWZbbK4aNtaHKueMl81zcnacfjo4s/dt1knFAKx+
DkXyzeI+HEurKNeR481Pmo1Uf6ZoQzTTuvpjhnD5qo9ScqEjIgqwoS8FeC7vDeg3foMJn8QV4e5V
V+N/JCTrXM1e9O66jv0uBzk8AbcUhKtYT7Whu8cozrNbDOPU4VIl1xhMB0oJpuhkpOhXSb1QaSbz
6DZ4tVW1wEfHdq1HWBv7Vr0nTnvNbWGCNjavTLazVSOry1iX4yt8XMDu8F1y5YGRSK3oyHikWAPH
yPdD0fV7oL9EOQ6AYUvyQx6FmoLEbzz7GePkAp2xep9SyiAxLCf51iHQPvVyKO+ehx+W9oVVT+ZO
FPiwB6JxwL4w99an+R6+dgSlVKQ4w0l/5AVMCe1FK+ZICpnGbZ/HafyRiAKUpgjw1BrAp3rTXMeR
ECswi2TVTUNtl/dho8M1z027uYYfTMdKiEF/tCTpYib2oAozZPJCkwSB2mjroB1taRzNWJFG5Jr0
z7SJiPuuP0+CSjqTdrYf0gDvntQXclCjhs2gVy1xGNLBqjoaDct7pu3LyU4I2bKrQxxa2ogcFxAO
OrvQn9wwvCfRXV4XSX/ScjNf2ThzQY7H0QsZe5KA8nahIVWO/mpGabMhB0J8uh5x1R0IOfhNYdy8
kjUVWacEu+CaOXpGDknTGu/V0mnmvFQn+FJ7ChXendDylYmj8AhUw8MfQi1IuagmlP2bakbKVK1c
Z3G7tcrS8LXoMZaXq97igYR91dCp0Oha836PsvfDLvFeZ32YSGaoZtR7h9YNq+BgoJ0HTx50EVR+
nd7uweiM2PrsunHg7e36BihdPhfN94TvOT4Lr2EvMHBhhm+eiW7upM8dLpUx77Fj6IwVntq8+5pK
AM5eYzoilC4x3QqlGKCKyp+o+tFT97pBWAcQhT17hV1yBCKQ4V7PLfstzEP7XHPgD3fO1zgBGWab
7ClPJ4uComh3PWYg95KRpTQcLG9wxCboWrSpZZd33yDl81AtOaLjTg1K4G2dFFN+GiGOlhwiU8Ec
iqZeiMhvTbDGh7HBAHMjakuds6lPmo3odcL/hsH2fHAXAecr+o70s5t80t/yOocOjXi+/IRL2lrk
e9h4dRKZW5JRGZFsMH5GTRHiVhIoTihNPvggDHVtzfAS0yg7FwEGcDK8FEbVEp2W0FUFjWRCQxi2
BsjayVJ0ZN36LSdFTZjj1hurOzWm43OZ0H72jHeNcEWCdm+bFORb09r0hSuWG8+od4RSyctMuxWU
Y2QcudsvEVVtNPSfbqdDTXPG+QWB68oi3uFqat2SIojeHScu+g3raeTk06nRXk0JDZflEA91sKwc
jprfm2hsQl+3NcZGYWtsOMWj8gNqnfog/mMPW5k2fiebzL4hXYLADfT24RCiX7Y1656WefogvF4+
6UD3dr1Ub25nsXVHs4OdXOBEmTOYgRnRNoeSnxVkI9moLEIsQG0jCvp16eB52dbSEXVexixzMQF6
RAWEqrGnbYttDnF6NSleEZtssVPv6MVbCDWt9lGlD7itW9K/6DUs49YNdscEl0wbc6C3ZNpg5Yg6
zgWlIziecG7EIGIhTN2WJSDFU1wnU7muK1d6RIJXcbEWY207xyLWWkgOhUmIFA+M225Q1Sr96OSt
Jm+DHg/jF0XcWUMP8jh8zzK9NnCP2UdIDKLcc3vjeYcJwpxXger4uQnkRTaGZoQpLGqOECtr3Znp
hYpZhQ8dnhJxSpXOUmAPGn+CWmcSpeslmX6ianVyzIrg1FiEcm1U4bXRBu8kQXR407CKlPiHxAmq
wSTuUzE2xtHrZJvtdOzB487NZVrVBKAvy8TgJn3+fbDtOj5brSBrI60Z6+Dax9WTXIkqbBfNc65r
155dEWDCdwazFDRRdjQ6lyRt0dS3odVwwkKkPR0kFKl310rbW55hHPrNIDptLRAqjE+9V3hr0agK
868WtTvwRaafoRwPzqkOxRQdGf7SeXyqu9YAFlURXdqQbU/+qLBvZihPe2ZxPzxn/saWyiGLAvyI
6Ha6ZfHusEXax2Jws10eefYWucKi/Bjp5QjZISEt8YrNUem3wEp8jIHURoU17iOQkzh6Gb5PirkW
rsdefPRuom2YmQfPQWG2xtJWi57zNo5GVMCIkjjlA/3e0YKmthyabjoVTYWZ2I55FiR0p2PmCBpB
ETjRm1xNamfGbsuhy0skxxDik4MS3+qKZ5nKPW+L9mEZq+BBYZNWTerxmMO5eK+1dFr3jTyFAcJ/
YAzTRTM884Khcoy3o5uildZmoE+6ft+bUJY0SYA48gybRk7mxPS82sDHtdputLA3DzFLRH1QHMi2
Zp99ZqGWrFIvqO/NxuRUQ0PO4jeZMGursvnucdPuI8Yn31OQlis989pVRwCBnzmSmE+91LimEwy8
dTHR3pob3drNrYhJpA/UGc7qeHZ47nzyGr5ZZPDGZNL05ltGF4HBmdOZKyYc02PKoPUpSgU+SsN5
FiONndHAVZSrIbjA+KgUKO7pnDeBzspQZr6D4vnabRqHZn3n3qZeD7Ruop2N7D5LmU626bBvvC7b
unbqvY1IYbfVMJYng8zmGxHo/ZVDh5LTtwRfHi2rXR09GXogjk7Vw0TGpojUb+/EATphBTWGHaMj
/NYRB+RFFROmpnpd4OTBykBEv04hbNEjTcQAVq8PIbRIUjlXEtrXW6/B+fQ1D4XxugUDZSGbt6fX
2kmThRYLWqLrkpikzdh9jqypI4cLGL4h/g9z59EjN5L+6e+yd/7BICNoDnupZJryklr+QrS6JXrv
+en3oXqwW8niZKL6tMBgMBhBigwy+MZrfkZ/j4SD+WiK2XruzEW5H2Wl+Q7epeZCVp+BdZOKHBot
7/+Wqmre52g+vdPq7g5LNfpGwhqgA7jACG9QLqFRJGIlwx2+rua3sELbBlfsCtG6KX9qZKCfahsc
wI0DuHKGTx4nxyzW070FUCcg8My4M/uWg2szJCdI+fCburZEO0U6QLCzcqRPHGL/pyXG/QzA/yhc
VKicMDPQ4C2VTnd/QKOnr2FsITds/2HqOeUAiMojA0mXoV7oG8cQsDcaaRi/74Ihnw+z1KtH7ALr
H/YUm09x0v/sUENC1bWab6lpgp1dLCwIM9P02zwr0JqzSERV4qp7EdHLQgNHoT8PC+SmnX35fjTs
4VvZQAPEB66aHg1XV7gzDGQedZnu5zl3nmjgODcJfoa9mk/Ub9Gh0TuoJfr4AUwIfgZW3r6vmYqR
vkbFgfMPPMLV4wP+HOaXBpU3KjdfmbeB4iTeYNWFrVAEAgB/MOy9a7RVyrjzT7CJ6dBFrhc7eoH6
pnULsXX+BpqOrnZA7xH2Xv0e1H+DqF+B5HPQxMkfnTmIrwPusE8qifBjMI2QPo6FfuHofk7wRgU/
k8HK6hTiaXoBtgA4XrhzSfCp7RrjlKCVdfTDpHsHGyIlzUhxsWXE8dMc/OZvBDV+pnE+oDjXdX/i
FWc/VYWsENZDx5smXcc6zPQYdo87nZH4zhkw+6QGThECaw5OKvobhtsHqJELqa+/hVGIohWekAa+
91AsonLnFtO3xojjPUCSTxmSOAr5eIJJdiOmEr/EXH+AxVJJ0gXwgr6BkYVeWUkMMChrD1q25Dc4
FXr5lJc7+irjQ0I13tzMY/iBVnh+P+rph34xGEOmAJlhSEf0nBlHmsBu74pR57AqqEunALJUeN/U
VYSRWh/cg/NoFxnUGDC1ywWc0cNK+/mPGV0+LyGI7tF4Rw8HbxL8ztx90MmPNiq8kDCcg3JQNWQg
uCf3Ep9ageWIHcV3mTt9LxEaxY8pFT81PEVQKR0iifTA9AmNgQECaDQAGcyaeYL3MzrhnTZn7hcf
JSUalvYU8TdQS/Fkn0F7QsEZ7QPEg1B7V7l2n2qU1UU/aB9HBDvujG6Y7gOu55s67JITvgchTfix
eW4qh4aSndZo9KNJ4qCftQsBaj45aUkPnbbzJB39SE+RIoSyC8Y4noKz2+u7uMrKj2gAAVciqO5x
aFeHglvwIBeVw0nLbK+k9/IYCItesJ7REowETpqN7d63OYIEoYL/qPv29DBPXfVJ+RSxGZ3Kr5ql
3U6TdldMnW54fVwUD3Sxd3pbf486lb1DG9pFhDGL7gyhxKmqtQZfGpzG60pHSjSoqr9pHuu4sFTB
vRA5PvYmcoZaEOvPILw0f088Y+rAmIyhT5DvVBtnp3ICROg6S85YoEMyjuigTmnuHgxDU7ghJKp9
11m59uREjC0CCv+PpVZCawJxinc4vTAjmEcIQlNafNCN8k8HutVDk3IdHhokk092idRVJKcYvv7U
/nDRCsfmBFNqijvCc2bcYwPf1ajm+SN62CGT4TnDuGuHjJB7p/W0GpeUkQlQ0e99VEaQ/LDHIz0T
cYdfnoYdEDvIawBY8UBn85CkTXNnjZhCIoI3OXcLuW4ZchffJyIN9oQJEnI416XBLi6z0QvtBtWo
tsNEfYJDiGh6iv4fcLVTZk8t1NqRry1SdY3KMSkmvQ/sW7weo7zmhs6dfj/Czr4L6KkYOxMhjk8y
MPRfoYPURluTk/VTKPVPpbKa94OU2qc86ozHOrfru7mdv8SVkz2OlFjvzVjVd5lvFR+0bEJ9FLaN
eWvZFZRBwAKw4gaGY56Z91T2+jg90tpHzZ3CUL/paeMXt6mVE+WRGxP0r4O6l57WBhDPrRbybKHK
/K/JRKYcD+zZ/xRWbfLLTHyXmYrGXeA4TBraFjnbG7RuY458VOjuDfaa8UejnBRiPTWNSC8qKkUO
LJr7tkGeloC20NHUDAaMuhFaV2ALaMe4Dd8waP8DDAPm2lNXvMOSOXQ+wkpTDIRAxu18zXSeKxp6
+NPM2NB8RhkN6OUUWwHGS7m/oyK3zJOR02jQEadHpigsGHnIsUfbLexLMe2E7IKfehv3zEVtYFpl
mNwZZi5+mPDT7lp3Jj4oJO2xK50fSpcZYIDt62MxaP4XA7HfcMwdJvLMvhNFHBui6CFJ7PHJHHUs
pkttgKFrLVWyLP6WznAL4dC/gfwHg677FnHI6SaO0CKhh/YAk5Szr1AtprApyyzbgbrKnxWIKdxw
g5qoR7Z9Ej4kzciI6Cx1ZlztAsMvjgLdmejGmrKCPVmaDQTJgUhm2X/RxosOdZUfG6WGfdjlzWMa
9/CIUS5gfAVFAUi2hXUc6Ja4ViiyTHV2a1A07MzR+cu1A0AOgCmPWSXaL7EmglsUxoLGS9uqPtGO
wqPCBwhBsbvYA43BO543OCLwePfJGI9gT4eiP8wQcQ74JdM8nnlJWtiW3swUQ7uHiZZ97AtqT8/K
Bkfwh/kjDgDzOwc7XLryU6DNd8RVZrQ202MyKJpezEcxWepvMg6fs0dOIEYuEAvM5c9QZCBIM0DO
8KZKOyAqFCTBqbdME/asPvR7zCZDZNihq+7yQX7ArDU5QKFgPmRLQFij+t6bSmlc/svpwwAGQ/Cm
/Ypuz3ASZpmSODj5cJM3yBeYnWKgWhbS/lorDaygXU/ZY+ur+H7QR34HSZ/PzIt6Oeh07Nn75n1o
0tJEGYweaIfcz220+N5eA12+glyC0rF0Ha6WQ+3rrODfRdG1sq+L/8DpZ6dGTW7ILAsRbYIczRhS
BGLWUnW2NtzUwWn/ZFhvMwhuGzygW5cq+DT4fsqJHXMArkTD8Z3LRJJsDPG0BEMKs8MpM21D7WfW
IlqMZkWRDf/gh99E7PtYZPzn3zH6znh/x5/F05/Zz2b9T/1/SPuzgbX/d9rfIcrTP/O/X9L+lr/w
H/c+8T/Kgb/nAglfagMHfsM/tD9D/x+lDBPOH9wAmAELEvc/tD9b/x8ocboLfF+Y/G3BX2o4JeH/
/l/KxQ1QwSJ0pG6aBjSNt7j3rVklsP4g1ljSdWy4F9DBOLkvgPSmGUMeyZFXRfAI5yKVOsNdi8DD
J7cw29sXDwWY3hQU+SWinw6/zlGGK6SSPIffoP4Xa8UqSJO2jaK9bjuUj10GwibNLOkNmbDbndIY
Cs2zTeai8jR5/BeLW5a1AJ4F0WWFetYlnWQcc8M99U10T0euJHuqTJJPv/BqBMh3LVLjd9ZAmLy8
8is+0e99O7ZhS8OR/AKOxtkzbnqtYkQFSMzEpI2wTbOyplERA3F+Gil2+xtrlDnCVVV4nDJgXEFi
G7cIeaNVCqH7GpNILHSplwyF3z8IAgXMSx4Hv+z8B2mM1RKBqDxjJ79/SGUR3s2xak8cScyr56r4
laFKtrgKdKiLRElyMKg83zuwpR6uPJvlsa9+CqwcRe/Y4PhBJDv/KbMvakDNRbRvYT4+xnlO7zoK
FzY5xoXIyGlh9k4bGic8aLIqvrmQyX+1ZhQgglcjEHNj61P9YIXwZumnJihIX/l9K7C8zqPCek3q
QsIZ4otb4/KB0DeTBWCtcobog9T7cXEWmHZWjbUHzZHmmDZTfW+mdX5oKnwCq6Bo/mFTEwuhKG98
N1vvC418IQgHCz9gzbJzlnTLR5x5H4JOf66iUnrmXKdPsNG0W/yNbW9SAYkDYoHJQ0IFTO5v5T1+
c+k1us/reGHbrrlwNcyF9yNXZC3X1el1NkGyZ3Jk/F2nMkFEBW8uklP/n7vmv257efXro/FiKbV6
9KUf+kGl0Hwx9KpBwdjWOgB/vv9dZdP0rgNVcLj8sjfO4vJ0CdWWDYFHLByNF/EpAsiqpShw7M3Q
1Xf0OvN7KfHavLzK8rWvtsWHAp/RhotGaF+tgsuWoen4Z+yrAXWpNjFLgh7aAbh0YHPoqD/tRNre
5TXFxmtjUai38Kw5yebqWcb0RaMxGBn7gts4dFkyvYtROd1nqdZ+l+jJ4EE5AnKRuot4DNL5uyHg
YxoS3X6HHI1xFC2p/I3RueoTwGGG+pd/4OvfRwBYKHL4k5iubq0eCnEqrXCxSPdN0RrHnFGFN+JO
eWS45V9Z6vWxcuDYE/jgWQhDt1YRpyDQDXUhl7eMQY1WRtGNzw/7GFRp781wnq5w1ba2Jukv0zeB
7GKvqX/ZWIDys1xcF2UbHvLKUvAy9PHWKmm0vP0pKgjA7I2LlsTh/AB39Jsn7JvTvdMzW5A0/jwz
DkENDnA7Li8lXh9jKJQOqAASFFMwEz1fK5GNDTIT4VGDWRkuZlIDY4XJCAVl6js4RkDdv3Fo9D6J
op4eukSWNDzBegE2Qdc/E92XqJPuuwpzuK9pg/96gY6FtcfPxby7/Fu3fqoFdghmPQxagtf5T7UH
QwAq8hM8x0VxGFoLkkwXpAfCGyrOVNQHrMuHKw9oe1EekOkqnVe/CpRQntDOz3GYBwGD3JGZJc57
4CTOqdbm/Fc52eFTYpraj8tb3Tpslv5/V13TyCrHmIVOU3cfuq28j5z+fcqk5qTNo3PlM3odLAko
hiKWoH7IJldnzUGRTfj8F432WHIJuhL7ldm5wi/fCFzny6we46BKXHgdxP0Sv0rvwop6OwC4eRKB
LiBIxvjWVhgNgHLotC+l8hHRisYxW4pH8OE63ljvtTH3vYLhy4MaJvvd5Qe+FU2shWPLF0fxqK+Y
6b0dORMyK1iRktyezG4M9iUw2j+60C2+DAPSWJfXe8UuBcugIxaiTFQ6TAeK6flhLrA4sOZcYHCk
KvtHq7v6z6ln6AOgpUVUamjc4Wvbhzmlv3LeM6buxlvaoWgKpW4CWwhSEYy6fmaOZkVSNVdumq3n
4RIUlm8HPrdcHYshwK/bCbFaU107YL8xwOlTRaV9Jtgm9zl+hm++Tp1FQAQJCx4IxNblnL64tDtA
xvaA6QpwSYG2TQYO6BgtqlotY7gj6JGx3sU95gSX38Ny7s5vcUcswiFCCrYplqLu5bL4yIphyuBs
JRw60NOTT7cIsxK9dopnJhS4GRmA44UZMJWnjXblGGx85yxPLfE7rMl1EmFUU5VBBcJ+1UE4HUpB
7WVlmexSk87C5Z1uLWVIzhx6AIoDt7ov0R+mwd/CxWzsQvOAVzb38LBsRmNDG1wJKhtBU5jS5jqB
Og0aYfUy7Y6OKag51AV9YCtOLhw6wBJxTSoHTzC0POKNot6+QUXla8PKR3nFWi/am80MgC0K9mHd
hR8a3/a9aJin+y7R68PlZ7mc/tWpsZD3oXy34axbchUtEkcFQDeCYO93sXk7ClhWuH51OJUgAJ1S
5XgRKIrbOUx+vX1hxHV+5z0GlPnXx3XwCeWaZ1jB+BWgEbym0AiPgInUTdN1xj52nOTTkv1eK6E2
IgKZgo4wCZFLovBw/qWkUtaY2TFK16QbPqdV8AufLzi0E4pwWAIMV3KgreVYjaYG0YBUfvWIKbOp
UXyhgU12QyY3k/0lmefycxXm6Qfh+8aVJ7u5nqsbuhBU+Nz159uDnFuZhjZoXjm2DRAD4B2NJLsM
FrKznrVXasHXJ8jlPaJJwmLL+1x+zotwF9sqAGLch/sZTcGl+m3v2qRhwJuiT6KF9bsk1P/IQ9h2
lw+QsbmwjQ6eaxjoBunm+cIRk5axg16zbxjZ9Z6VZt1zghTKeLTj0X1fmLDj9mPAVw0hG7+QXdJo
U3Jf2taIuCMp4K5Reohr4hhAwQr1+u8UJwvsBc3Y/Qxezn3ughkWlq0k6kBT0E7wl6pcVzBIlf5u
GlzsW+A8YH0QBab+XQDTdnZVODl7qA6BvBKJNhIPV9GyNQmxyrBpu5/vt5adQul8gCjVYliVlmO5
F7aEGzgisZw4AgG3ue33ua4jes0Mn/+PJq5WyPRgpEy8gK9P96GGsgIE+/pKyNroCPDbOOPK4Ooh
Yq5+nYGrRjS4YYSgH4yFVs3GhwJsIv1x3G4QFrcYKdNdblNX7oxhgGrSjcjLJZZ7pa32+nZgPiQV
zaTfWhzrwjIzBeBOKLl7Swz2LhhRLkDaNrjN+lJeufO2XokFhIKSeVFxoidz/koacC+t6EWwZxaJ
sqlAhviuh3OKb1ykmCxiwvpJNVgg3VRV0P+laaHZ3gwjkicWen53OLXgajFnOtQsZR/iAIuCK6fm
9f1Fg5duKgJMUlHOrj6SHieZsGyDcJ/GC4OlwiiqB6j6UCpsFLHFwwYEJaYrz2Vz0eWpkI0j+GKu
Fg1QAtTl4Af7buTbpGVWhqdEd/G8RZ82+Tpg87abIQZeefNL3D6/y5Zm9v9bdhXXLU2Hb7tgyvV4
iG9Tx6xpyeXT4XLc2dqciaIVIANuTAq183ceSKNAAZqwg0q0datmcGEdlM69g7fdro5R2B1Hvbzy
GtcSGZSJLscZES/bpsJB/fV8VeRm51QUMtyLHA2kNMfvycRSx7OUNn9w+4jacUntE+SEkdUdC+hX
jn3ltb7SuPnnR9CeNxdZQDii5z/CLX0Kl+VHFPgNPEs5MnML0vrJSltgOnPef7HrIbxTRJpbbGqz
2yJVxQOiBdqdhf7LI6NQUDqXX8frtNfl0tElCv4GtIj17SosKszapnFEIl7um7HO7yGKDgfQHfYN
KgmIu8dZdmyjwdl3tGW9y8tvtNJZH6IPMW9RyFuXF50Yg17zWb+xquaAXgqGTEihPaBnglO3ZoyA
zocRkJVI4x+NY5mPGEnbtTf72HoVWmleuY63wp/kUuQHCRSs1hpL6H1WfVXX4b6FOwIQthsOyFd/
dgIcMS9vffPJcyp/dyZN7qXz00CFl5mTPvIhJIlaPKIlMg6ufizdqUHHZOHx6B0mzAIT9ye/H41v
l9ffuP+ZEiEFhNKTEmAmz9cXCPpbYUrikUq6f1Pl/wSf0X0cIRUBCwnjW8OK0Lyt6+DPywtvxRmF
DhklpYMQkbW8ghcZD148QAlmHjGmKwP6sW56b+MUduVkLY9vHc2YxTnEbqZ0jmGcr2IVjKsc0YT7
rsz1faQDFAsbVOXdwg4+InefXWlsbMU1tXxJNNLRI9OXP3+xK23GKwrYE3lcZIAtBmFq3uR+ha1y
WbnaJ3IbyF9ZjEbh5ae5ta7FUzQRPla0n1dPE/gLCiwhDpAC5eVjb9g/Qm3Sn60h+mVqEUgky/x1
ecWtg8MtIR2qRzZrrSI4fFmg26T8+1rqkYdQSEuOOtloTDIN+iKsCBZOlrrv4Ghf/Wi2Pk94souq
qDIdUKnnTxkicJ7YbhLtnTjPPLRDMd0o6vCEdoO8Egm2DtDLpVbXYZ6nGNd1WbTXnKy/cSxUi3sT
3xA0xttDI2zryoHdfJGUMq5L94nx8vpFOrxEWBMRAgrkwfXsOI9YBJu7bsStPErAsmZT+p/x/38d
yWw9T5ZiNkLqyRFa3vWLUysx/sPDkE3OEiZxXGsw7JBBO1CjD1cO6tZnT1glpi7Ct85arQ9ltgSh
m5LBIC22gxEwmZxKhN8vH87fM531d287S28YDhgNvNXpTNqkQuM2jfd2FtV3k1H7BybXDNC0qCpP
i3VQr8f1N2E75QdcCsXBrcr2V1vNmD01VXUiCRw8sy/NfaIJ5lMG6GgJP3ZvG+qaUOLWK2cOyKQe
nVj62KvTbCMUkLRphfiPo0c7rcpRkakVJoA6ytRA6uajzCzzjytPaClgV08IaAByccgD05xZF7jT
aOOdV9cRDFA3fzCM7ovZRvNn6PgzNkyccNFV6akWIZ6Yc3vbW8ZwZUi8sW9G1YAGpAnkgUHo+anT
sHgL2pz5uRHl8Fp0nK7kWEcn19SkJ6QdHfW5GK/cd1slFk0agw4bYAVLGMuvenHWG7NAsq+m2kDa
pT6GJWMwr7dDe0f7tWU61SOUImT2KNq2f9LEgmybqyg+RIxqzSsfw8Z3x29RrklXlVi2rnw6aWRj
FsiFXBvoB0nsfrb7wPRMc+qvjKuWA79+3Qif0mLGUZYUdPWJB0FquHjXB3vRJkKCYWzDb2YGoXQP
mEsc8yBMfsam3RzDwHXBMeZ1fXv5xG29blqAvDhSPHgZ68gmywBB8yLcLyKo93lXmLeD1UW36OT/
QvDFvOmhhB0ur7kRvemKsW0KfaQR1xANMVIex2HCtEZEyREaMzzhqIMooVvpqSuT8PPl9TYuRZfb
X4cdyc3orLsp9ij9Mlc564Ff2Afokh6sFtGi0Gv+6koJ8Bt+75UbY+MQcVfwAdEWI4l2VwfaVZhD
jTmjFC7jaVfJAb8nE1KNiRDz+8vbe/U4KVh0Lnwm3Mo2KKPOv52KOdtMFQ+v+befwKg3RyiW1SmX
eCFrvl5d2drrj5WjysUkSBBdabLk+YJCT42sShNEIWTX3NKLUHtfc1P0evSk+iNKxATcEzutwOrF
IQHn9xHz8mxfZTCZ37x1BtkGEtCMhRg4roJVM6iq11u6VIW+aFPpeANU6WFgWFXU2ZVT++qOXHYN
4tHlMqYVtIYVxhVRK4Co6mUIM+o3wsomCyvqRTvwX2wK/NLvhSCxLO/7RSwMWnwkcUjQMJnWYPQG
foWYNq7Svujdm3CC5355vdfXMhUOR5VDCs3Ypt14vmChi7abmNl6SFWUR1U7JXy5OnoEGRf+rBom
uDFyfPAhxvEbuLH2Gbli+S3TS3XAOcg42LmLbWwQBaeqcvJvFQhtuBRa8bPv6+7KYX/1LS+/lYSI
cTiTIGMdr9xgxAGkjDTPRyHsztDM8Mfc6903kQQYeJWAzb/BRcJ/rs60K8/p1Se9LA0+FXlfXMgM
fXXsVYapIzYlPiIk7XSL+IHxscEs/VC78bX7cOOsgTYkIzPgHDPfWx2BcXYTa5BowRRQOe/g14w7
uuzR58svfmsVplm/Z3n2UjGcv/fZH1AxMGMNNgggeIqF7r4ry2uz+Y1VGDIxgDGQvud0rZK+WPhm
QYPZh0AvzfsKr1kU8gAWv3kvOAPStaJqRw1u3auIXBA0jj34COW2zimvtPjg9Hl9pe7YOAKUVtTH
LtU521k9Ma3D5kfhlsDMKsrwVkais1cOogrIkVyJAq+Woh0OfnGZcqA2QDV+/nKs0kYFSbnKw3Wk
3o/SjL4k4ZzThsuCvy4/u+WfOstCUJWm50cYpdRgZLZaaoDy26QB4txBHYu7WuAQUycqJCEX1q7B
xPJ58hUEBJiWlxfe2KNSYLRJdRdki1zdXHXbJW0MLNIbEid6TnM/8GTZQXVHP/ZKnrOxFKw1hLl4
rLQa13CzMtADJ2gEJlX6CGCm7eFfKirje7i0kGMv72vjgTLfY/AHdM9RRI3zd7fwoGHtDa7njHmL
53zsjPe1D4bnRmsa+0+oCOUXFaDF1ck0SN8apiygIpRyDhkik6N1Tpn4JmQWkfhe3TrfI5+mZRZk
E984+JS3bxNHCxp7XMLWq9wRARo5EKAAg44G2skNNCWPJh30uW5GFTMbQ3knMzf/Evhl/O3y2lvv
c/FdAOhlCoqV5c9fXJKR6jUo/RbeuhkFQFbb9t7sW+WZIryG53sVwHiggMlci8k+c3nXPF/KB3hq
IpPres3gittRn/u7TrOaKxtaQvrqI7RpTvEVcPWbylqt4owC8ULAHh6Jfn5ngf/ejbCOnkBrGadg
bKy3HxObpB8UsU7Bj0b0+a4UiIK6qCFnZFEJsjcEicm0XDu5aL1cuWe2tgbiHpQcU+LXSLlkiIxQ
1zrH0+g137UF5LmYYS1iCAY5uyeHFiuoy8fjdT+fLh8WPgxP6RM5/O/z7XU5zbEFJOjZLe2gm34q
0LZDEEHsiynoP6ByNOAdmk4zokumU9/4mebcaS6WM4mZyL1rFebeavTo0+XftXFs+Vku0CWKAoad
q1DbazXenDF8kWII8+86V3zvBUE/HSdnnK+gpTbWAgOwPHd6yQZrnj8CVUh/gr7iMrFDu6kpUNzO
coTXQzMzDpe3tRHwAEqRPFKB8MpgSZx9jTX+xEHW+uiTNH12wDcLShWQnGLn6HmCMGLdf3a6+X3j
ZsXPyytvbpJ3CcYU/BOx9nzlrjBidPfY5Izm603V+9WpBPQLebuvrp2pV80ZenCwikACsB55wGqX
yMdKGNMWn2gGyLKSDSJyEtZPMkhxazlVdpjM3j9WEjAmpLrpELjymu/M1n4pmxcMBFHJWQNc41mE
DD0FWmETsKd+HuRdmgvhKWQiv15+tFsvFfgMfTrqPAuw9vmjDSC/tVNUwbSXtvbcRxNWl0yfDziI
BJ4ex+gjNhjUScwk34xQ5kkrkGYO9BU+kzVRpjZagGYuSitIoP3MoEQeA2x/Dwxa5ivtrq3nSS5P
lxWgENDRJfi/uEcq6UKz61qHxAPJp9li0IhN7w9rGNwrGcjrKAgKQCzdXMItAMZVUjAAzBsZlDle
nAEgLCLkUdRQS7QSCusBD4v0ynqvd8Z6KIcvoYaEZ41a6yykQcpas5H+an7WPoImfRc9o9M9Hi+f
k62FaKyAsgfDAa1kFWoL6j3VwtL1BEiYkx4QU7F21r3KvnaRbK5E7fX7Y9eZNJy/rHxyzXFIhQUg
RqAZGil1CqoMdh8k5n+xKe4sSn6bdBEXxfOlYqSHsCLDsTDsU4o9QPzAG/sMQzK3e/NNzJiPAomT
zn1ME+d8KUhZS1+0tDzTj1HnbJDXGDWtAcxgWPs3vypIBVRjBskw47Dlk39x2kutou08p5anKuYJ
N13nixM+0MUzIunDj8trbZz3penGRH/ZFpC087U6xCsaOEKWV/b2V6Cz4zP86s6btT5noG2qK9H5
dZYGOhSsH/taRpdqdTZSOw+qXCBI5aIBu4/13kUxK43e2nAi8POq/kFm8WWtNuVSwk60oC3aDwwt
cTdfMCd1c+vHbXGCBsEs4/JTXEqg87TwfMHVtqDE4H0nOYcigUIspObsaXKgd93O8ikazGjfuHl5
5VkuX+x6USAQNuwcxKGgRp6/unn0/RG1AwRr8sx6dF2stlo5pSdnDKMDZg75rppH+xYWkrzNEO35
fHnPWycHoiZ9D1IJ3VijjCkDuypGhglF0tnfDSJJd4VsswNSMv0JzK+4Aq5ZXtqr7TqLVR44Rkgq
68hc9Hx55sQHqNfqW+y3ODdo1aDQIXZQR7+8uc3FMAMCwrUM2tdtxIoCNTEbNof7NDOdIUAV1i6m
EzDK+K1jbw4r34TNDA1lBQiu568xt7shC2d0hwY9amEfmcaSMDQoMDn1By7w+F1aFf/imlvoN8vF
w71Du/R80RadncaJ+UKqqUlOzIpazx1hzQMNR5mijfW3R0+qP7okDBRpy6yzXOkQm42ITZZthsod
sg9gH6V26+pF+P7yq3vd+F4e6EKcogFMd2YdY3ITP6Q64qBYaICOu150qdzV/ezfSSDNT8ixaZ/G
msRIB7ZxGkXd7uvIkseJCuPKtrfCHYeHnwP4zSGpOH/M1KuJ3/cm2y6nmImtGjy8ic0r2dFW9MH0
9DfukbLFXX0ZWtWEoCV6bNvswPGoqJDWC01E2fOpP1i+6r0myu0rV+/rvHPBODIdZlRD8rnGMMjK
qYH5W9Ty5ZgdZYyMFsor1mGOmdm0Uzl4QdL3t26YXAu2W4FnqSRskHagEtcz3wmtu7Su0FFXSE49
JzHGOlSOEX0bpsx9e2PRZbxmYbn1IilRGfpSq1kcsPMXWUiUbxoTjxIQR8FhMgq02tNWv8LK2oo6
L1dZ3Vs+yOyojnA3DnK9Q2yn6W9aXKV3UYDYyeWvZGsp2vMACUg0DOZ75xsaTER15kgo2uSoTswY
mu9CZgP7vFTR/vJSr6GDPC8YzVSdxDeoKcv5fZHPzGOaBmjRKa+2wk73xjExnJtA+c5XjHDy+Bbb
CuOYdcJNd76kG+xbA8gNpL3HK5veeosMwuDbL0IBpAjnPyTKTdzRBS1UZUKZ6BGWeAwzZ/5yeb9b
9/KSIjI8BSZNanq+Sp1hjePqAWJUbWnIm7S3/HtodgO2Ce2gYUNShd2PMa/SfBfPfnOHkg+53eXf
sKyxvizJCxZSPxR7d83R5l5EnnlOUKh3tdzL23E+WHY/1B7Aq/LYGCL6pazcvKbqsfVpghP6R9IA
PPLqASPxU7SBQzt8xAaVmIuKuQhdrErs3hzxqPO1a0oCWysCTQNXrHN/AgE5f9h5YYyRFXWWlxe6
9a7RkcAZCuJ4IDt/j4lucY2Ps3WGFlgxLDJF8Pl92F8cZk3r/a6OWsujzI2RwA2KpwE7ie+X39/W
54n1DBa9SBFwfSy/4sUqVRpIezK5LwE1mrtUBg6mHkjuODgpfry81NYTpGOJ2CRikiA2VzWUaWCJ
1A8Eciv0YeQqzYCHi6qtU4Lgr0csVS+v9xqwSjh4ueDquiqMUEywz5TXVkl/LxwEts1OYnbUOcjp
VJW7k+6QHHTROI9VmXx3hhovRtfHGLS96v649Wu4n2nEg6ShG2mtvlar1urctSi25iqvvkegZGu0
ypFG2kWayn4Wgzmn+9AKEihXicg0TnGUPSBbodGIyDXE/ae5bd6MbmHAA7qHrH7JQYVcP6PG7ITz
W7gXauN+bOmFtrWFPmVhX4nOG+f5bKXVB1TF0vCtmipCaOJLWSc55h6Y611+5xvHmUVIUZZxMBta
3TZiQpvRTEcKslqlJ1lPpJupP3gNMtpXjtfmUuAbDUjGVNHG6stBb7XASANvjjlHLjphynKHUP3H
2RzLK2nXxodDgGe0Yi+lOmXC+Tc6xG4Bc56OgF3L9pAOBl44wN5OjpPLvalwcrn8EDdiOnAcRhzE
OUbrcvWmulhzSjMj8gw2pJuosc3dJHL9FMZOhfR6kSSfbB1nvSul0OY2YY4h1ERpDMHzfJtiQAoV
kUC6EcXsPABvmbAFEhSXyew/yVrNx8vb3Lg+GTcyul86Og4zsvP14mqqcxnMlF4iHuixIDur6g4h
Hr6IfOfkXXbESsB5RFcRi0vUT66sv/mYX6y/HLAXoTfuO0TqCYgeanbzCXfLBJVHw8GBClC/CZZ8
pyZsnS5veiObZqwLq4LshLHDOmfAyHrM5ZiigF005Sm0bQO9QqTw/coN8Xlt0ltTJOWu6HLjyve/
tV1yIvJ4Qg0XwPLnL7Y7xWWd2oQVD3J4eOQm8m/MLjLxcijqpzlB9rzLqjfjrghvpCc0zJh/8rJX
4Q0AR8IlzUcaOzQGKRYyzMPz+IFAek3BZCse0CKBMMIRNijnz/eXTXVq9hN9z9lCLXvuVbub0O85
9EwRrjzKrS/l5VKrKId4vOhVapP4zTxKp4rFKRXYeCB0at4oEqHD5UPzmv21wAB4WL+vU7qgqwhk
B6HW0LujvPR97Wc1WPLOTWp3j/Ug3Rgf6cJyp9eN3e3iqe/vC1OD95VMUYD85lDvtUjWX5JAKXQd
4/kPc9Dsr5d/4cblwrHSMXRdGjbwFM8fvmNOVYr8gu0Fmd89kBn/hXp7dXt5kY03zLXCFf67C0XP
/nwRZIO70h462/MH+H2+wnh1TMoeqVX7Gln5tdQAjdKXa636JhicjG7noy6E9LCNdl0928LTrBxP
ytBtfkbV2IpnSAN2tgdjn3yzBvSWdyXeHtouCS2QYjbjBaxjxg5R5lKz6jfftIsOEcMg+tRcgOtA
YqMB2fmgYjwrxkN10GrEIetI7MOhcq5Uq69fLtUFNxKUJ7o65Pznz13rMEV04lR5vaaMpyG28I10
5/bNkZEuM1nDUu0vicoqPdWs1gzxQaRQJUk7ODjc3JKN0ddJ0nGC9ljmH5thMD1M7Ky34ogon6jg
SL8YzTJKXH1edQtPhUme8vyWm6ARRok2UTUi0I/w+FvPMEsxLCP8U7VRXJw/S7/yUzNOK+XZbp4+
JmGsn2a/y3ZUMJ//xUpUFAtlyVkWPV9pwWOP6K/w1lwNfV+rWwSXGtLaUZhXUrHXVwv/PvkROQMZ
yysigV4UwMhTX3q2n8enoIm+Ec/agz3GMRl/MmAOkVxjL7yOwWdrytU7qyYNTQ8cWbxBab2nO0GE
BrJR7XDNDg9RgtXV5ce59RG82OP6eM4jPq3MclgPPbv9bBvVIQjN/8PZee3IbXTt+ooIMIdTNtk9
SaORLPmzdEIomTlnXv3/lDawMc0pNGEJhk4EuLqKFVZ4g3dwqqWz4pUWlXbyzr063dY5WPdFFtD+
CUO42cMRt2gmzDjzDbMu240vt2clHY9aDdw24loYdtebZJ4Le0KWyQwSNUMiAGORs6ujY9SWVDBj
C2Pt2+OJK/q6XMFXoy1JTYYYEzT29XjjUBYpdVJ2Su6WZ9XqEaDCP/w9HHMMxvXRxQTIxh69M7KD
x0M2U0HfJOaiA/YmM7G7Ppv7zDMDKx/iuy5byEOVobrrFrW711bly+2JSmphcFdpmfNkc6OQDF3P
tO0mvQVibgU6VgT3wG3qh8gacEfJZuF2WIxhhOYhWvaJ8t01qn+0XD0q/cmmDGhVEGZsoX62u7d5
SddOQ6U9GBonD1srw2ErdRXrvkeA4n7Fk/Fg9759oJmzBgDMoaNOgrCb89h4c0JH2wrGnpOPszo+
7nazhl1Uf7u9vNKpMRjVICE/tE+REOW3x7ahloGwWBOqUyr8LhH6Gu2leKw1PT7YPZJeA6ORp7tU
NnULvYvrz2no3TLXyKhwbwtoVjyp5xLjdWqpo46/bdrcF0psn7R1Nt8jeNZfSi9RTwZOFQcPiBho
f4J4qegYw4UCoCXuqVdhvA44dKDbaBFROxEpaMxfg6oFUysAPi2s7jvYO8pwMKx8P4virgtiimB0
t5mKfCzyWB/5tt2AbPjW9frH2TKK+4EyyQ9jVJSf1orOAv4k5ovuRONlmZXpqCgn3WGgGwQ1DoOR
PRPXTlFU3uJGWKtirVvWefIlKsa/4gLfs9s7TDqSKC8ApHJhM+w+OAxVqgER4Ug5uMbHaB29p9FU
+vuNAsfB2sqGIqgXJ5RyI93y60/aqrgeKipD6au53qXICZwwQO8woSiOXmrpUOL2BSRKoL7n1ceN
YvY4mbJ7yMJOCczqf7Y8z4IIE7gftxdQbMT9RhUAFGIPgC9I/V7PqsAQptsszQzgSnXfdMzPP2pm
ckQFlVwEyOqAdgUOKjBKu7XD727QRnryQTYnXWiPnfPFXbrpSbH1jwPmkweTkqwfclACyQshjYrt
bjjssJdJU0wzKNYGQlhuOwHH0P2m1CPKLbcXUDqWUMwGGUnyvD/pEE5ns6xStgU8EDjL+GsNlvnd
8Lb88+2RJK8y7zHpGwm6QCbuPtVQ0T90HGIpXJsM8zziDvPB1uIciOa4dQYaxW4KbNHDdJEK4sHu
l90sJvBsUZXlM9LMvd4ovZXrTb8SE8yqk53nzOze9TiWBoqrDJ+KvEBSwcn6DPNAzXqoMqyxIabn
/7u9BLLFFoeCXYRuEiIr1z9iqbEGwvyNt1IxBxUf8bR5yFxIJqAQmv7gbpFtWqG1+v+qe9RJrwej
Ma3PalSS6uQeYVZGb8GfrRlfrXGa8sDaWmX9g830ekixBV49G0uyTu6w9lbgmdNw3+N3EQ5a4r6P
tPRIHlO6m2D4oV/rEOztcZnGUqtJ0ZIuLnWFmCrpVntZ4CmFVu46aPMPdv45WpwOq85ZOwi7ZGOj
ZOCKBpF4sHfTpMMx1y0XRlCXqfbkeUJjX9fKk2d3BpYM9hyOcfktjZvi4JPK9g+bh6eJPivVNW+3
vlhgTNRnzaDqHPWCzytGNYVhXupl3cL/vlUhlkMN+01Jtnd3UGWierLZlKPtevhZObn1UtpFf4H4
Yh1MSrZPTY3iOqG6h3DsLsdSqG2jgFfbQcnlGkz9ZL5MmIRgZK8KxR3n++2JyYIsEDI0+uF507rd
F3gWoMNZIRAybhsl3wquvfukzazHJdKr7x7F2k8rLL1AqSGcpcpsfShx1kOEJu0PuqqS8g/sW65D
UfIXk99dB6k36aPdEV+6ZAu+0inrU1MDX9867UvTbHiZOXb62JpdfF9FgDo9FYNJunx4ZTY5CmFx
QUPUMo6wieJi2L2pXJGwESAhAa7bE9Gi2rLGaOb5zhXUVjwohIGqxobf44VwwtU1fkCC8kiCW/KQ
Xw26u62aAtnDiBqv4OpMp9rR+0sE8vzgGZDtNYHiMTTgLeCHxK94dUGVkRel85zaQdrof49Oal02
LK5Plpo9aZFafbi91cRx3C8k9QpRCWdAyjvXo62KPkOR0+xAjWrNV9NYxyjUnp9TbSrvYhVzujib
Vd9IqP3NWDa93B5edltYFhsAzBBcjz0Y2PKyyQE/AyorRcIy6tPeHzs9PuEyVl3+ZChgEEDGiVv2
UcSG0ldvCpBuUyfLHWLqVUjG377PNPMoOJd+QlglVJy837zM60W1oly42tP86+aUhk4V6+/bcdYC
hPqQj2rqI6yOdBVfjbfbmMg3Nv2MQn3gNTiVb7BPTqRwW+gp7lHbRjo1OudCdomO4z77cd01XXoK
ekGMCMgjdQoMR7O2KWK/qNrpnWWm/1l6FK0Dimkw8biGoMyIyb86D3ZJwS4ZKPnD7XZO5ZjqfhvZ
2HZm0X+mUu+GEpN/NVTbezg5jS5Ih222/VQbx6Bvq+mgiiw7chSY6L5TRaYqsjvgfT9pXcaBCgwF
zzWkKt3RzyPNeyj0WL1YCQFg0XjRY51uzTfdW/rtIASS/gABhhR1XpRId69ZH0Vrj7i9HSAkgjd1
lgO4MKbJ+1XWpoIdBOfdNiblrChxEWhueiQMINuuWHDQDOMpRZNn96bUJrrIBHjihhur1fewVpox
U3SNv5YtzaLT7XMvna1gGrHaqFnswZFQR4sKyyY7wOl08Z1oHt9vSGsGyYBolZ2mJVKNSvzkNJr9
brOWo16NLBCjU0Cpm74VBaHdnqIdqFWjxXWueUmZ+epcfRnVTPlLszC31Wc+bj41eJCVfX9w4Unz
CSH3T+WL5An8+fV2Xpx+VLsFpJCnjduPyVyGM4X4+s6tMWlsUVF7cpS680WpA2wqlA+qKc1RN0P2
aAqTA74039zeE4MMzIW9aKW5TA3rfVtE6GPG0bGdiexeouWJ5qsQtYBeej3XIkMrJFPBo1tq/69Z
4O6cNDj8LoU54HupHnHupbP6/ZAAj6RXs9/CVeFifg06sje77LQtdJ7sbT0qvci2rogAqLVB7CYY
vJ6UEvdevowkvq0eL9jCD936DpswGEcrYmip3/d63IQcdPRWSZFxaBydYvkDNCPPM3h3mjRIACHp
cf0zEAXG9kSj0hZpW/yPykvjT/NcPSi1UwR1jPn2Yo/NGVNxwzfLor4zmjE6wMLLvu/r37C/NNWs
TfMe9Ga60mlWtqR70voSv89Ry30VQPzd7VtD9oG5oTDsAnzCltotvT0upu3ElIzNusab3Rr0Ow+T
gr9ujyK7CSk1oOULzYZxdid0Tqha0nC0ghm3jR/R0Jql75Z4w/veFGHAd3s02VXkmqIWD8sGVaPd
GmqjM6wVlrGBYmQdLFPL0x9w5yySEyZu2DANGq53fmUPGYbsCEgfVWylsyVuQJ6UywANw+t9ZHbz
VCh9R2kBD9ozPnjrHZa0GXSGZT7IW8TC7cNatqWgE6GLAaLseqh8xsZ2o3cTbJZaxr6WD9giKitG
i2A5wxRl1iAXloy3F1g66u/OsE5/5c2maStEi/BXJSuxi/q+tvNPNayzi4oow6MyIx9YxZzU22PK
FpUiHIXg3wCTffu7NklGfxfHknoZ33Wxun3WpnS4g3F66BklOxQioKXsbmjU4fYfUIfmFjsojhVd
Vp9rZHXezVodHxw92TYVGRtYKCEuu5/RVHTmiKCwFSS1bvxrVT3m3B3i85c1rcwAXmH6MKC9Blyo
mA+YKdLFRAWe6JiHhCL09bbBe1JPLIhvwTIm032PYbMfsRoPcRcfyY/Ih4LCQASExtZebMrT8Let
Y8rAaMmV4eoM3/olmkKEEYaDAEgyEvkktlFo9/MS7y+Zbl7wlMrBezojxrxoxUQP0+xikWjao3H5
z7sR3XW63zCBKR7ur5g+1qYFLxA7GNY4DQZTUxBpddd3SU52eXsoyYvAUGCc2CL02fZcXNuEEIXd
JplIPSq/sHLOfUPXk69j1zqAassjgKrkMabdJe5PNG8Jq3YvgqPNearaXCla7VbK+xlT7k9NhEya
j2NyMz9kOGW758XtTFiLm1P4yjKv/9yes+QA/rZGohIOOoQM7Hp/ukVsECxT+RlNO/s8eeMW9tA0
f90eRbZhKOxD76SwQkth9953G9krGogEN1qES94wpz9ajCn9iDDkIBeSDQVPiLoDuTJ32G5Ri9rr
MR9czMD1ku7OcFv7pYqJbGz1UN1NOhQvgot6Ll2sfSVrVakuLxDEAmdqtjD2ouQ+H6Fyj06cHgQr
ks8k+hQekvEcBNBT15/JtrsROim+QpORLuckLZxL6lDVuP2ZJAeAYIyrnw6WUP3ZpXHm6AIpEa8N
KfIQYhfb/M+d5vKHp/TfXT0dvt8eTrJ+QpODex8tfCa1+1Sd6xRRTWkVZZO+eY9XEjq83jiHujYf
BSqy9UNyRLSy8MzS9jAkHp/B0jaaS2mna3duO41hG+fmwfrJRzFh5nrEJOSj118pavOhoYVrEgnU
1R0hif7kwpy7+4Nlo+sHxAPKAWng9Si5N+C21tJPiXFZOyvptJHdT+q7ycm+/feRIL5wyfM8I46/
m0+ldvWA6gyV9940n9Vq1e+WNUlPuU2H8/ZQkrsQLR9YuPSFoR3uvQjLqqKX0xNJVlqh+UbcGD4u
yAmmvM4/hlIkpo+finrXjQvywlZPPHt7fNleRF0QgiV3sWhNXy8qMRbEq4roHB6weoHC+bk2a0qX
ibGtf98eSrZLGAMLVohCVA93BVI1qvKyRDIgMNuuF2LzK9ISracXB1OSLenrcfTrKeWNPrcQ4TjN
az9+cbC3vN9Wt4XhmBXn1tmGy1Q2VpgodeQvc39k7SFdUZHrgFCm7ry/TIasseeh587f5qp40vGx
+MtRt9W3Iu3T7QWVjYSFpggj4Z68katbto2uSarTgBvz/A4rXO9j0pOlI5prH6ypJB5nPsiEEEsK
6J/4tq/qeYu3uDXe8cTja1P89EZTfbAGNf8WA2h4QN2sfLYWY/qDA09Tgv6tR4PC2jfAemASRYac
ZrBmueEnA02RqYqGOw+kQXB7KcWVu8tyxPsiKisIP7JFd/MztKbbDJiS7bCQzOTROFzSui4eE8OJ
zt1gNS8oxiv/emp+VNaRPT68bjSGAFVBPd4N3el6MylJQm8z16Ey1jR8KmfLfd4II+zVqjsILGVT
JcyjliFIaLCLr6eqpPaw2gTngPZ1635C2cfXl6gLKiPuRW9R9+uh6sI0Gcbw9iLLLgDIjXRBhE4b
+rvXI0/wEdqNoxcwXnvyliUpfdWr2oPbWzYMsayo1VFwe6Pm1ZZmlpaN6Lvnpfmtxl/h0hTaehCZ
yE4EIYPQZKU7wYyuJ9MlEEniCD2yzWxf6jK3Lk1fKhenUSrQ2lZzyiKlPjgQ0pnxHLFPEet5Y601
NEavmykzoytYBLMO+3zavJ+3v5JsYjxG6L2h8U49bv+VaiXx6CShKqOrtFzqefAR6exPxOe9nxZl
4491Oh7cL5KZicdPoH0h3r8R8EX4Wq3VVYH+YI3j5DuZ2jx2S7ocoLLlwwg4MSE/iMLd3NIkxjq6
oF6PN4Hyq1mt4rPWOEfddOkodI3BfXOdgFm43hpJadCUyGHuO42t3NmxsmZ+O47mwQ6UvHPoeAu3
PqpqwMl2kzHLqVazkTac5WTmc6Up3yO0fJGtNx4KEFnvh276qi74O+iTe1SfkTw9aDrSSxKy9UgR
7qaoNYAiyigW4mux91j1LYqyZm4vfqctpnOwOaSDIccreF28QfvOaotadWemos1Trt6LGg1OqFsl
7WJ1bOolvL39pYOxmnw9mLpEgNcfb+rjeAVj6QR12/zicmz/wnsUs4MtPWIXybYJbFbmQ0ALUGg3
ktkrFdIIEf2Msu3OaJLMm7/i2XXU05Qo5QGhpcgkiLpcHHuyRTGr1O5aPpbaoVjZrHryNDVVH6ar
M90VNfy9oJg3I2jtFI/FZYr1lwmB/nNKbT4+dXPRQoa0UfEObi+1dAODJaaQgtULJYXrpdZQ/Fe2
EYaPztP6Ne+S8YEUuRn9dhmjM+vhekjToEXnt4aapyc7L5v2IP6WfW5KjKBsRCUXuvv1b6izFrp7
3gG3IBF4B7V/fMo6ezl3s34Ya0tuVnD46KaAy6Quto+1tdSKRoOCBlXbxL2vh1q5rNbYnWy23P9Q
C1xOepz2f7CfydEFCI1I/o3WhprZvaOUgArz3l7/1mecaz2tGL+WJDR/cE6pR1OBc/FuAyp1vZYd
IOcC9WguBR11bj/SI+ffXC/K6jK2nWqeb+8e2fFBoBdCqzDQAYxwPdqEZUYWx+yeBHB2/lK4DWrV
Zuusf0DTIOFEiwEAERtkfyOMyL8oZFBwxLbmvdNp7o8WeZ9/b89G/NpdAIrLGTwltAdF/Xk3m3iw
vS6KuONUasGPSNlrLxF0wFOS6iPG4Ut6lCXJNr5JXVHUH6jV7HWu8G+OPUCDiB94nX02SmB0WT6M
57GKjuTHpUNRwiGwpgFKfeD6S9GanjScNGBwK5iO9YOR33VTO4W1mxyhmWRXCg3q/z/U7jgbnenU
Xesh6mbATxhs+hT2MnwZcNNE0Xnx/HnTtjAxu8EvM6c56JXItiRgPbTQwANy4e6S6XrILN2i3RWY
vWl9yGGcnMu5HA6iQNlykosRKlG65BOKa+Z1LlaQQ88Z2Ip8jbu7NVqxXQei+ISc+Hy+vSulTwek
YkGi+53S7j5dFtdg5tsYVFGrRdZ9V5DFnnR16jxfQZQT2dU25n5eYsrHz/YW45yCtUbd+vZqa19A
9C8XvWrnn/NgKvXBj5OtNpx2wADwmsigdt+6h8RUaIao+5tl83mtwXgA8v0D0Awm85TQgDqJ/NC4
Xu04aSI312DOj50WhY7Zf6vVVrmLte1Prk9BiSRwBIFEefx6JCLyxZp1oJHoD2NlYZcdAgeFqmFM
mlNDOlAEkO4iSnWahrAWWZn491e7SJ+qpdFyITtntclXjzLhXVao+qc8KuyD0rTs3RNyJ1QOECBA
WvV6KBVeRTKUAiUDkzTUyXiDyp2pT+tr7M/OvDwodqJ8vr11xf90f6EKmSccQYTZ374mqa1VYkKk
4Sx2Q/K0WI3jc7U2ld96vRo0/XSEipMOSDRC4vQbIrJb0AiDBbesFzTtMFNHAETzvrcOxJ6pN5L/
JbVx1CCSrupv5WN2hhj3elURyFG8VaXDFmNg+FwYg/VZU8rxPG1GgeZJm6qnAdG7o2hSeupeDbu7
ESyYrQOeTdyws6qfurRoaIQ1R6Q++WLyNgF3oamxr/uXhq3oiRByqEg0yDgtDf9aC43pE9QWLM7I
DdE/v71jZCdCqGVrv3M2bpTrBc27vJ9A+dCyTEz7uV9LI4xn03mXu256EHXKFhEsKLQAAiV6s7uh
YhWDkYX2U2CNaZ74pQqOy0cr4TBPk20S6lqYLhG/QgbaDbTSbaq0En57P9W4fNT2sJ0jbW6bcNEr
jNYLzw29sR3+ub2UsmfYAQNLSANgigz1eilHMD1xTm4VJFBZLpk7DN+2LgOLkaTGo2Uo9tkGN3FC
U76D92p6BxeODPVN15m7DV4m9ZI3GXhdaPMGAocOY4usHQSb+sVKsOrzcVnXuqDbpvlpMBtc0c1x
Bng5A42f/WZ0TWRC3LY+6lHLvgMgdK4jEeRhM3e9IChl83ELEW3VhfEEnjs+kzLngTeoVeZvTqsF
qALVB+sgHRXsBn+4AQGZXo8Ky36ax4GgMjNUUVGsjV9ZvmSPCDhuz3VK+Q165ZG0qHTxeVeE1J0q
iI27j08nClcpNPWCBMTXGZW2/tRXXfKC+otzSsAOf/HA6D1VPHb4QKg2sUKU/s/tkd+6vQtlp0zQ
j9gJQK7MfYCgO4k94bLDok9JdCFXQKJONY4ySPkoUO/REKacumc6KUsBdHckjbfnLbs39Ll4sjNL
ObicxLW6f86EoA17iIY5mI7rT7lkimF0Ij/w5qKn6mLbl2zJl8uc6dv9MDq1X0dI39tZo15ur6JE
5Uq0yCFRkZsA0dunrc6ooUTb5C6j5uOL7irqKSrK9W/04OcxVGB7j5c8N/TGnyx3fsLZNEfDTXzw
crFezFbLjmC30sWg44HImYo05l6AsI5aZB16xyF2idbvxqLqKWAvF4cWvUHa9sHUYjRwOsN8QpL0
SGNI9jSRB1IapYpNb393lHEK1ox4E14HUTlmz0rTF0FS6cr72Mzb6YuaxObRfGXnWGQVukoFR9hF
Xn98YqvU6mfmO0eRZ73TB8f5oONXqH7Ql1Z/ydehC3urNQ7SGclMAfhzYQG6FQRdsfNfhYhcj2sG
pwzldEfL3hc6x1fbyvJn3yn/26ypOhhO8mjgZkA6ij+GJpSBr4db8zpvKUCxz0bDfinWDkMhiKVf
7agy1tM6eeYjijXaJ68SHvGbcqQvLZsupZnfRAO2+V6ncy26WNEL0xWt2KjxlQnZAj+ngPp160ZP
hFTu9vPgbImMcHesyb6RuBDyZtabs9WVK4Ir3eAES98kf/ftpF+cOY9fYN/YP9N8LP3VHpraTy3l
u7EaQ4A0v35wTUpOE78BMA5ivqC7993u3s5wV1hWKp5OtV06u0FbAD7aXbQ5pW/bUO9gozvlOe/K
7OBWk4RcpG/09OHNkGTtFTDG0rIBSjP0Wqbrx3Zo3L9hrrr32ua5/x4stditb5Ya7DQdDdGv2QNk
SoOSR4K4STB5TfZMGOD9cvBeXU5eomMxG2WaXhMN5N2zM8dK469qpernNOb3+ZWa9XWY0lRCULEv
E666Tm+OPoT8F7ITKB3wcO47x7YyJuWYp8jwRs5aYHkzlE9Uj4272yshG4ZymUCE8B9eBdfnrLXq
Uq1T9pwWJUkdrGkNWq4ttuKv2+PIzhOrDcILdAFp5i76sMY6GzwDXTLgXnl80sas/aT2euQPJCvo
usQfb48nnRfUFhQcsLXmvryel2bk1eq6BNWpu1b/gDZQfzr2eIR1kc5KAJ8AGzOnvfp131Smujqo
OJXbNj+bdUbPAwnuoFWc4QNyFUdHRHL3o01gci4pcwCb2N39tUvPL8sWJ2jmUSlOKpob1dmwkiE+
JdtYxpdaA7weYgad/O/2ekpHpk5NPuuIv3YPnd241ur15A6ukmefVjOKP/FWsDH1xubdLzUqhrWy
BrdHlb0C9HmEdAx9wDfFwqklCFcygvZm8owRYNTWv2tyPX4PgQ/WrZYZSntOUyP5lXSpl5xova5/
UIlBlhrYgZDhBd+2W3N70yqEvqmZm73W0mxSq/iLV+Xe6ptLe8SqkW0oylhAgEDKYqKwOya9Z40E
cYRXQ5HkZ/w2cz+y1/apiqPvGwn9wfrKvirqXhSaCZ3oPu1eWdeYZ52mrgvH1XjaIqO7q0b1vbVW
7cVbAa13Y3uE95QPSa6LHAD5wJ64EhWKXVIgxDsIeTHwTXMLG35wV1QaN+9rbWflIw5J1gECWTaq
UAUCUsGyclavrwO9cLF9S1S6SwbliVJJlFCx4uE+3jLvu42byQlfqENRF9nXfDXqPli2kRRGzIyu
hLL26ouHAth5KdX161qZjXoi9Jl1fxx16hh2aj8r+mieW3QbA22YNxthJlCOdqIan1nG/q84q9dn
TASGl9tnTHZToq0lnI6wA+TNv14aQ1njvqYJESRLvF1qr4qe+3FpLrdHkT3u6HaLw+zy1OwTo26N
1NyiBxTggACCuazMk5rbakAMN5z/+1CwMagw0l6jLi6+yqtIVVNxafIGIlXNmzCTVjLTz6iAXRCf
Sg/Oj2ztgCgIpCOCpm+cM0qbIK3KXSC9WZGfsaNSzoXuTAebV7Z2goD1G7gJgkD8ilcTWrIcQ2xD
VNnK9ReAvPhO77av1IKPICWygUgniap0YTG8d9lrVG1siha0mtLROItyYz6ZFXpOeUy0/58/EiZF
sBFo2ZE27Vtc1ZZnxSSgjjWk0EcU8fNQB3d+gqrYHYS0klkR4xHesIRkLns9A1PPTTjsgOe3NI3Q
pR/zc01p/fuGfvwfDEVGDiaOJgRtgt2XiidUA2aIvEQ5TnOhsJ+EToqqQZ9pRxVfWTeG/E/wcAR2
BSGc611BHpRoedY4QZGp9UXTW+WUYi8ZrlM8+hU15tOSO23Yu9PqR2sMna7U2kuyLZWfqON631dW
cYCokdx3NLxwMRUS4DR/d8/J6lZFp1dMXx3TNhjsCQZWrREf63Z6subxSHJWOh4aIPRIbcjR++CV
JxuDtBZ4RjIrCvhRzdrCtVuMv1cjMu6ipNMPoljZVvKoMZi4mcPS3htkjL2B7OFEFKTMzfwry+r4
fiYSCOfSaw8APb87PLsUhSKSKYrCmsiEd4uZz0UEaI8nS9HqyT7VA0v7rGhdjwoXvfUP2EXb/6Z6
342BwnUa+RuRNWovaFa18AWzZfJXi4QxwC8F6vHcO81HYmHNCZOtK1W/t7ztpZnBOJ6aTZ8+Z7Ag
Kn+LCxju8HWSzi+I5ZNTaSrVc1YIxRFVHQfdj2NsQn7W2qJaPo72o31OCOpjCLftRE2vbbsPxdaM
v/SlKxR/aGxkzNa1UtuT2g31ejKSNv8wb/XYXJDSM9Qwa3pdCeyu7P7KMt36sbW1/TEpY+9jl0Td
FvTIjR31FN5GlqKHhxMXvgr0vfdsKHNEfMTSJuAJrt7807crjjmpNVxay6ounoMuZ+MR3Q5ZpPEc
qp9u335vN64YndeJEEgIreyeqBHLo6jJxdnto/gdvg1D75OOWu9sa+rN05zo7s8/GBFkESZgqBfz
Al/fFvnKvtEcSMsuF/KzDQrktNpG/aI5SRP2zeAe3IRvAy7qrCQqqMcyU4oa1+PVnpXo60Sbb8Df
DQ2TZDgbujucarwByKC19ZzBmzpY1rfHk0HpEKEwDr0XmMb1oF6exaXBrRfYvV38PWypTi1ysp4j
kMMHb7K4ya9PJ0Oh/0PhkWIyyM/roeJsVOY1Ir9MOIynMlWi93GmWgc1e9k+eT2K+BWvXv50NZa0
sqmeN5viPBRtNT45uVGckkm1Mt9A/+hPPhs9KOB8EG14Nq8HjFytUGZueDLYYQhrfStOAMuXS5F1
4D1hud5nOFH+51iAtRQgTAF+Ez2i60FhbxoWlB76UkPSf7TNNPLHaCpf5vaQnCLbIUiBwbFAkpRq
xC6Zq9tx6BWLYz+aFWol5tSe0JK0fdRhjlSNZScAp2QhjIKSEk/19azILITwBQCveMAzuZos70RT
LvqMRHvzzt5my7fd8ojaLtswv1nlVE3pDuzDqnRrjW7TWcoU8OB8WbS0+zAVrh6iFdAOp9ao0CO4
fbNI5ylURHgVUeRyxb+/2qMqeh5D7wIobNtUv8cBdgrgKrZP5Qrpx8CA44IuQX35k0FJyQVBl1rp
7viZg5uigQTspS/UGvL+8HX0iLsTRRlOyprPp7zSjia6X1tYz4IYQ2gH05tre7d3EJmBoZjnW0gl
tgr6PMa+PKqSU1M2S6CX3nZQmts/Ub/HI2iFCsD9Sex6vbBR3nvqOqVbOOdD90H0nC5ZPo9f82ht
H8AOupcmi9UPXltHJ11r0fi5vcay+TJlXkehuPPmNnWakU6GvTBfJ/nqZN3yIYVW7tvmfF8ayfzr
9miy2VLkwQ+T+xsw8W51G1LTLaG5FMaRjtfR2iYPWVOp1bnp1/YvVWng4mlr9yUal+JpWFz96+3x
pbOlRwy/FmocEfz1amP9p0xdP20hBQoX6QkrD8xkKN7Zo6b5yjoeUTTfyIiIz4sgIHpkFPJoy4sf
9OrczNgsTpEJZzIfKu1umzfnp0jKLv04aKG5lnOgNIoejmurPppanvyVgFk7iAr21yG/gbPjAAhA
5hYY6u7BXOhq9HzkLTQLbw1mYBSnzMqKUwZHKby9vtKh2EnkByC0qNtfT3eb41KvaZqEaKOMz2ZS
qOehUpvP01Id8RwlQ3FcOKTkl3Sc92jGbUgtt++x+wDWaH+0jZLUYM6zxzJXDtZvf/exflRMUKTi
LQFXtLeNneJMAb4Rq6Fe2EmgqBv6f8uqfI8J658zpCYNvzLL/iAqkM3PJkknNOUPz+b1UhpUQPUK
u7HQ6VXnFKFC40d0Qe/b7NB3ULZLQRRxLkBPwEnczzAamKKlKVs4eYLtsTjLSmEgs+9KGh9fViMv
fmzu6iDGa+lnbWtcFTEcFBkP7iLJQgs9VEHLBSPzhquB88fodoOihkM+/63EpvJgUUNDlLVaz8k2
0aAZ4GwdDCpZZ+JXUURCCBE+ivj3Vyd0K61CV4tYC0lPtIsWx8o5sZb040Lme/CeSW4/kin6CEAG
qP3uKXVlReVds3MtjLTWDV3+urgaotNpqa9hazTjk+cikYgRRxXU45IfJO5vZyqENWAN4mgu7oHd
4TSUelEVq9LCDm+TYCnj5J/YK7pgjbft/vY98PaeFWxnki7hKkHdYnftpWWXdXiIaGEJHOnklMX4
MKr69tA0XuMbXT98vj3e25XVVAwKwIRzHwiOyvVHdN0ONiFC6eECD8zv1Hm6653hhzE2+Yul1c2j
0nvag8qX9remKoLbo0sWVshbEm3CxafcvXvV9KiI4tqc5hBl+OpRSZN/S6uNX5w+V8+3R5LMk+gE
NSqqHFh+7VWpVntc3dXlKlo6fQlrT88/Ir6/3sdWRcF7HfrHOsbZUtGzOjCz2TsoV/zmZ7xOiGiA
cdcizsJOBbO6x6SMLZ35vprW0M71xLgYdpSrPhmfjmi5HSfveooR3gmbLv2H22j9fBYtweyUqkP2
oSB1Kt93uHFmfqLHXnMarBQ/H8E2WR8HYvXmcbTLgRoWYlXpfdFnUee3rUulK3fG6FKUc9UcfLq3
Vw7NCTrEtLGYG92K641Dd7zV4qHm9EdufTE7dwm1RhWLR92kiJuU2zCq7V+3P6N8VE6gLuQU3xga
lV2BprXKqGk56hdYdvNlWMfl2Vur4d9uIW0vpyr5dntQyS4Fa+wKzU+UtClMXE/VnpXKW3FTCK0i
GnwMNYx7x6qWcOld+2CbSodyaKW5yA6qVC6vhwLfZ3T24Khh2jfmpQEBfeIOVk7oSJYHH1BcWvsd
SfRMTsI4YHN2QyG0XFZ1kqthabv5yUiz9WJHbuqrimu/9yJPCe20e6R+34X/fTmJ54juwNmBLthF
VTMuamsD7i9UF+iEts7X1BIHUzfNig+OneR95rTxQIsniv7N3oOh4UYHPJMRgUCquQde92XdvO5c
VvQ6cnVp74Zu6B4WA1S8X3VZewJvORzMV3Klc+LJ3sHEkxftr9jUiW1olB3bR8XjOhvL8SGdsuRH
ByTsqW4Rdzl4mCUDChUVIeQLQAiQ/PUmMtw41o22XcPRXOpPcZ1R4Y7j6j7FCS5USEEPxnt7KAWz
kYYSkQu90r3XRm5Tj6PzroauncaPSuWOwNmMCDmGxO7PdbFMn9be0T/d3kZv9y/BjjDLc4h76FyK
G/9V+GGOg+EmNcs6Ajg6icIWDvRK9XdSddUjpJLvVS2AZ5Zy0BB8e0S5C+gysbh8TtLP63GNnKBu
7Xgxdav3PuRDToM2T4uHNC+SgyMqWdiroXZHNF5GM8trbgPPzUoAbahUFrHlvlc7Yz5vUdOcNGMb
DiIQ6fyAGamwtYWg2A4aotb4oSYNX1OrzewfkNflT8fiPZmT0js4GW+HIp/kkhO6cHCZ99Hz3Nix
NfRrF47EfaeVQtG7TU8+mo2j/Od7FXwE2wVkN8cQZcPrj4aARmr33Qb0L+qKU4ky57nuXdN3UkX5
eHtfvo00BBSDu4YzL2Qtdq9FkyKJCG+NoRx9vG/mafAVpyvP2pJRDGE/+muFOR6aOZDf1//j7Mp6
5LaZ7S8SoIXaXrV092we73byQnhJSImiJIqkKOnX3yN/uIC7pzENBwGShyRmc1GxWHWWPzdahdaQ
T6BZi8oPYDBg451P1Vm5DbC01rW/NerO9Evymc9pVKBYFLwZQtOXSJL0qe9G+w6X6HYwIFJWM+AG
XckWdDxuRIdrmwxse7DntTus+yIaZRB2nigU0ms5bg6CLdL/hOYIul5BdsuU7eX3kgW4N/GkRVBA
yfTi6CZwgJbRRvuaxVFfQsjyp0vG/L6dja6HOdre89XcQqu/DEP7mMgs9/x1zy/Pl9vvUqo6JHe1
8CjbbaDDIvHm9WkVna2a3QlQrWt4yDW/5Sj7MsxDBwMy+9htUNvQwD0feQPGkck+HOqh4zEy1yC4
G9tsOXoWXogbEqV3rx/sa6uL5yViPVKGHed6Pl7X9nQwARnqWLqsbvxUlJACa+ps0+TUTuILqpm3
Wu7X5oiiIsjluyQmAu/5mAJJO1I+f6jpsIRlmyoOnBHHx+QvbcmGLPnj4Icv57fxLuKEi1OdD00w
1AsZmyJUY/o0rKY/+tmY3MhNrk4NRS54NODixNvgfGqDJ/RItRtqoshcQPQTRYR+9J4FxDKgTpz/
eQUPU8PzB6K8SERAFzofbx10x/FGwVIugp0yMfwziwEuxBOkKScb5zdW8tp38QtVACsI5M2XEVeH
yRSJzPY1hM7izwwd/zJPm6Ya4P1VaRWkT7GeRCnaSN64VfaJnCe2aNJBox+TgcAbWgvnEyXgOXcd
KDs1p1w/g5u+PiZyFjeqTC8ABoizvw0DRMj5MGwcozVY475GW7+BmrNhVUQm/ZhR9o7Cmviep5LX
HCDpcmLgZfEWq02cdY/wkTNI6xdyg6Z47UShP4TUD703SOtf7PCUjXhrmxQK89vqatUaVW8aZua+
2twh4+ZWzfLqeDlSBBCj91LpxQnWNoGVKUg59RRm4qf05/TrGIbOL+dVS1HwZph/vB6Cro+IRwtu
8L2weBGCklYbPNOxtYvSpJhQ26ttQ9UhICsDFD27RWe/cndBZCjey2qQDcEz93yPzUqA/01IXwcy
CyuYIGdltuX93Tgqc+M8XYuue5kUlwmaReBbnQ+V2WGBEEmGzct4/kTc6irVD+kHqqV7hPwXYt5q
AX57fUGvjArdLbSloKy6izldLOiMYmS6zNFQQyVX3w3L7J3kDLjsgIS/tEMSlC26VTcG3T/Aiw90
17GATuGvDtWl0mMLdG675Z2qTZDOqGgQ+iR68jOeI1vBRsXd8zhkv4xqHrQLuhtfyZUpQ8gJBSfc
JnjRX6pZaqgRbS6ClFngqC17Bd6AyxkE0cNZfEyTKSgbEt4yenxB9MItDRUiFIGiXcP2xUL3PSpr
STRmFYDCY1Kjk7JBFljN8XfkxuSOmYiutYR13LNcgBt+WFtDv+YDa8ZqSTzvxt1zuQb7r9mjI+Sl
AAGEkdv5YVsJ2p1ShNnuMbnetdraeptUW8dm0uinQcWUDvIWLesyLmNQ5N5wREXlBpCAS/kQqMF6
MRcdrVLO+89Y7f7LOt1khl8erl+jAIAExC5KqC9AegHNUQObJYUAjoweQ88jf8k81xWNmL1bprk7
6GiMC9M0w0M/ZzcC1GXA2EdHRXOvEZNdd2Bf+N8epZG1MazhSV4xO26PvI/uI+bP96NDsfr1L/fa
SMiIULcBEGEnxJyPtExD5CBKAew3Xj2uiHuUpArQMdVffr/1N+AcVwcDFmcnT/8iOV0MpvLYbVsI
eHu8CV0SmkylQ2e0LaNwWz++PrNr52Sn3/7/YBf3t843u3oWiPLJjCMgz9l0TAGTOf6HUfbXIJoj
SIsuWwp9skYBnXfELZg1h7DR8YlnJn3/+ihXFw6AEHSocU/g/J8vXOpG+KsCN19B5lC+o459Ah7O
HlY48t6Yz4tS1370dnFMYHvwAH3RioLSRRq2YwQCK1CqKIhG3d+K9HmJS8Q+jBMPSkWhmg0ZWn2M
pjl7i0TpT9Hrv37DLzwHsE2omV5kBG5Ussk08PnQi2zul1AEhR+o5A7C1msVMG+79wxxN27Oy6QA
gyL7AuEDAHaE9EsCtUlawv2mRTBLRltJf9KubHtEUkrD6ejhSXtjU68NiBR6by6icAqVhvNNBa2F
NgKqT+hAU/CdFKilWO6wyrbEuw/am56jVw4RRgOMCkKgSLUu5Rlm1o2tJTlEg00wnNJRzvecrMkh
RdZ+Yy2vDoUbCtUfhBY4b55Pradzl/cuyyoaur4KotEvFMrRB0XA8vvjTwP10F2we+eZAap5PpRe
ErwCuhmzapW74yP7PoIM8C7QeAi9PtKVKwHEZijdQE0KakGXSY5pvTmA9wsUBKYuebfO4fQF/eAG
ZLa4/4hnbPLQ042VPnMUNW/Hbgx/bU1h8Yz7CJBGoLkvYgCdVgXYNpCqEpW1Q6AndXSZ0NW0Lt9f
n+iVyIliGkqwqDtBw/4SJMLhTZQuC2JaLsFvVsTL/wpFPt64DK4df0DR8M2B0ruji843bkz6JJ4g
yVKZyckPZpL8rmHtXBJts1OA1l35+qyubR9QoHuXArxqqHecj2dhMJpuMRqvnZ7tcR2Z91OuSffO
D3rSwsGH62MyZ/0TTaz60qea3bJdefHU2yPMro+5813xAb4oNTcuT1DozStQ8H12cPFES6ps9x3Q
cv/TxMf+0AbM6cqMCVlgaKNNDbPD/APauRLuP3mTfm5yNv+Hg5XiaQ3jgP099EIogaLBZ/oth+br
Fh3An1mLLILykEJH8MbHeiVh3EW9wKzbdb9fgJ0I87MWqhR5tSloDyDSjfm7ldssKGIW2zdjq6Pa
qvjWgb668oA7Aee8t/6B6Djfe8TZKNMgXVfdwJtPrQr5CaJV47PiLDniZTS4IlrC3St99FnB/Lj/
1Bi4tQP1P28o7/p2+O7Hkt7C0FxZD3xoKGoCH4Tb57K60THSWUtVXmVTMBQG63baNAbkKwqdY2CG
ppjg6np4/Uu4EkkQm+Ewshc49yrO+WrEoxJMoJtfgVW54bUQmdrF8Qwj4WWrXh/qykeH4gnQHQl8
YnD+95/yWyLrYqDVA4k7zjXeVMNmG7iHRI8gVwtTGjwT7pKu/0SU7Gq5Qcvy9dGvBDIcM9AoEcfw
ML3sYA1MmzbJeV4BsBidJni4463o+I3Acm05YeIJsY9dXQbvgvM5kjnZIipwr4I6/62Pe/aJ4Qw+
wCb1FhHqSsgE4GqHCe4auEjUzkdSjWJLL7GGM5Br5aCgYDNAXbVMN717eav29Pr6XRsPRHlc4Hhq
go56cbf6jZKTH+kcWBUjwVUXHzXc7o+eGvpy7LpbreRfHb7fX/Q4ILB73TuAkOlH4elifnpmAps0
5ZXteX9oeDNDkjnVpQrD8X7V3nbiKpuLCXaSxW7zWzQQzX3qIhzb3OnkZOPkJwT2wnJJUESH9567
sSDXthrhI8W3gx1AX+Z8A0ILbGqedzlolU2E48ySd5MkXQHgIq1fX/tbQ12sRYdbU8seQ7nOl3dt
kEo07aLmbQwpihsf6ZXPBLk+Ul7QBtHvvYxCnHHbOih/VIoIdiRbj5bv5g03PpMrhwlvJChHQn4A
al2XihoMkF8zwiAUKq8e9rXfMlakTAf1SBx4SyZL/n19BS9Lx3u4Af7hV8HNBxTi4gGIzutGkwSa
VRROu5+CDPWolHZP3tisX1eU/95AbMEU/dZ0N2Z6ZeuQpaHM9wuhA1rRxSkZEhnmLsZMdweDDFoH
RY5m+hvClLxRhbo6x11vCQPuBoH7ov8WX/m6onQaMlrNEN35BwQMqK1xz+8VVKRV+3WNWfgmnTx6
NykzHV5f36vThKHwTo0DyuSS7LKb20QpNEKQ5LfhZ7UCZ7RmMe2KfJhvEYmujYW4t4MvoH0MLO/5
PIc2jdZkSRAZMhkWcELN7lsh7rMN9KY/nxUKL/tLED1lpGrnI8GYYcFbc6SQQWuUV6PcA2iineVg
Sy7mZr1xRV17bwP0sPuEQPFnV3A6H8+PGxgRZ5xWbh5QrsxlbP5KwtbC8SvzC28ToPTQ5PNmVAcz
FknKvtfjjQN7JQDgN+yQC1DU90L8+W/glBEQwXrMGZ45X6D8rD4pvC9uTPVKsoPqPtrDKN794vad
j4KL0xuSIUXhbpZ+W2eSD2DWgWGjbFARiAvFBy/QwZ/6oiIMoGiCM4qSBjLOS9VFPxyEaIhPqy2Y
4r9i3yUfW8c+/vGpORvkYhfzlvfbGGCQJdIUlBN8bOHA2UEq5/59fahrySzG2jm2UG6H8OFFeBFa
UpFGlkKEfJX3gi35VNjUdJ/CUGzfAi9p7ldvEUflovYzC9ulBMRu5Pc6mwZZGB9g+Hleh1uHaJ/i
xeWNRAHVExSCgQm/bHJ4jkeWbAGtLA/aI0q4ywEmebvxElVFp25Jqlw7TbvCGN6oe6f+8tWSrcEc
w2IAw4WMU1FMoBzZAmWybb5Dxyx7u8yoVr0BhELfylOuBCMA+JC443tB5eZFN7knSw6mhldllACY
BOn7D43qFEyzxEr+POP41SeHhPiOO7ms/Hle2jkXGbi1d8FQaqF8lIMbVbtANnevH6xrG7i35P9/
qIsoEIBcnw3aeZDWklHVLbk9QJ50PuSeNWWPR9qN8a4tYwyFM+BMII4B/OF5PAhyRZ2KVw9yOAqd
chqQn2GzfJGBTT6/PrOrn8xeSoeoLq79FxjzOeXMBCF2bM2H9dsWQR+0iPzpm1WQJl7CJPywP9uh
6dvxAsIZ6R00T0ihfKBjNSpJqEMSVb3+m66t9g54RS0uAk310jw8osbrUs/3Kp3moHCBeTg/K7iz
FT30He5A27V/6s2+B8J0x/TgtYn3/iXQY+1G5fnr4KEgLgwy6VR/J3Yea7hhvdnyWP6HkIhqB1SI
UMRFNeliextL0VAIWqx51stTKy38ZDLwX5rd//r1tbx2klKwfPBNAkX8oumJlFwI1yIigjROP3Xt
8BUAlvwQpOy/nFlgMEGOQBcO+dZF7A3ydpNNsnjVtoTp13Xm7yYyuappwlvk5f1PugynQFcATA9U
ELCn+5x/y+zWlItxzXE+xBLqahREF9Rbbq3ctVOIUjCoSVi47IV+PJ6YG6o8+AZJsk7HTDv3BfBA
WnidEQcmQJh+faeuzgo1YVAwABpOL1/knp/a1e1SjVYMfrWkrXpn1xaA9NeHeXkg8JABmgCQJpC5
XtRV/A1qhT0kjeqYJ8OXbgKAuBz7dXgn+DbqG9nTlcGQNYEIhcsI/7g8E4sJF9huDqzeArmVkcnz
ox/TtJzT0N1I9/fk8/xQQKIM7gsAZ+x665dgkRFyA2BgEHxTLkq/g73Gjv3ofF3AN9LeceB4T4GK
bVxsMcmXgkaru/FVv9xA/IKdPAMOyy9W2/mxhOVJyJ3KvSpYXPewGBnctz1E81/fv5fHch9lp9ju
3PYXvPZoNqtup44Be8MgQOU18i/IinZtzdXoffSCvgmr10e8uonISyF/vGNCLgtVdB1hyyQMQxlq
yu/araHQglCk5uhx/PGVjsn9NtQ++d++bLsyN+RkYvU0iK4ycW8eR4pnU8gS+v71WV3drQSS9Tg0
IfKIiyICLAbCrOWW1XrJYDwdaP3BZ7n8DxNCZ2mP9XtR5JLXZBXJ+4RD6nVopvzI4/EHk2w+NCkM
oV+fz7VdQgEZbdY9930BuphotEXRQhn4mg27SwLqv+/HRg6F36CE++djAem/U3Jxa+IOO9+mIGta
fzGeV6nEtxUHqO6kV73UCZB9f9wug7LK/ujEHkEO4FIOksho5Ktn+F4KkaeNRew0BQp2U/FyCzRz
7UTgQgao91eB4tIAxk8cCwYb8hqUVFMbvQS7mp06/Pna7fIGe50fgOlLGiphfUpoo3jtJpGC9p+Y
IoGnwV2k2K3oeyVU7DBSlJhRY96ZoufbNC85d+jwNzXa/ezRwFXnEHkurZWU3RGopOTt61O7soAg
gqCShSYguBiXQF0A0EWQqJgD5ELcM2x02Bt4OUc3AuDL183OTYKlBah0O5DrotBIPI+paMqbegho
VNopmssEoGEQ7lvvbdiypm6QPt+4Xa4s5dmgF9GCCanYzNOmTqZhALign9+KRUwPqdzc92xczA0+
5JWlhL4yeBe4ztCOvvTusC7UYcgQ1aXWUYmdzO8g7njL8uhKhWVX3dutO6BKh2N/cULaYZedgAZ3
vfmbV9M80+WSTrQeEE3KpPXCu7nv2dGAHXqPDYdrdihc/fqpuRK4QP7G2yOF7urub3p+SvP/2eMx
Ua/xyKtuG+ZjZjyKjmOff/3zofC6RizG/Qw4w8UudhrtN/AD2pr6crobF68ptmDcSj1l2Y1TmuFX
X6Qju2UXap1gmaJzuP/7324ykPpCOfAOxhlztt7jmEzvYEQijga36bPy99LDPHQN8jwJ9YTXp3nl
sGJsgIPwF4yPLncV4rlpwGIpao95SR1ty1BAVj4oI4VLPBzdLVHQazv4+3j7F/vbXBWjco0JxgNh
WJdZ64YyY2R6CG3U3XgYX/n4Ud3ZYSiANiKdC8+Hypw0fhflbR1u3P+2SDT5F9K171RD0r7oUAn8
G687eXx9Qa9OEA9EtAURdF6QaC2++biF9EatYmAn8d91JwBGgvtcWX5jgteGQvjcNYvQccYz6nyC
vt4fIyrH3rnGVZS1zefQA55hgvzyjaGurSVyH7CuURwHTmuPQb9t2zDJbtLoNtYweujBlFXDgfmw
ROHrTJ43J4ZjArLCjbTr2tn8fdB9/r8Nmpo48uAIgu8i9cf7xLCgHJtuuB+sbe6z2fypCA6+9B3P
s7+nQKAHdf98PMIh6SMo72oQ9Z6kdLjTLT8i/UqOFBzlcsizW3nEtXXF9YR2+n5l4DV3PuQcrn6i
ctfUK9DGsNPAawxGrjGtwMOOeTEgBB2bKfvzXiuEmsEBApBi9+y5/OoT4TMvD9emNr229TzB1MHL
U/NobPzzzz8HgDB3buCu2XzpEu21A3CJ1G9q0ObjUwsh67JZIluOg6f/w5cHdXsAwQANeYnBDC2d
5lTppu6mhj3HrO/ugCVfT+sc3Wr9v7xy8X4ErBQ52Y5hSi62zbYZeuJb2tYApPVvAX0dHolRt6x9
X55/rFqEqh7AdGTHW5wfDuhLzNTuBKoInrcQA7CHJLOgpQ/+d7U2UfX6Tu2J+PkthIYxlNTxBEHp
GTre56PpYOvzZgQSO+25PKqtyw4A9zzHVqgi5bM76dx00NAz9BiR5VYD5+WHAEQYivBQCdxJlpfV
eG6dtMECZpigNIaY37zew4ti+EBya6AqrDSQk/n07vUpvwyg0KQMUfICPhnKV5eN8ky0KemzXNd4
As2lEFofYZPslXCT+1MLePTbQAbBIwjjAd9/KbC10JzPXj7LGqRI2MS2lkFOnOk+H4owSdsbiPKX
GQVG+8UF2RUBEK8v9jJHIEsmAX1NGql7B9hZtUHboQxTgIZk1r+XNIruAFQ5vb6g18YF+Hl3BQAJ
Dv5c5+P2E7icJgQKJWpl+jT7XfvsEnghMed94DI0x76FVH244ii/PvCVnQTyaue+QGQLzZyLgRsf
vjhY2K5m0+Tugllsd2FqLQBpWeffcme5OssMhRUQKaHXfikBZ6JFJVYvXa3Bm0C3wga6SLX0D8Ku
z0I59bHP5VqKObmFfbs2TXRK/uekgovqYl/JMocov3uiHmMf+aCco6Oi23LXT768cYSuDgViBogh
iF/4RM63EoaAiKKN3lc0i9AJA3cs9ib2TNTY3/gMr60nwEUgAgMmCZzBZeRRbd613tDVIgNXEjRC
fRy9eQA7OAw+z9EYHtcwthUoIbd82vfXJuZxHvZw6e+EWFTKkEtd6hXr2Wkm6ALrAngLzVGBt0cA
b7cRbnKF5oGEWBv1KS9ptKwIQjgNqrJMDaTyljasGLywliIy25IUqvXUhwD9CAoN50gNhXOO3Emg
51XZg5c6FimYPP9OHu7ful8J+76m4BiVab7kstBDrhQoq/AoKUaSGtiQwtHSlWuz4mYJJW8wTsMX
dwKZoR+RX5ro77kTSt4tM81cFRobmdKO+C8xkIDGLJdAKhduGsXJj4XUpRxZ+LWBbPdUGcPXN9CU
YO3RMuv9Ha9xfuoTJnQRLE2THRlmXYe2AWPODIsNS1SjuK7JHluqHI6b1ei1GuRIPQWADGEJ73w9
MFlA6QSiiC6HZkqhoRr2pBtO/m2hujqVpoV1A8h386hwaMOAF5nyvLboGn97mBvuRVDZaVv/zgOW
BniPGS++Yh1QujzSNes+zCyACmLDWHoUxMDvU2dj/pOEnv4BkJXYi4Gmu7etScnDqLKGFy5MZldS
4s13YoxU8CZbE/9RJL6LHviysc94DYTv5q1x33rZdH9Bsnr6BijNOBeezvwc3ZZIPOYDelo11TEg
WzT2km9BikdFOaWZYwd/wvtCB/76jGtmGo+4nJt3vgYDuRR0VicCHSqIU5sm6co5nKWqZgWl6sKH
JAIvNjl5P5TXt7bgZqQhMH5uu1Nj1E1FDmmDsfSsH741EbBFp22jnStNZ6O0XqK0RwcAhpqwMyAL
YH8a2kFZASUd8zngmr4JVmGaahqJ+dpyb9mxryJlZbbM3ZPCO+WfsEUWWDQjWAKnGfDO7751XJRq
WKLoKbSshfUW6yDcGWeit1XQDPILHDTpUK75Nt9PmpmxgibBcDdHfUIKz6cg6o6b7T91M4OwllZ0
MSU1CjvBOgWnMgAnyD+obHXADIFLPBWJZcuXhCpB7yUG+wEeTSRL+EMAaIS3MrIBIG/W7w7yTg+i
V8lPyGvhFhM53cZaSqgM1gKqSaKOUju81XnkpYX288kvWGL4QaPMnRYtje2/IaqeP7mfu3sXU9Ed
fW8LP5pUwnLJG/pEY02oj8wUVmoHHGKoy7SENWuZjl3OoH3vNfrA+LxMlZMyaA6rP/cDJIdDIUtI
nA3ru61pt6TuHEsk5L6G5HHqnM0K1KH8b8z5PfrrgNfeuSgUuAZHIX7MCh6dxSql98CjmX2H0sv6
ITYhaiqkXdag7FDaf9QaEIASDN6G/PDTJk/frgLqfyNq8HNFUmVA5SfjosqNblHbV4sYRn5YWygj
Yzfw5C57NgMCY20Cr2gAZfK/yOgF5B0Nlwg2INoAJViY1Lnubg6DEfp9nlbcFGCrxN+khW3TYUyT
bvgXkCFAeycIXfj1iNz+2Qat9fuSdJySEj+CDvcMws+iaFLD3Rsmgm0ugIpxj+kkPAKJ5QEQQ+dN
U/s19ggAFkvQ9w6fkpfeQVdnmgsb+FqXaUep/jgvJFqPw8SsKJy3xf/A75M9QZEv4RHEnYP1LRNI
gUrltMeKbHQLQ7raSfEtB6lsKqAnbdtnAyOMbCoGlfLgvchQCii3pG0+jTbw8iIlzSzg8BfMQD5A
WQh6RqPnAJDUixkqzrooKrKVr80xj2b7JY4ZTYpUsCw8LZuHDA53fsoPcm2W4LBtUNc4rNC7Dx9X
6PjIf+YtYPRDNPFevx/oQD5sgKfD2CEnZngTt2HYPJkMWpk/O48G/QMEDnL+JvWXLvwKQbswe8rm
UQQVKmze+3HkY4eAwEgCYKeGum6ULGFUklW0zVH7ifgn71L7GDvhzEkFCDeHdISG7ClPB4W0vrFc
QapKDVvZJ22CTWw8DWeLxJljxKlrD7EYoUAhaWr/4UHjR08ukfLfpRniDRSbxCgEtd6GT63cuk+j
txh6nzBwnasxabL3qfUDWaOXJqfDSuzwb2LTPgEAi6+fPGPnrrRIBptHbpolOeT4PVG12Rz+c2QN
RnbvJ3TOiqVTXnPqPAK5fZtBsQeSS1o/RKSJ2bfVzENbTX28bRXpunEsfKNF+F6rpudvcQCVKBMT
dZ4qpY/j9iZFJgbR+SYF1aRbuzA/JqNIVNFOJDLgLbM0fQ9cg+erMtFW0sNgGm+pZijBQoRMi2nV
hw6TUU+jZkDE+o0VRpbQsXBR0Uw2eUC5dJanfN7S/ND4ckXY9BaLKhqFwx6pM6Ya87OJNvaXieJW
l6xXWVoPNo4+danvpseWhVkDyB8MnD4A4p20VU8SWMVAxthG4C9kIbfbArmiXG/ITjKO2/RpTkfp
gWoAz+2cQYyPL/m/QdRx/7nrAn/+ElCP8brtNnCyF7Qb4+iQ9HLLDpNOXLeDU5OphjQrRDK0YQBX
HJwMVvXVZxD49AoOKJI4eNqbIenVE9jNH03birEgwNu3/yBphPYp7mdUtRUM9dQRzWhnPiaeP62l
HhVHVIRkaFC5tB+AkuebwJ0XrTbHJx8M0aHNbKoA1ZumsRiAx3JFuqWj/3feZO1Q7HpVEdTFlzFH
nRA08xLRq3cFy6JlLBf4IaAADb+ptPRDgQhgfHhy7SUUsz6CBgOJnnWm/NnOiVxrbunKn8JlHB4m
r+vaqplU9xjkwpMnCW1vvwxcx77PLfYQMm+Z6ICtByCqbBsVokzSGZsXAIDGa8WtzJd7QxDkii1k
biuXbtFfV0iaPM/9mgMxPaULLW3fWL+g4DHdLYw5AhHexiC4zaH5YmeeW9iJJCwq2sWsz/1sYg+P
Tz9k5YqQ+jl3E/yZ4KvTPUP1HCFXAh/FqwChQBSxJWHztvENnjYBEVIWgpkmr0CRsLFCDDMhKScS
bvJgtD+IyniuDw8r7fCYFtAQ66ooWtdnvfRTVAYopzXFwJOFQOzcdHOJmnMS4jBuM3vDQJXhP7Vs
zdKVw0wFMOuoyvVl3GVIiIMW2poFPoisPXTDEq+PYxZrcqcJj8JT1y/Ncop1YMYj86jBbwe0RK6w
zphknnxU45oogRTIapoDpK5SVpA27vMnRYbOPI0tJxa/bQS9tQjTbSVZsZLUU1+RrqrxS6rGgT5T
mTPEQB95vGOFFws7Pswu3FDKDhdjTgFN5BsG6AarUiW4uSM002yq8Dev+WfiTMaofPd6rmZISvZ1
4sGBsWjbDNkZgoMkBZsCNNAhCqKbYs0llPyW2WbDCYWZ0augvR+597BQJp8C/GnbcQM2gxWLF05T
LfEdjIfQX7NvQ7KNtIAj95CelGbwKMBTstF1lFM6PziS64/phjJnTVKXgkXTMzgftLE20/NoOs8v
liT9hdY38KJJESB40XaxRiTyoNr9tCB9hiQhrpa5Ciba/IiXNFvxvbTx36GjsSpdmrN3GjlJWAGF
QU5e4kONbO1yNN7wvOEGriMBDWFzRvQjzh/1jlELFmuRo0HxrKN8WI69xr/rM05EJYCZ/hfeKPCw
HNErfd8Qt/xlnGzfqC5CmbgR4M4/irEjyD8UZTHqmc6qE/c1A5lkADM1pJzOVRKIiNdQJSNdnY9z
8CkWPJ0KQ1Yg2kAS759h1QEeqdeRKS9BYAjfqgUMhwJMq9wc8QRTP7fNyIfcZtl4WmTnvkIlMH9q
1xyGOnYGhh3ZQ4D/I5nzVZ8akR60iLznnvQWIZhH2Z2FH+lPAUfX/l3mbPiMgxlNeDgw7wPwDilH
iteJe0Ae6CciPakLgdfEeyoo8yvSTMNHTIvwh5T3DMM0mf+8eGselL0XmKc8WfwQCa/e6EMyLOSL
9pHFYip0Nad2TYao0lEMsQ683rYvcMzAFx/ldiVHPcFO8k5lqkuLRWJ/qmyg03O7qikthG0ZVBOG
Gavt46578F3o/+gJE7hnocf4HZ5c4U9vYBCFXE3ePi1G4WbL7Ow3RTcj/NT4FMjXtlOmrxXI8Vkp
TRx3ZYMXT1ysTQuOH8nMVgSsCe6yKdyrSC5jEDyLOl3miz+HZUSMTWsRzcHj0OCMQnY7prJodbfJ
EkVZ2p9yR0gPrQEoZ9dx2Hr3eE947JAMU/KDWw84n22eZIP39NYJ3DAj7pAt6nP9BpmY7QvW6zg4
aNwA4NijCfGPWYcFToMzhJCOIhb0u9lsi7eCbaO4Bl4/SYohBFQpwjuXgenDw/055SXrh0hnAfJN
iG08jKHGnw3Um99B+7jvk1Jsa3fcLHVL0Tcyat/bOfB/wJQxsSVTqegPMl7w/U94Srf4fiFkhnsh
CX6INO9YNcQBknxBkz7Agz4GmmJA3XIpTdKFXdXCUVsUAchzruBLP5OyG4AzRvFoRpE1cQ4Ada8n
oOEonXybuZ2WGtc207iYOxUUQe4rchzaOBR1v6h2rm2cQv+kGUxeev1MV2wwyiwn3iZDWwTTZLMy
IYxPbxbajW8k9LFMAa2cPHuieOye5k5GXwDKorYYnB40HFXy6EPLgW5GtafZKt7td0NkQ/iY+v6E
tD5sURcrF5va9wnRIS9swkl73ys0GAuQv8lHuDLq9aTHNv8Com302E4s+NvX/8fcefXGjax5/6sc
zD1nmcNiz7lg6FaygiXL4YaQZJmZLJLF+OnfHz0zZ62WVr2zVy8wwMCQ1NUsVnjCP5R1ebFmqI9x
p66tCKa6NG70Gr/067y2xUNuKmW9W4lqn+eVyzgo+Yo/Ggg1nCTL6nyYKjpOPlGizE4WvRmYT0PJ
Gh9Qsy5R72gyz+/dTapAz0wilnq1v4l6HpOzsq+xcbQn1xwDeHYWzTLTqhx0neaeZYrpN1eY3Zfe
5VBPi0M5h3LLFfKtxeBDNehv9KSK192kzs1zVczLGLjW7BFNzbFFTUgz08ctI+Fy48SedqS743cu
Ai1D8LDOkJgrBybEdudsZ7UzjuLUA9awShrFOzdlql8BftZua+GpaaCOy3BKRzMla3Kc/KY2rWX0
hY6MmW+jG236rlX2n7TYzB51ozOf5Sw9etOxaPazRIMsIGUjFTfJfi22oNeeFe469r6sXRQ1s0aU
Mee5tjxz9rsNZsPD9M1oVKVk7oeEpq8s3Ktq05YESpVWT405yWlvVl7fhswpjih2Yusf47XRNX+e
V6PylQbd971REgv4zHH3INS8Hvx8tIfZB5bR3DluIy8sCAONX7MSrromLz9nSLE9Z6kVnxDJKhMK
tVVO7NHbp8W0tl+mEaKIL1qPIkFttBX1cpxQ6dw6UqkIGAvtTGZllu2NSk+orXWUuH3MHWdktLyE
Yy6fuik7tXEvFwF9IXA0jVTJBNSq0S9l5SwY/qTD2PHgpnbCZNQJ9j2GKSI+Y7zFzY4WXF4ZbREm
y9Sw6r20mwkDpHik4OKoxCLJ/DEneK+xFUKdyM8nW/1u0dpO/FTkpQtjqewfKxhhti+6jpx17mb3
suu6Bi3ZKtduDUXVvnllOmnBLDv9SZZec5Oz4NfAavXxzF0S4QSKJAI5tQcUialNWs0ZHnWeGyi5
NHfpQl6L6avqTH6hubMdOSKeFAK0qVo4nET2BQWf8nPracWXPlcpPfTqklg7GYvpsR/T5qOXN9Qv
e8/u9dASlv01TueSSaPYtNJYNtTHzCyMiwkY3BSoqYJN1uqMyXd3aogHB3InzgHdUr/aRiooaSVj
Qug0tf2FjXybQqJerBe4MK9pMHoruCzda+w7rc/NU70Yiy+1hShXlPaW/Uy4tbAblda+7R2UCcNU
XYrPlHDzR620lgE2WDM+aLBcdcoKKzGQjR99CiFjAOWFk3nzuGggtH0pvfkeAGclA7RZbFYpPkJ6
lIhGI3qKK3I30c/jvorx0kW1zzJPWidLVL8smoWaiDsoaVjE3XZi46V71ZbanFArs9ynOW375xFm
WO/XrovviyEplgcOSkUfIbE6ZbD0bfuk9py6EcvKel44lu+BiTf3mdXrVB8yiwgiVhoO0LJsRRc4
WaFM0WpouEc1Ts63LrpedSlC0K1DT9AblXD27Ha7Cl1xKsaJo2AajOzKUxK0LG1HTmExohwZjGbG
JTSRED1rkiAKVmdtnVZDhe8vaY55L3OAO5dWQWIYcGFLh+0hKxTUZVrOiLeiUHmqZtmsX9emwxpa
Rwwng3SarCvanmhRGUOauScd1V6yu8Y20zODImMZyTQvz4Qxj+OuUhXp+VqlWnMw2KPQAhdfDDoX
s2mPvt7bzgPgi47XssSDTsmmRgZPo8S893JtMoKEvgZCOkVanJcYpCkfjJwsPxwNTxG+Kw3qNl5i
maAdCkMjKh/dhpp4n7e306gWWTg05ix9WXlDekXtPvkmddS6YdAU8lpWlgaUbq3tq6oWZXJacst/
bJp0hK2QEvxHUNubwe9hsfWw2WfC1VprzC7APkDby37Iy6hdxuq2kw6p6jA7BPMxUUcHUsf2PjQo
YKMnKuV0CaGPOpEH33j19cHmXrNKy2kJno218Kt+aoWvUW281etJSU+8Ps+/Eg+RByqxcBAU9yjK
wPCseg4ketI3SW00XzPXjD8NyzzZWxUZYXhJX8INppyMJlj73jpz6kKMQZW0NMU8FLMbfyZAq/Zz
ZbnzaUOl7is+SeZNojhFFrTc9p6fsPfLUJ00bcBPOh4+JMbsoH5F8UXz0Ryhwla7lvJ1Jr24SldL
3rXjUlw3hSC4qt3GvWNb8ZKEGxfnzRST3cOQcvWPqqco2SleuAb4XCnqLa+wR35HGc/7hH7LopVI
NfTSJCc0SSLykShuscgqw9gdQezhEizygD6RtTeTUcfkqS7MhivSbm44Perrpi7nnFsBAlXYxZYW
GVZbG9SxRu0D4dvIVoJQZbkXnaBGetGRs6EJiKTXiTXN4401acu3oR5kdubJnmMwGXr9pK/s1Amm
zfokaGLLfVZaS7tKOGrYwiKRRVQ6s/cJoR2NOmxWO1+XuAVkOHnSZYHFg3Nb9F2d40Jhw9Crq044
fuahV+O7hXDSfTbpg7ZTXeoB3G5tAuCyLquYep6VFL7ROUO/hbHuvmwo34Vz3mp3g2mWn6xkMC+x
o11w1upUKr9NMi97cAkmfSijzgVqoIqHspaXpl86OcT9CXjYBFccr3xaMkgRfrs6JERwCdRq53Zx
qUZ27VlXtRzYHOmc08SxE3OmsEmsqYajnYobh7bYD1NvxxwFYgIhTnbqrL6bVAATyjWxHktT5o8Y
2bUJFgX5cJLg4VhcNPVApqlzBZC62M58RukNpe0ucfrspjY2gptVd80RkOlrAIUHVHGjRRH00gY/
AEjFatu1SHrTjh5MQi8vVXdC7TXMJVPrLk/6+dP7Xeg3MJIMaGLg4G4ym2iPvWya9qVEdAAbDow0
6+XSiPs5KHqOzqTHVSvWCsppJBWnVdlPYaqM3m6o8mPiym+I2/ElwEZugPVNeO0AnMJil/D70wp0
d9ydr6yR28GTxfdsFY6M0FUnkkwTVLL9cU25f+B7tUloIcB3hqIKFdr3J+U1VoYGK4AqfMyoCMLP
fTknUteaKm3x+oRfXV+Qwjd3rVFlR0C3r9u4tIWAzbsbhwRd6cOZX8yevshaRWqClBxdy4kDwLbO
k3pN93/3gUD+wPI3AecQBR+uqpTmaFsmXh155ej5Qyqmc7oc6pH++xuAmI2Vij4BYBysF7e1/Qv4
rankarhzxQP1HWdA5ZTPzdp2d1Zsw0Rd8bXrlHa+ff/R3ppFGhyWBsh38yLYfv7LoNSjJ3BTbhWt
aTsFjTsbJ6bXxLs+beojiMI39wpwu42IDnLjFQlBwRBtBUFfR2aa3IsBKK8xjn1AJ6++wIgjPtER
TNwhetnfN8baBWWpN8cURV+vTRblL9/hYG0mupIYk/R43hnxIMKpsr5IlVL/+wCHzYsdtWaABoio
HJxDqoMl8kItJGIsyhK9mj9SJ8Z0dh3NR5oxhAN5MaZfwdQck1B+6whkgjcFP4yfEaJ9+UYhRa6c
R3kd1aU5XGROC4ZySTtQBaj5SYUG8vsr6M3xkOGxwU0jr6JvWI9fVlAm4OYrZYcKrVouEZX6KbCU
wt6NFs24YZPlfX+8NzipvEI0aTZvVIejd3vFvwwIQzNRF6uso7gqRXpaLIwUNLoVXyyTnV92syE/
9j3tuRpvG3ybJ7rGRqGstq+boxslTWWdVUOhf37/e725slA3Q9YTMXL7UAZvqC0ji9GZjDBYLr4p
A5RyBaln//1R3pxtTLZBbwOcISd/+fDpMEsyQB1U2UoNIPOU5qrQJjrTZHkfOqKKI2f5G4cSTi8c
tIg8USA+BMWndttaIylBhCmqd6oPg9zR1rSomoH5UmNp3axO14x/9yk33wPU/dDrQUdZP5QqXdtC
M4la66ivRfzsWHlxDylquRTavJ4uJoTcI4/5+mz6OSKcatyQAAYeskbTCjGAbEmbyLFkjhCvZd6Z
pUfpzF2dIAPjHdQly3tZJGU7zQFCUYGHef/dvkJFbd8BxVQb9Cy4yEPItexGM88XhYWtOjZSVqt7
Vpgb022k3l6Xib5zVeEGeVsOf1dSjpFhaDDl6DzwBQ5WFW00Q8Z5jzY5rtsng2yTCCBK74tlwhtq
NI9JhL9axdt4ELawpeecehU1cYMuybJWDd43ev7gprYoQ4c06nFFb7UN9LU75qrxah0z4kY93ixS
wHMdiizMlUcTEJQ3NJYRPzrH7q/GFHBKhg3POdAG5xL8hHPkSHh1uW6DAoN30GUCZ3vox50NY+0i
BtdEg3Br3/NWuJF0LsEJlsdClLeeb7u+GWXDK7wWXVd0ky5JHWWOWra+pVRtdYJsmOb6xqrKPYlD
8a1mcvfvr9mfG+MFmo5nRFIYCD0bFdmgg6XTjABJgAOJSIEy9lGSxlIT83AEL/PJQCQNvdp7an15
1IrE/QweuabbNMbJRQoWi5YEwK4oBc9xm6Za7PqlTsPz/3CaQJXaYkTaEK/Iv8SexpjacRO5oqlP
FIppEbhjsXc9aj/puoxX78/JW6ubeipYe8K57Rp+eUYnXisrkyw/ElO7BNZSprtZSc1zNOsKtK/y
Y7zYn4v38B1wG26ENwgN/O/lgMKu6IRWUkTxZFJ2VuP1muAimc9jDKyunMVeZdQtqfFVKrpzmat1
dW3rYxf7VbeaN6IH9P73pxylTY5vbioP4Zptuf5yR49StGNfxyLCBbeKvL4RJ9Rd0ghhLm3ngHY4
cn6/sdM05DcwqcAQCFbTQbxFtcKoE3ViynMjOxk6+WgtdhK5KObs3n+5r655wjl48aRZCLtBBTgY
aTXj1Ex0uiU5wXLv22pmPKOUd0zg8PVdsK0fVLh4pRu8+SC7SSZ8W/D+aqOiFuoOhA/i0oahnLlr
ieSiBT6jjR3jlIzhmDrV62xyo4kAzuUkgR6G7OfLd4cDutc4k9FGBp1I0ucCTIbjpKFEz2qMxGDa
p7KZhkhPiXNM6YmrtB36L2RIx0x3X79VzBENAO2apbGTDjW2i4k0UgWPgUCAG58o8zT/8GDsXE/S
aocjK/bNsYgrSeIp+KPw+PKp6Tm64J8Zy21V6Zezgeiulq/+vCxF9P4SemsoSJUeZuIaEORDfbV6
sESzulYbqUtvhiyx8lSPq0+F1uZHTufXi3XbhVAv0RJGsPLwJKJVYoBz9XiVc7H2PlVhIKFpn4jk
yOy9opKwZtCU15g+3MC4D17OHmyxdjKHHCepbrnvpX2nwH4I1zHvI8vGf3o1KD85G/agVdriyJZ8
az55REofmwYPF+7LwftGNZZ05SknpfR2HR2aU8BI2UnRreLIUK+v2Z+ugDiXs/+JJQ6eE9aBJkDH
dJGTW3JXCtW+XoicItWJBbgaciSLVpvXHal1vLknHfpmf417QAPQ7TZVCyxWQZBxJkztmJxWlavt
9Fr0uxo3yhChw+60yj2PG0Z2t6vZuQ81ntXHTvY3JptEjwoRMSHFkEMGzWomCA4XdYcFyGAHINLV
M6eCmtt23jGq3BurlyXL8kW32ebVHkx2hTlCSn7eRQtN1ZBqkzxvKG9/+9u7cVNf2IijDETd5eXq
QYNU435suwjPrnovxiWNcK7T/bnW5iO31OvAAHIxGQ3ZGwwyjtiXQzUo5yVuq7NL2rKL3BKPzqQ3
6ueZTeW7Mwo5R7blmwNiAa3yDDqE44NrOHVnDTyI09FlQs5xgk0dloX1HTQB7AOrKI/sjrfWBocn
qmLIxwBrPrgbcWNO8YBpejQSEiPIakv1kTVUg4VJPbIj3lobFjauMA25HdAAfjmVwKWdufRwy+iY
7RttwgEs9OwcUtf7q+OtcYiqyRtQbbHREns5Dv5wIi2KBAle6bqRF8tLiCDHfNPemrefLplsKweC
4cEgAwmtksRTF02ph1wszYJd4gxraNXs8/ef540DDCuvzbOC0IIHOzhIes2SYzcL3OBMY7P9RWov
znowLmM2f0B73g6GbPzb0pAse3hF1Be3Cqxz6FyG1VYqxnzqI60ic/e6qTuBpnItll47cuG9MZOc
A6q7WSkTPx3KBWiwCuvJq/vIzbH9mAos7nJow8Hk0nR7fybfWBlMI8pAzqZNAKHw5croN8o38VMf
lZi5XNOFcnxTWuORdf7GDuZa0whMqJp61qG3p10j+jWvJuu8LJYoT5v0pKb3htcCbT9Kyf+HMAhC
KOVgVGU5DA8ZqHrcG1q5DDJqUhjfAxaxflsTBuZVOv9RdPiPp/k/k+fm+o8Epf/Xf/Hvp0Ys9MNT
efDPf33Inrqmb37I/9r+7N+/9vKP/nUlnutb2T0/yw8P4vA3X/whn//n+OGDfHjxj6iWmVxuhudu
+fjcU3j8OQjfdPvN/+0P//H881PuFvH8z9+emqGW26fRYKh/+/NHp9//+Rs53y9rafv8P394+VDx
d/cPMnt6qP8R8H1e/dnzQy//+Zum/44Gr8k2RcYAOtJWkZme//qJiYgVybaFiuWWWdVNJ9N//mZq
v29SGRyK8JPZcVsltm+Gf/8Iuh2/vznd0a367a+nf/Ge/vu9/aMequsmq2XPB29L+5d8c7ONoLBM
sk9he8sQtkX7S3YnhQIKejY0H/iS3w03GbQS+RAjV+nIsK9PFnXvzLeqTSHg5GpXiY9edqUbANZT
wCZGAWRH7IwEjoDX+m53V7f3hri3lk/p9EldL9P2mgpUmO89oA/5vLdj5HFv7ObJdS6T+cKJP1ra
7c/5/1tL8a6p+O9wdb1Ylf/jav3/cA1uldr/+Oslv1qC4XNdPXTFr6tv+4M/F5/1O6Lv5NLI6tL3
Yj39tfjc30kj6E4RaiPy61ET/vfqs5zfYcfzM5Cx9B34379Xn2X+zsfpFAIor1IN4NL564v9L1bf
yyMeTXqyUtqKyEQQaECI3TLnXxZfUxfQMLN1CqYGzLbXelkYU26INjHMk1/m5M+hf13oL7Oan0NR
CabsjTjEFiMeBBlF5sSrCe830A3gTgyn77KlLy5mZ6RrpCZiPyGT8SkXnbsX2XhM7eMn4/a/99kf
4ztbT4WAaiv3H8YFU7rEIJ4kjmhFkl5reupG+uxm7i43xrr1aS2DX/HaJcWME3ElJ0jBIN46xug8
JbkTXwOlxHalKxeVolxhtR6KNp3T7mJYECQPa17Ve0fLpx9QmB0YKHbapkHrMqVwJqo0yJFWBrja
tfUPzORX0Ld67mh+MrXpHevHTeActPFjgpr153G09E9wIOsP3ogmVwTaM/30/vugJP3i5PlzRihQ
UyXf3shhlr4INe5svNmCKdvOnoEY4KEeLUg7i7DAIiq5bX5WKSI+lBuKKiQpBnkrms2dgkgf0Hg1
6bqfpzGayWmZ2GGfJeKpB3YGOHREZj2w6tx1trqkle9LxDeftJn7cp9YhbyD6g7YBMhT+WhBqyp3
yuh284kL5+jLPLhGE2R2vHy0NmYqeLJ0hjZgK3kZem4nn3LgO3eE430VQfhZJtiaQ3o5zn2rn/Wm
SK2rNB7yYqdWTtWfqi3hHw8EBByKi7CHcLZ12UXF5NmA/Doz7cK0ymZ8PYtaPqio3Rc+tlpac9oP
SCB8WN3GQSW1N9xvMXij4qRxUipk6dhp6y7rZscJcWvLnLBeB3mLUESSXIMjwec1Bkzw4HRcSyc6
jbV5PzkwzwO7c3qIQ329UpaSsSGA08FVCDE6Ntsg7TK1CHMLoJK/mqsFKoVm5zD4YLoHkxxgVrf+
5wSqcFRwiTvvYfu1wO3t8mNme5kaObNSayEk1GkITbfsnJNMmz39iQemrw/8ERwagiNJdlPErjN9
iJE0iYFyuiLbZfmolbuSVVEFhVrr5Sl6B2UZxmPR65EUuldf5dRzChrrOeBhK51KtHpzrbvS7Xpt
QqN0Ji+YrB7uGvbUffw4rGaa7UxpQKDlJS2rD9vbbsN18sw0dArPWHxKqfCwvSLvRGQO5bRTYJZn
O3Vx1TF8f/G/dRjB7tzu701r3DqM3HMLBqiKonDSOPDZ0KwMeyycaP/pdDSGSc7ROirNblRz4HLl
EP94f/yXkejPreeh6EMlCZlHlC22rfnLuSs1JclKF66QyGHMyK4xz8HSZ2e6WW1SeF5+JPI96Cz8
MaClUbhHJICbY4upfh2QkofWCM0cwI1Pm8eLLYMO+tI5zAv3YWjn7iTWVzOU1pyHSzuqp6AqjccG
aaJlB4/W9qs8BuJsKca5gaSpcyT+P6i6b9+PVI0YzdrqXRSdDxIAvVK9uW1LGbRKTDjsLdZ+MHIz
mlT6OxgKZ5h3JjPx+lg5+I3MOuxAaa47nB3lvh+UY22AlwnJ9n24qzedeAyNgcYciorVSk+P1hjU
oK/MVg9IuBKYrkt+DELxxiFMoQ/dMqQdCTepBL18MZoorEl1FzVIm2m8Tsu8zyOOMyP3KzA5z8rc
LJk/54h5+hDlO8ywl4yrGvZSU/oa9PUlhGE5fWktai+7we7AmjmKWe4rpY8rcJwVGPu/u3hJnUhp
qKExMwQhL78ylWvLgSzBVx5X8agZTb+PAZ8jtVmnt9mqmPv3x3vVT6ZCRiVSRywIdyL2zMFuBWLZ
DImi48UL/um+jVGBgzhqTwPiZ6sR2u1Up/tKK5OrHA3m+2nqDNsHPn0MG/ZyURC3ELlQ/UGdZfOq
/BnK/bqJgGwKTWjQAExXmW5K19V9FWjK3ZHHfWsYmo4ok7m2iyLnQVCmTZMw8zEDlMjBX/taWnu3
dCDtjxmkpKcBkji8xG79VIlyvIiTerOaUetchftnbxg5zW20k2ZuH5JhrY9VwV6enNsc0M4gbCSx
xX4GuZ2XL1+4ud7TttlY0BXEKstVornU0n1djJ9gmeOoYI5aiB5Beq4uY/9HbvEiy/2fg8g/Roci
j3YTNpQUQQ6CSPD7fWIOtsBsSCL1KsuNIlRkyuovadKjh90oH4pRn6pQE+oQdc46Halwvgya/vgG
qBChJ4X869anffn8YLFSgjzWwFjn9RogOaFNvszb+boRNijmvMxO9KU/Zo92cEBu41pb7wqFHk7J
15rV6KHYeicmga6B0WRRrKvqpzJpCY1GIyk+EKs5FF0b7cqqUH4KahjL8y6zMiAPjVVSu6cIn87h
+0v15TX280vRd9lyF1S26JYfnNqsEdUoDWVAOKEcEQJI5ClVjuHeLE30SNLO/fz+eNvK/+8Y/ud4
9IDRefsZwyNN+HLysVjSV6XgFtNqAw0LRbGiQoNsrHSuvK2E40aww5YdcnN29P7Ir/ckR9Cf5Vi6
Z4fSQasG/8otUF5rc0LFBAGMKKZoeuRkPbim/3hAUiQOOUp8jvXzJPwlLphoqZVW240BYKzqJCmz
+IOB9XyAOUl9N5ROt9110BI1Z2dWPSTzzEk+ebDPP8D/9876qilOgaXXD9ZouUf2Hl3Z19OP6Ky9
Celv5liH0NiBSj5IXOR4ejFdJ63h3kD07wW053LAfYqJcUohfX2VIwHcpTXQrS6q0MqVPZT7GV0B
CPDnTedYHXBt9GZ9w+i43gwsklpfK6X9VOmoBwR9aipNCEUQB9i00NIvdmqhRFn2hM8iFuWehb/i
+ep9zhM1uaCsosVRobgQhAY1c7hGLQRSCHuHH1bqpV9MZUbdvZZptkaqhQxBUPVqV+/qWSxPShrD
bZKTq59Og1XRX6vkOIdxocfIJAA8j1x3EV/NdlKvFEFN3q9Se2xhhDH4eTG6sDRNTxudUJUxtRll
ylO/F5p+qjbC60+JmQVyJbQxpg22bt0ivD1BcJ/aXPM7c+Mq1MsyKj61obEmcK+Mbl9nmuzPlmWW
uyprtDIkfHZ/rImr0kUFB/kJrjpOybC72NRJX9A9t+i7PMMIdqrAsCrkJkSpZGd13hNNJ0qNjeA4
yLvZMpovJWXqZxfEPOx7q6qt0Oq7HL0KUoBT1iY0cTDlIwTWbp4eCdsAH65ERHeqmVTzzgYE352w
8SfXz9W4SJAi0GMFZqYGFX8otefBnedHV0vTS5Lj0bjjYbx7MAwFKUDWmx+GTTw97KDvALvLmgY+
6awjW4PYE0C8WFZFEeizCkEAOixcUJFwhvmTQBzE52Zo3ctSGNmXqrSxcoCMxwuVKlYFvoyHrg0h
N3v71XZqoIywNUMkUpY1iGl9oJpUOqvfLUPJ55HHfV/AFt6buOuq/oiuzenc9lruK9MitaAQy9ht
5A4QCXrZ5/eI1AwP1MA9OEu5qn7ViUu/k0YsiFohu//DRh/oSwpHvg4Lddbm06VcLBwnlNq465Si
/doMk3oD88+7UUpYs6G6GPlZhdywQFiAOQ+w7PJmagfrfCnHtekDRRiLc8pzOU84S5bQdiqnYI81
pnEGwcOO9+QsW+WwMYYu0oWVjOeJOZIeKnbv6vt+VpJkN5IJoUqCrN1m0lVAoFisrCHxLOb5NHdT
TMTLRTF4jMFVszPDLroiRNZlYG3GrSk54FPSUs1u2gcbsF4fWDRpp4CKgM6CFI2qBSMKOj/Mck4f
3MaAkmXNK/xZyBLuGFV4V9KfA/yoMZNDV0RFnwzu2dLZZhm0RaGcjgvOiEGRlnAyYPL1jzH6JWgu
ra0tznhyMV8O0Dq0fZEuBF4D6B2qMQLkcShjDeWzkb5cLX3ug7zfm6KHIUbkLVSIRFBtQ3TIlnqf
9awTv1Doqe1ARHssbNnoX0jYpzxws9i4LFis8NdUaVcnuo3gf9jh3wgcaFVRl0Lw0LjzhkputnGF
d9nwjlw0hBJV+CObW/AGM3nRQs+H+mTXSKK18Jb5QHSSviSZC2+gtTzRkkvl9v3UlzoEfjlQKirr
OP9iGmVDc1+BPndaYJP3TTQoNIegSLSnGQLrjTK2fRMMyuLYeyVTPN45nPvzboVsGlF+cT42doeZ
nIJHIIgwaWCbqxjuDwwh4i+VVa/UbUt4pQ6xEtvOQDVhWVYonjq6RjXUzY32YmUJN0zvuMpXzUoI
t6RRoNUX40NwDS8XYQyuQUue6MB3P8jEFG5kr0xNZIkSwo8YW4oIYjQ/elY5W6HTuf0aEpG2qa8X
w3SLboWn+s2o9UtkLiggwW2xkDFJ1rG6yDLNEqxYmQpq3o16bqjtej3OWXmrqlO9+AJGW+kXskPV
bi7TpDnxctoVATpfxhy5aEqcGLIGvdvPtnYpmtzABAqdqhNt3VZ+3efJd3CUSRnMxayeZawIZB3L
TjM/aAvCGb638d6w6RsVZedKm0CrL/FXRNxtvVEmvX5WkYn6zCeYP5AgGKYwn9v6q1t1Eyoca5Fl
2MtkKlRDg4ZnuLhmg3wL0hi+kaoGJ15fWx8n00qN83lU9XAwdKO+cnUhgTQCsIPF3Hn2xzlul/sc
BrYTkNbPn0cEQjYDShbLidkPIGmsscMw1ZUk/mEvlrI8mWF2Uo8xTeh35BHrD05O7RIJWTL4tkdt
zUc7JcnCNTckgHIgF6fDNDsEVB2G6hVsuHIddnDZC1AtViIK/WqYzGECYGj314hU9TYOZo09Bn1e
Ip3RdfDofVGL6lu9rs7Eiis9ywkWlJ3ycNQ6c9njF1oZH7S29qDg59DvwyRDhCQy9HWcgyWFUBeg
0RQjHKQOowxMoaWcG0iwnbFzbEhoyHTdFI017LQis+9bfVE+ro22ytMVpSpkaXpuQqg40L9zYxiG
PX51qIg1ysU0IKh2YsZFi1hE9xHTH6P2wXtUAda/Hyp6m88VEkiftXa67kZyLWKaM5FUTXYssHud
NkFdgK2BxoCBYY930OUpG7ZnhnRIAFxAQy1BNiIJpqUTTWBZXfGUWTkIED3P16tcn7XKn50tMMCR
QZd+pehDHywLFjkQZiaUL+CeDd86UQqI6a2CNARmz1kd9BDaMtTaynI4Eum/kX+QgG9fnSovuOpD
O+521kRVopIXeFDMfcM18r1YEFwOB6HJ76rT3qIuhWRhqhXdKUUl9UlY5nyXGTPV4lGtjWP4D0Z9
FY5ShUD+GXMMOmhkSC+zAZj/m1xEMQSex6l8NqrdtgOmxnhA+4jKqycyT4SlrmT3dLmTLBBdAcsT
hH9+X6nGkNHJ1sYbr24IqqZEpV7KRrZdn5pM5iLYoqXPAFDSKvRKGv1InLndQoanj8s25EK4qyjp
90naSEnEMNjrQB909kNiiPKxRehPO0MVGCpQZjnKyaDyvvxRwwbYH8clvh2gPTZ0XpbkLma5P4A1
nY1QJoPxgyqt+hVCoJn5BdLnKBTVMWJ5Kiz5OUxXVA8CVHjgVscTK+5knRwtO7eTyv5UZvOQBmls
dF9Tuke3hlZUVlDVY9tRm87qfekmOvGdlE4bmRTXlXOjyRHNgBJprT5WpbB856X4kUEGhnWfEQv4
cIJbK6RvX6HqGav2Bb6Vzjd37NaHMV9g83aA1hrf6TerKN2UtCMtYrsqEoYDTG0QHeEbsU+zs+oK
QaBKbeKoTIb28+DBzA/R4QDxVUlqskHde+W3BI02AkELVVNFt0Zt7zp98cMmTjNPYBubO0nQyFEE
FC6FwQlkOsjQ1oqD0l7klbc6oIEoC5UXXGE4LbSqEMjXF+CFfdJY8YH41NKCGDCF4k9e2nhH6pmv
E2OAQjgxAamhikhy/HJpItnhDmoPgGbu3GanLZUI49zgLqjhsYq6s4+M9zozoxZB9RRHK5qFgPJf
jlcR5lgTjJWg12vr3JNK9hkxsWqnmQ1n/vup8OujzKKJxhhUK3VwKAfbbkB2IyvjBoa9tunbIplA
/WMlAheOck5Nu450WaphgQ7ppV1Lfff+8K+nFoFkOqkUHOiPAqt4+ajaopdqTHEz6FJvuVzTWOyV
pTNDexjUnW1nx+ynXxd8wLJBBjU24g6AxYPHFfPqTkVPeAGNN/niigXzU22YdyBcxSevyyciw7i8
ef8h35pj4P+UAHUVtsMhUoW2UDei/9EHPaLiF6U3/z/qzms5bizLol+EDnjzCpc+mUlPvSBISYT3
Hl8/C9XTE0VKI0a9zUSouyhDwiRwzTl7ry08JS0iHIgwHaAPod8JMNke0qGSvYKt/xe92t9c88qf
XjWSyO4ZYj/eY6GI0dMFEYcvE4ESeKd71jgO2wGaigMEsnKgSoi7P1+z8puL5hkmdIH3xTSpfnw8
aqoOBtJsTIygkYYfCN40kJhDwxwDT7bo/E7o0sQRaFkEm0Kf4LOABZ9fo04mnaZmCVi4C3IeTGPd
EiI41mLNgdnWnyy5gIEoGw27EnU0x85PK0l4EUEZvXdyld0vcwWkJEpUp19QBqUlmE9LG0rJLTqj
K/DJNyX6zHbAnKUU5lSBHAW2tRQyzBOTljUJjfUcQOqmcwgFXShb2nCiMNmjGE+EvHRGoHzxGv6m
ImWsufJ0H8k4/iVuIcmHSGQ7MTp9UwRPzPuphsmzgL3x54/lNzU3JDBIFSj7rpaqT0OLwJG7pAp6
BDiSQp0VdMJzjjjX68vyGqgjQy/L+Ca25QYmyJ+P/eu7rrOSIM2IqDcTleenJwKckqzpU0S3VI6k
jaVNoxeqielAYJr3QmKNX6xyfnM8sg/wyuHPW0MxP1XexaEp0foCDwlCazkzjdcxrfcpuOl442Mn
pxcjfHGJv36MNABRr+vkEfL/n915QHf586qjCa/DS0MYiRSB5xn2w59v5a8vF2UbWP0k/6w6D2n9
+79VFqW+bNtGZdQ25ja+8M4nfh+y4QulRniGyQhBYCVbUJccPCUXksufD/+bCYroWCRTVDBpQX5e
PorQsDHHo74Yps70+16xLlJfQUsRxfL5z4f6zYdIAglqL9ZmmEo+m6hEuIQZwzJXaizzHblzRAWU
oYFjyWLPo0V4qP75AU26qlwcXSrUOR9vbdYJotCUUueYqZbAgiA9LaB6cF8b+nys9TH54njyOuV8
LIOjw0WDLNLQXbuGn17Jspj1Vhd5ZpqcTZWTQupgk5DnhVsjW9tIrWQtG5C4832la0ILtcVSH4U0
AayqGZhAHD1NosoPtKE/t6QIC66RhOBZwHL1t0lHbJMrVjN19ZkEFdEdcQR91c/4zeOImWn1wLKQ
oKD+6Z7lfdRKM+A7J6QCvG/6Kb3J85g6QA0D3Da0MNxPo6DgWU2UXSZPi/bF+/DrFMegpqJ+0daG
At2Vjx9aSCmtL9SAp6QFT9+YubKZxLl6h4quUz4IJ9xIyDH+/KT85mVnJEX8vOppiT/5NL5UljH3
bWN1ziTzUC50rvZKlCxfsA9+dxSUVjRpedfXXsKnSysNcLz4bR1Imcu1YYXkIBGpvrC5/mIdx6SC
LZ84DiIyGKblT4Mz75VBUSUfHcoX3yglNwfiTyiCs9fYxRWgY0USDLS8AwXzrkZvG0fyeSjy2U/B
FIdUA7PmK0PFL61iTsokEHuNMaRHyQL147UPSwMUOZ16pwOYegOKvNqac1I+dlI19w7Yeh3jYgAY
tEri5IWHoGCn0vdfbffXw3x6Q3F4065bLbKrjefjaRRdqETxkLM17WvVsCvaqQ9tmst39Ry2Bv2q
VngBHGQGVFym6afZwNW8ZHEkfWftDFQEuKcZen9++H7zxCNqoHVNA5FQlM8G2nZozdxQWiQgQvAK
5HLeKa2u7MVhWjwrZmc4onn44kas1/n5PmhYRVe/GU27z+naZiaY2RRGvaMWMKqhP2cuxF3LpjZc
OwZzgbckA2HioCu+/+OrJZmNaVVh6c4ZfBpgwokxGQMPMKEyFS+w6GjeyHOO3E4Pt7OGqTErkvL1
zwddBcOfrheqibEGARFHB0zl06tXxhC4qJHx6oHmBDCn9XJ3Zl0TV27L/BqAw+76xYlqi4YNuU5T
7yViu0jHWi66J2OSk4GWhRoVziyC3PQpMZoq+q0+m2yq22NCObOSzsjOEGenpvoz6jSGL4UM0hb+
1KT5S63mIBNZ8eqbaIzlibmvnU/5ErRfzLO/TukIHJjUUdQrvOqfyy9YwLEAm9QOhX7QNg3meo+F
Fca4IC53f76vvxzqr+0mABAIXSheV6Xs3xcvaZDkqPXNxSEE536BwboJmlGjOhZp//SBZRanlLR2
rmmbAP74eKTYzOccA8zkUNGP3VGqgx0k3MIRgfa5UysFbq1U7a0iF63/52v8i0jw4V3hYTVx4ND3
VTBWfyYWUB9QtCAIF8fSM/GukGCiKUDSjuRGl9tlXvRLVqAAFBZaeTRSlHMLZOAqRTWI3o60+DSp
23NbrsPHn8/sl/kEpz8Bqgrv8Co8/gw0EK1cKbn0xUkmPThFJsR28FrKF/GzAAQ+vzys8JFDr3pk
2D244D/ee8DTcl6XMojIEs2fH0uWEDkd8RGyB53PfO6MrHwWJ21VZWkTFO6ggFG5AegWjuxLdFK1
AK+3mWPhgYeO1UXNN2tKzbcSPqPkRcVYmCeZ3Xrhjako3glCPYDqbLva12IxCW1WSDXARpmwTsqG
olo6oBD1aIf/XO5tarhd4wjImOk4UXmKgJPkdeOTe2CerKQOCsqyVLltMY0oKM5qLMLAG4kLBvDR
UiwkV/CllSRkn3LeoGaCBNI3Nj3F5Wdf97HukGIZiYcmgnKwhzBFPX5s+nZgmyuK7W5M9UG3dSBu
866ygKnbGWO94Faj0rfbnraocZub4I7dJeSBeFfqUXuw6mn4oZnlUmwhCySWzfhVoTNssLCTVzxV
is/GlYZZgya5cPNh6N6CLJC/0UlqLXsQwpylZT9Rl9eIXoH91wU0DuQ8QOxsCOFPzQjntfBcxzQM
9Fr9HtcqIVWgPfqXtAzUdxrO8oGgetSiQpNWlqeXVlE4OcmuJxpAUrJfkrTIAYFIIgoeJezuaPxp
EUtQovccec6aiPNI9N4WdbBzyERbdkdGrOsgHUkg5+hq1dwVWtiIm6pEeOxqA1m8/tgVy2NRFeJD
2almYlvTKjZYeBhMm67OXNioTOvA7duxugHVNn435WIiW8hq5m/dEsSyXddV/iD0ta555HKbghPp
cKttMjOIHOJtEQNEcGNB+RiFb7Q1FiBlm14Oi62IAKnZUjwwMz+tK6CZaiLWHa09Ftwu0nAECXU6
TyVrTzjgatw1rROwle/ZIjHEwRsUTEBDogQbsADkiOFYLk+I8nILsBxZF6z40zF0orxY2wV5KVS7
uquq0EPANs7ohPpedYOoEFVbCkJD2UTZOL1VdHuVYyQHli/2equCOWvq5AhIeSDnJVab54ZR7lLq
EXTbDDP6CcFR8ZREtXzf050nVyqbgt7tiWEiSkFurFsrl6P7hBQm3Rmpwb6JtBPf2gWGPHVoS3/O
Wavp9lxLC8J5xKXodeJxtmyo3JrmmrQcI3tqA8FtJMq+KE0F+QHvW+U1zVJ/ZwPQ7/JUAZTb5vOQ
ulHUW9+pqBIp2w5150N8JmKnA1XK89p2yMSb0TBrH2MtpRt1JhrLKSgnokk3kUPbAPwpxkR5bf3Q
Sr1+zuAJp6BsFRUlC+ktB2nurJ/zOISMBXoEpExsdUKbyt7EKD+QkkF7WdUh1ysoogoXK/8g+m2I
WvuQsfg8s/wn/KaBTio71IbJx/mn4/Ha7IAHa+mIcQiq+zhOxl2aZ/FIsVcN68FNebY3lVAtX81H
v6zdKLtgQQEsg0qZ/3wajrsAGRVdS5rE/UjbtOFx+ZZJi2RHgWDueZbai5yZw6FSq3mTRWX9gtaA
Z6bMTCcTV1HYItfbaUYwIyO/2dBJfiG3Ungo+RiaL+ao382exhqvymaSjtAvm/CWuttAd1d0uoh8
Wj+UC+Oh0E0aFglttgONP/gDhj5Ntww8wW1Ne3lXQPG7jkWY9odV9wRbrJeaJ9oghEn9+SP7zQKG
Ta64poXSAmSe//iRsQbNCkwhoyPnifLW0Zp3SrVoX4CmfrEE/XUHxMfGghfdsskOkKbjx0OhoihJ
wgH3H9HuJSEA0T6rTjP5SVVEv+knqyaXdQZsHubhiVS08jDQ4f1ic/jrVA7IkZrdX0sZLO6fHlGY
DAqTJu3OPJeFzTiTimDW04uidep5oGP4xdbmt4ej/UEzAnMs242P1zwNVCFNg1roEA3KORTz/G1S
l3SHGQFrkxUHX7wbv1QvuMf0WjDlsFzD9/OpJ5AyywgQVfEyCSWuuzSvIIHmxXwqxAhnnhUY2zFY
zNuWTpTXmAFz35+fp1/2GesJUN9CiSqTXPy5QF+aELWXCTOVWBqlG/e5sVeaxXjVkuTnkOTj8xSp
2tOfj/nrM8wxWZZRr8EMzIbp400GcU4GZVtODklnCR20uNpNyEKQoobGFyOc9psPVJJgpqDzZAMn
fyYpBkQNRCpNV4emVhwTp2AFk903qv4yEnDWExMxtC/UHbJwQ+AJVVrQMfFxCYjRg24cqbcVuKan
WEjku04IUQXhOFn6zaBV0oMuSJgrp1g7Y38KrrhyA5jRWo5/SSkbCgLCUolvS0Fc0kr/tzYZpbYH
8PLRa0DADOos9smHkcz00xIPZuTL6qAhqOqS/GIGCVRXfWoLw62ketlMmkX0eJIpoenVTVK8zoYU
xR7BQ9Wb1rLApdk6qmzYVBQynUBcCBStXJSdURQibWMo4fBO7XmE/touDU220WqILkLBU1+HPDJz
hyoVsUm6PkAgrjETflU2+N1HwVOGOVUCoQNA5tPHLhsdbKKaHdGUveQwxo5TztUJAwHPKQqP4otH
+zfHY/tDYZONHk2ov7pEfytUw6GNF7RJLGAsCTburAYCwiyymhyBkc3lwRa/GjJ/82Qr2GKoYfHT
cch8Gq3wbWmCxPuE6nZZzhMTGikPSnlGKdO+lgQ2+lHZSq6hS7NPSaxBZYzY3Ej158oS5y26NdMb
ElEhZCwH2/KPXztSPVaOHZVKlaTyj/dfqEfTKlR2RTXBkk9KRNM/6QaDCpauL1/ss38zrKC65d1G
5kFv9bPzoOvzkQxJg2NZyWDHdV0fq34RD6hMa35bRiR5R/MXF/gXi/XjxhcX9dpsXM0OFsibj1fY
l0kUCxpXCMZ5jU+adT04FCnBGH6lyoPOAj0IY98YM/kpIurxfbKCiuimDiGkC092mI+8kUxzc0JB
Cypynn6vTAJWaAQm9RMSre5OowS3OE2r1pO/5LV5w89UDY+6XO8NIBHrTVUl5TvSYHqEvTCAOfjz
x/irgIaNPenQJrYvVYfE8uk9Gnhxp4AKn2PqffMYU5HyKeDmhFNIheWFQUP0hKoITjigXIsygs6Q
KXYq1hqdNKHa+oqT8euufj0fgAug3KAifLagwd4JQLYRCj8UFcD3zqQ/Y9M6Cr/Y1/9Fwfj48a6O
LtY+dH3wOn9u4jX4T62qHUk+CGdwYpJYdt6MUPY6G8Uo2XqBiJPuVxK9LlSAOlfSp5GgEiIsX5MJ
AQPBVkq0i6GSk51W6vmtyNrC2Ncqy2825a1UO70xT1cqR9NTTNATnPl4JGxAbSO4DghRSBINaDIe
UnIUVJJe9PIHO1/pZypPBptxUStusfAmR2O2okuaISW2daFrA98URTTayRjUT9JSodtKDXRsDjIi
/Z24rWzxZ9jMvBpyon3VGPyrfv7hvqHqoxXJHE8nC5ak8vG1CDvDTAICExzUzBLZDAK+WIHcoBFJ
zDKgPDSkJ4pz8q0paBaiv3Ro8j164vw+Acl4mw5qEV5ZerSqH9Bl648QVPPXYiaj1K1Sg0KFxdn3
ntHWVnlHWEpteMyo8X/zlv4RD+B/Nft/QAL8f0NTUF752yDwCxfgVBav38u/YwH++oZ/cwGMfyFf
WfsUFIphdrJx+Q8XgL+h00770sBghcVpbdX+h0qhwAWQ8P3z1jJewp/4Hy6Ayl9h4qfSjWsXlQod
1n/ABQAkwNP1t6eP2udqd6FJtW5i13Lox6eP0DxtDgYWM7V8xVmMRutw1VxSpXxUlu6wPc2GS3Kp
Hd6ZjrgfPWpHm3hj3CyzvxDRyILl8EjSAD1zZ6NsOg/93Pw8Nfa+9xHUJf74PG+1/eB1+zHcavpe
RMtr2u35sfVam1TBreGZ/tIcqU7QPoFtupXzRyZbzA1YTAi1cxZ0GadBuyUyd+DEZmfyB6oJ3uQH
xBx+09zeufacxbV3As9ys0200z0yA1xsy4foqowO7dn+QLRubz+SHnwUz/I124lcjmYPvryvjvpG
3lBNejkIbsYPEVzxSd02e2Dsb7EfeP32kVS1O1Kv7fUIAcPnTUr+0THwlRh4qC3eDi/yqXd6+xo4
EHtu0NJp9uP++vho2afD+pvZaY7ZrvW+qQ4COrs5NkeqZ3uar5w7nTP72b+/D+23ya2Ondt7+S2x
DXb6WFfEWlD6MuyDuJFp1RpuTOkYovojsObYNfjZhv0ttu+5V3ayI+KJP5tc47tlC7buAMl6a14U
N73tXFKFjnRGzsS9OfGDJBeIV5x4k3QdkUwjWXlo7K7192Uj7qptd1ATN1VtEiglDsL3HbVrfEGr
uqEKaUs33UKuQeshR5dvYq693fNLN29G49I8L37mmm58DHc8B4+TN9uaS1lhD51EqXx8LqyrDKcY
L2R5Z5c4JkXaSa/VmwpPnTr3z+pGSh31p+bX137Tb+D5ftcrFxfcoYj52BRt922ipSc4Uu0iPXaH
yV5+DieNnPkNoYTthqTap6IiWcMWHxSuhht3GpxA9ppv4W7K3DTa0TKJdpci2r000y56RyxPPUAn
rNPHcXgQd4pLAMbL/G1sbVJ02gzvBdyILTle9hC6MLqlcbO6cI+t6A3DE9I4LTtbV1wlLpzUp+oU
HeWTctccx03/oBsX4c16Kykqi2ZMvo9NPgxfiPv0HLnCTcnvE+EEOpi8bJIgUpuFA3AC0XT4uiHF
h0417IyjsSuwLmmOFHmqhdDQk6WT0u56rLK63b9jBJUbW7LsUfOr+/41Smzt2N20/IxyN877nmig
aKu4wT66JLvkqPV8U3DlR7pvC3frcjnuOf/aEe+wljAElMj+yCJ/Fkq7ugeuoAApwxn2rn/TT/mB
HJpdYPpZ7SD03mNK5QFDIxQLnva95btNV9q4kUcuYI4M0w+v5WJ37JxGVwDz8MxTV2t2/CRdiCnV
XlwB3e2d+D3xbXKv7WHTb9XToDhYJ0xH+86FWTYZUn7vX1iOW7YTpgcy6bg7asPgEJ6Vm+BB8FN3
fYNF5WF+op7Xinb7xnkFTkUo57PGuGE4w3NwTS7hYfqhs2H7idcOjS2ZfWRxUymfttqmCJ/qkLL0
PUQMYq9Oha86PjBrj7QtFOnuTeVrhzfBbk+8NvEh+ZGe9T21Sv21cCU7/UmbQPBErDMv2RudumYr
v1zCk/WqEElgF8lFvlUusfWgJERJvyzzrnOkq3KSX8xj1YDQXjH79ndxJy0n88ZbHGNjPge2cMqP
1APt6k2+7JTbjeHQJHxXzuaFyDZvvlP253qXbJGi1rYY3hrprrID9RH4Gp27c9Xa0TZ1GZa919do
mzSOtRPtu2hbXvaJpzhPXmVH9nl2Pe0qR9532SXgxWl/yEe+sqlsPxevLwiwvVLm05n9zuvd0Y9e
exfQKn9CNpc3edlWcxZvPJ5lX3LOhd08tpGr3ix7LsGOCdvZlcfeJaz3ptyJ/BPACzZ6aUd3jdC2
+DfsxHU7O2v70eWE+PV0JOCbJeA2JgdX2aG/Tk/6S0pA6b571zSbL7P3F2Pz11mcu0fywNtDtqns
7NHw1mBUQuIGuz3Wx9EHUkiuR2YP7wkAEbfAXI83yJl9jBM9/+m8fMeXR2tD/VrRmKq6vYAC8SbL
XZJIpU0/+0S8k11pa5sMIErmLqYz8Xjizfweio1dab7ihRdt8yKcJK7BUt3Inkk62/BUush2POha
yutDYif7O2f7LuzIjJcP+sH0H860GADzw3TWXuHF7xrmTeMknSl5zRfKFG7v127tKpv1f50nXA1y
778xx3L6xiaX7fC+eCVnvbU27ZGTMp8JgjuPR9GG0LHgnjhZ9bc5cIQfg+rCndKJ6lJvAu9quRoK
QzvbzPHNEG4Jd+NPXjJOmRwpIAWt6a92m2FruVJHS6vc69Z/r4T/0QISVxK//giU2vwsVyRY+/kf
/R/kSa1r/f+dJ2X/zEJKdn9fOK7f8O91o87qEEUkTVIEmajN/rNqlP+Fq4eKJHstSsxrBMn/rBo1
6V+rd5xkRnz7RLysEOL/sMysf6loeFbCBbJH6vzqP1k1fi4fIPpf2exsV1jUUrb7tMUV1YTk8ZzW
a6rNIvxs1oRl/9Rn6iEYmg5EUrv52325/Hs5+nccwHob/r5KXW0GK1mLfRJVf+r+n44Yl2E5Jqaq
2X0tP6hS+hpHM2SZ5L4N+jvZ6q9m1TPSjcqT1WvfRaW5TeLqbc7rNXZU8Zte+xlp2jHtCkev2+dS
mTOvJdjVU1vz/Odz5eP5dLIUNBFAYJ1B182H+Bkg2s8E34s4TalQEHutYKexW2Jyz1FMMCJeRanw
yYJLth0NwXv0FMs1jdMN0I9xkyzLw1zyrmZhwYymBLFDUCQ+nIm3jR1keyYy+IXkRCxzSkB+uFIr
38zeujYqqxWdLGcy5+T9Yt5gQew8snn9dpxUeuSG4g19ODwUxaiAT85ntwziLar01dMSzm8TApYJ
uQH1baLTDWK7XUUqBEemfxm2wnQLlQDZdAMMfyF9jTl3Co9jlSAEA0biNEb5jcz03h2WTGKsjVji
FTqWyUhLpGvdDcIVVRBR9nIR+1ZRKdt+McM1XIt01170LKE7G5Ju+gFJ0INbJLPyE09x+rMt1VXB
Sk5lJ2MT1XomVZPMetOI71qzydhlFE9Rp1o7wzSeF7W609oGLQwyzXYiiThV42SD8zDdGPWyHJGC
WDs2+o+kFLI0nKzJridukGiRdM3mXNj0TVz5Ylm3XjgIe2uoH8I5F2+XoRoB8+N6kIQB+ARFqjcL
evMmmJUNn5+1rcuyJ/RsdXgOhXaKc3WXR8mPkTrvJUMsc9QKsUdpbilsTmLy8FJ8upukijcDHBjS
x2tR22lWYLIYtgL1QCo0KWjZEt0hGpI94mLxKEeJ1yWCSiUCOVA3ME/MovoQp/kG1ae1sxbQXlYD
FgPfnDMXZOqSb5B7UqZctCUGotstBYXtprfjqCnPmoD/b0jL2sNAzfIvpS4TZX11ykBPOYUZvCd6
FP4IJ+21nbvMGYjCZe+gR90WgH55XcgidfMQ6K+wzgeJSQGjNkhLDyV2Dw0eRJ/kre+FscSvsik8
jhS8bpQ2To9LJLUbmYz0QySFr8ZSZs+13op3KV50J6K6lKJzClq3UkL11PSK4MmGRX9FS6LRKYyq
2DdBdbbEoPpWT/RhQDlHdkHCmttinN4JOAlYTUqppzYxrc1Kv4kSSbnvYpBtEl2AXd4UhlPVZXIO
QOH5KX7GNyNeMCLVs+aQXYcqa4ouGNI78k2woya44LaMfeFDLU63eMnYBihh5jfdvM3KYBtH2EIr
vRnpb3etG2Db88Iw2jZNjlu1HoPbTJVTaAmVtpELtTwLorW8zLIxvvRLoF6zWQJm2+AfJKYxCjZy
XOW2YV3bou0PoM8awu3n8aRas9pj0TWRrhjBplvdsDZsjjccuDc6dXqngpNMuFlpB/J8ikfjQZ2V
H6rSqkerGI1NS1/W01IRtrnM1o/2AsoVRYAu2ZjqRtRH0x5Ho65tTL9s0mOVnTRtiB8DlmEnXHsz
MMge83nNF47YgYZxRaKwVrGXDMegfCQr/HWR8+osIVzbGo3+lChy8lCHenttlT44U8oLTwxB9EaH
VvLSVZ4OY1cmU89CJlHO8sVcJvMbqS4JRm5YmVVdVccqLrKLTAKUY8BZdQJdmz05hiBAq15y5IBs
5DFvyX0uu3fANRJxyEZ4o6mUkNUY+dood+VzXUXf5pz6RN53tx2qi03Uauoh11BFQJe66cLxnlSQ
p0kTHxEq5Ugdgio8pVnNyllt5NW7OUi3rSJOew1k3k4zk9bNGCB/koZrHKCABttKwixsGxXYQBvL
LK2mIQmlHfnrPIlDHx+MLgpm15CabKsYFe91C5MQmUOtbEWlmDd1IkiIUoI0Jgx+rqubCrk0m/Op
rtyyrvoXo2uk2M+CXl2I4oz6FPt+J94T+jpxZ5viXa36fLt0suKBzDAoeWKox5zimkGc/ZC7WXbj
2iwPajWW28lS09y2jMB406Sw9ImLhh5gWRE870yiidUpzT7UGkLaM1zHQRlqJ3yh1TWAr3ujEvGz
DSdVQPZJ2JUd9vL3hUyAydPMPrhvjV4iCygCFlTO1XgO6inad0tbXMOklzwe6x2FsCQlAbBC86OB
zRXEcnH7aJL9UFcG8m4AUbm5tQgEp2rWpWyCer1j2b5PRpd+nQaoA3KeYpWmTz5NckJ9FLyDnB4u
TaCPli8Rn7Lw1qCEEShayMk42rI6o2spU2J1AJlk1rEPovdRaK3HsmktSq+W+kr7pTzIvTpWEPiX
/iBHsCfOFVyizUiKM+k7Us7yPx/ymyoJ1DdhZq9J4XbZTupwJ9cFm+yZLmZIBc6r4mTxKqv/GeVh
hhyfIB/dGAlrz8Z9g+vRS5S0uxArYvmtlj8RfZzakw4jmNmAHfscI9oNMTG7xWQmp0wUQzb/A5Wr
eB6phGQWwAlB7rx0EqiJoyvuXHwt62coTC9aidtTExfi7i3fyuubqF1idhVjtxvS4GgyA51YGeBZ
XDkhNol9u6QH4uJmeJnvKmD1vtDFY+qaw9KeA4tqUq5ODi9EcCTAVnlSWHc41VIUN5pZq9u517b5
kDbUELsRODzWCXaZyHWOdaZIu1SVgvfeILkWBFd5ENqo2RK12mxLOcGQaiq7WNPLQy1l1iMckWpk
yCbJInLbfq6bPbC+YbolVyDTIIOJ3R6JuLmdkQTRAFCiDMQCxfBliRJ3afXppJKfYMv6u5w1KrKW
crH8LJ8uM9zCGnFda7idGJ4a/G4wAGULRCDJvLT4ZltNe2Y1HM5MSbp2HhuNelUvVM8Ldq9tvZTl
tlXH4BBNQXMMhyl5Ill28dvKrAkmHqJDg/Y5tWtrNRLSF94Xk0CRC9PdAZlfC/YtoCk9knHuyXk5
nsZw1jeKFjW3qj5eu7GPCBMP78ZWKigTmKOzgNfbWEqBfBjKqa2NmugqqdxtkVcVXh/CACZqNzmU
kqDcmCPCOkKA1aOqm+2eeNtus2jGJQ4kYkiRpOG7T39q0Eh90ufErREV29RUYnw7FDJCMrYdMNa8
gNJcQi9AbDYOdbEdklg6S1P2lBIid4zU4HYpGuN+zCHQMbwUe3WQfxTlWO5blXhXLVceK/SG13BY
tlnEYUux+dGE1CMXOHfBMALqEIG6BFFyNYRB9UBK9Nfe7FsmtsUkB7zKksehZ/JslbBkdKzrA4nC
QGnG8FhYif4zUNrq1E6N/BjHofVkImpipTBbzhKOJiXVpNAvEdHBl1GZ10RPEIMu4BgLBf7Yg4qI
k+oAeYgEyTh5JvWZxaM8Zq5i1pTTlKyBOkqpMxSyhLG7vARSfq+2lCxlqRBt0AjaRum1vSzM8V1a
6acakAQNKXbvhpAdFWV+TtpIR4xoZbtE6ge/bPTSscTB1yrjjpEOzxm5nJ5mMJMNUfJeNZDs2eX9
SHv9NQ+6+7msrgt7sVOWmt8rXXklti+6R7gV2FIon1Izv69YZO/zOHomsqvTHc7Mjckyd8WRMuOa
5GUAGKjexrYNUSoO447o2trRpKrCT6j125hgOj+fZ2D6iZw6Rj1VN0u+3DVlYfpgyhM7A7RBd0/i
fqlAIiY0V3NzqjKxuq1kOXLmnBlU7au1fxf8EHTKulU7Lc7AcnM2Gw47R2SbiCH59Uxg9LfnzCWt
Hr5V0Vb3uppGR8g1wkbTUz8EZaEhfNuJbZufAD3lO0LJW3vp1xoyuEYWo6Z8EeOMiq1KD3nsCGWF
SbWFaTL6STVSlgxzCBxT9UPBwmEHc9eybTJgCNH1RrHxlxlvP9AIPEuWimIwXxTPCI1vRiW026mJ
pxs1j/fJmHV+mJjLoahUPPqF0ETHOdPcAps+p9JQqckEN0Tycc1Kxkiivl1DFVQqeUp+ieIsp4lN
qnaSZN2+BcNhgjzNyqeuFfDBx8sROo/5w+rKpyUr3qCgjK5Ss8GxFYOq7yiLwxsdzdXUpWR3MuAA
eqWmzIM6aQ1kezLYdzNB3k5ZyL07I6eZIX8qvY1Utt/2tbUl5Hg7F4i1iJMhvRnp5Uj1En+6vQTd
e5iKmkcjiuE4LnWCsTuNOXEQZpdo9Ze6fR9D6EFDbpoZnIAJac5g3UyRbH0X0gU1SwNgBuEbtTnU
ebYkhZM/IWrexJp6SzT0SvpQrk1qvRWNeJd1UbhXS96GeGEb2c3GXRwlIGbINHqeCj3ewC85TxAO
OsukCKrF3/Ksns/iOtIZFjinKAmmDa0zeiS5ijAG4Cbh6yz1y6OVSzsYXpmTyAbRFnL5o+2X/C4N
ZbRxhSZu1DC9yXj5XGaWxS4bLd2NeR9QsubM6t7ac04v+vyYEbXnk2V+w2Zdvm0MaL56Rm0unwAV
lwZJ0ImBqk9O2SWbob7pgzTaiN1M/jeZkhs+GC6N4BK7WdgvcX6DL47rbTJ5YauqSVw57nJePC7A
a8JkX+X/Rd177UbOtNG5V0SDqUjWaefcLbXSzAkhaSQWcyymq/fTv+2NvTdgwAZ84sMvTFA3WfWG
tZ6V5hseoLWnknQrR0pgczwNdpZsWvpwIDXPckrT8wCmaZHJaGIa4L2WfrYDxseXTuLBKZ7pXGeT
AEYUgSe4tu7dKZXxRs2tT73jTfu8yMNvIueapRdk+oBABCd12r43qT74aTMuKmQfS1+WDirYOVgZ
YqgOiZdU9tJ1KvO1fcRcEE5inJFg2fsOXTfBZCUKdXrZn9mZqu/ZaZJNk9TTf5ML/Z8eDv6vLaD/
LxohPiRx//MR4nL++Vbx5/97hPj4Bf9thGgF/yVAm45+yiIUgTaQqdn/k4fA6hnAH9bIx1DwEbX7
31fPDBFRHNKUYzdnfPUfWv3/GCIGIOmhcsIzRpaNp9L53xkiQrjnb/b/merZHLsM7fiN+HNYgf//
ds9TlAYG5rpi+aAT38siuXJbyJ0nndcEMu++nsg6IKSVaVPMcqbR/qeTV8Etzk1/nRmSCUPwZbrp
U4wyMBqBWFdue+of5xyKmvNciuLCGPPo5wkrg5Hy1iv8i68VETttuZ/RVbo9RO6oHY9Z0+4qZYnF
LNeJSIBDlecmKs/0oJDPEeSL/K+Xm9/lEO7crkGWIc9+i62u8p+V3W+0u1bZm5I/5Xjs5Vs3mzsR
HqIBMF98soLXtH4YeUyyvAChmYwTwmkrqweJSHzL6ou/3bKPzqaXFovQIgIyzm8dhDjTTollYaFW
vzFV2k8powS9ccLo2FJt+e60TOb7nJ1t0H1dykJcGN9Jar7OaMYGvO2BrKhP8p0hqc+Qu9jimjR/
ZsJoubaJKq0XtC+LSB2isTyDvGg4gH3vC1b3pN+ivNryWVKFLmR8Hp2L3R1qmgjM6yUd/48RGS8M
J1j+S4oD9zZBMLOM9qWJPgkFwo1Aw3JHSbbM7GRnociaLJupYHgb1LwW5FoEjXlWbrWbzQhYjHTF
2Z/TrSGa73CMDi0JlIsertg0svY0h6tiBjJOatfH8VfacMl8llXqUDzmS6BY3Mvxyra3wNGepsLa
yd5grHF1oRowmMi7PeKl5Cnij1URVh3n4NAf2m8J+DQN7gLUJbfzQ5hZUP1PD81DBlNyr3R56mHv
LVODBW/YPEPrXPrWLSzwivjg0JvmFnn9vQlSDfJt2hJOJbCd8k/GlP8ZGV2jR5+eojI4Oj3bSj9m
VxbMG7ObJUBfxG+D+dyCxl+ALftwxqlb2qJcurP1a5k/LvK3lV325yl5M9t8i5sWMQBErv69Il56
31XpMhFUeUkKJnLCfoqCtg/hIuP/zid/Mc17ycZVdMUR4nyy7Nvy6k1nx9O/iT9eoPCsigZ7Rldu
Q3ZlIv2DynnVQzvDR3qMdbtwi+Ok7k3NrhYIvBafUBVfm0juoiRcZBrwp9nf2oSyrwxObQet2eEe
a+Nlof4psPmulb13tr6HcbG34cf23CxkAl/k9FLO9FixeGrZY1lVts9cYzc4w3kqzW+ZiT9qsr6T
5kPOu9YArdPNYBGbvVu+YcM59MUqyItrI/y7dqixRsr53OQx9PpdkIZPYZ//qogFd92RA+8OlsVT
rlezLS567rtP326+ZVMe1H++DAwmiu1d3Jd0zC4+JVUfsBT/UUb4LgNeEkM4v600f/ATopkMernO
UIox2F2rOTnaRrbWTbRKovwmZ7U2x+Bp1Ea9gdBZLWfw+htrGO8Y8P9Ikc4rfF/+1ZgcGxlysFcl
qkVqjgmKnBFtRpVdR67hldU3rxPvUTNyNpjZjiICl9AfwrljIT7SsNjVDOM4RO5x922F4Pa7fF4h
h4fVqL6soL4oH0nx0Oul0iTHpplP3IJhcASF7nzNtBifOUfpr/3pZBW81qjh/wEqXwcQ4ha+fbQz
v75TRZxi9jJ7DnR3W0+vukhpRe3+Vkf+B90QOovSvaeo7Jj0xmu3w81GGAFL6LC9T6xbc2+yn/K2
uNZVup1NvQTsEhyCbNAbL6rmXdgQl03T6m1mxavpAzzHvBf/Te32WAYSCAku77400HecgtKdXkRu
vpPRcQM/dEx8cbEKmk/3qA3cPFUf/3QKeNwQMimX3k+D1w8IYAI+b0rUTk42xPksSA6NCwc2F+Ot
18L443SSpS+OqHQ54RZftGQ6LXqKmY1Xs52eeJtcIzyFw9xcEM2ObJUj8p5d8FMirIFBTMxOq6no
Ll3txmwA2AGlUq8D4FoL0zH6vR2UCD0q59WHPrdPQGztg056d6OBceg3o+L8Ns/hFIYfncZ66nlj
/NZ01bARk6qeeECSddtF8Ynp6Qj/UwLZa91y52XAIouARJcsYtaBvHdeoa8NuRUZreHIOvuN3ODd
58szqOu02kZoUDnWvoWJ0MBKIJ5psijuURDW60Y3ZL6rqkR+UGVASP9VXXSHaLZzIF5uJvu5jUvk
Ty4iGPZCALg5sW6NH/Pa9NIrLg3Ih42juv5LGdSjcwa7aD+hckc6xbxOC7u4+EMwr4a5ryGwzXo9
kX8pRrwGic/5OOlmOeJtfFx/kf3XLUxzpQJ7JQcnP6RVN8I3W/EhV+Dz63AxjWm67/zCXXsU/Cs1
pX+6UZkb6leseFK9ZxHSKdM5RWOl9+6j6Uin4uz6SfrdmYWxqKD5HsJ0Doi6EAGUobFaTRZ9hVvL
gE8ms7YDaO4NnztlgWd/5bDBFy5N6mb2HpkmZXsTrtGvRZGFNDxkuYgqB+pbP343B/Ilq9H8WhT2
J1lh41ZU9IOtUjs0yi+DY1+FyXTHKUV90iaFgv/GugO4bTQ5yyahhzbK6ctOKiQKhCQcAwFZ2GwD
dHLUXduWr3pp1Odp3OJIbeL5N+piayWNxoSU1rwzl/vHtvOJNBtzjZmA08DOgGAmr07c7ttoOqvc
epoNf+M4xa4T+sV+7JBoietw/h6JrC2Rw8ZGtW342OM428Lq23oBWyTUNO5pHOmoHkDNUhziVmxl
CuImRsBuDasS4c3QqsOcs9gqG7RcqBvqqT6XIj3IMb9GUi+z4Vq3YlcUBpHitBiOtzZ6BjUhhVvr
Wmsj5dVwrerCZ08FgXM0kYcqK/w/rMX649zPUYQdmOdfmb11zQxsaW0+YAXDlIiyLG+kuZxNN9xj
uQu2NITjpimgP7MmMZxFB9MvXnf1bOaPpBIM7jNhqLT2vdhFPvI7I2YwtGQELg/kZfhHimTvKzUo
IJUZ4qxqvHRJhKi5LatZPYFC4WZUdplt2j5HQjGH5taLGL3aTE2BAnZi7bQ2KhVCHpaQA2cg6q7x
bCmZbPUwi52Ghn2CUpT8neK5fi6Jg1srA07goo3n8A7DsyDReMpxwZiJA6kM++9V2Cy+6kqYuyQb
6/fGHeeFOzy4fmaP7oZ1SrGrAL68JPNknRsp9GNAJ35zSzGT64buCazfpxiKkmoOztYlgB24GKOS
eiavTeNCnl260UERv5jwjfcOP/oCOpX/RKCav0r6SOwzy69YKNQsFA2YynMI1tJ0FOENwyiWgzXk
hya2uT382pk2nB+Os3PYBo+ZFx16GX/YbTu6GzQm4t3KmIvNvcXY19fJTXojE3uZs0PijGbblyD+
f/V6Lfcu2Gu+VOYiURNSpkzFsLTgpuMuQKA6J48BdZLDs3La7OA4w4AvOZ8pFavJ/4RFqxZGbUWP
w6nV2wG79nksjOSjkVmwHy3BPN0ecsC4RVb1/+ascncj3TVGle6v8DqTA9GBrWNo92yXwXMsxVaM
JSIuCKwNO+26Af5qGoc66ouliEeWtbkyFk5knKE9XkhDenPTcTWQbmSPpcuj1I/jkfK9XdU94QPJ
RPCBTsO/COI3mUVECIyIU2xaJ6m4AacANasuX4Ihf3XQqicdIUPuyPFUvnCvHpw2WJtF363GZszW
Ikr+GNpCkG9YmxHDzbpm37IeEmyeOotA0DNtECJGNc42J0nCM/zkM6zWvWw/eQZxfqYkIkkveitT
JgZ5eG1rw6YAxLuOz1EdkgDyR2rDg8HoBII9ct/nwbTXurf58P1mmdrBlxy9nntAFQtvipmxTW71
Yts18yOSG1/mDEWpYECLUpDOz00se1OSO8Qkt3mds1k+pyl07CJCe9Vl3oGwmJWOfXI5w6y81o2G
Hpzy4AdRCnoFhPV6rIxD5Lsbu5LPk/W3hBmHwBize7MNTXamJAH5eQu/BAy5l4wmicTVQkOgwDSM
3ZlPr7f1RpSII+qWr7YwtpD5o4u0+n+6ZdwTUGGzOzcbApV41C1hGsx7uhjjlMcPTA8wpEdz1v1q
7MtoZfop5mrqUO4JIz9CkjkEln2JjFYf0AncKoVnIvZFsM0k1Ke4VdvKaAC4u+GqZSk/L8KiRWzX
g4NaEPtUbLgdfEIxBPWVHcU7ETvOu9lwJDB6JrHCSltv4+amuGRd4a3zNmML5MQ9NnKca3kYBUda
OV4CK7TzjR0xeSrNzN0FwlEHg7H+62gYco2VS90y5lIYcB3/3cn0tPXMptl2IHhxs8+jfK+Ja7kB
MehfE5z8d19oe2fi1d9oJuvxMmDV/m6LLjurvmaVVRjyXmQwIOqSDTlSM8ujnRnqvWXG+ftASuZL
lBHNN/pZ99VTX7A/1MbBJM6p3eja6l5l7+urTovkYKgg++tFKZENfdr3WxfAItpjmcuLHLzuoxN2
eE+bJHq2dMxFRGYVda4dxvmLdibn74wyhwmu51sFol+gAY6sxh0BY+HSxmr8Ipra3hBiOl5SUZnH
2YppwVjkrjw/t+6hXRtE0TbG+T/cnbzxa8j4sWB85lUc9fgDuwdUovZOHPrzcXZdurZANMU7Zu+Q
h2aalr3ZuHdsA+oDgkDDgFFN7buWAsImoHT7jQHCuGdm6K6DPC3XULz2MyDQ/RjFCEdl19jPowUa
mT5Wi5VdTCkfTc/FHLRyaQexessS113XXhHdpN2rX+32IJsJXEkfGthZ82j56A9mUfes1W1rM2uf
ztA3qumYyog7QaYBc+w+XIxlsS7q1lknA+F+PLWxHPfWmCyddl5g4m1X6chQwu28l9xobtyzLZBZ
qoNQhKit3buZK1oYcpazcIh3IALQ/de4JZ1itv7JvGetC+gCHROS6THJf8gW7i59luzjMO/XBQ36
WgvC9bCqr1OZfpShnW1tX23IG2OjypkNfukpwYK5wCdN2ZX+KcoRmfhkfzR5fqkE2wQW/9FL4DYZ
++eQkUPBviL37QHB8Nwfs4G2Uv3OzEpcH8eANt+1CvdSZ+vBtfTCbntc8/Z8CBB9rbrMOYwYzhfx
MPPrsuFU2tmmJ096IWnAnCpf0Y0++scnnMwe/xLephdqpNz9kze/JsB5p4xpA/OkwH3QCNSLGaPA
np2yJKxi3pt+uRMN6xM9WBENn1Wd7eqns69zSaUFO3HBbvrC1ANxcOqJpRrNcmkMTDL8GlpusJLy
GNcbx64z3qEYz6wZ/SSI0pLc/6nAr78WucEyjWhlvyZxQebAeC27pcq26afSpLrSSe35KP8BnLdR
nIXGOmqBbUbjJ1PpG4ccZ3wHBcKp/k0opszqIzTmaekxLiFtGv1OSSfQ1Y+mLOlRqZKvvfXg7lMg
aI5Lw3jrWLdBXaEnldVRNyzfzdSzNmgdtm3oSczWGHTnNIeLkDMkJDF7YbJgcoOTk7GrSf7UnnWN
0urbUNAjY82dGRnptMQyH6zyonQRujKHabIiBWqcY1JQDFHq6WFBKfN6BwfbgEJUtk/RbEHwaAOO
lhwPX/uSluMp1NCG07R8a6J6Javg03VBUHVFEW8tMz33KSsXphKdMQLCn88WADSwLEuVyHMUms6S
YIF0xx4TN0XYinXrsOJu5QSSxTxpGXoXzmwYmEV7dGOC6qymlOBK7GTBpHeZCTwszIHWHpDMz2hm
owgEmeVROf5aA0u8+dF4sh1P1lFgXwBHHGQkVwwzPrM4Nk9u5J00mZMMzizrqgtPnsfBGa9p2/jb
oaxWtpqOZYXvJdY2t5L4Nb2CS8aXZ4/nYOH7dwnQ/A2hg792QatBGuvQOVfZsBj7pFmYqoK8gh7p
ZDBxukMx6JdRPSBYa7tLk85bL46ecqKLFk5vv0302ut6lhfHRub3WMKZjGTalML/EbGNtKWMXtPS
ybayAEnkQc0kk0Xt27ncBCFPaaPGm5Xl4iVnvBgHjrGJ8nleupnyt2VZ+xu7nNAAFv4DSFIGT4ZK
v+shuhGEd+Bv8sadeCYoglc++JRZwVxrsjkKE+5G/Kh7EbvseTGJjyBm1sIob3UoGS8KGYEEiLd2
mEGcKzrSVN3gKKl46mKc/nJZIZiR8bpnFHTSpNtQUpjJajCn5tbHVnWlNDijFDs+cEkr4AzOKhiS
p1Qa/gEj7I/Vq3Tde/O3JyDUeFYU3McMLIdOyyfDaTgkm1FvoD2UT15aw0vJSg192+qDTZvO9qES
lWBNKaMrupB4ByySsIZBM5OZQIxjq4S5ZN0yD2xgXHlsiVIADqhGbL+qblw826I2JVkKgbh2AvdU
wRnsi+Rqefk9QAcx9c6/vpr/cyvxjYSEo/CIpjBB/BQBZ/0q/DHdRYSI4ZnfIOpl7WivOk1wsfc3
xpJ2Bd7mXJVGOFSufPupV9k6Mz8N5nD3oBTDAj1ofbCaGZpnY7n3yZ7SbYDt6KUI23IxB6O+JgXK
QIs0pAZc01koPa3jJPijAwDw1F5vNSMxxuwcvBp9y8IZMoQwskL4Nyl+0rE6JeaYrmTIf9S2So+q
CleFee1tMR6SB/WhwekV+P2ahSiD0npteqW7ThUvROI5khJ3yihUGMrqep+Sq2NauHiAmvcOhhki
D+z49YE+YAlu7+rGSNZCdOtkpiFm7PoOMac9q1aJhZv7YtnWGu9I228bztw0QZASukhJbLp9J981
cKnGymNf8ZHWMG9EXYpjUbZ6Fcba3RWuVEwMKLvKrm3PXJdigbKHezCpfpVBXk6Z1us4ID8hreZk
49maDWymDHEwUzYTofDh23T5N6CHI7DR0+hFzj7V6UczkYDUo/M9pOmwz/Oo2iUEri50OGPHJp9u
xc4COJJurZ/AzLrtYOtT9vjYjZy3xGnrQx+jo7Qm7DNo0uy++ZJWiAYWr2q4LMRwQqRgL+LQBwea
NJs8cPuV09jRIbfabwKxWsyu3o8iwqiP3MNjNzmowtj0WnEjRRLvQqK5JIvOtOC/5+1XHYjPtKrl
MpW981IFwwuPwQ1BX/yQlP5Q/dinSnYHZ/DEcRTGMYKngbiBEbCchnhdOAQ39DCdzSw1V1biLpQ2
hj28AOj/Mw1kSdhFmow3MsSuXhS9Gxo5du7mWzFHCRoV+5BHMe6XmlqAWOATqrODm3sYCW0EgaTv
5AsmnZigEoejSrDMTg5pi4TUSc6KdSzOyPSlSM9d1VxpU1eB7W/Cyfe4+71s49eAysscJazhL+qm
tFc53S8zw01QNWfXVNfetZ4wuLMvJ4Wna2Zyp4S8OqBxMIKM40ZmPwby4ZwHvzRLY1mOebos43bn
mN0NQ/1ddHm0F3q4Wk19aIgvWLr2dNEpa6Pa/BdCYGdaHottHXfRMuF/uPoP7FLqdcRuEIy7yJxp
lfl/zcb8pdTeEXZTrCZDb4wpuEtYVAVeEwKP/hVu7JyC1pXID/JqbUdiuE5GdGwmOrjKn9+7SJgL
IIRc3JfcyJ5k1C0YFS7jWR4MZ9oVHWJjVOlbb5SHQbZyxccfLy10cW09PfWBea248wbztUZU0Reo
0vJhm6fI00UWrfOmvfO1LiiUMKn1FEltKG9T+niBJSczQpSIbOKrW85HjXLS59uMIgZixcyt4Yfq
n62iMxEVEo+5zQA4K/eRkO8+1+aiYwfpN+YqiG6kHHOVG+9axN6aBI9rXybzKnB4+XVSztfY4pUa
HKB0qfbFnpnKh6zLp7LnZxlHiU2IZVS0rWcsOWo0trmQfxx+S80zjYCcnaf+1yvuZ0yJjdhk3kXK
HA2l2kATO9eIfYiH3SDiWVea9976g34VMrP3Najwb8Td5iFxnzEU2tYLuh6vMM7uqA/sg5eBSa5F
719jhGtlGNRcxUlCCYhuyTStdcOs7e6VvPhuaaP5r7FStR6tcmbOd8li96VuR4GOcILr7kTWi4Od
g/A0EYVwEYRZHmmWDwQLoXGRYb6MEKAdJlegg+EpTug/mFC77cquO+LHZqSmpRHtaiv4QdFM28Ty
dlGg4lxlJalPCWrGRYJG1EtzhMHutOihoS1JrhSHShfZvka0Lnt9TWPMDZYJooxEETidpfGU6uZg
ZNFTkyjm6e5VGXgI0GRv0ceRNCe7I6wFdZCuMWzGIHpPK3WdmnRvRXAKq2z014zv/EXEIGmZtFAu
cnM85swQX5Oy/jVNRqqTT9+ZzPwBxiDvPifgKgY+smqLzN0a0MmOyDh3iUugYz8/5zZIJTqVp751
kyfVKRZo0uBnqmKKKVsap0q1GEW761zbC0WoFgLEbTd9d2F9NcVzgTJdk0MtcmJ9KaQvQVZu7Nbe
ulPxHDQIfToAAem/tlMbynpMKSknC0fXPk6STaH7rSlhNDJuA4DAlhsLR+JQZeBhfCCjxSmxHoLs
Y1dUK+W+eGl7dTjOI1VfYhtwX0cH5iCg5Vtz/yBcbNe6Td1lp1P7zei8aOl4Eb3MMIS4MmfNT2dK
EuO9FxVNSCiJmCTnUWCecaNN1OyTfpWNJ+ErpDzfkjacrLAlSVk0dC2rGhsh7K+NXKVHzCKBFok0
/vC6ceN030jETKf6yJLmM5yMmzk8tAXOKgLDMQNirVKUON0pS+2lGX8WqEgr2s2EYxj2XOK1+C64
6hjKZB54nIzjoo9JNZfQwOODL/j2fYLeahGHL7gKUOhbTO4QuvpLT2fmfg5otRdh5ZnPSeZH9yZq
61uRMxCsZkRubWPILVIOe2k7TfxlYgDZFpon2tCcQ8umHaw1m3o0wTWjBfaPsRkc0yB0H1oCftRJ
TeeqwoAdOsWw7XpRrcu8cN+K2KZ5G1uO+gRf1kriN1qPqrq6SWH9ET5vsKimjsFtFv225JvtzZQj
OnHN8l1bKMmoV9W4bpKgeh6z0FvOWXLNCANZpHGCPRkF6XQY/QTin93eUsqBl5GifhkVqCetlkWe
+KiRxPt5eU8a49XvIEIzSv0TTtWaODm2XhmHaGnrpxbOGJfVGwvzclsS0IWfqwgXOW1CERsoljAr
MpsOD/Ck6lUaZt92gqozSN/s3t2jzf4dREqLQVJM12SMBenktffcBcFBhsx1K/wR0meWa4bO1Yx5
W1opo3XF5qsKPzjl8TmUmpkwSVT0LwRrMqUOBwxCJm/LoHYVWwyYl8PCcLqnaRg9mJ75rRm63Syh
kWXutRb+X3Jsnp3BOJC8dZqzZpuIoWFGgHba0LOxi9LklpWeT10Y3UeTVECn+yBdAQVbg32rc5XY
Eei4YT46LMhMv9ejc8tNtQoMptIl7uthZN+oWdNY6Rl2n8mUUH+J9LextLE0Ke6XdKkoSRjxOo+8
SDrR304xzwoHrrbIyVAvVCsSfzPiuyhOs14slKEuKAafgg4UE+TUrTOmfzUR7UQyVj9I478cs6S8
9uJDM9rF1imMXRiJbjGocVcY1tZx640/RwfpsfYhz4eNdnRMQvlGYXhxLCOhQohvownJRU0XEhkW
UyjGRZznp8ThOi2dgLcP8JXnP85kK195oVqFwzQtipYJSVnzg6Zh+lHN2IhVfwAC81gooqYr5IoA
Tuy+gpYl7P5OVX5Nwpa7P1B38tiMZV0H7CXDZ+3MSzOz/5Kksnc7fe0KrP7MKkJV/dquYUITlC9I
IBdDW5NCAtKN2JaVq+ttQPDUzieYa9PlowPM2pZL5eKWGzIXkBS8rty59Xm795IcdmwbfVqK5Yzp
GX8tPbmMGa3fxEKPXCT/2XozRA70TY3WNZTjxTajqzGEK6/tPmyjvRZ9szH86dmXX1Jv4sy8sC4k
C5mcTPyYZK8RlZLBRe7ofVKz32VJ/CNYh1rlosY3lZg9xvWeUsM6Zyyo8Tgug9zeQ61ajlb2POl7
4O+n2N4FRf405nc7NVZd5z2kACJiTSaaJU0qbVuY7iM5HuvJT9dqsMViVIK9S4GDZSYTqLbCaxKX
dEIWU6sZNfyypLNlokxxa3btuKlqf5v4EuNaSucuMyLvkgw5Tu79M+b8hPTjLnS8NmbQpqXuMYAw
retah4VMMm0QRvMecqctraj7yKrpkPnuv6jpMB9bz6zW0LoHZ2YcB9rViX0Ye036ywXJiCV8pdzf
OjU2m6LcTniutGwDdkEN6V+dtreFZTNgN/qKR44NJGVYtqjL/qQD8x9M1QUGz1eosF+hnx8n2f+A
kP1nGOHW1GG08pARLG3dfHdB8mQIl1mUbp5Jr+RW8KDiDyitohOCctZQxA/qhI3er2k88nL9HyiN
r82ImN3CiT1YuX1psvrUdd1VDbO5zJseBYPMl7LkHNVzeSwVI8hyROJSJdkHRe7erJvPTKuPoQ0d
9hD+cRyst6mvfwsWuQscfwbjb+PF5NW2GEBt5+lnFq1epCWnZGQHSx14n4yPH3xdV69jVd+4iw92
MN2CQKEWd7cPVYafWRuW+sPKzdXEj5jO4B39rZjsU1LkV0Z2/pIYVLAYQ3UysITxT6BBlTX9xuDP
OfABtg64QjOTzWzWVqvIiE5NW/mrgonZosWJxGojBomlmeCVk7EP6t7EM8CfVFvjISajb9m7TG7R
plibypNXHFbmCbmtgqGR568tiT+lbXzNXYcgSr1oA4d93PM79olaO2mgIL9MfHwVW7HIdkqeR+tI
TFqybOqoXHYNvseQd5XrwdhWaHu2jde7kELiX5HI++RqhtOJzdwu38qo/9t5ehW4p6JiBTM1fNAq
iVd+3/wtmvHk0ieoTeVOMGIqJBmeeJMddBIoO0w5SAsn/xd7X6E+oda/itFVx2KU9iq1M/HlGOYv
lCzOVOtzGOiz8qr6Y8fJKZ6Q2o929FhIfXWt/ac0Ee6zOU068TBeWqiJak64jxmA9GrIKKIcOz+F
Y42QId5ja73xdR0NiRSNldItydxVZfI02ewkMjQPWUjSkYKVdpbqMnZvmCTdVed5+8SuDtHc7Oq6
fw4wH+3NildLWOGL6DzEERoRzGQhapTDwXPGD5HU3sUcbX/FBvc+V9MikvnRGvsLxsuX2uYjdOyN
r/BWMhFbDLlnbDsQCkbk/AnLp8ZA61bJeWM4ockmkn1Wrp5rZtOM5Baukk8WukZCO94jL/tbzwoI
wpDcWyP97hEchv6PQ9nQsuQdhMP+A0tGtzWGbZXuJ1E9PK8GEqjz47VIyk2m5mWUvGr2elI/x8wD
hnXqrqaGvtZkyQF5Z2Yi4kxIDSdmRl0e24dCaPNAUthJ+UjCAnP9quSSNPbHhh0xWpQ+1QpnRlyr
8Lkx+UGRpJoHG7fkj58W8y7HyvqT+hnJlaov7jPyx19HBdwwdkfuJTdRPsTqEudiIPKY+FJWrVP3
niLSuqCizbdFYE4oCnRynIwu2E9z7WwC/BMniLDqlEOQ/goLfObKoG91QF/SOo3mJg/BVBtQqkhA
TMMP0hE+4SGeG5F8+jW7JMyR2MybjkWP4dtr5IDVqVdzc84SlV58JwdF0vZvbcHHaIZMQdeOUbz5
RCiyHLe1c7AIHGShmf5rombJmbtWkbGZLXc1am+lCutatup9CnpEbN4brlK1suKifjRR/5W581iS
3NjS9Ku09R40KIcDi95EIFSqysoSrKoNLEsQWmvs+8nmxeZDknMnA4kbYeTMohcURlamAw7348fP
+cWjzHTdVTLim0Fz/WMZWcr71qHwaTyjL1tui1Bu4la9j4r4sYwFFEPvqFCAOFJHUg50lNNdaU7G
MeyaxzKUT1Vgh089ekGgkcFL6dlwUwGUxkS2DjYyaR9yS/sShs1trv+AGr4NO24gdGYgK/UN/XgQ
+DGCHQM9Krwbvtjqfe85m66/0yx/L+m5+NZjLjt4ntyKSOyk9kvp6S0GyjFqFXc0ym9G9H1CpCkK
P7NvsZTjjmn60zcFEcN9i56I6c+u7noNhMYep2dDereNCuQU2pu19Wiwky3KG9TzdlRKHvyoOKES
C4TJBzCoh7/jOYmiUWSURBUfl9d6Zw6kTVEGHEt5zJH0rgh8euia+ilP08dSmt3eDtudganelxh8
4x6tf05ZwI59ErjDlP8eZIeuCG/zcHwfzcWkIcq8XY+t4mmsHW64AwzUqvuQtM6d19kO/DAHIzY7
HE76FPk7P+rBYweIj2TgZh89VbE/UxkM9sbkkPcXQbx1enXfZXMfANxaXCA23ZmGdNFO22nxnLNU
cIhLm6MVB1KJxSx0WRHcw33Zd4P2+9RUt3UDNjcTh3D0AStHzk9HJ0RSXsFnRRu02WbWv4+sktK8
Mt0qeY+My3iIFWviXhyjPxMNiAlB7tpk0+ABDfN+wgvDWAGcq+J092Ub3MnmV1irAHNMUiRTYCne
DskzRy5bB2tLOLZfsinf5RkQV5sjnVY51pkOxtddSWKWaj9k9KMqYK9R6rvvJfn/TGUTQEY3giQ7
QeBnW6g1FdckiQgkvb0LMbiE59ZuiM0OnQh0GLw23/mO/3FsYAfatiF/pRWkdhT4G9fXihva//fw
Vj7T4Q62rZn0IK5Fiqsdhr08BW3aF2bB32JgXFTuO9P4+7dEjP+BMi3obWoowjqo0Npi5knM4qv/
nnTxv/47ec5+/sepnv9Rn3Ev1n7Rn2QMXfsNYwMbTxPswwB/zHq3f5ExnN/w21Upa+C8i2fPLEv7
FxnDUn+DimELtE9MTcN+BR3Cv8gYwvnNlrqmQez4B2SMpRivKnAkmcdHoRVF3hemxisxXhOlS5Km
cAJpPtDTaNv+WDfWTRlVuFKY1rB/NV+Pb/Vc1oYTKGsbJq5SJGwI1bz2eWms0oS5AkY1cpAxw10G
UaYmQUtfTb1dDXnrz6XLgvN/5SvjMbeE9hFk2unnf/0n4pi8nu3AGxE2syXMxXhxbQinFJiVQsck
Qeq15l6MSfuo4oDrjuQLKcW/sTk5QeIjUTJd89lcarDO4ztC8Lo8AZ51C93yOG1DzS5S1bWCwjqV
aqlwERTJFZWcJZ2GUXTV1HS0ylUThaDlKJVfaHqn8RELJHmox+R7mrsFJcjwmpbvyoTqDMeSgXNo
vxErJrhFtlGMEwKBdnNsHAXGiihxHRnz5KjN6re4wold0yuTa3h9fuVNX1wMFx+UKrRB09BwUNmx
F3pA5mx0UooekPNUTt02shLtyeKRIIO0bLZNIFKgzhUU9o2KguJ9agYTh3k+cjvMlDL4QHXFaOng
m/Gnqc+DaJbjxQgoBT/+OFEy/hl6rfyhFimpx+W1r619Jn3WYeLEns2yFqynCHZAm1Yqiz+dXVIC
CgYlPi47J7KVx3SgNIKnFcBAT8MCgx6L1UXixOLOjnWuJO/YNyQ+OEW5iucpp8sPNy+R5bwajibB
EBqWKqzFsw2IBmU4tE+ugi37pi9lcfDbGjdHLI7DWlYu6ZXngoEarqgHr0QEPCgEKh8EQiwNFiK4
uRlmNLcMnDgK2e5lA2ul7MiAwej+VLv6w+XXfPMJeDcVbMoslTWrNC9es4Zq7wApNl0EhMU+0yvn
MfUsNDB0jLovD/Vm689DIdglhLBsHb7beajTPKsutXoy3bzIKU/Z07u2K9Mr7/NGkItBdEMKFddB
GBj6LJ/1KnxPXmFa+P+RazcNMB0NLEJkVj8dUdGyL6oJiw7ospdf7M0Xm8dEwRYDVZxL4RCej6lo
NI/hRtCQzb3+sc+S8r6j1++C/cYrNwMoc3k87Y0G2DygILzB7aXJYi32fIoIjVlaDBim8bihuxxv
K/oUrmbayFqD+K+h9d+2Vtl8SNlUxzQDl6aILD7+kwdh8eAAZ8wuhPPqejXbwurTcbAV0xWTMoEN
rMt7P0Ffq0+8cJNqRXqjtAqM8ToBpCCG8lTFPdoMUKquPMnbz65hPjifbbotNPbs+YNYRVEEZRoL
tyhTkF2h6h1yE2FFE0q8E6rFJoZ1fi30vgkRFoPOdtEkSjqaWovvbmXU1GKsI1xdafEGt73tkFC9
VjMdgBeXxZ0BmP6AVALPgLehSr0UnThUTYxgqrcWiP5j19OhhDv3YJRldQuS2HBhhTRXFszK7Dgo
6GHdYfCZ8Ls6n522NDNLQaicS2nyBAJ2eo/UQPqUFNbXGZYbbsrEDq6M+eZcRH0PkXVKUEyOri8d
BkzgRB6yfaoL0qK87Wp17rrTWMiJqh9ppPzIFRYK/Qtv75t5eiXWaCvfBpIkkYY1AalXzo/3amVa
OvTtrLaZXLWWTLMNCCctTFyjTNOtE2MuJisaEJAYFWM9B4oYmRRHVafeWJYpdmKo9X1bpJZLOz85
xjnUHpQTQJUWfepe3karU4WVwryB8J0T8+d79awjihZh0iGHG8367mmvVA9T3uhQ3rqCRkx4Kn17
C0r5F6lifMW2ZnWeHJYF543AfGSxg5HaCLW+5jM1Td0+xB46NWSC1U1RK/iVaj7qExyEHwdBL+jy
W789eVggr0Ze7J4ad1K9KS0WZQ8sA8PVYttmXbRTshGW97/uJCs579ry55CzOA9IO7nYnM8v0KAU
Y5JWdYF/ogRYFaQTAzdtX9OCg9D18MYDAHdlBa591NeDLl4PiLXTZJJBgeGlB4pX8ph52Q+YN49W
IU3wcqDEUN6Tt1NQ/N0Ugr0H7UjlegWZXH9ROn+1oNpW1sC02e95YRgunhbVnaCkcoozah+ZGoor
i2jtUwqTYEjWwsBLO+ixRhKi1CUNInxStpLm1AFP4e+SlPVayvj26OPV5tuhpuIHxr+df0sFo7y8
4vh3szRt3DD2UUikhM3VBbyRM07ttsQD+DDYUGIHRQS7iKbfDpMi/cocv7Hfom2IYD1XVRVHCcnt
7fxJhKmmeRbQFavsugK+iW1BF0rAFRm2oBJ3pne4hM6lUvjwU6Z6dKZn5thYB++MOFf3pt4MNzk3
5dPl1f7GdmN+sNk9FCcFk8zOWKRAwdgi9OgYmtsJWl5BoJ8qu3ivjxMynB7YtHBM+1Ogh8KFq+lt
kZuvdpB/UzfTcFq4/DBrW8+Ss3iCRjINbeN8kvSkhZoAccntpdbtSbbpMltFeITHI98HIOLeeVla
X1kka1uPWGyhkIolMiKx54NabRdI2Wmam0boe5RmZx+tdLxHnQvLdzUB0SZ6xOYrBDS1sokPl19Z
mz/82c2B+ZdcyCjYkRA66mL+7RDxz8RmN3Apt+C5GsWdpkLnNXt84RQvCXYieZGU5I7mUxK7aQxv
eOCPTdskBaJdGEWx74rEOlm1WUBoK6IrsWltv+KqwMPRJJ09wc8nKI0t+LU+CpwRHB+sRKJwbzbR
gNpa47y7PBtrk2FL7vzzYMSIRezF9tSqk9hgv2qx+NU5CTRM8MDbssv7/YjR65UF9/Y8A1gmSMyw
54US5CxSnZ7oP8aWBPoYBN42adRiq1bZcMJsBkZ3qd3Dyd0myC5+vvye85Sdf3TGnTMDZtTh3jY/
16uQa3q6hQYaF1U6guGT70A06GyYoZdHebuyGWV2rzFMfIH5euejwKlBgM0TmtsS9x/tAvCEA1oZ
8xyzOXnxiFx3HqTHQng/7cG2r4T5t99yHp1cn8SOnGr5LVtgoX2OHils2sAhaxXoR8S2/ylBxJa+
W3TND+Zt8NAx9YDcy+2K5F5fLNNeS4QDpAtAJ35Ju7IMKBpjfEmWDWotxL5sN9E9OV6e4rUPSeVx
vkxQkLOWNwnDg+8bzYOqmdnf+2Rtbh0Da788ytsdSGjQVC6N7A1OzcUybQXuaHXWzixuEx1dhJR2
Yzm2pyiBCf5PhpI4p8g5H1iemEbUh5CxeKGgiEZXS4vuMEwq6hX53y9mcjBTgkKKm42OpfH8QV9t
gtqfQcgJuNBOnaZ9n8Tfg46mTGjB8m1G2hr/4M2wllQp01K41he7YbK8qelEpoNxrSMA41xB9Zl0
oMf87fJQK1duHZWgWXybi55hLNeiPpVxZYiOzlnWxnuYmB2kJIWUUrPBK/VoJ0y2Ix/jDNIIrQp8
HYpRhxio0Fz+f3yUZUhVwHKnDTjnugc01tmFjRZtThurUcetreCJ0fg+tskUA77YJApukaI0qFWI
s11+krX9KTWKiDoVF+pHi0XccZRJCIDYxOHifrQji878uymw0RTSoOp0fnZt26xFIA52De6UhtTp
MpNX0LIuGopmbmEKdRdHlg5hyI4wTg4+oJEdXjlM1l4Q/29E5DlJkIpfrGcbjSEt9AjqLRQpSN5g
4FOUZrdpm70XsQJ/VYUNcnlS1w4wcmiKoaZKPr0s/4WWFmfUr+aDZPR3Ch7HNwgKdqgPmRXScSWY
Vy2AQ1/a9pWRVycXgg2nC8x/GkDnu7cMjNYUBcQURM6cbd5W4w6QZ4b+bB7s+JjX9tRaDHTsuQaA
SRp52qJm0zdDZPa4OlMWr/HcSFuxD0UW7DXJ2r48qbMVwPJ45sJARmAyrTp1+vN3A0Oh9wIEqFuj
T3xfNOWpUYGfADB1XGTW8TLVin0yZicn0Zz7sVCdu0q3P6l2oZAVqfgT1b39HmtgyA8cgZtAA0w3
CZSipyE6Ik4HGgoso9sZ4SfV8w1IvoH2SVcmMDdFE+9F42MUgrDFwcuxXa8Th15BTbFIGccefHEg
T6k+VbcCJZDtKBsbdKLW7i/PwsqEayphkssKYmf68prWdRkAqIGlFfRp7FqFXr+nygE8ofSnKztH
W53w/zvW8hiNESYrEJjiElIbOM44ANJwCp+oWFolwiZD5cLpb/aFoeDV5hli39UIiKOziyxoDYQn
QinkkMD4AL/cZeDugpbn7KwrU7Ky5pkSAKAGkwKpZ064Xp1YXqJXcVFwV+pZp4jwTB+ruIo/NzTP
iO8TNNXLn2B1PFvl0OdqhnvFYjwpoV72cwLntJ33PlVBzMKwEPuqTY29CYLiyndY/eRUJoFAkc2Q
8Z+/H0awttMgb+DWFUrj0QjiUKGovOvqcbiyx16C7yIFptQmnLkkyvVLzJnVq7lEiKRXICioblql
zecp8JJoE0yG8jSIDtf2PA7Cx3iQ8tFp1Kc+Bn0g4jg8InrqPIRJWXwptGETlPqvCPLUfTWgoblJ
a9NCcbhIUpZJE9TGTVEMzlZBSo3KWNHsnFitXAzmG1yPgT20iLgNdGk8rwAVOlhep8NLy6YM5Gsh
P6vNoE9YB3jixlPKAVqwktqQ3qe6fxycsLqB9JhO9JmM9kMpqZZsqJjKB8CwhrnPpiR4l0D4V/Gk
0K1nkRggTUZhaJ3bizwpD5rEt34fSB1Pd06pdvYk8IGGC2w7vzpeEv+hdTkW9agzFwcke5zflcCw
f7f7pn8Skd4+yMwav6R6Co2aMAZiSrQgH22l0X9PufUke6cXVUvABFKBCE3UfOtRAP6gjkLb96XO
j9UaMNwCV4CvzhhqT01LrrfpJ29HPWhSd5k2gIpuLKOB7uIH9U9EwcIE7K4Hysw0TbZpzeXjUPiG
qV5Z+2shgbuRyl0QiMbb1gw5hGzLmlIjHZljnFlfygTEq9GWGjIDqP11dKevjLm2/k1q89wHOcAZ
4HxN+jpABMSYUYZOp/6UsXKh4OHnWg9xfWX9rw41yzda5KKkVYtsSJSlB7GhoejWEkqghNSHIGvz
L9PEx7kcRVZKDPqL4c1sGMydTC6OMz1Qs7YtOhWmdCwRZmjELfIB+rHwnbs6RwGiQQsDYI1d7p3R
h5VkALg2KfzdIKqWbf0w6XfIjyOMOInm4Omtc7j8hGvfGpEdc0YZUAVx5jj4KhZMdj3o6jiorgds
1R1jWAhUvy1UQJpqE4HquuuiaxbaKxU5fYaNqARy8gpaMueD9q2pDxJ8uZsZaKGBwgYUjtxWBeau
K36kSWRBYzOi+JOwfTQGETzzP3WRPcC7Tr0PmLcL1EXiNn/Uhgah2cszos/ffxEedY1SIZkduRWd
5fOnS/WmKQvNU914ClFnr1/k0GEPDZhwGYN9i4aB9gUaJJSgVEf5YasMSfQQGEaJ+5ath1+yoKj+
EFaW3vmhBbXDr031YRpwAuQmVn8NTOG8R3MJITCPROV7qdTy01CE5k/kPCrryuusHGQ6/UcVgAyl
CGMWVH39gYVNCMrSgRqbIiXI6PFbXbTmdoDNuXdqof/99YQpLKa6Jv1Oh9rV+XDMM5J+6cSnrVVz
l0jwvBIrX5pogfUYx3AZ9eyqTfPKjqZ6SkNXJ2ZxpC0Oz2qy0XiXDbeNMkRQAQmE7QTY5NS0Zrm7
vDpWirZcoihzgIYiBadRd/6CUgK4n0JeEEgMSuCjX+w8UOkb2TcAMhXdw2KhxnKzn7hppjYod2QU
8WeJvsnZoP7y06yUmV5udFzqsCU3lllKBPcW7+GERBFFLmIMBHuUoaYbfEcwf1H77LazIziUQQ+F
WETNleHf4kIs1pYKKZSb9gwW0s8no5eR0OHpcDOoLPkzRZ/mw2RO4rb2ehShU2G8jxub0jZiZp9s
xEY/FFNBy6opmCrUIjZFkw2Yx1ncYmp1vBJ811Y+2/cFbgOcYbkUUfVJoGtT+1LSUjsUanRvVsNB
V+BCJn70l9jzv8VrrRUeQMQhZkHLgy+xDGqIfBqqPVJTGWqvcOmXIaQIT+4Qqmg0xQGWNAV1pI1s
wFhSCslKcMZUI/0rp9u8nxfRC6DODBij3gL6YPFJdCT8fJMWguvPOzzE8wlZl04//u2FhzEKDStT
SCmBwZx/eEsmnYYLiA4Z2dLeY38zuoU/YsbXQVwE85W5kHyqE3BU3FRLbAn+/vAaDYPZHw4n6mXT
mE4RnNKxNtwJJ+mdNw0TAgg5em5eGu/NDp17R3YS7aLyYxFI5fHy6GvLfq4scTUz6N4BKTt/+yCJ
pYrKLMod3oTvWZlYt63aIYdja+keh6vxOHcFKEcOiJImQ7IXMkq2kHB0DLutAOOqJHaNUDzZRV9c
mZqVA50rhM6xSnWbRGoRgEOnm8wcyLU7yqJzg0nXELnUkEGtaSvFMOdQ152uVQjWBqWLAgCS5U8J
eBEUh1YHCmUhU+yPKMpW8QPSFRMMXCM8Ju0kb8fmWlNv/o3LZU6aS8zjfqZR5j7/BBG6ER16sS/q
mg7IPWhxujrkbp9WJfDkwJjbiwgdGfCgp1EBth05w8fYgYMELQFhXASDL6+KlXBjCOQ9gG+A3KDq
df5ESZpZbV4WumsMYfVBkVZ7gKn1qS4qDG/SpPr7CTPXYWduIAIL0+SiKBP7FLyMJDPcEAT1LioE
d6SWXNJyWvtamJ9/13KyEU+nLIPcCw7e86u/ShIF+y3xncRwaR83t6Eo6JkETQStU4vQVIFVlPe1
mLlTVKvTqTkVgZVdieZrS4yMDNwmEwz0YnHGh76o60zlGSYnK9n3SHeqk/yUqU61qbRI2RZR/v3y
F10dEqTSjEthQy3rXpEW5vjsDQS5KWgeMq1PSGNmvTLfzrFIRd4Wpphz7XqyGl2ILDNQFAQwYNXz
2c4rM6xiFO0wyTG8U5nEBQZJqAiVaDEccHdBbaXL7Z1hoRa08Zpo9iLHosFvMiTd8M/bqZFp7XpD
YnAs+UCXJ2VtmXPaE/g4+cGOm+dP18C9MusUdUwT+4qd7STpURYelCoq/DtcNp1rO33+hcvFB2hN
2g6KRRQsFgGNpVCbUwzbhq9gn7SYuoAVafHes/NZdbX4FVrxcBP7qf+uiPP65KWGsy06O7vPBgR5
HMjbZIf96fI0rKSc6I7Qu6TPBvx8mXKKokeVoQ2BYwJaRDIU+FidjG4jjezKhK+tQvI7QKYSXAx4
8PMJ9506RL0WuaVS8eWdNKFhdT6M4sYcUrdshHrrG+E1zM/aoCB56NXM2Cxzeb5HQJRD32xMVzGz
fjcO/gEmS7zHtkEHRpF/BKL08e9PKLg3HBWo8LH2F+tq0FDIyyo4fIUvk21fmvS7azgxMeqxV0Ln
CuaMjIW2ntCg7ul0vc+nNDSQWNeqHlPRWDW+WX6H9KTq3LaR324dhEa2KKcikc6V81BJhO0Gisd3
WTaqe1u0DSbz6C8CiC9OCDBUO2T/0KPvqE2P+AZcnpWVBJ8npash8b7QOM7PnzTyaz+O6waZLQUl
b730n7NWq26CqsJNsIvjm1ZMsKbzQNsBjtOvjD7Pw3LrAZZ1TEn0RyhwMTqSc1nr575JLokbTNIQ
c9ta7Z6Gti4OVBfVezWNPlr2MP6D3eVwt2IJ0lihaXj+2kFPsQt9PAYOBEUR1fZv5aD0LheH5p8M
ZaNpwd0YeoBcrDsTWb/AK1nptZdViMYgAZsE+rizy7S5cnd86T2+mU+H4i5vBO9hGdnR+YTtMFBX
zI2oftCKtgWcXk84yWrfAzsr7wfUlG/KofxBR00ng8HjQUwOwuEThhV1u0P0SD04NUJzembAISDu
IiQD+ZjrPPigpL/1OS4OvpWqmzzwEG5SSvPKW6yFBgeAHlQegpL5Uj55lQyMlZKgFoUXN333YR9U
KfDZzCxvSol8TevXHWkB3MTL+0BbSUEAqc4gKSqEM2LufEUYyohWat0zdSVmlDGRawM9FIiBzBEs
pqHqGon5Ga0sH/28Jrnt8ly7shtWQj7BSUgOZR5AmouoEdDt8mLJSimUvgaQlBbvClt+RRs5vPsn
byscAiGNsLnNd/62VHadIfJ009X8DuxtQ5O+EMMfcYZBmBXnzUG2Q7tV05GbN9KT28Fx9Cv7Yq3Q
wdWeYopqcc97s1iFCfpb9fjOkDkQ5NUwIJFePouM9P2R1WdvA1mGexzQlLu8oXyfhsIB7ed4OLr5
xpX0b/1x5jWHDQuwoeWBm6djABuSO3OQ98XWaCTsDhwWN73e4GpGHrARXTftDTK2XU/N9ZQYRrUt
8E7ejpytV77QShYExkDlQOYM4XkWh3KoTZ4C+dV00R9qkdQlQE1jrtwLFMR3Ua5dAWetLT1AKHMr
CmrAbIV+loDnQSKE76ccx3RON7auxKcocLhSUgO4MtGrQ9Fmm7ttWJcv8+zaRzKk1yvTrVSPICIC
Qq/oZkce5doSm596EQ5fKIL/Z6h5kl9FkqxPcN/J2VARpoCb2Tx+h+hM6V7ZTHO+/GaYuSLzAnpR
1cVmkrYna7snVUMLpXm2KAShBqDirgYk8FR3MVFSw6tS9Y3sYBuzMpFCqTlsQVvWKPIc7BZNmSvP
NCetb56JdYN0P1GNpvr5qwdDVWMBzQGHu5EF8BfkYGAUlAz0qtzrVlr9CD00WHC+nu6RN0WbpkJN
O+obfXf5SdYWMvV8yBiEGbbX4kHECN+ryudtFRU9PTnErfGrwFEkAyWCMpm4ls7PgfrNm3NtFyT0
GpnlYsDCEJ4o0UtHzeHRNJBfFdnwzVd6xE5GFM9yzGAQNREx/GI/Ku8xl3b24VDHn/GaD65sq9WX
h5kDYOSlHbGI6EWIU/aU1yzAqcVvEkO6AxLjpVvWMt+LQKJNenm2V85O2kA0PmYCwXyTPv/sBeIX
SVOWXGKrQN1kvYWBcjHFOGXkX6kORng7dH9xoP9tYXJtQ78AsDUqgiyn+f+/2mXK2OXIenSGqxo+
2pRJhuxtiVyODMtrp/TLubT8uNCciNDsVkqhi7GkiXepolWADKkCIzvaox+MnSY6KqJCxNCvXSun
Ru3EjYO1MvkqVkzaFgi8sq8UtXQpaPs7PdbkjWiK4pRlZXpno9iBMY854gCaKS5N+QQOvp4d+0Dg
E+T3xnY0EyxWRYr+3WDY+0CR5bsEKuU+CDOE2ZAMuxJTVhJjk/YG7Ou5S/rmTjaZdoYS+ITqVp5i
4EWpGQHiwDqUFJiQ1MPqRY+D8YQjanNl5LUlSy4OFdWmCUF8Pv+a0JYcu8I6FGCprA8t7qI4eSGJ
0OqRx+1EVf/BFkHCTaoGLUKawYvx4s6SyLGVxIdajgiADRbWOj74zsLTcJ41rOPlHbI2s6/HW2xJ
o1AnJLvYknnWDpumq4wdssF3gHGaU2328UNbobSUa2P1cHng+S6zXLpzLY2/JDSk5Y03EBFtMhUA
Bvjg+A9bZDYGD2S09jT2n2jXxvcpq2kbljg29BEGO5eHX+sUQ4CmbC+cGRO9xCUrVaWkmJpqKGO0
DnIlefjVIw2/yRPk6YMMpx1UdJpjOpjevjcbhHlhUzyHI7AzmVV3TusjDdXXctv3VfLQhXF25cus
PuHMsuWuRNGfaTpfepEWsebHUqfkAYrQ6rKfmLtzUZKiPpQzAL6Qdo9HIJq0eYsTut3Qe4Bcrd7V
uoUQxSije+TcjAfVR5qwI9H+cGUO105VST5GS8LgQZc4R63GEkUyKs0VBR3bAQ8nJAX1nyE2n/se
1SQX8IeNsVJs4RhPGdiSVvJO9YLqyqm6tpggfDqglVSC4TIOirjRmgH3A9fUuLY3QAW3qRKbJ3vy
/BurtXBf7cyvExnkHqEkuoeXJ2It5L8efpFYYS2P+rEDiG4YavOTN8tEYp+Itj+55afLQ72ADZf7
Bn7QS2xQVQCJ56si7CIV34ccYBYORW6vj+mu7VUI1yaKei3slSfEzuo7HaN18pxoPPgqQuiFzak3
ZJ544jbzM9WjDw7XyRuwmsIV2oBBW47M1pgp4oEW0PisJBaQ+QjLqNQ06o3exw3eDZP2Vc0SxNuy
OiGJlCQTIs4Pg4Pla6n72Z1Hd3SPWAJ+NllqoMHpqzei1REFTfR2h29cv708HS/tteV02FSpIfqD
rn4DfGUuzExrwUpyWLXvgwCyL8Q9CQTY97aIAhh3XYFKjp6O5X3UTQU6SEV/O4W4X4cG9na5jLod
7SVMmksp3bZop89lb+nv/LZAw9BCAhNBGKTRYiC1opPXGitrSwcSCIaA5EWAjhfJMrWoXtNTW3MR
vQzdMQ2qA3hrNMxtWV05WuZ48Waq6B3DkQbmCEn6fOUIbALstqOLNqZxvKfHg4xT1OJvQSV/I4cW
5WX4uveXP9Dq+xEhNCqAUpdLYgZSBalmtnRpBKJKe6MT6ee+l88acLErV8S1kYBdzN8UXbg3d3iE
kblAKYxUIbd5ArN+4zmd/hhL41pOsDoSfW46oYDNAG6dTyRklxKeLoG5b5A707GK2MHk8na67JUr
63t1KMuYNWOo1BLbzoea0C82ANLxzVCWhoCLjZysSYHCANn7y19qZXnA0aHHChsCapi1OG7SUVDl
xLLZrWq/QUDN8A9CyyuMW0e41zENVYS5r7W6Vt5P0FuizMPmh7azmErHrH07KxzdtXocHAsf41tT
RfQTy4hrpd21aiDNHTp4YFZQyrEXkbNGZMTxRjopnVNlh9ECVBmCHdmpgWrdK6FR7Qb44HtFqfpv
UZCVuMHMWgX2bPajceYqSU4R2PGBMyIV4nJqY6NRKvad7Hz1KdcjHWi0kf8qsF+/nRIvO9A38g9h
XXy7/KXWMgPwMLTmaH9i3bw87rRCD/9EWsA6yo/4HqOQjaDoXZVUOKR5BdlxG2UbWWPQVMYj7kuD
Gt+ZCUKJXhGlrtpHjVulvXFfd5mFqJWVf778iPO6XMQaizoW2xBQFzfP+cB+dQmikqXNRFtg5SMQ
alMO1U2EDd7f3/KvRnmzEe0ujHo1Z3e0uI/eBAGOUyb6Asc4UK6RS1YyDNYNDedZyYIVu7hGJz3V
tob7PJAH1Ox8GXeHumwLMEDS2YUYjrwnn42eHDwBTuBx0yubc2WfUE2h7wz4YcYZLNau2o6sa5Td
8GerQl43jG4ms/mh9FV9uPzlVkciLUczin4bmlLnX05rDDAkM4oHdd78Q27I/lC1AYVzPPH+TJv+
/6mF/Q/UAdNmrMW/OPbuc/P8H7+yJmzGh+f013/95/1z0jy/lvt6+fN/ea2bv6HlA06E1o5Kb3VW
JPpL3sv8jThO3solnq4rdaF/yXsZ1m9zFX7ODuaTBq7wv+S9DPGbzR7j/iJAlHJG2H/La/0l/r3a
s0BEHdSPOAFsWk+wUhcHgNr7qeLHCr4J6AeHttzplP9bgfeG1b7PCuq/43NjGPjoPE/Bo91+avND
g9+QNQbv1TY6GJhoD9EdtkW7uv7Qe/Emr4+V+hnK5tFAqjRMtZ1fIjsY4QUyHW3cRPUG+dMvU3GP
UwTm2WhF4/A3HJCt3na3SvEDMLsDF3k8+p+s4b2aHGT1ET52CtYoGDIOqRJNxlkZHN0mz83z41Qm
B4temedvk6C6yflPEjkvKzzZaepiFkIfMdqE1a+ZKVkJbC/rx8KPN435y8wfrTTARb360GUR2oN/
TL3YeM6XsUg32Bd/B2j5jsbHSaFcZ+Ip3vvHSmDwoab7UMF1PP1ix9/hfm7D3KfaQ1wFfmaF2J56
W8SEdhU+rWr8Qy+Ku1x8UD39EHTPg5F/BnW7wwJtj4wg+pp9fky9z06HGXTh79M8uPXLYIcv7l4b
tJMCv85Hbb6HNQ7saIermxvjp4k6uKsNfwx9ekBDvpDvx/CbWZ66gLM0/9r6t0EZArdHawRnNS7z
aVhuDaTNPa/Z9t6PlHYClVihHxPcq6cf9vRRcZ41q0X81thpsxvs+F2AaMJY+NHx0NC1A9Lmo6j8
XRXHB5QKaQ19UcPpNCrltkUmVTGVTSuae6+rt1jjQkzYoaFVg4x1smTrY+Le+e27IWPK0e/UUYKO
DXrQ6LUiUrwtLByDi26H/c6DgeglaasGI0cFnx3MslOKvsW6GubLc4YhJYD/DRXnrXrbd8FNGNSH
CCGZmgJfN4a3hapvp/yDgVFphJPIbN2L3qZEsrg5Dba5qapv6kBZKU+wmUE2KEKem2Ox943DgPuN
JZJdJoHUUgjJ+FWGj4Y36UAOydHJDmYv76y0u5U+crKI7WNpc5jsdwW6u4bc+SEyknpy41ufu+4r
cEz83u6T2uNFeQZ2wjyiL5AAb7eYYKAP+zUecX2dNeiNUxT+kEO/K6oRAtXg4oaGx4mBUdYEk7Ta
4IONALe+xVV4X6PxaobTMQsaxPN7nh6Zbg3fiGYA9v0jhVCSpT2KpRmOK1DWmmDclwNGlv3gkhRC
Pn+0Kl5cveu0D0U8vEs991UkfPwzkvxH1qaPeZg1NZp6+nlS8GeAoVIJoBfEAcfo+dECnk13giYE
JZb8EfYuieynuOdbeune6vFcf/Qh/tObpVpr3+EKhnh7usPialdMw17x+kOeePvBQgPA0PYdTE7f
RJMr2KNuzI9JNO2/Z8MT5Wysf5pfAdZxIT+jlVsNNx1zTNCAp5SUYNeEC0uHZPbTVO5zOZu4BVuw
hBvqXThR4KcLjm3Y2OpnBw1bym9bC/nMzmaPUxmd7izzJ4LOaJwrt1Z9W4LjT2r6Q8+IetRglLoY
PeGP4HbcDAc4lBvJ29/VwVPa0F0erhzXL+yJN1H71aQuag+t5DaHNBr8nuST2sSPZh5BaI4304AV
RYbSPQ5j6hekUif7QBUPNvU1lZ4X3YzlI8wsY+gFKGu8ScOyTlHsvo6RDtckMCmoP7hHDa5fPyIb
G1nfJ3rHIMQDuRPVTrW3Qn8yrVOmfCnlCeZonL8jVKj6ZzW8Y9cr42kQt/5saurGFOxVC0filmB6
5Tq8qOzOqxHcPJxHuC0APmbdzNcpqsaKCTUnaTeV871tErdVca6QdyNcvMvrflFi/WsgEFWAe+js
Likfrd8mrdqn7YZdpieuDXnL39rDIbSP/rXm25/aWmcfg+7ejF0BOYjowptbPnS9AVB80G5K5c7O
rKf/zdyZLMltZFn0iyDDPJi11QIIxJQzcyQ3MCaTdMwz4A58fR+oJGtlSiW2etVmtagqMomMAOD+
/L177/ES45QN8ojd5AhulVB1tLuM/4zcepEtCjvHOhjOCUqog4ihkFclwbIjxrCwWPJHf4C2W2y4
xBrkZPWsC21H0nCUanCX9OpY1jA7RLWT1hOGDNbg8U3rCTJrZRSU3Smb9UjfVvMJ3LC4lsM3IHmH
0VluEfQzJLxS8MLUja3fwTqILbMPxXLXp0aI3nMXuD84+kY98jLBi6l5sHrJOpyXFiViwPio/TJX
1qnR1aUiGNQ2WEokiN6+PJriqXRJsE+7U0vUnEbqsighqv2otFtRDNB6Dj6tW54KPDfYwudrY6bP
PgBxQmRs0PJhQ/TpRo9EcpWnzGfaPR69+q6xFlb1di+zITS8IQTqHXqfZ9HvZfusOU/bNuz1BfH3
z6mNpapboqRaj0GKXdO+b2npZxnaPdKiceSp5c3QLwtIJe4qCeN+WPIs6sq3xa/OehWTY3depjks
gh++8ebxFVh6rHVZJOuvU5EhB7jxjE95dTOPx0k/FeOnmZ3DxWDeac+imIkB/nUHqJrnEXYotLNI
Nzg8aG00mJcSKUPOJAwmTsVYvyRlWqbLgc7tlkCKhQFuI0Xb6CP1UzusFKyeuHLp4NnDZYcHrndJ
gV1Bn6zWCZDngw/aKUW4FJYE6NizhOsFAxsZ/oByNW+OCx/eKtowYGtbJ6iE+TdiO0K9NJjnx41h
RUF2pP0lEIDliXHwlm95yoiKgsfiPWlwqAn2vqmPHHGJPHbX2GlsU5txuTp1SeqxQf+QJtQ/Fd56
lu7ZHA61ddjAeTVQnMR9MhIRz1N39NxbrCos5d5x21ItmYOQyXcthYxW90cdJ1hZulHgXjvZWzIl
d6qIkxJOQj4eePT2erGvzBffwCDp8GOTOFoKGoLjR7OzOUB2xZKeIQOcnI3W5buE222Oz4yYoRpW
yafVdO5L63F25ivLnkDGumcDbaV4JKQd6ocVDog/BiKa/JLYfwIDk08Fn4TszzQxkB3fddM3qSyq
LxnNeo4l8jwTtDqTLSi9vfSH8xAk1DD5zqx+TNKlHnFjvzE/1XYfl608GYCEzfZHox/d8VNLgC+Q
I5h6YWIRuG8jeCUGOxAv2QyKCh5lGWhh05gnMrsp/6T/fXWryE+p64LII+baNJ46/wbILprRo0XF
VWEcXquAjVp7cLLnST3QyT5pPndHpvcFc4qV0AujHqPevKFrF5NAeZyGb1rD/bJfMKxFYHt3i5Tn
NBH3W0kJfDyeghooNRbQdN6n7bd6eG6L9mhSawIwxkK0H6fPBA882uAa10GHZSZIOsTYSBT81RCA
On2aPXZKstwy8cNsKTVRfOmZhyIh8n1I9TXJ4UBNxk2JwdmichFXeTyqtyVpDpur1Vo+rZSj/vQM
L02wzA7zc2K4IRpiVA5Aq2zaHa4JGEzRTn1p9POgxWiJwmWeOFIzYiUtmeRHy7w16FNMOzDLZvoE
z/gs4NEsTfEUyDmWCb7AzIm3o8RklDf4o2O3W/Ywjw9dVTHEH2NrwRmKuK1KyXkts1CVRCwmww09
w0i46pgHSOvck9VTtxBc6rq8xv0X0S/7oOpO3C1y3Z+m/NGof9TUSnDYiZYvdxgOTgyVoix/Gjw9
Xhk15PelenM49gCtOir4e3wLmuYeiGA9p5ULWpcwobS/04ZPHfThZItOhwbm9nZEAn+2yh3BFUTy
j5jRFijFKvbre7aGgXD8ciwfdHmRotpfy9PsX3Ta143Kt/0qYzPuDO22wM/C9DwSuB3cnt+UrqTv
AK1xvknMzL7Ba4vZ2eJpHZHlKfiAXK5ztD0PEoq5PhK4FslUjWBEQ0orY+E4eAOfneW+suudP5TR
WjRA6d+MEVqyf2agcMGB/CCydMsJDjHVvfrreQ6O0naiwrnCjXeRjI+FfpxIzAIQX8zHWf+MSJlA
zcsu6zmC1SfHvtGcg4LULOFW7LL5KPRDm5zt8dJS9wugruRYUhX4xqXXw9SFikjz5zgQfTlo3wf1
knD2ovYJQIcNxYYAuQCmEObuQXZf1vqp3a5TlddVn3/Rkg6pWPfF9YMomeoof+qaYecDSaG63w/q
ofcElBAOEjy0ga5CPSd4QegE198UDgwvOUUelKKl9a41zt+j7PYrToN+br742bEg4UVT3QUsjbhc
9zZn2CIWunowmlPjXs/F59n7Ypjlo4Gj0jZ+VBZlICq6HJNraoUlQbrVCkE5CVfciStGkvWLmmFA
r/ukjhIORClBIhMR/EnsY2Gb+l1iV7tFd8IFCVZdsBK1dRjcrdywfM0i5qU7hQ/d5FFFHxuuHF1b
F7AfyTNsMgT2+/2475IGyovYpca5ZzF12kM1WsfZeFwD+85snFiBshHMW4p+hjMRhG2gPeN3DWUD
RIDjVdreq+FyQhLhBfMGQbk0yvuBXXnUoLLLNA68Fw731xYhp3X3mKjvmrZcD1Z10mwZ4eYjIKP4
gcE47MaWA9sJvwBdCW7MZ82aQjJb4jrjxStVNOr1FSDtMFEsxMW0cxKO8w/SGqMKSquqpniwOK/w
WLcuNHGFjZ/P7y+cj1IRGjZUbH2Mmk4cJmiKGVzapdk2ueK8Ah4kCCCs5iTOlRa7+q+WOBwAzASj
iu9Hxwjf87DnFesI367FJ3QAL3ZrfWWabeymaVyyxWwgMG1mP29B8QQk4+nHFCjpqINYbZcdSQYx
oemx1VzMNZtvE5WFTXEioyVzNs7htca7jNwYFvCPDj39YJbHtE6YDhEzcG4ZW/tQKhmmh67F6HE9
CFvD4Fnx6DuHCpkr0F9UU+ulxYlfS/Lvs0664AxqrmoPvdUe7aHcV7oPC5AqxRpgT6lHRA474rCM
pWI2CTip5OnR2ytbNLsmsTm0N9A0n1RSoYDPYzfhSc3DWbN2bq6uSzDPflERjXJTFRuVmzHBdmpV
9Vcz75BHiBNRGTDo0nFXzBQS09vAkjm75XmajZMAB+LbkuMqXN7udl2yeKhyYIHrKaAQJbnLb0Xs
udWbBZGe5CDI0AZNly8D/FVTDeCYurDBYJd47A6IdwqT6pPvyHeqaNb2LMajfmERFa4AYwuNwDrY
gz5ccTuaBdtf/cLTbAPAXHQoUEOYg5GEdbErRLorky8D5HK65Ud74ajcrDsJr9xc97XF/W4e1/qR
Q4HZDntkInu7JKZk3vftV7KMD/V8Va3ai+gRxdvGRZe/CP+FySLIyhlK9JWlmiwkqgJsWX8treG0
jpgzTXmgCefY5XmmdKrq7NOvh61/1FOmBch//utd9/hf/4WA61vTLn0m0vFf/xE98e5vHb43W1t3
+PhPvfuXh3/9+sdQBrZu8Lv/Ef/aGb6bvvfLp+/DVI6//ha//c3/7R/+1l9+WFr6y9+aqR63f03A
THvXZ7YZnf3nvvTl13HO3jemtx/4jTvh/8J0Fh83vhomw/jpfm9Mm/ovAUetTeLx7441LevfuBOO
T2Pa2M6ZZE4FWKfo9vzOnXB+wVeCWMrcplMkSQT/pDFNY+h932jT4TKQDIiFwX/KlT6MJIhGWWrP
z8lzcJz6RxWMwee6ote1awRROJYmvhdocyC0COV/TtaymGJ/mdSV3g2dveeMbz+5/crRQzO03guT
3BV5vBArSZewpVfRM3tVkZMhA4ATbnKObOyyrHcJaN3PFHfORCVOQPE5UJNnRP00m11ceZjrKQUS
XLjTQmcJBWZiXlhjwRGpkGnxwLc2FmBjV/VN2Q0UosqxxzFc2+1QLRqDVVGTcqHQw8EIK9TJujxu
8JvtcS/raCsUZCGOj2X+YpU+sGTbndmDBlRSVGBWajmEq2rW1zJTILZq5cK1Whu716mIC+2cGNYS
OoNcb2fQ5T+GlRFZAT15B75YffLKtb8Dmupta//WfK0ss/xKK4nKdjGmmsPmpAdXI8KJa8dcqFVk
bi8EQiiiY9XUpqcgIMton/W+8RnaDlu529pzgPAjWV/6VLQsM0HdfiVPBL7UWGi89sRd+uMO1WSZ
hOms9Ubs56P31kstoyYYU3sjxmbOlTdtYOCuK20y8up++gGxJ3sSNpeJS/J8iqgegFpHuRQQ+Upd
aldGGnDoy5dePC6t3dNHrOT6DFG8acN6SinAJ39Yq10mDCLJy3EQT6OeK0E+fBN0hx4ANFs8sahU
VG4jx3PGvHiMkFXahMOUOOrDpTAwQCRr7Z3kUo8TPIjceJumwDpbLXE5oTR6weBiLqbrocQriyaG
j8PttZyG3mKinH27ztN5qcypjXoOlnwlSSbtCAnInOzGwXMEAHnCnY7E4RgvwegDzFBeT9mqmTNz
P1xJMT4WFuXF7hqoluYwXQJFLGoAwTW/w+x1Qh4n11teLYLtX+yeA3Q4+I16tVsdN7Jhj1ofT7ad
kog/2aDVx4mYqbBfUG1F5lTXl72uMfhOs6G7s+m6POcGR56ITah4k0mtQfDLPPcRGDnW6sLP9ZZb
JXJscrKmDc+I62WcCxiftijdmdCu7dZvaMI2tIKp72LVTNozyrbCPc7lJH7ofiGXQy1xk9BIGrLi
hnE16pSGKq7b1apdDmmHRSzCpAmR1DX79ClZMepFuZ0ndAz6Fn1gPlrrU9vndGazxaRNMi6DQaoT
cpA0SiuT7RVJ2FRSVhjWGE6Iuy+HvJQMnoTstdDtgvGLmjrrOfERQuwsY7XTqG37ZLiy/G1rN6zC
qw7FWuTVualIQToJQRrcCXs4WzrDdkYLlYkO7VDmY5bfLFKb9CPpSysN/WHlnhtaag6R3SedH/Vl
sDrURZ6Q0DJs3z1ofgnguA0CirLOHFZ1VkaaPHgLXSdaXo1Md1mbzXc+jkDjnGkg4Y+qV7a8V61e
GF+y2rKrGH4NuReqNBSpCP06vPQ8CFs6m5xVSGgC3ENqZvxsRBNvCvDWzQt4qi2Em/YmK1InuRPS
JDgkTTSqJXPsA3lJzp9lHEAR2+l1YQXZj9FVKfksRQCwqlYl3EErK6zhMAN8fLLQCvokULX5t2JQ
HtMq1/WBoluYv15tbba/9M0q3uZptN4AZ+tlTCCQLS+zaaaxN7s6xKoRN05DYdvGvWtwikKLUzwb
jeUyn8QpCI8b2O+zV5lDdzkZnOHjunXG57pKsIVOdm9DjVSKtqZQNWBbx8lh9dqNyXSSKFNXkPtc
xb5rtVtLoVtfg9mggMKkuKbEY+Fo2bX+NvCy6sx6WF1bDBGiholev+5plGSALYoDkVfJeWyM2oLT
tQzPnV0OrxZiOarpBlU7ZS45hXCe7aaOhlGjg9Y7k+/vEpVMRuylbpPtpxV0bz+VRn7SdM370WJV
QJ2Wb82YfGYVPyVuGlixIw3WqyxJG4/HqZjh3dudhyWYbL3Ib9tKhiIlrIvvB0bdsWfS9ZKxARgQ
w03jtdfbpGfxyEmW701tpvhck3E9plnRBydE6+O3oe8mugJjx/TPSJKHweModqx8/7PmNeAqKztf
D2Uq3POa9PKVDC5xMZF4ZoX5MHFacMw5mhrVPPQgf67kMNB96hBQH/S0Xo6jlo6sn1ziW5s77Q8K
Vn2AMa97bCayhAgNuZGdTJZ5RVuxFOoLy7fnhh6P6Isz2oZ80HLD/0Q3a3z2QaZgi8/UdOvZdg+W
cU3kc5FpTR4l9qSzEPeFc/Aq7kuYZkt5WpeE8KBFT5dm33cuuLfay2nDEg+M2xl9q1uHxjgf7L50
7pupVIJBc9EkcQoWCmxurUHXw9oUfJ7bamuPMgf9WgwTcMymzXXGTkXQDHs/Qakfza2y7JDlaP3B
55n7i0RDJXNY8hkwaFLrOcnsdSpHMCi9ukn7lExLpzCI7xEi4HBFNjMzp4ZYpA6qDlmikaOlKU1f
SfDDv0Vm/6hm/t8VxH/Ldvv/WBVvvsb/XBWfvn3f+Gzv6ujtJ/5dFmuG9QuWCiwH1L44OVCY/l4X
ayZaDtKPKG8xCuNK38yJvwPZvF9gt5F0Rn4DQx9jq6Z/K4xd6xczcIlP4Wcgf2wh/b+fCH6bn3KY
+I9Gk/dlsQMwiC7TNl3CGYFFzdnGrX/QWC394ugAAJmRN+lN3zQiXvJOHTpfwXBf1jIq9fZnCfLv
h2bbNbcwCNNFR2dwVvioSZ9cJ01AYQ9x7w3Z11kqVArSuKt9f76dJc2aP9yOvxgZvxcj/ftyNsnk
jM7wTHEb3n/EUWf9LKxuYP4e2HSG2zbkdMogN8e79X+4FMIqA386CWkf8z2SqWTKaBQD8AuN7pgX
MDawpwWop97YP0uffK8m++1zoSazCbPx0CJ+kNoMFRawykB72FiEt6RWD1O+KK0vXV5U93SWgKuU
ENpC0536K3RDP/MU/9VtdPBd6KiB0eV+zJGadT1xVUkdKMDFXrTTALS56PvLEWbsTnbaz9IG//J6
ONuwLxMU/aeItyCRrWlWKCzXJOk++WvXXbnKmi90SRZ7UP4sH/2vL4evgwRAdLp/CuytJuIgBbOO
llMCCqKy240t7qeBR+0oA788/v2z81fXgxCzRZQZv2Ycvn9Mh4X8r0xuw3VfufuRbPRbXZbBVWWK
7kaaSJT+/nofX4stAow4USKtWIEAF31480vHn1a7UEQh5Kt9Wwwp1afJrB3gVfb57y/1IWaLc/eH
a30QPgamRANv4c3kZDCcCpfWsigH6O8FZ1ZNiOlaCPNWGY268xNtum6lYoNrk8D8P3xoHlhEkMzs
8YR/WAtkvsxlhcssXoIKqbqnSZjiaXbBQE++/v2HZoX+g3r1189sbhZs1moUn3jb399PctxbgX2j
i500oIzMiLxx0NLcj7hrAuo4+U3wgxX4YiBNf3/pjysDLmeHLWezqG5S5YDd6I+LemsUQbd0ooqr
J5j317YZTS8aVs3dev8PL8RKx+bGZ4FLsyHu3l9I2OOkUZNwgpMM+xreI4bdXpdGnqdZMQAS7+QX
KXS0ch5e2rGcfiJc+dN3bOBGZTmwMNxuyQYflsA5cy1qNeRjdjlnF6TT6cfVmdSln3KG7oTxJlPk
WYLTdvyPP/jmIGePxgnMZry9XH/YNqcSw0g3pGU8l8x6uUjPYu/nZzADG5NoqKO50eZDhzJ6Z4mk
+8la8acbjCQDDyN+COyhW/nw/vJdUARGnjDcHVZn3ZvCWiFwd3ZktdiWYpN4NxoGCw0Ddxz9Y0N5
0fzkRfrzN89AmS4a2w82Q1ij73+DoawzPR27NlZD20WDn79lpHKQfgHd2WDcs+uCOthLQ+9/8mz/
9YVhz3i2gXL1o2y9Jd3TcJuWaUJOblsQNEFcaGV9WHWrhl892Y9qgSGfAtn8+1u+faL/0cTwmOHw
44KozqjIoBJ9eJ/1JTGMbPGb2Mv9gTHW0u7xpQwEOqDHUTXPf9us0z//mjdLLqmV9E/R/X5cr1xE
iXO/NHHdKXEpU8KsB9ecT20VeBHx4sYnBvX+fR04P0vn//P3TP3pUx1uliKfl/v9DbYw2KgBxRHR
8Qz2iP9vPgu9eGoX2zr6k22dVmO4KoXu/MTS+XEbxKiIq4L76lgEWYC5eH9diZyjbNgSYqfrt+ac
b8SMDawLf7HuDBH8DET6wQax3VY2WxN7ARsCiK2PguWsgZ0N4UJDyGKsX+csA7hgcsYMvUzqR18l
/WWieSIL2zlPL8UKy97TNOt1nPw+7rKywNe82CcyAYcHze7nY2YG/4zzxO/IO44FnW0EzhMJjh/W
82LJ+hTLgNwRTJtG2uyKnR0g8SVMLD9q9FAi1qLx8PfPOyv59u++e+SRi2/RbVvNRZX50YBBCEM3
itJwmRupuop0GrTrF4MGTPnDLsaqu/aCplaXlco0Aq3oVllxnuSre5id1CoP7SrN/KCkUkw7s2bt
mboJm/wNfUrM7MuUTLp+Tfa3bdyjNaM1Z/dDqyILpJx1LhD1DsfE7mrny2wuTX3U4bMXoMgWEuvC
vNGFTv+8TNazn1pVeZxIx2BEyJxp3Gt5WVbXlrT8r7RlKvc5GYdUXNFbZkKe0Amj6S6yuQxzbRxf
deUu5llLxfy0LoOpR63Wt01Y86hnkW526ydhqY0DpCyeg8qE5hsrkmvMMBma5LazoDlHFYEP5r4O
GJGha5b296Jt1LF26uVloXuE2GDpawcBQSAeOSDRlPeq0d81cytp4yWBVt+uqSWnk5Z2gc58sXJn
lvdWu+xYBMReG6vha2DPVrtPkewcqoCyAnZhjkaiXudhOqxeurxMFTq4nlgfdEKrk3xB/dLNZ9Fr
qgpn1XvXylea2EnOQjSj/YRhdoEIbkt5T702TG1LY6Dpl7UZ6jN/N1aZWRx6k9ZdNGTm8LXumaBi
xtHGJ3/qBxMlfoUmXRt7oYAL5Oqr8uv5eqLnIvdSG5P5Zp5VV0QZ/X64kAj46Z/QfqbR5PraqRwz
59JYuxGnFH3dyGRGc12vafMDV9BYH8yeuL3T4mr0yvncWRutMl3FMfEz8+Ql/VpfegbtGEAaetud
U4EQSK+KQDv0DlyIvbFqS456OqvsyBkXl4yURLjXXhnwf7j92BHxitMrB5YJC4GxsunROE1T36Th
qLzinNm5MNAqLsOeTd9i+E1RJw5WVSkkKUuKhAHhurxQNrHXSOtyjG/uUNV0sQxS6FEtGM10CozG
zfbm0ibfg0CT1+6gM2fPgdhK6IyaCCL0ZvOD1fZLEmZtSyFeSTPtUIJoCeMWd26eGYObWWz3I9iQ
lNWs3tuDVTxYtci4DT3mz2gZEmRBOFObT7i3tHJnQGbN73Q64rHpFKq60Jc1qw6Yd0f/ZmwIYT5Z
nCGvpUwscdFRboGstjSNVm8ANklf9MS/J/G3v0Q/3RFrRKISV+jlgjw6nyeUZNUiEKSlmdUf+sWQ
B51MjOYwgdK6tct+YCzs6ZhDyzafeZ0Yp1EIV60+hzXbHlkTKh/ZYEodERGKsyf2M0REa6oj9LKC
JLidFCFfVDIurbWqJCGIIZE56WEulubVFQN7FBWqZpPmTCo/BMa8m29TI8n1OzMtqy6myVHe2SaR
Cwer0ds97be6isusb0a+Dn0KbpeWxv0tB58AmemQWe2V9Dx137SmUZyDSp8us97AcG4uRf1NMZbA
2K9gTOwcv0lOdaaMNVKUbDnyQwNwtUP0IQmGJQY2ZHvdpIFMYJSNZraa4L4wBZEhJ45ZC2sW87d8
NPU1FqtvXoGzZSKTrUF6nBc6Nqgjff1mRLCU5EN2m6Z9B5sgcWj21s428Ktsb4z0snYCZAW50T8z
vnfJuCRAfN7PRTumaFC9Mb2ZWiPLYqNP2/RcVLIdT00jec3pBAceirWZAG5hlnKzkLQgS6HlOdcT
oIXlsZgLe6YEEdzXfCRm4JPtdM68s0sdWeayOP73Sp+TKYRF1TY42brEQrildLwSA6OCkTHpPdM7
vyCixlD7tRg0nP7Sm8x910tI5AXhrPgz6gB6euulrX4y8zy/qZHrlLuyDIR1M+n29OTpvacjgJrk
XRCI9CHxF/elIr9qQXY3bDpjHptjYeAUD905IbYkVUWLpJ7CMNtJDFBd7OKGwPKg6hWiTKUZilC+
DDyg1UmiT9wlqx8LkThLnCV1jp8hr4Ow6QA/hn41evQDOr+6V42/sIBiAL0HSyG+DdjXGc0QDEBc
Ss8YHgOG7aFqAkNzKnjPxb4WwVIc1mmch5MdFP4eHjz+EXfIyLEp/Ex8r0SBXLghA1ocutHwHgOV
oQgxpYFoxPSXJAm9KpnXqHIQv4ZtuRzAcdSEEyQ14YZNMt63qmF2NaQa/vTBNttwyZNyYBlQYj1g
8yirqMat8NIP6/oDe73KYyOHB3Wc1sRnIjCZTpSRhS+w8vRKQ7aBaXHPI8WyJMw1v1qDHuGKKRPt
u5E6413VVkt7WjCMxg5RJGypRguVy85zo0EUoptnIlfsGZjokJQ7y0qgJiRIc/NQDpajIqozdqKp
bpYtg87w0p0ve4epkGvV27Rg1qZQZBQdvB+L+SrTcrjU0yF4dVKn6PY4uBjbJXPZ7Ze2R3+rmsoG
SB1k66swZmTKDWMtfASuXFHokPB705ndsoZB45J96umFn/KHSztycoXkEVUpM42meRM2ZUVseY13
bVne8DCS+PB1EmV6Hpy01nerbGyBzsapX525bCvKMltcsQsy7irmxXtt7G4ww6AzIIiRtcxwekRE
sDIBrkaFPsov9Mts7JwhZuA8XNlGtj4Iovc/lyhHJ5S+g9/fL55MgkNLfvEWyW+IN20S25Bv8o30
sUKPcNOsTYlO3oayQkByaVKPamXxDdUWUTaumNw4cRMYubiIg4eFx9relTmcuXActubLWhT9rnfn
4luS5F0VtgaeIka9biHPzay2OndDIKLU6JjeU8JdLB7UllNlK0RScg2Ksz4a6rMEyHZs/QIDTG4r
ioWSG17t2qWutXgmau1RQI/YmwTwtrFEgfw9GXW5RI02thLlKcuvyjInPa7ebNCEKnVfhYOW6swy
aw/bDRWTf24YHOvR2uvirkVIlHDwBPEQMRztjSvAZsOwL6fW52Mh+BcxMaL5FNmlUYsDSKl0E/tZ
VnuhGUON/X2dza+NU5RdVClGaehcGXch5kYFFwe80IiW1nlJ9wBn2uXciTJAmo8sMPFfqSZt64rA
rAy5REqbyhqRemUM4XDntM+zobInctQRIACPEwWdQ6DB4Uz866OmT01sz5n/UK95B6mJiGAUytTf
b5JClIYQmdwPtTaLh0XWQ0OBj2dibUnQewM8ZRwCe1wtMBBKVVd14uJFmgMpsmgtTSTLSYOz7xKh
Rn45jYPT3sxO353zxJ/bPXLSllVMay15Wn2Zewgcluq4ahVDKUjiS0cWvKXGcHFmtz73a0M2quu1
dBY02Q0CQ05W9vs0GbXqup/1Od372pCukXSHeTq2slOM8SGSpsdF5NLC6mTb1akkOKSKRCVLYqOW
WX4uhZN4oUrr3r+g5B0h1vYBkaik2gLoWk1//Boslcfrn8w12vy+LC9MzovDoRB9RWXjJ+LYTKPl
odBuF+ZZKrWOmrQatvXfTETG8Io2kinhKFCJLyLBmJM5pFwhr93mw6mNgYaukvGg51m2hO6qkclY
oh9ZUZdmhsBrIRBUKm+q9p7TyWutw3YbKnC/2M6CTpKnZK/8eqmZklcIlHFg9SmociPmw/4cqyXx
J9qpbX6XdyNrotkZ9dEc2BiPrUrbGTlGwDXrxfTfxsz2Fh7PRX3TUnsaqHU7Vj7PlmOGFWvJGbvn
sqHiTLMuO46iQcDdzRqaSbv0GAHKyoSC3Hu59YVpc/51LmgGHYZlyMawRPN+lZVJgOyw9TIrJFms
fM7psNS7seh5QzN/8ki3Z2Z/6ltrpOxE3wC9eDDsLqQxgdFh7CsPH6jfdcFew3ZTR2ZepBVVnOpq
CmFygInKMTxsnAGTdcsunPFm8VcfP307Zqgq7UGjCpGSKtvJOMMy1miXeFk03SETuSmeZ/YutUt7
wwsRlbgNivq2xG0Y5FjThoI686xKfUbsTqkHiILqNUS20t2m1eQ9CCbBZ29UvbaHAsZBz9WV3De2
o+nxxKvdMwnJAGiRV7NlJDuqjq0An0+tDSYoKm2angp6Il7oee2EfaTVXMCAwBS4oXytPJiIKFJC
TtbWJWXCnN+Af2rN2dbAplzkWTdYb74/LkcUTA1qrzKrX/2uRD02JarChyIVb4o9TewVtWcBn5eM
/kJbY6fbdcz/STe0vRIRrDWuBy8YyQ3E+Su0Q50Ko0Jlq/J9bU6ltmvl2Jy0xS3X4+xVGgp2YjRx
5tbYL/qWs29Yl3NwXhq1fOIUO7GBrznFke1uwcOaqfIbbQ3mU29WAfNqCHUXneNjWUS5osmjNnur
jMtcNZ+KuR05u0oHt5czcT9IDB1kv/PQ1d40fWEPrL66hPRDncCPL0HOrzRPt8hCkieG3Q6mJUZF
eCEM8g0mW0edUnfsmHG2dhY2MrFS+qYIZy8nmgdWRIab91hUesZjImyWP/q7EzN1MzPxfJaczhSv
bX8k2n5EsS1HSrq0rS2UrHpNxWL4s4kOWrn+fhjZcnqOdNOORGgUu72TpfdO1VEy+FmmP5Z+JXZz
J0hmn1D1rgc7GWz+a6fhfiEZNTj58LyPjV/pzNQdlan92Kb9HpFgi+tIjaYTG5byc3goFi1nJnHY
gDxLEuNup8V6zCt36Hiv7NLfpUFtvLrTf7N3Jj1yG2ka/iuDvtMgGSSDPMwl99qrVJIs6UJoM3cy
uC+/fh6WPJhKVjoT8nncQLcBWx1JMpYv3u9dhrDflaEpn118M24jqxmzJ+KloH6HYTxQ4eEWN6xM
w8WJSsiIU08AiwQP9KOc91aLsxl0pEDcWXUrLTY2s/EgLbqZ3DoawMWNBlkBpljY4gQapVrYb4ux
qTD36Bp1D8GtHa+UMvtgN4M+5TaqnZwpn5u4oZol9okweMOpI2h9KKz9TM/yCGTznC1v1PefXRtL
Di6ohR2t2ziz6p09x8M8tI5WRz/TKA7Qw9stezVayCykz2MKLlst1klMtKROvKsylgEUljKOx4M9
NRUkq9jSy21KKhdc7YLyGtxNue+dqmin92XnGxFFcTt+dPWkN3e24fdXPunw4UobKOjWQx8NXyZT
aQeoTuxIMDM5k/RItT+tpJ5uA62d2EYsO4IdNBGZjizKzPNVivO8scGo3R5uYWyiT6dR0DZb3ahp
fBd4GNabOih8DecrM4aQnnTlk68PNSprTo/6Idc4wXE6aEV032gS00u0hciciPmUwQEbblqiZaJ5
5S6lNu7wUfRktJm0atRRK2Dw5UMJEruuHe1yo4kh+8tKNXmHlc1k7kQwfxK9sgJO/K50Ng5XLCSX
AQg18nFAyhXToP4sgcNILEkMDkKWJmnwJJb15vXoT+UX1GlUaIMVas6HYSIElKu3aVwP7RS465ge
9ZMc8dJ+HkKrQljcepHcEIvWpKsctl9w6zmD+b3IKstfsRWjaQcsQIQ6GCniMv5MNdw2dhQb66Hg
MEeYpXnmjtMq4/bb+BDD6kYFH5Dn5drayrsq3KD6ViyXxG1owk29G+5120GMH2Vuk6+CEqL3esLT
r9pAtYEgk6TcIblaYLtw6JGUBVuD0vMqEfzRTRz37R1YgpyAEXzyknKc8YeNoeA/clSZmbnW22ji
tie16OsAz/GeBBLBQoUDllM1dyKY84wi+OsZJNuVMU7BRyOLuKv7xjBghoPt3FrpobydLK1J1rGj
/L8idt5vWeO4HyqtHkgUK32knJHV0XGZXFU9M6Q9Xk9Qfz+KIqyGlXBC/0c4wlg7KG/UzEPITZIT
pcYwfZ2rUj5QIU4jBn1RNjzW1RQMK3qTSm1iK3PHdQIEwt4zuZVkX27q+7gOwp6o3KL6Jo0IEnFG
ZfZTG1P5TW9KxNBT3YJaEFNONZ87TUZJDepyUwDc4P0d2vZtTI6xcWgcc4quMLPVP1YcOX9aXdbP
4rU++VDLSP9RSmMw7xWCgnjbhRGu9rrFH7ya0h7XblUGzi5My/hg2YFJ2xqsrFmJyfpOy3CvOG5M
FATCCdZxXEb7Fj6svyoqCvvVoBnTowMh+GqMx+SHKEPD42TQDChhpBa+o4YOHfI7R+li+UcBsQFn
SJjvXMfCLRY7VCNAQyPIIo2oH0Gt+cOaW3OSr0HI9K1dCxCbWk58aGtyNMQQ+FHjM+fy33KsrOIm
mtJSR/jYtYKocIooBWBS4yQrUJvDPNOsA0wvfavaSBGDLNIBOFGgfbOjDKwB7LGrtwpWKFfXZOoa
DDtk8ykThBevNcFpvOuMTv/WehYnBBAmbTEbJspzjP+2e+NXQ++uTAumLqLQtGfGelwkbxyc13ZB
2eZ0IprA52IfyKbbVGJes6NWddccTEQmMRfo7RFLNKx8MvkeSBwcqGOKpirAxmrT35vEEYpdGHut
xq3M4RZFLmD4ha0Oqi/zIbhPEi/4KbUAtfSk17HC1T6P+WSlbPu9ot+kozNnOawxToXkTiSaVtC/
z1gwHRVGu6WjXmxhq8dr+LhZeTBKwX1KKBiU27JrMFVIKrSHXLHLsgO+kxiHlF3xWYtia9qRINq/
y2XWjZBzJoQ7OHmhspPhMFwZTVaBOZROlh0SeKUlI9TsQ0meqI+BTu/rCms2pT0D2FTeNpss9Ik5
MKa166bWrtdVQMoZBLsiKXaJEY7RHiSEmzs7hVFRnxaFXMXYbGEf47clF5ecXE46Al2X7pl0zYNe
cCE27NTjahgZhD3KCZqe5auu3oxTWIPculPhERUaZA15Dk52H6o2BIoK7ekjWA7NM1cnfwGOJLiG
LuP+U22VIA2mE/7ZElJrr+14toVouIeUqwB7y1khX498bVBjf+V2LzYmSJZ/xGxYgErSGvf+FAvM
9my33PdJVX7g7cBRFloa3ihaVd5KdlNzIwtKICxPcnvPhsBNpusn/OeR+hGE4xaTlq648SkkOsjV
OErRTfn0W0xZHKgsdEqLCZblDiEcyHtO+cyNxo3dYR0GE4wCY8oMuaYD2rW3TRKNDxpZ3t5uTHE5
27HRd8WtXrCp79051e8wdDp8TDNo3GQz2BGqOtNQ5Wfw3IQb0OTgFRV0eYnAm+my7mlTdXutNNP3
TTyG2QEndXkIof8YGCC07ucENNda+5pePzmisoubONWDO949RiUxFJIH3y7gZ3scCv5aJaFO/YL9
APhz7VsoGOdUL8eOuH3hkxslW1AuZIoEwfAZyL5ElV6amW/t4GyKWecbJO+8IJuVuqnbfw1RQNir
KPexwkl70X0cIlebNtNUT5yydIM2qnGrT1pQcN0ewR38bUAfEpGotPN6E499CFcaS5j20DA/vlQj
+cEbt6vz/K6JJ2Zh4U3md7NTYUFHK3e/O0lpvrcmbzZMAOuFb2oOnmKZm8kuQBv5U9ZVCk0+b8s/
nUq4e6ecnQc8X8PaR8kMfWNI/Ua2HA4L+pZethhgMvWf4DZ034a+Byfx8YDbaDVJnfusnEa6I8pn
d/aBQMQqZFqiIvaQtG+LHI9xTIPocO0LLYuuE0cm9toLptI9ZPVovyOtK4rZR1unfoR17xnAQXXw
BMA9vbO9OkZtaIVFtB8t2DN3VH/cWAj47vwbSxSd/w7nhLjGYSbU+79KLfEI4vIGSeIm7RbP3qQo
OrmalazXG20c4vDJzGQm7tth6MYHN46V965AUCdvLcw/mi924iF2S4wYdJkuZf1o2EkmVjQelXOJ
VvWmf02HFk4ECbVYYOGBZR73r61MjQ6XxoEY4ai/GhrhPOiD6W3Z5MTOnJiUL23a/+fd/mcmO/wz
7Xb3tSp+/tdVPXNv69fk2/mP/c29df6AF0TfmtgWtAIvJJVfXmma/AODTagznoVeDeMWiEv/y7w1
/xDwiWY3F5JS8OmDGFGDJYX//R/H4B9ZcE7YjclowH3/d5i3Lzmfr7vrKPlh+81+bRJxh2EuOEQx
NxjDanNrTflWP9WxZ1xZVUBLo4m2XTf6V14V0bVrJ+pXhXgBMDO6B803r6M4gTJb9RtXOeEztAzr
MEXhvdvL5lanSn0CR3989XIff/2s175LL1bay1/Le5EzV5lF6Sz4IL3LZlBQTqw5PeuPPg6+ILNF
5b5XonD6VWEpJ1jhVmHSMSjwf6CCC7uKPb+RsXHVRFFdb7FeznZxKNyDIN6byB7SiYjybmOwhWjC
QTsetZ8J/cB7nSCf+7gEAoRwkoRUSfH0FDqmhnxpsp8VAGC1tjwN4hPxkTahaab/g+KBE88dvJ+N
7w/vwtJuYzAfLXkEetDX5HEpPBUqP/3iJRm60vNvaBFQhWM0zVFYzfgIs+wty1lwdZo+nSywBXMd
UFh4rVffhknR4YQVRPUh7IGGQxVJ9na3F1dRYKK/qgEn3imFNnkd5Jg/TPwL21QfqVtympxPUUnH
EFjfRsRuYT12/he/cHiOv6lt49HKz4ZrY/Btj/cqHbcbt3Zs1Igi0J6b3E+vdFwbvzcpgoJVBRx/
rZvK/xDZAeHNrgB1naVWFj7PUL3C0ahI66zuZNwGKIGCkuOwF/r4US9F89HPFLq1ljTqGgUL1lWd
qoenoWvbYV1NI0jqiAvP2paej1KeRtSXKU4oAVM/1bbNzNjBLqenUmPChD/ayUnITuosO18RkYst
z9hQzwKCqycwoGbra6qlR4KJx0CfL3wvKQU/wQmJkQKF2bsmkuprq/MYsT3FGAcQGXbIB4Cn9ZC5
2ufQbKvDaLj1D1R32qoZUnQSLTdfvA4oYO6IGNIee0+qBy4R+GR4jRE9nf8c80ZFHTMGRX7147//
8zKBbGKKHJ3/zAttpmS9IhVqZYZkTMdFpBfclSrp05+Z1YQrlJt+tB4CjIK2Pb5MCO8dl7T5wNvR
jLHeAbWnNrFRmIRhWNJZVfcYSeBdmAW6AYASDBPePKJ8wNUbwRv59PDS3T4gNmQECkKg71fhtgdB
uGv94qAA5ntwxIiPpAPBQzQjUrs3utsR1IIOR9pa/CGtwWhohAMZhgm7dK61H9OumJpdggB0VXBB
vcu5UxOl7STxM+174a64r4Eh6GSU43kSFNiJB+OImK3XxltJh8lQFuiA63OpQJuqb8GRknVSm9kN
NXaNprOwnZ0Jrf1+QviD51IfXhcYNmHHODTks2IeT5Joxr9AzE4kHiPTeQCsxr2uRcB5KJMnsy2B
4r0p3OlqpCmrfPknXReKVofcnOfKHfA5kJF2oyMMztYGHZR4kPFnXJOHWysT6Ttz8qiCL3z7E5+e
wAZvvtvNhNLF7pqaWIPrYJzrNmVyRWOFpRNE8fsScu9+AifeuDaqsAJaxAVv7UWu+69ZN7O8DNJx
SZx6EU6/mnUZtAM/67n01Sa9e1tTw+cY4/ibyjZvardLryD5lnvb7jIWXohbj4bJSNSGd+Ba1tZT
TJW+1vOb8y/kRZWxWAzowuHjGSgMZprp8WIwUDsPLsHka6+PxDa0ZLePVY2pRSQx34l7UqOUcNaG
QmybIzNZcYtNP4DW4V4R1tAPRKfv28oXGzMQ+rUWARSGiQ+JUk/hQhHC+p3yoIQ5h6z3/G9feBS+
vNKZSYi2hauN/kY6MLZWViUhVa+vWfEtqTzjsPUNc8wPfmI8537YoDoFKfxE3YsSFunkQ6LUX5hg
+MT9okyEfdi3MkaV7GEtlWaZ/mAlRhnvnAGjh7gwo/tRL8vrLCvMENcVThgwgL7cVobRbhHh1vci
d0rcT+i22rzHP1Mb5yzD641tjx6M5aJ0wKBqHH+Yeld50CSm/qautIfY7x8mp9L6NQHi0XuzcQI+
PBEpOFckxefeMKbZ1kcNd4CqHPRZO9yI2PLf2Wk63OPFwMzVR2S7CLZB7o0bzRknDTDLQ6RBSEqM
n4mKdpB8pkOFYQp5QvX4yWzc8Jnkb+NTFhkmntpm2IGhOJN4B4SL/UplD1fpNDq3ehN9ABNovtIU
9mg71bATX84Nrimgvue/5KkzHakJ2zFGxnP1s2BetrGFao6/1qKP/Pdma1i41eUt5JsUdl4j6dPR
9lsPHKOYV+AECRUNAzxuQvuobYtdmulfx8aId2EZ4hGK4QCiHBtvVTVeMpQXS7Ym9QcZGhzXMHax
3n2Zla8Wch10o4AEx/HRZcmfBBa5NxoW1jQfjB3BUA6XWU/sdW4n2zYEkavK8nNJkta1Ryt4DwoI
0I8kbd1oMZk8jmFeNW1Xzjlp2I0F8c5wQ+sD1Al7U0tP29STUb1TYaxhmrayP2NTHt83mRPuM9lm
h0pDJnnhY8xL/mhLgHHPwYjJu0HNbJvieEvQosh3s7LnAQmUfSwUFlW4jfR/mkPj3VZZIjFeQPoJ
wRSXqQ7uzNZxcHXJWxurhNb5oXOsXVrrb6QtrHYW+XyQijnsbFnFKzdDiOngqWLkVvxoybzDSKxq
14bsrmBDpIeogj/UuJ+cWaFsWGDvvXeBE7+U8vAbAGTwttDJqcR9eVE4RFHc0Gn3IK6q/rsdWUji
USJjL0df7/w3EG9qFIYygUHmUGlvvrgcf4OhHmEVguev62BIH7tMeh95sDm0WDKHWl/7QodFw/kp
t9Uj4FP9pcB1+COM1wAzJhD4VWfb2g3sRfrS0kuNbwl2YN6EJTBqXatzVtOo42+RpRhrzCD93KtO
4j3OOPUd/dt8VYkagk81ejg5JUWFda+kXYF4u7wG+yK83RLxBZdPe3mp5wWTauqZaO0cMasXj5+a
S1ynR3mpr5G1NZgJjBltSieHkO9OH9oR+7U+kP27qkjdqykOsBWqe+uh6CyJO1FQ8q/bcYWSixHw
c83H5zLFrQLTa0P7FvRR/Wxo6kZvq+J9VkFjgyvZFXhWZW71tbQm9yN1g73rwJOAGdOEYtvucFo0
EAlv496xYBlFmMAZylvHYdQ/iGxSP/pK037oXhZ9DgrH/ZSi0LkRmim/0TGlqlYw8G9BlZxipRWt
cyNbG5OgOkyujKlJS2xfJU1/0/2cmV36SQ1Gnm49zHxaZtZehXWxt4yYkXQfgVNtRr+m9P/DGv8x
51Lnn3GN5/7nj59Hrjwvf+Bvkx083sm6QreGiY0JG4aJ+gvRMDDZAUQQnu2S8cHyeYVoeH8g9AO0
4D6nG+iF2T7+RjRs+w+qE7I6QDsE+8fvub/Pa///9ud5F+RWBsvK4P9M6vrLYfrqAGpTEeZe70EW
UsO4bVQrn9JE1huCLswDrHH/LzMunG2t27F/oeQ63gF/DT1njc9uQfwGa962Xg1tZkHp1YmyKRRg
oGWmpe6iro4ASIz8t1IU/ncom69AYAel6QK20U0rNEySmSBFWOUmSyB1RKWif9tpf2cb/KM4+/jA
+zUUaAuycfS9GF4vbgUGucDsdjyVEYXWdd8ixCHVbbyguDn12chRRt9kc4BB9j1+d20WBLFPQ3+t
uOgeGjH6u27U1XXb5iU2jG5XrIYaA3do3cOl8MFjUdXfTzjbPDmw6iym7WJs9p+UzqC9Zl/FuRLL
jfwKK49i12VCw/AeV02/d9sLlcSp2cKFB+EilpFcMhazxUt71VcOo0ZNOq4DfaRx2Eb5QVVJffVq
8Z7AzeZPtFgToIjweARFC1esRQHpAhOMRkavojTpY6yqVoidgy/uk1MBVMDnh+WCYwvqg2q481Ut
tufHPzGFmDjzfmDOOs2lnCqPQswuUj4u4o/4xiw8Mqv4mI19YZzjE/LlQzKOPcuokCRSJBx/yE5v
By+IY+zqp3S6Uo3AHdB16luVh/BLi9A9nH+uE5/QNK0ZbIO0xPa1fK/akPgtEMc6oTA7OEHfzWTs
8YPdYLv3L4bC0gz5nzuDFIvDH52PLijzcErsy+9ppeQ+wKb4CfrxJXXyqckiGMgj2hQ163Je+jjS
1JWNyaEYXbWVKNIwGcwC4w7vhvp9NuiDu+5tFX7UE9+4LWmpbc4/6onlOId1C/Btm0vPMr5JanT5
NTO0QSpN7b3nQ0yXqIquyiYbPrRd7W5c37skfD+x/zBDDUd6c0w3CPvx1IGjpgbQUHtdRHjgQsYK
15kr7F0w9JiNKa3lGo/ukSZ89df5xz01iUiNZAsAbPMQwB2PnM3GL2CdFsHsJgiZ0drYxyb2BsMs
7cKbPfmQYAHgAWS2APwfD4XNDHuoQbJD43jFxiin+GpwBuObqjvnLsMZ6bFLNQ/XSmWBrf32Y7L7
gCva6Bt096Wmf3U4RrOCSVe2tc7DOD1Qq8Wb2vCSLVHc4YVlubgOvewDAo0skkGsDCiWF89ZYxSB
wxljBRX8HK/EGl/Lp3bHUQqRYUxvUz8y931dOs8iK7DKi+UPTcfT+Pwjz4Yry30X8xRONDo8ro2y
8/h96xgadVPI7wgFHqehH37oJK6pURigLVJ448ZY8tJBiL9AXCx3eGz9PP8LTmyIcygAiJorcdJf
3gsbWMaBHlrWus6bEl9NO7kRSUvOhIXdSSJwjz4/3om5jK8hMk3cOOZVtHhgBakZcBwbuKYYyh3k
N4g6GN5hr6u5F+byiW1q9nChUiBwjYJv/imv5tPUaZVu+8jngOqDdSE711xZxtg/43hVXdGOcQ6l
7NRPqfr0oepolf/2o6L9ljCQ+cS44CyO77Ez9TpHKAUjE4S2hUALbSAciR0Zy/35oU48qks/R7ge
WWnM28UOoVTT5TqE7LXkCHqYBaEb6QPPxX2I1CCABwEUE2wTq0H+nWD2cH74eetbVA+vh18m26lq
4s43akgvq3nK0unblfVYXPiex1P1pVKHX2FQCwksa6DbHX9P3Rl7FWJliUWhEa2EiV4Wq3CxKTwu
d37iJBdAhJPjCb7cDObwVhfjqTRvYDF7SPjzCpehqsa7TtEH5Sb81Qvd4MLjHX/Dl8cDnpH0/uSc
M+suShPdDHw9fuF1KkhbsYkUa5rMr4kilLfudOPG8lSxcdoWh2fq7As74vGR+vfoL5AVK4YL/mKy
atjK1VFq0aCyDUwPxShWienU1/Siqm2UAshWMNUez8+bU4POl0RmLnEhQOjHX9RoA200jbiipxOj
v8j7FI2qhcZVn5K/cEFNnuTU9hc+6/ER9/KkUB/wVuEkBfheGp74cYo7XqKqrVba0wqXUPsQQYZY
6+WEEWADH4k4AJPMhkmJCy/5xIwC+SIlcLaYJeps/mmvdqTWJ1stG7pqmzUBbCpNC24bLBDXeiex
wygn/er8+z31qHP6I/UgD4xLwvF4Mmzi2DR7nPB0DBmHKJDX0u7Rjg6Oc5uSVxyjedSARxNaOueH
PvmokqqFey7F74wAvH7UFJ9l6Yd8WqRh8Y3MS3sVNs3wseVHoCQj0OH8eLMF76s96NdnBVJmg/PI
1sR27HhAvQPoyl98kJTwdnnm2FtYB5NB4NSkPiDzxoZSgZxHq8nywp+kXnuPMf6CV8IX49boenmp
YFwUGb9+EqgIKIPLwQrmcfyTEhRREWSrClJN/4H15e5wmqnJlLHh1nlI4IbKdOC3CrF1ddi3cd8L
DLQJSjj/bo7P3F+/Q1D+e/jh41ixPIhklKFsTK0aL1sLyBO/tOukD9wNBiXRhcU1z6j/Owl+DQUZ
BWQHSziKisVn17xcD/subrZZIL07qzeLPZLL5tP5Bzo1ubD0EgjXHEKYllAAzqJWCH2pAdI3Mrp8
XkrTYDQ+6K3TbgY9J337/ICn3iAwlu2wT7lwEebJ92rhNn5YQjIumy1d13w2sRzoRqBO60Uc7s8P
derZaKzzl+uaBB4u5nEpgnyMWz5WmpblFs54fpjyZu5UkWsTjE25Oz/eqUdzANzoCgATQT86frS6
GrMeALvellXX71pJ9o9yPLwrTT+5sCec2o6o+jBrgdPEfy9uqNYA6acOw2bbFA5pqfaUvy9qF0aw
Bc0xoV5fxxD2EYUP9N3PP+WiQ/ZrYsKIwt4Qaz3wo8VaxIhaOqMDUcnNHPeq9ia8MSKzXY+yg+Op
ae37CFOC7yN5eocwnTwd7VqUYGdRYFwR+qn/0IR6jQIzkO6Nk5oZ2hUt9K8QIeAGncrRvbCSTpQD
XMIwtMFkw2FFLfZu36z90vTaetvT2rujlX870Nx59PI8fBiCoX3QI/ywo3rMdyIfvN/fTsk2A/B6
8ZSjVbOYFqkdjwCZmKjKMIE9ikzH2XZljGczWjJ8m9D9Yh2g+bX3VVVY7EPjR+bkWrG79/Ca+gB9
RXw8/w3fvpG5beTBBKJzaFEIHs9USymY2jJRW9/FPUKGrbsKY0LKJ7s3v5T6KD4kZuo+ZVU9PuFS
53w+P/zb2Tuf3fDxIEwCYL9c5V7tAZ2FHBXPUwAPW9LZKBNvzRsSe9Qa2nVZFO5hgnuKNKPKLyzR
xS1xnrxQzti9aaOTcoY95PGTT+Ao0iLLasubISHOrqc9B5Yu9lBL1V9Sm5yr2umDmwGLFFQTnWM+
GBFqt/Mv4O1OQQYzQWu6oI0DI3xRrUEPNqYinykvmpKYKqAybQaaK8gNx6t/MxRbKBQ+3uFy9rGK
i6KZ2TXJZDXfKq2yt35d1SHebaFzYaGd+q4OSBLWDbZrSLlYaIh1bBGLDgICBuMzT68nslNAdSdu
0p2+E8Ah8fwe5ECF5lWXNqZTk5rjkh3YM6k+3MXJMsQQkRMvxPk5CYnZcUJ3HWEZtEYLn5N/4WsH
brHaIXG18AZflwuh0vPEOT6uPcBlamA+6nyYLpYUZk14bpiIHOPWxZZMdT3lEfzFm8kmbJse3u+X
hTRkHZo5vGmGW15U0Qk0wrW0bAtfLDhEJQqUtB5sUkDQq95gWD9ccoB7e8eYW8AYoc07KXzZxef1
hZJwIrxs2wEubVoO7Dt0XxKcrvZvYgUA3HlJ8i9WLL6qHHNwLD3udIvjBofp2DUxVN7KpvH30N6S
u0HUwW6wPaKj7FZel16XGps+QKQRF01y7zRh/+O3VxEnHX5YQLW0EZbYTu2auUe+fbGtrM74Nhpd
thdyyHamXVUX9oYTE4nzmQ4QvTWgwxf21qvNcdJJm0AMV24JBAh+1qaXX+dw/1eiIazKruPpEin0
1J4415jca2aMh6738Z5Yp2SVjm4+i2rNzt5oZYP/kOsn731b87GQp0n/pWQvRcALBrSvbcdvZo9D
mW5/+y3Ta4dFNQPDtNgXa4h/gpMFeRZb9m5vgHhW0QMbLPSNON+Hm/ODnZjNPCrEfVsCoXEUHT/1
5IqOXLKu3CZjY9+1WSYeJ6e3D4nnPbH5E/mnRfrh/JjzCllsEjii0DTxBKvWWXoowoMw+mjkAZEK
GY99Z/sbdu7s+/lRTmzDwDqMMV/LwbgXTxYX/HJ7tNW29SqxHhuRXPtJRJSqpByD18Q/W8UDzsUE
/IXxv5i+lL/sEHSfYLkvjrZcOBWxGZJ6W/j1bUbwAM4LHUK93BqMvRMWk3OhID3xIaki5k4mWDsz
ePm4TSeLSuBG40qEqmg7S0IGJZ4Tyv+h1x2si6DTzN+fqixNkmAt8GY8AhaHTYr5g56NwH+4KwxX
uI+5900/5e8UvJJP5z/niQ2B2WmYHC3MU97t8UQVqjaUlmBDJEWerFWZGGRPZdqNEbkZTFu4xufH
O3GOWtIjHR4jZAClZU+Kb4XfpZsiRIhJ9ESNKh65jI5yHWG3ummIObmtDJyo1+zHw3Yax0vKg9M/
wOVWA2TIPFo8sN3JkIOMH4BDUf4F9n57a5bcY1xSpG+Vh8MaBMcAByFZfIor88/zj3/qdWNRDvhB
E5VCZTF63GKW07doF6gwEIjhXhSualj66w6XgWs2/Gx/fsC3eMvc14SKOxMZ+Bt3sf/KDITNRnS4
IXRNHiLyL9bBQOC5rg3vc1yUiWOHQQ+nUkNCm8Ufx1aL1jFqsE2pud0F5tObLYofQ08Xwhf8Mugm
i3aOnvQl6tUGR7Kyb+7wV7I3mAZau/PPfGoUrolsgxDLuDEvdnrfS/Ix6R0XvwNiAWMkcFibVJd6
U/ZyuzVn33zkQHSEacQvz5OCZzSngJQGnCWzNfZW2ZVRYcRWhCI4nH+gt0MhDwJB4SCBc4PG6HiR
qkCyteG8vam8IP/cszI+uCNZwX0Z/Z278I8ckRNDUe3BNpsr7dl5/ngob8gaILfR3JQ+BlkIhaIW
AXYcEIuKgcMYX9jp3qwHAPuZekk1QjI0ferj4ezKdXvChsSmGp1vGmZkW7vHCbfqkGsQHqJdeJFv
Fj8j0T2bb+tAKOxAx8MZeL6ISQ7EvvghwTVwmu/jOEea2xN7qxd1fQ3xJws36EuwQqkqzbq0HOcR
jg7p+Vn5jCgzbMRkS4trqQoFo7I1Nzg24fYbGL4zrqU/WH+GndvGBAFV4k/USZiBFRl0WshAMSZO
3WBk4UokFTmM5+fWfIC9+UFcqbAWhwIG/Hj8SnpVTvjbZYLEUc364ioI4lUTlI9mkL4btXp6hkVC
cP2AF/f5gU98ekpRmJ+wDfmfJRspq51aa0r6UGkRjdd9iiih1IPmJsYvchdPtXNh73kL87Lle6wf
+qhzptyyEvXaSbQDKV4bYDQAk8qALbPOCN7NSFZu8dPC3orrJRpfYq2IGJb1ijZSqq3Rl1R/dboJ
unf+FZxYbPwimCBQwU2LavH43ZNpZsKLzPSNOY7xVVFKhTfE6G1Z5X/rOv9xXb+tw2c6Dcf8nAzC
TWf5nU0zJwlMd8eNoDtHdlxIoG+RdDdjh/En1uohRm9dvp2mfiRQER9Gf6zr3//kVKeoQ/AfBude
fgHspXLZ5aR5E1lXXhU+Qn7TtyIsELlY920aXNhdTix3kERa9ug9ZhXd4v1GddpHDiZMG2GF0IPt
sLwzIJJf126O3WAtRLm1kJ08QRQZ+vVEaWtd+MInJjmkhbncAZEGnltAqbEfgaZOTHIwseTa1BsT
zRKy7nwwp589nqjRhVd8YjmTcwgiDaNaICtdHPfYdiWj5/sG3oTIa8hJF+G1yDT01JpjI+GmEeSW
ZI9nCfZKlo9t7vkpfeKVc/XgBJn1rDzy/PteXTDDGGl9hF36RnOneKenU4NFYZU6mHe0yl75tqye
U4WZRGliPJmO4b84KykwUE9yPYBWsHwBWFhXMBMrUkP71lzFxKdgFRWQ7izC/sIl70RtZelAvjNn
jL1FLGvJIejSxFOutRnavAo2iZrEFnW6RWDA7DURJ/JznYtq44aae0hS/BpnmxL7fqxktentJrwg
vnr78ed8nzmWBhSBv12cprgVGAauB/bGtgJ1F0QOznAeAYZEmKXXRGWgYgurbg82felVvC25QKaA
ezncZqH6EnMkZW2wB2+wN0NtRQeZ2t21xpK8wJV9u5oogWba8Ty70KQszqpopLWtIovg2cgyn92g
NPcxQphNLEprkyRsIBdm89sNmuEoWY2Zd2Oby8asFtawnUWAseuUECzsD9NWiDoiV3hSu/ML5+RQ
YHsAffjUU+kdL5w+bV2y9sh34DAmbqF1WTd1KNfuQMz6+aFOvkaqDzYkT8CamD/mqzU6BVWkEeJn
b8gxuh1a3MAjkYpt56LNVFH8e9b/oOJz4WpDrOG6Rc7O0m5eN7V+cgxud+ZYqvcQgtMdS1dhW1LH
79SEWUiGOeC+QNh2YTM8+aASrIulaXJ7X7zTiW5qLjqSi4wIbXGncGoaeiSPmEYR8YyT1uFfvFj6
MbqwSIN500w3cG8eA3CwjUdr84Bjefbew+bt2kz9/MqJVPXj/HhvN1uAtXmxw+rBk2AO/Hr9IbHF
ilIjYbze4QUiTCQgcbSr237KrF3gJc5Ka5WzdisvuWqQm1+YsqdeL41PYC72ezCSxXJsBoU3Ucrr
NdXoHXzfFnsoTQGgvGddT0NwqT8+f67jUhW3BJ1oIYe0Ktg3i3mrxj6xgq4iJ9pH/pLSw37WakdQ
OzZEY9aN3JFsfak+PjkoVzl0DgjigCyO37GYPFBht3A2MC6ta5yji3UYUzwp/JMPo9ZhmqMa88Kb
PfVhJddK7uzc/MwXaferFWoMscARNEca5/pFtW6NqNrVcFKslRF2zl+JHmTdWjdwmtHKKMdzqkKi
fn5unfq4s5R/ZobgXrHsbzfh2E9NiMBI9xv7uhhEt50Mzd8obWo2LVHe+98fDxyKWxnHCGD44uxC
aYXPJNDiRjPF+F3He3wH27P4bMCsF7h1Fsm38wOe2HCBveAJzBjBLMo8/rAJSXR4zwkcXGuDDHUM
nXY2Je82kO338yOdeJVABRi5sE4EB8li3sZNkqVGMcmNgmYd1/lXPCeiLTK7bB2XBAf/9mhwrmFc
U5VA2jLE8XMVSaoNU6TLjd7iRtcKIAmJccGmJJxrUzdhd6HoePt07EBIZOboIHADbzFeVfph5iA/
w6DWSHcYkUbrPsYJKcNND3ePrrtQBLzwQY+3AXJcaILRcAdClPpiQJV27iR0LgsVVrfEWEfud3eq
s6es7/R7/X84O69euY1lC/8iAszhlcOZnZSDJfuFsGWbbObUTL/+fq2HezQcYoht4PjAgGDVdLO7
usKqtWAH/6Nk4A1u+yx5grSxzR9ilPMueglfI60IXRGx9yc4EPxvBLDku/f3X33N7c8ju0GkzCQQ
50tc739gafTEqzSOXISTHrmZDdq2xfR038rernNTbHw/Dznx/rWVHjJtZjGWOBLQ+D40fS2evNL7
wgBl/zRow4/71m6dIC05HpgAzJABZmhzVyx6f0SOfRzlcz+eTKDlcEHVFlRy1Yx+iAczWVod4Uhv
LyglIeIGvjIPHLfneonMXcLshOj2GT4nXRGEpYy2J/aFMOPV7RpCO6JmQhSQcKrQdm2qHgPGkhsE
sLIinZ+HxINH123r81o0ED1NOmPLNWPJ9zd1Z30QpSC0SHNMQV425zib05mumyuA2TlgW3QIQ5PJ
k5/LYRgO+sd7pugtMuvMXgIS2ZhqSz+BrMBMKagb1r9N7MKe6jIrwFWw5/zAk+9dUIhgeDV8MkH+
ZXMDyPzcaZoqcfYgff2nccfu/TStqFyrWd0HvURzBro1+P9m3+x+6JD1n/sKWpNoqqEIGQaemgDG
n69LMqVvW/A15/sb/zPi3FxRh2IIMHpuKbwDmx9Yo/oRJ7OGaPy4QDrQGZZ4FmYDW4FwEN3op6KB
AKQ0P6wT1CDICou3vV2JhxYK/retVS/voaROwFeASZ11xLjDDEX496aWVr+bDsrGIVEDvcxWO5wP
V19q89NV84thCErpNMA2N7GxQfWU8ZCepV4hKKIXT0YLhwpjUgzZe0CA0rIfHnLZmOHk5cODxqPK
cIL036HBk5zBjDQHu3njifB1zBLSC6STzv9vAiSFEauQ0LER10I0OanyfoSviQpiHvTWJ+Rgy8v9
z7dnkOvCA0DjShV2ri9rPFS1JmfNhh4Z/gQTdo7nRpoznMxV/dSM6dF5vrk8zLphBnwuxTMYVdSf
/xKMee0qbSdmjMoWqJm0jKsATwCPANvsHN1fmtqrq6+rGn7KCuMIFgi4zV4S9GrZ6IBdH6fWgb6S
KtG/hsFkIYVRSc8+1x+DUpuiqg76A9M7qwxsIi+8PFAe4qHrVWokY33ZQM0/owZxZkwLdQ361ifb
lvLT/VXeRLdY4P5RBvRUf3zbxbWGrKMUxcCFK6b1rMUt/Ow0BqOm9NZw8ieo+sql/pQiCB758Pwf
AIluC8HY9xTWhKAehovthFiKRXBDGfYZ6Yn6WJcQMPVj9th4LrTmDf1zSPLLPu4vwpiML0E/LW9z
dAsekzyeTvc3Q53W7SdXCFlGKils0Na+3vcGFIThJUy/JGZQntrG8KKqr/rXX1KCBY4VEp5Um7cz
W3qbjmbs1fYJLP94gb+/CTVAi6HfjEGU15Cc/odVkauhBU3HhXz4elULAyLeDIz5ZNFReJqqpHoj
YWk/2LubsER9SJIGBXLDI25DT2MqgYlMPUpcmhX/DTUyaaBwq79ymibaCbC8/WEBcXQw4Lzjf4Df
kuFTWWBG3VbH+xd/kBH8GfbioZtkDO53SClgpXPcRr+sdgur8WB1R7WhfYtcFmp7FLO3MLvObEdE
fpnbacd1CktbaYQlbRGW1gpCPYOj6LVfz+JZJBejiMzYx7a1CQNxvpoV9kxpag9O5g9PtBudgzNy
+/WwQo8RpEpA3LUdpEGqPkkpTzMMtSb5e4TZsrPVBcu7qZEwgDiLFmRhrffOwfW/3UyCLrQPkWYB
hsm82fXnIwviTkuugs044aOMO8im9clHsyLWXxwfUub7m3nr07GH3ArRF6qbjrN5Pui6l0HTB4Cm
B4RgbKQPnyTcXbAXwihD548ynOP3YV3aR4NtO44O0wyVQMOmuFW29aElsbUJHLV1csw8jpJhQuRz
cMxz10MksoBJDhNj7C5wLk0RRO7zRXM165PugN29vwe3jwtsNhC9e3SfuKtbjzuMYJ7cDCenGWN+
jlskfaEn855dZzmKqvc+L+eKsjzRHQQOG8/Ti2SCvBHWiEQOTuQ1ENN2xqI9mo6HVgU6yQfR7q49
GD+Z/afA+ZNc41dv0BeWMYEZ5ThxsM6JVrKB0i3eQC3nMyHbLwfp795WAhzhZsLtBhHA5r2Q7uSS
LkDikPs6OhZ6VkRLijyMNMyj5vzt02Sp1AQYPvEPLY6NKdFrOVoimOq8RJ4DArvIqvwjhNXeBoJd
oIBISEt1eHM/kmlJ0rjtnNPEjG8Yp4WLbOQSI2KZ/eWNnnHg2/a8DgAk8FU0iNhE9XN+8d4xTU+z
8QwGW/segpo5Mx6KHDkBTe8Q6WCy+9QblXtwSG4jHsp4rI1bwKgIXalro0az0Pz1BiimEwN0tAaF
+od5meWj7k0kIFU9dx98CBt/s3OteZ5zff5+/wLuOSEGhwkxeC+Z3la78suqYXNZghwM2GkRC3JY
umQoXsIKaWhB8IV8tyGZqYJIc5vp433Le5+XWi0BDs+lx/KvLVtzX0Hoyn77RdNeentoES+HqzlI
hiGUvTVG9+39nLK/DqgA49iMH9BJ4RXzN4FsVTg65IcJF7IPJqheE+QKznEi0cPySXwjEzpHJDm1
2C0j10og81pKUb3T57H+biDRhygRVKN2aM0wYp5rFI5IqsTQT+Es63FE3x1Rw5MPMu9bL1zj34Ki
84DSgFn2jyD+cyScoX6nSuK62T+WN8x/5u4M/yk9ACAcTrbKCqmhsTmAN+wcMTUbBKYNv0DYtTnX
Ayor9bgyIN7OzAelueuGVlAMZ5GkzIlC/39aAlTfoPuErXCojnBDtzk1ARHlebhfFTEQfYnr7xxY
fdA4sW9B+6KL3xfLRimydDv9BzJdiuo76+TnwQCUinBKznaUwjK/tMbiIrqDWtV39FES2uQIUjoP
+SDjD46QbRyalLfh75skgTdorjKD1h7muHBIy+koINlxrbSGwTz9JDcgNbheQraspZN2BHaeBuG2
ESzF5wl125CEfDnfP6V7phw6xqAS6PmBu7k2ZSEr1xhcSM4NsEs+Ha0aZGJ4NYrhoD674/CMX01t
HsTKVt4OouCT40jjZTSb4vuqUqOQLDAtQhCt8+Ps1Ovl/gp3zTqIutOswdFam8207QQ6FcEK/dYd
K8jRe1tNTkqIkvVGNt+DQGjn2O78A7s7O0v3lEIX1SeijW0nOvX7ak75PSe9s1B6qEULatdv38Sm
/uP+CnctqWlD4jqFatw4mqKs+2FecjLm1KsABM/eJbDbzgxLz23/uG9r5ynmZfyfrU3QOlf1WKEH
DP9EX+ifR7hw/mhUX/q+ld0VwQ9FTYWg0dmOXNs6XNJw3cLsYSQtKO42+CRrs3oWdXw0K7VnyuAj
mSSkavpicypFjfZADKLwZDU2A1od4w5AdfJHU5bp0/1V7ZxE4goaIbTwSBO3oFNIBWekj2OymQXR
iQkui4vmI9maN2PykGet8WmZS+f3+0b3PhjYNnUwaGrdaKwjgBd4NaqAQFxKzqIYGeM1Qc3ft7K3
i6TXBBSMevHRNm6E8ql0F9RxIXTozN+TrvqnqUzvE+Ka/+GssxSCFMinqHBtPhdqUwBUkTqCDHcU
b2un5RUxk6RBpAI9q9cvinCaUTp8MfnLxlajGCOKYEIQykRDx9GB3Q2Soma9LEdDvHtfiWAaWheL
uW/6NdduGMrxyWmR8T0ZKI1f1jpJH7whfjXSkVqemtll0ppd4tBfW2kqx59cGDFO3tD9RdTXnsvc
XC8mCzqNqFQ83t+/3UWp2ihxu0o7N4tytWCxG18qXeehelPJnmwrLrxYj+7b2btXTPD/vx11OH+J
KdXjZloadqyJOS3DcJrQtFsJ+idYocQIiueCu31QO9wJJ0l8SKNpLZgwNGyMMtWSuEW1YhTaziaM
4158G8UyoIHneW+LwUdR9f4y97aT/IRqjxMg4WBtAqsMlblM6hz9zmmqp2Ft/qwSZIj/ixEOiZpu
Yfh/81ouPjJZpttT4SnH4TlA0+5RmPkRLfjeF1MDZjplM+pWN20uI6tKMZjWCSCTeAPzTHEa0C2P
qiUVzAj7L1MQ//vahVFpMSnugH+EQGk7fpAZg9kYE2e/ID+IAqdxPxmj5X+5b+U2vVH1HChzGc5U
JZaNH+zL0UyRRODIA/l/mLJ+fTEz4b+r2rg5lRMxQA3vBFLVyO7dt3y7pViGJJOCMs6KybHrSwBb
RAN9MOtr/ar8YGmW+AaoWb7UQ9s9WXZcwZcNqPm+0dtLQCFJVR4VhpZBrM0Np7rZFymXj/ErdFNb
zfGZo/O0yHaG7xWv6OW/mFPKIiAYVN1ss0YB476bK3O1C91+IIJTzAMaoazxY9HiI7zY3urwlorw
HMp2bsO1ucHJ6IquXPF8RIJBwfIiN0W0A+GL/GsuS+2gnnt7wR1qN/w1iv/Jo3p7bU8YHjM5CZkL
uVVyoqM5Peqpbx+0YPcOCngMClM/CzfbEljWQYbHCCJIk6AX70h8pwdtyrKTvk7DSYjWjxidq6L7
X25naXSRIBRRA48gJTanExhlgFaGmtPTkukFzdL0HIx4mftWbqMQsF+knqCcUaBhidcbaLceBOoF
VpDlBGjrVSnihW7/HsKv/NXJDHGOKqHw31JN3fbiJgpRo1ty0c1Mj5XGJeoOkCZHAYLWJ8Ou5Gl2
kqPR5J0D6dKmV90qjshNA7BqV2E3FQ8dSsq/G3niP9PUqr5p2qShLVHmB/GP+ijXBQw1LwvSgh4V
Pc4titdzSpq26wIXmL9MH+xsms8MHXsnmGGSU9E2CLaWWvmM2Ej5yU/NI9LG26/JcASxg06PhhFW
ZxOtFOkIsfviAc0vk+kP3431NoKjvjyv9ZLIg8d115gqWvBBXcavN3lNiYacLlG9hiMx7x5asdhv
Omj5H8hSjYf7p/R2AgIGGtv/OUJP+RSahutjWmmeWdRyKaN0KkaGf8b5rHMlzkEml5dkmPM3zgwH
0pw6DAZrqHOMfvfh/m+4vY/YpVulXim4Y7bAA1A0mmutcOHAxTs/IQvenBOBdsh/sKLeWgJOwj9b
bfovgRnZOGcULeJoMuXwKIhyQVZQ+7tv5fZWqECFURpV3GNVG7dpDd2s5RVFNKun3G2JdXwyhzF5
Fu60oHNYD/3BB9zbPHwYNWkGhm7R34ndQ5QMnCBC6Ln7hDKn+3Zs/P4get5blgcmBPwKxPQ3dawy
8+C3XVMktHN0sNIZCoBirWe4zuYyHIzkyN7tu8AO/mJP/Z5fPtZS01NmMqWKvEV7W4CH+gYx6/Io
nDpjZNP/YwhQTH7ll2OkmN6XAtBRrrsZkdDjSjZlAtvrbHZ2OGYyQEccCWxbIc8NUR/B9m8uOfYY
CaAKBeu9Svmvl+il1doP2chJ0VJxSbuGxo8FvIFfeaRa8bO9c+U8lS1LtRE4JMxOb2KVGfdYQ+QL
T343LgFKQHPynbM0v/dWOUJdJ8qKpttSnBYEsM9tE1h/6iIzoVLO9ezNsKbm19W04BVdMihx86Kk
jjSP9JXtqvwT1g9+Pyop30jq+0fD7ZaPVLBRNBIWShFIix8Eers7h8+iAcMLS7f0eudQ8jWXmesU
IePrIjXjybMzkuz4iMkeHIqbc6g2DjMAMhTL6BaHIGfPmidS76hwlz+cya/+nGKUbatsSEHNt302
nuxCHDHf7VlVCDFAafxzMwRYBSkxJUrVUa0ZyzlY54b5B0cLYxhzLuWg6cD0TeN8//zv7SrFEgaQ
YW8E7LfxXGueybh1tSIqHHjIusxcoh4CTuqE1RGQe9cUDR+wZnAJkt9df8Bp7RcvASEQDSDCQid1
2lMupjhKqXy/1h/zAWHUU3J6PHQUnq5NQXQ52ZNvF9EwIZPq0VWLRmdAPiRP04sVlPFv93fx9j1V
BoEtoliimD636AsEs0ibga5ExpxkaA7bdXAB6Fw8y06r30zJ2r9oSmzbyPL6bxF05tnTs/rgRd05
QFgB+sHcGo2HLYFLUIIerCtUYOFi8KJOWHW0zgh6OFBhvAvioA3d0q4OjO58VVwnMaGa+VJs6Ndb
3ZcDw4q+nUdNY4lzDBXRl9VAvKedQUrc3+VdU9SnIB1mvoO47NoUOtn5skyYSjo9eej7IrmMvinf
9U5XvN7ZgNhRrKJq3OmmSQ/74GhblYapsQ3COl79iwah0gkp9qNyx02IS/SjuOyA9ULuTAp3vaqk
zBRMKc4hgimDSE9yxL3hKkeHJAh+uE47n0cD6tROIRYglTpKi/Y2FWC2ouoilaAwcW1eSQ26epwU
UZcaSPtIDebWRkeEuInlQWHnJpxQK6V4pDhg+LctBGP1srQtHVlEKwJiTJB1DbpUMFXVcVc9Gui/
Pdw/L3v3gcIp0Z8LtIXSy/XSLEmRxM3nIsoTs3kuPac9142JvKeGPnxulCX6h1l74HrUM7R5dCEE
/5/RzaMrlnIdO1g0ozm2RiiUy2L5zFC3+1BXufeUW1Z6CXLPQPjBNvPf7y941zblLLAXgBWATV4v
2DfmZRjNlXQFcdyXtdLRtMldEJPotZ+6Sv6ZB5XxLGf3CLi3d4ioHCs6XBhbwZtcGw6WqvLRkCoi
fViTx4Xc92umU0DAXR3BQndNEa39fCYVbdO1KSpbRdXoVcFIgfFxLXXvcz16DCxLPT6oUuxZQq+W
0RHGj6CA2CyKTZttpvXyCGydOCFArZ2nGakeNAu7y+s/HEOjjL0T7IFI3MY21AUzV8fdQBFaPS1l
1rVhUJSf2rbTHqyGiWUeSY0mQDd/vW957+WiFkm/BfMek3PKPf0ScwM7haBwcvB0q2ZEZpBZl7bT
+yd/cdOT7OYlDT3hfxvbtO5CU7XSR2ps0f1fsXdTaZYzYYVb4NXerH+JRa7qJnk02OjcSjOFq8+u
0lNbVH8aPnzZtHKOaN1uUii8kUKaKGJA8tDtKGYjzHJMmgWbgvHP2e7lR3h//IOC2t6VZCgF6iJV
x2Dm83p7hzJZ5rQPctyrnN9XNt/TX+b4wmv5hxc7zXpqB695t7jQWRxs6t7DomQfmJsDLIm28LXp
qRqhMerKIrJHs2tO9iCm89znyaPj5N23bGj8P/0gmdOw88vl1K++fqTMsOfw1QQ+OAzoPYhKrn/B
IPM2hXw0j1weuRPpM9iQVGbRpFO9ySr7aOB/78aqF5ToHUA1lf1re6JwjWTQsOdkTnHyl2CNjNZF
ITDoioMbu7c0xn9I+qkOcW03prIOzXRRW4Q9gTDDoPZdRvnj/rFwq+U89at9cI5ul4Z/VSSedM2o
Lm5b+a7dGWucJHk0ztOnpOvl86ATaBageF4d0AHBoCSjfBG9kW08UiiSr8Du86jMGvkw6Vx2oPLj
pexG++CE3pIGKLgH/6MbrV7Mrd8LeoT9Oq0kYtXE/LvZ52Mb2lJAPAVz/fp5oan39zQX86kPpKAp
7siPY125oQlbx6WcpvrAG976IX6M4knFJTJ9uQUUFrrm2cOa44c1UXypK2fKT4XT24/uRLkqRHe5
/5rIpkoOgoZdu1RYYBr2wRps27zSTMpuGLM8ggf1x6xp4gz0wHsjHUrhZNtLVErH+nzf5+6dKKY5
ECVQJIA3YPuA3pddtnUe2ZNRMCs45Rcvm/S3i4Wexn8wxasGVx5egDzp+l6uk0z4S/nMHejGi+OL
lRvTugiZdEf6U7f3EiVB/J16sRW4f+Ny+j4dHDRi82iyzTocc2bdB2LcqE0S/RG8mfn0+qWpVwuE
DbBQoJvXS+uEK82qaLktlfM+9bv6xFteXfwhXQ8s7a2MRIHTocCaN+/VUgnL1yZWVrhCcRMxtrC2
ZRLOApHDoZiqAxDd7fuoICJEzQxkkFVuP5ptLonm1V4WuUbbXkZP69+3fmceQCL3TiGwF0X3r2bZ
tw16w6yp8ZdNFkFtOoZUPtyzk9Pqkvic8/1PtbegX02pn/JLpFMJe6jSAVN+nRvv8yHOHiDwHv/D
VSaPohEJnp+J9U0MPvMUGgniN5CG5fNLUA3+27iDWtQZ5/gvj47kqRkO+/I7Z0PJjCj2FfwW1/l6
aUlflTrPvYjoov0dx5RuytXy0MBg/mxhpuf1O/mTYxtIKUk/9DLX5mJYqfwachN4ANr+0qfu/IEZ
qdfpnsGVAZjsZyGMaJ9mxfYAdoFZ2mmLFVk2YwdQOK5Pbddkf8ypNr8DXnrUkdg5i8wlUFcgEuWm
bWthMPD5WLTUWZy7EyNgzslNUziVs0PakT1TPHgUFqhn8vpt3JSUejPT/hCRbokmTGKUWcbEGPDF
FI7uH/u9R1bVMZmoIlYh2t1kTFaaM+2N042KKdZDpEuMHwbq2RV634pdpUAPDfnhNEpnBNETWJNO
MKAUD8i6V6epdOWf93/P3tIVLEHnmJJabVtPNrPmk6N1AlJ2Tbw31iJ+i9ODo0hPjvCPO8+qR4uU
biWtSkZEN9eiR/zKRa9VRGilFKHltd0lbyRY61R0IxRFRnyu82B9fO0CeX0ABwA3gnkARrPr25Ga
tPF8PWfoqhPB2ZxlF+YzDsHJRHaQot7ee4vRYuBhzL7TCd5qPADp9xo9FyIq56kIRd+OZwBraLXU
TPUHBty695d260JB76nKKsU+FrnN05gUBiU2QKi/QhX3jVpveWZuUHu4b+X2hECd5JErcTloMW8h
HTKf3YK59jSah8mKyjZr4crqkdhB/CW8b2pvQcyykpjBWXVL2j5VkM1VhpYguW1rgN6YVJ4o80f3
rajbfF0TwgJVYfQ/OIWc5usTAecobcExnaMKSqqPehegNu/AO9WRGz7k/Gehl2jVx75d/NcfEB5x
qotEQ6rltElTmDz35gDl2IgXGCmXIZCXHlH4f6o1Qy2iypeDs79zIImG1HSD6qAwdHC9UkSX4t4Z
sBd35QKEqi5OpS6Tp8Bslwe3YKb34APeXnGSByI9+q+GYonZ1PiKZoBfqCRC7rM2fmgY2oXkdDVP
seicZ5pV9rMlZHYQtOwZZUYVH0ZmD8mYOsC/RBJjbhGZz/McMTlfnc1cemevR+PKcKX2xjWT+qNA
2+wgsNi5FYCD/2dUbf0vRnWzAyMBAIJOqBuf6nb1X2hCTaduKJJP98/r7voI0yH552bcDCUPedFN
Y8N5RRx3+cswJmQzfKFVF2EuqNOXHKWq9l49PUYeCKCKK08tGorXzae0IRWq57SYo9xhSoWu2xLN
cJI/E4MG1Pcc//VuBnuEaIgJqER+8xUbuQaIZlVzlHlLeyLUGc42DJSnycu8gzd4xwGQ2v0kAqTv
xVt0/e3iWOvHWjZz1NO7eVnhWzh3scWQUZZlhvEIF472EBt69ba2pvjA9o6Lo72numGUYSiKbM5N
bs6ZbIN14r2bPvcoKb1H0D77cv/E7BxOdJSZPIafiVhjWw4hajIqNFynSKaWoleU4oHnvYlysbQH
ecnO4WTYj56lcmzQEGzCmUDk+VIHeE+/ojvf5eNKRVKvnkuHfl/RZP1vWjkWB0Z31gfpASU85UcN
HtzrD7jo2kppRkyRG8xBmFaFHsG13j9m3tSH97dSfY/rx4JJbsbEGVCn/ALTwrUp1+ljI5gY9+dE
ij80gHAnmxGpT1Txyiij8H9QWdq1B2oTJA7gI6of1/YWEBfN1BEP2YvjP5fFLN6mRdIwbzwn5V9t
IMsDg7cHkgXSm1U8bSTN245T76ftNBvrGBkdGilJOw4vop+Hg5doxwrMcwpgpCiBoMi4Xlaarrll
tpqMOLCMNgODeEafqDpwyjubR9GGUUagOJzKbcFoHa1eGryq0Zhak0VEPY0P8ZTk37ROipfV6OKD
KsDOstSYlGKKoD7FO3u9rNqZakFTV0ZBbesPjTdq5/R4yP72jhG20oiAllzZ2SKVV9/M28BdZTQ4
vfiQdEP8rHWLwDNPBuVk6X2A2qQ7+GJ7ewkDBWEKZE4qtbxemhCaJF5xJJim0v8L3t/ilGTz/Jgu
0G5n43xEfXN7p8nAqDsqkk7GA7ZQzT5omflqyhEdqBKhnFS0z53NgaF6ewTj3flq9FdANlFvYxRz
i/pZZBas/VBx5KuxfW4zy3jIU1KS+55jZ0HcYuBgituZNW2O/OpkWucbLGiOi+KDmXXDObPr7tyk
R+Sqt5bAi4C3ZqAemIy99Rk0q1JvyGpiEV/v3tu97nwJynI1GU5sg/RgWT91PK89ItZ+fiWIknHB
m9cTuq1RIJo3R1Kk9QgXeKUg+qvwvRBeC9KrlS7Lo0zKZXxwiGlg/1mEA4NUlemksI3uFGGMMvGP
YdWc/pQHQ/11mpblh+b34suS2uMP4tYAoF4LE9rjQonZCovJtNbo/ge6vVbMAFJggCpDcWZsUSIj
gw25lYghEgn1mjCdy/prTtsoYUzOt0JI1hnCCqaDe3VLfUBITnWIoQIIWjnym8crwOP2ZdoM0ciA
17c5XjVYj0dnNc6NlMvwIOTkXmylsXvpJobP3SW2/tW8rnHDNU/t4MCF3d5zaLfJHRWEA471rV73
nCZFP9FhgHu8Fy89mfJ5SQr0q8Z8eMmFlxy8N3v26EmDGqE1zplVl/OXwNlG6j03soHgq3TMUwk3
7jlomb1NwU6GEv2sgzfh9rJT5kaPnKwEB3PzoPYjbZWiJq4UnmjBOnTcwCo/ipb3rChXSceWnjuu
+npVCIAC0waMGY1VFjzUSOBeaEl1Byf29qIrWiJFasiDTTyyCQ7GtTPqBHnZKDF9cabu1n204zYP
de7gq9EhyhQxKsPgNIK3GIJsAcxeBC3hP/JiobOW0x+lhxgrIfn86MZ18tv9y7i3NGgqoF+C71Ix
o19vYAP3GpNMxMWNPfunDlLyLDSrGv4yyy1+vN6WCkQ4fhTvKdlc2+q1RnJgIKtaejt94fWLzxSf
8rejtlRHKlM7ToYDQayqtJsIFDbr6ua5whMkJG+61B+1OfBC2O7qsAGE9NQuznwySdPP9xeoFnDt
oiEzITaGjpp3AWD59QJjo52DQVcuem4lYEWRfi7zSSoxAf/zAmPYUxOP3qVfRuP7fcvqb95ahrkZ
XBFAP5q+mxM6B0mwrgWfUbYUVWFbg3oE/z/5f923s3dciI7h6lIjaZDlXa/QLzxPQtFF2rFSIS7p
I4ZF4zfoxTbzwWbuOSyIhrDD20puujFFA2GZtCWG2ozLF2awyl2aDPqCzO9e3Hwaf7+/sp1vRygJ
T4yK9izwg9crW+dcoBWrktPKMdAJBaEpRdC04biuxuMyoEecpjIIR2s9IlrbOasq8CLt4Nqz4k3I
BzrDMMsuJ45I1pw5SatAmkCAFbDMQftOi7AKZ6+ZH+4veOdTXlnd7K9VJMu6ThQaLMh/kCkslhcj
SeZTE8gjQpf9Barys6IM5dhc7y2L1lp9wanNeiIus+0uQFlqahqSNxjN9OnFz40jfQv1l26uhGoq
QFasiLedLU7Si+sZIg4DFsBchyA66ZJ38bS+Ho/Nk0onUkVUZAhbStJinnQIZAXPXJB8H4rM+1Ss
XnzpLGkejZ3+nBzcroj6HsVuAigEEdU2//KEQ1wQr0MNQsbt/fK9kxbyaUxiG+iwqN8Z86z9PSzd
EJm91z/DB11/sqZ8WE84h/zT6jh49qFwHQQ23L+T1I5PRBr9v/Raqb4WzoI0XCKPuo17t4pJOlI0
Gt+IfG0qoXEyrXXR8HKa6aoIpqAGLzrAlTUgowge5/qcyGo909fXDh7S2zNHiRmXqOOO6Xxsz9zk
Ds6Qex40VnojlrD18+ajXuntFFKwFx+MdfGNJ8m4T3Jg+PZeUY7Ryd4oiaIEsUUxjKMFZGSh+Dss
rntZhzZ4IbsvwnWM41e7SEypOT5InekibQmr3UGP3XnGZ2WLVjHD641NpHWT+97R6rYP8946oi3a
XZzKEwGHAI7Z0pDrWttB2SJ5VgdnioQI3EuJjEYozM54vO+fbo8Oi6OvCnMPkHIOz+a0x9LMbHiQ
onLw7Mtgrvk/uVb57xHs7c/NyLCfMzAIquv5EUT/9uXBMp6K5hzFE2on15atxGpbN+BOL806n4J8
jt/UJS9dGk+QHFR5032+v9Rdg4gt0bqm4gVk9dogoWu7BELFyr7XvniM8IVFndWnspvNSyoAB9+3
p96ya0fiwyVKB4smhcpgN1ub2AZCLw3+uEQG/Vl01vQcGDDwLCg/RfAzFZ9rwBwP9disob12f77a
uu2perrFD6BDsklkE7NoJT1B8j/Xpq+cCIq2oVX6+LCgG0458x0XRsyqt5mQw9kw2yPU2s4hvvoB
2/d2ajWjnLwhGlqaeLRHwJAM5fimd+ajQafbR4iggtYVvxdAK93n6y87G7kXlEElI/Su+wg6SPuk
+xC33t/RvQXh7biQVBLhit0e2Gly3GZsZdS6tOzjBUezxBIl+Cx4tYAGRQiq6LQmCFcU2fr1ggR/
2Bi2lJGeI5kaG3YeVhM8hc1S6qdUO2SR2lsao4QEDqyMmG8Tlo1VNzdOo8vIyZPq0ddwpOlQr28b
kJqn+7to7FxDVXODm4M+IKJU23NhqS5oZ0owf4wsE33Rww7zRfP+oqUVrCFawM4F1eWlelhMxvzP
Kdw7732ZOiWdNgnDEGgJQ56pMNef8yV233i1yFIoCJzliPZ5d1+UgiMkfBY1cvXnv8QC9N2oBhWD
jEwxdI9yhJ5q7tIvIimCA+e0UzghTkQqDIIBMIGUqq9NzaOfBK3Btuh101+6vkakTqOk23RZc267
9HPGvNQDii8zd1f3T36wDs+MbHUH32fn8/A7CCKot5EQbN+edmEMV0JUF9WyCFBZFasTQtzmnkht
LeYVE+/VyQ7vnMsGkw0Qum67qilqcE2ZJVM0p0I+ef5IvXIcKbo5sXawth2PzOAA+HPcBXnjtt2h
lzWgvGUao8q1UCJgRuxpzcosQmpkiBgtBCIz6ONju6ZrZJXiCHm5c5qoc1ONw7bK6jYnX7qM0ora
p9siEv3ZL6y/SsR3fhu7w0u24xBJ5wBBcsuoBG/h2C0ULZUuYmicq8Y6yyFvvqxxKw5IAXbXA9Cc
IjP6SXSEr4+s0xZ2Sm46RrBIrc/ZOk3ntBAGRVOtOfhyO2EKtRqoMJh3AeS9jcFaL6hKOjBj5Lhp
+VWuffVcxIH1yTBzMxwbpKkqYcxhOdivr0oB8qaUQl3KAGoXbFyAp3GiQJyPUVm0RsTIDbFuW2fn
JR2sg4Bh1wcoNj96ccB58PzXGwq5MXxLDp2/bgjai26UyUNZZfV5ztPPQ+3kH0bHHN7gi8podNc8
lIFfP0hyo4Pd3vMBhNUMmDOrDFZy44sM6futXxdTVC+w44XF2tNv0o1i/pZWNoDpdIEq/f6zsJNI
gIZmfpgpSnq7W64TezHdYs1o6gbtIOj4jxbCVK734i/I7MwokJ20GL6o+0b3ron6sDTCoVslcb7e
74VRQmk6kv0mfwoLd9Y+WUudfbhvZe+aEFmrA0QoxiT5tRUvs4Rjd6jgWUPinON4rMN1ydt3s1kf
TZjv7iLnhmeEwhHAhmtTQbJkEmWvMULhGAJFI2bEVsixPsMF+c8wl+PXQrePSgB76+O9AknBifF5
u66N2qXhSLeupwhijplDKfs60qVrvpOFc/Qg7y2QQrfO6VRdhm3frujW2JzSBZdjjKn/5DqDEJ9a
GKSdr9asXqmkhi3XMafiqDO0dydAn1IWwKXxemxizGldbHuAaCFqdPjpE4L4qBl7eZHCmM5gCo8Y
Oo7sbeL32Ihnq8mwJ5ohi/R2TM9F29UXfQn8SzJaR6xie1/RQVledcpB9m7JKxSf0CiXeow0MGzf
kNxDIVvGtjyjCi4OuiRHtjbH1JoZ/89NYABAUMzztDjBc7VQD6uX9Aijv2uKYjGtZUiqaCFeH85k
sFoYIgEAWE3pfB3kIE7pWOpnELGvn+Gjwwtig7abyqm3JYl8DLSpNjmbtdYFD7Db+Q9mBwog4Hpc
7ruUPccFHw4CiQr7RmPhelU8QH7lmOMYMUhlG+eK/RzVFMKRV947hGQDnHbomQBfb1xXmgtK7bZP
UGq74qOtFS5dBSd7bjw76WERXo/u997nUsKtzEKSuzLwdL0wH5F4CGsSALNEaBfdlfalrdBji2dp
HlQ+dk0pfAOCrTuDInR2k8pcYwJdfanOOaKhXzgYkpqAkx2Y2vtcoHNpkVAkJXPcbGMX+yYawGKM
gnjsnypyu8+adqhWsLsgsOQuzyhd3y1YCYau1U+hEYpqpigeMvf/SDuvHbmRLA0/EQF6c0syM8up
pJJK9oZQt1pBBl3Qm6ffj7rYVWYRlZAWmGkMoB5FBsMd85sSAyx3HOowq1V+5U3bu4dBmf3vWBfr
1Fu15UsPAANqA8UJKpN/72mz/70vIHZqeurFEmrZX+x6+nWoLAAvp965BYm/ZWOFVH0zSK4oShv1
f6XRwuASvZ9ciQp2v+MvGu5GbAZucz6MUxRyqCY2PQxnKW+NQth3qei69qTnYExfP8m7g8HD2rAa
Gwb54llpgXjVYlHkBGNnJ6GlnPRu6VuNVM/glg//YjQAAehTolGEJff51AwErPQxl79gKPWjm0y4
g8zWnSiuanftzYtvh60OmKeNEnA+UmJIz9Dg2IEdKkSsr0l7iyXIx3SstSuw473UgNyDFJIsHROf
i/DDXZvWrTK+oMLq6rM2oyzg1Wa+KV9nh7Hv9bCatSJa5+Lz6x9zr5KBTSMq1Oi3bM6jF4dAuIGW
lxNZFjra6707YfJdO0t9ksOIwvugOaeitOd3jRqzL+gnJfct4ohrhFp3fqjTuju5Uljf9GQo3YfC
Tav/Bmtcfr7+I3fXYesNcIcjFXK5mdEfV9IIeP8CfXI+yHQCXVto4kcwymvuJXuPBT0aUBYAJrde
xPmSOxXE1MbjUaqSAIFa7oej2y0o/JtgH3D1ukaq3pvaBm0h0gWZAOT0fLy+MjKekpmnPV9QE6tc
+dneNNDr3v+bJBBGIS20LfdEivF8KI5uSquSqbmNxJIBG6j2M5LaoxtlCjuRv7gTtqfCRw4Ietdl
+lVvBoOwMAj9DJncIELQ31RmZkUYG6aH17fH3pqBgtvyLlAr4E3PJzaOXirsiSrxuDXwhYmH9VzZ
1NFKkWOsHYzFt9cH3Fs0KptUDYBrkTBc3Hej3fS+lckB9TJbuxWFiSB0NaYrh7RPrjxSe88u0nOo
HFA42FKT88mRzHv1YjNWPdrj+zx3ey0mHRy9K+u1M87WcYU6BoWRntTFu+SZ3VKViNXGzmSlt065
NIciacqvr3+53VHABADDIc960WmF0VOOGA9Tiyy7rj6OdWreisycgtP/b5yLvU4FB2QiT2AMNGsO
F39WQLfS7Er/7qVdBAgAZNB+7XEaupf5hmMH2WhgBBsr00qXO7eoZyOsVcG1NDZF/kXvs/r7tNTt
cGPVhUEyMqSw7W1QJd/xtTKtg7443a2hCy2NS3rOQ1hlhcf1Znr9t7YyDC3UrTT70GdVYcaJqigu
tAaCpo9jm1fbNbhYYzgmlbVGAzzanDKDtG/9jlTi0Nb5+twuRXtNJHrnwG10P1RiSEioml2UeCZ3
AjpmY+UrfB/ZgDJbPlhuPd7YtayQ6V+u8Zv2dg3hIPvmF5z8spOQJ5UdKPQgYsRxZRlOk96GXq/U
tfR4JyCkNAezllCagthl5cHsmlKOSqfb07YQ0UxQ/0Rrelyr0jitbYWGH2nRla26c5lsrAoa0BQg
ye8uXoCVzuJq9XxMHU2Pm0nO+fuO8UL4Afafh/CUw4Ot8YMiAlHo+V0yFFRVcMHu2a65QwGszD9b
9IWvxDJ7q7W1ADZdzo3Nt+2e3yJcpZmjqYmKpl2ja19Alk4ynKiOx68f8b1C4xa20Lrf9Lx5RM/H
cYI+tzvT71GgzgY9dv1ZvBsLXM2jqsrcf5tuggvTtJ2Y3kxt1X/AvH35R7quZhxsI8fn5PXfs7eO
hG+UdXA7godwcShALCoJbJQrx6J2tQrDvAER+7My+mvg6L2R0IMDvLVxK+DInU+8mfRZT1Yc0n0q
Yl9Hg24XErP5HCYYjV4JtveOxLaW5BCUxmAXn4+VzyIvOkvrYqPTPOONKTwPMOMotTqykbbN3wdS
84sQ8b/5n9e/594lQwmVW4aOCo/FRWC6dEXbGbjcxqmjYzWy9AWWO/jzvDUC4UYw05e/WEAaopBs
PZqj0OXPp5o6mm9r2kgYUZh5qHmah7Qyyv7KNdWVvbs7NwLMjcBPNe5SdKHA89rOJ6eP697ub7Fx
cqPEScfT6Krh1tk0kF//lrs7BiAvSnAgB2h1nE+tpSpMZMsdY3djcp/WmoWFTmDcWalxrcmxNzUa
zJs5OkUk4DTnQ41oFfUjygFQiDvnNIyLjFLlZUevS/pPGuNfiVt+nasLhAKMXmoFW8mAiHL7Qb9d
N0R/EyqnsCBKmjxROQ5+EPbzfK/mahXhVHbzx2q1l38treFhpXGbvnetvLp2UPY+8e8/4+JQUp/r
bEEdPh75LCjjQ9xEL9hBDSUVf/FicN2BdPklm3CJAUlTa8QWBw4Ngm1DlNmVAYpTdsemne3D6xtn
7y5HCng7f5vx1+VLb+iTRCONDDhdtDzKTXN6oPSqf3l9lF831uUaYgJMVYSCyoaIulhD3267WZsH
WLC15x7kZCxHK/ObGNQ/VGPXnx4cS9YPaQU+ry5n+9bKRX+CaNqWIeWvuT+2+eDBaaDocgL7XT9X
iePc9uTPV+LxX+j3F7/V2eTlUf9ko1+81yYqihVyYwPUsrb/LxfeeOrWytDp9/Q2hNoOz+Qy97rx
ZJp5+ww+P/iS2lZ+xJtXfs+UZZT4U/qdils1VVfWa28X0sQknTRYLpLK8w9ZKXSDDGrgQFNbL4ua
KfFvwGw63zrotlculZ2aBQMAQqKjgPzDpZx6TU2zE8nCwfMsEuS5FIccr5JozYDmIJj0o4effaPm
7NrtuTNJ6E7AihEogBj34sS39boSwFHQHVtRH/pm5qA7kqAuNqzZz6/cMDvzRDkaujc3DG3bSy6q
jd7rNPpwkWTi26E7IK5e2ZMXTo2q3gD7NY9Zrn8156m7kl7sznOTeKMOz2t/idXxuhr+aAE9iTLl
BNLEKQ8N0pYnffSvSTDs3aJU4TcMNckZAufbb/ntFq1gLi2W0XDQKyu7aZbBDCtPDWEgsTrWet+L
jKSbnoTGFaNNGdYD1vLHtk6MTAsT1i/ibyQQlzd5AgIq7Wl9YUan7le/bx5MOtdhNVxt9+3Pl5QN
xMZmS3Hpw+v5sgGVTxl2XA3trVMJ5z0cMP8umHBP0dM2D9d18eISKfnQsxbv4Mvk2pOxE1sRVf3v
b7hEvPoQOEhHkJNXZtd+mXWa0i6eIx/QO6jupjkLnjpZ5n+eAxCb0pzm3JDnXJ7aLglSrSyBj4zd
OIUobpj3CWHrlVF2ooCN2kDLimLC5uFyvp0EIq0AiBnFwNXhWaSyllFj997jOi36IUmp1Fy5jXZe
Kri/W1uV2tbW7z8fUdezbkg6nY9pp8salkGr16GZBvZ/r79Ve4fy93Eu4hsogymGytQi6YCo4zSX
yaFRIG+mcmquqIDtTskE5YOZCcnhZUBaGGIVujNwHlBFjCUWChGc62sVyL1diP4q6jJsRUxGLgpM
roV6pZIs1WAT5gsz2WJfez4MS9vEKXftTbm418hYu18RJZ9N44x/XrZ5fLdGrXP4VdGtqzt9QdC6
d7Aiw0QhvXJ9727FrXAA7hnxysv82liBTfQ9fSu3Rgu9wk3ZCFef+w3CXRGLqus+/MUO2SSKLPgo
AP4vduLkoyMtZmImq7FKlGVHO5Ll3L+3sM+8/ZuhiM9IWIAgX1KyjGX1tWXryRkd9nfpstRx40v/
4NXWNeL23ophYIXSOv+lVL29kr89EHaLkryhbZdVUzefhmYV37D0cB6mykieX5/V3r7fIvmNI45A
yeWDSx7fe8O0tZN06T9DoS4+aWgXXNkXuxOiDEZWizgcefv5hHpdg2rS8+JRxdOOuHs04ZS36maq
9OTK3bS3BWGXgGJG6wH9xosdIXApmQ2fh1wVgziita7dFK3Mn1draI/IdCVXLo69Iw1MgEltGjZ8
xvOptVDRBW4FJAj23MRq0IO3qZjn0KfqcchSK8Wrd03+eX3V9r4n60U1FBQSEctFXOxKTakZj5RY
lLn/DM1/wiB8UPfJhKL660PtRWS/DXWZlZA7502uKLXoflrOxyzNtMei9jQVulMaRF7vlG9mrwIe
yXUXxK8PvreYvJtImRI7UDK/2DerkpmtNHDam3fQG7LNt4XT6rFuLuubzEyv+bDvHQZAXbAMtkoP
+PbztTRxS0QVdgIWbuuQhWxnPmqd/ueyTpiskd5t3DJuysvwr09GQvdJ6+NBpMat4StMbfKrsk57
+5L9uEnTUYYASnY+lzRBwwnvL/blOixgdJblIAtKxn3rmEcrt3D1SJGmfn29dj8gwDU6JcCeAM2e
D5qbpSlFR5kQ6F5+Uj02FFBCrjXX9kbhCmbbU5IE9XGxKxIEQCw3K2hszKUCRoC/zNIn5eH1ueyd
McJVNEtAn5Mqb3vzt0t4XuHgOiMbX6LR+TmT1RxC6llE6OXu3wRUG00Npigvi/ECGIv4fjG4FDQ8
5TtH6dQlzBr/Gutr7zQRi3IzWtCYCUDOZ7S5ust00CEIaX2P0rq9BQJOeVJlXt56Xi2unN69qjFR
AIiZDazAmBfvGO08HeAFDEpsk8FoZmtwKrTMfbC1NT1MCTB+a1XOsVmlFva5W+FWZyen1Vyuecnv
zZxO82bvgUQcLaTzmffTOJmFN00xbaXhh2UXMiqBuuB+hg2FIaT99c/3Dnpmm5MIDsfwAc7Hmz0s
Noae8Sqzr288O60Prq3az6O1TFcw1XuHgc7oBp1AQeGli3qWLH4wwWtL5zY4iqDLP06YqJ7+fEKI
UBFlIRxIIHkxIaMoUsuYoUKpxNTCypAiXjSf6FUL/oLLBjUHLhs7ZxM/ubhD6nZKQd6h7yXdPgml
k9RhYyTjc7FMy5Xuyc4dSQuBvjmwHWQ8LwvuXd5RHgs2KbHUcY+W7KpwKdR0RCWthc7g+RFt2Wsy
hTsP6mbtSfqEav9mS3C+N8ZkyArf6CfEFzT5zZS+dVO34xBZXZv/XKx2hSmaPQXJYF3ZKTsXGm09
kIZ0t0n9LzvpCvgD3Tz4gaOWmUc69z+6sXVudCmuRCcvtiTFoo38uLF17I2qdz5Dd8Q0PctSim5p
0UVLB1Cgpun6/vUt+eJMb6PwurFwQJNoBp2PkuZNRfW+YJRxmO5ckDWPFVYhR4LD9+mo/bHG+TYc
ggxw0NkvpG/nw4nCmtpRUV+rU98/afrQxtpoS8xZDetPDxuNQ0IDRKi4QHgTLsOQhQ5mUvcqboJ5
uLODco27RZb3qG1dC8y3v+qswMpQxP40KhHm3bxkzmel96L0SqEaYA7T5iWhnNBr3fy4VFpwk4Dw
DVFvaW4Vxe9wCuY/1vLbhicnRAQVMhkFxvPhS+S96qwD/FMieHSgUta8V+XGLSUUi9uqofHVLteC
lBfnYBuUZumG3+cpuJyz0ltsxUrRxJvfUdTBSD/WGt6eVpaI4+t7dHcocm4AbRTC2T7n83NXntzO
sVTsrd566qTJ3eISrKvWW648ti/uMmZF8IDWJKXyzZTnfKjNv8oF3KFiPRBby95Kuq9mWg1zKJSt
PdVW7zxBy0g/vj7DnbMO6GjDC2xZJMjY82Ebfko7CUPFs1EjV7CMRBei7v/iO27TItnh+QYufT7K
hDUvqS/7pBr76mQ5mhn7mW+E/SSCw19MaMMIcIVRIr00tRWLpwV2woRM3VPvrZJDSjXNRW7o9XH2
tgb1JjCcPHbopl9OqafUnRa2QuArKw9+I3/OQwAwZQyu9ZX2RtrIeYj2MSFq+ecfD53hQKNMUseu
sfo3PqCVsJGB/jBKR/3pE8MmpH/FGoF72ECj50MJNok2eVRGHJVNWDlP+slfZ97Szi5uX/9+O9c/
DREI72wKODKXTEu2QDYiYl7FonaHJuyWQpdvTGK825wWZhYpz1df/3xImgMgvjYJ4Bf9eQzirIwJ
4oHaTdkB+qgdym5eQwPv7FPl+9ea5HtH+vfxLiKFuUhYzBF7UGcw7KhWvRbJ2Vxu/SGx0GtI05Nq
8mtKR9sSXb4IlDLY/AYv3gubkorn2un0popNraoO1MT1qKCict8Wa4vQqakeBIoUkTW75pWT93K6
8Eg3+xDSR1jw3sV0vcxpXdVyg1VIjd0WYrXiqYfzMYqi/6DnU3PrmRyV19f05eHYyKuUGEiR4dFd
it8FJsCVZkSggX9a9CEq7W4mjwhNFCL++BJjt/IfyhmILDHc+eEYaiIz9jKN1mJ2PnXjvISzk5Qf
ytZTVw7HL5H781VECBRuCX07QBZQkc/Hko5baCszA5G59hlWE50vw0qr86/FXNUwAjEKjpquFH00
zEb3Brg5j20O9czkrRLZVzfJEVXwbaCxVy6+ly8GSTVhIRcF1Bf/8uA2Y92Uue3yGTRLfpAU5yId
q5WPr6/ry+uBThPYCIStKRGgKXX+AfCL7IvUJ7CRuglbPNOckO5x8Dzk6os59f6V9uHepBiQPJ1K
AbDpbZv9VixYF7e1Gyqcse/29rGFAt68xZvcvaZtuDetjUAL1xMRkxfVTerb1crGaSAfNwiP9WmR
h+BMRVgFnXjsBu1aRf+lviEsHpJ4NLrBBrF1L3Ytsk46JTd2rS9TcTuLuX6066W+cdleh8V2tDw0
Z1N7A3vEfvaWBBYhYlrdm2QIhq+5G3Rxkgf1Z1n57n3XC/++76T70y5r56NqUhs3XSneF8rIaF81
V8E4L28zfj0GultxFpmHSwaIl5AyW3bWwsPtKy/Uglx/alazuLMw33wMvF5/qJzF+rIYWnAludxb
KoALGzqN4A+Z1/MtsaC/NfujRWjd2z+HWQSPwdpUh8y3P7Xgf69VFfeGA3IE/ZaO4wZgPh/OqrIg
0dusixecin5UmjPfDLhgoAVh+eFQ2teKOzsX5y9RM49bkyDmsqSfVa5d9aPWItRhjo9p3xoh1VP7
VvnTNdHhnYeBobYsjwyA3OvicOl22us5Zjlx57TjevSbQR0qnRzhTgAOvyuszo87kWVXKvs7ewd4
DVVMblFqmpddGGOi4kC3totlIZKPnQ1T7wRRr5vvHWvxFfXTLv+atbI/GQqE4PH1C2xbr4sbnAiT
GvHWAOJduChyVl1S+F1ttrE+DcMXOdiIqfvl/NAaU4ri2mB9QpOgwiPCnLL3S5VfG39v9vAWgOZR
ZqW3tu233260oFsTiNddF7diyb8o/DZCL83S28bTRORncn1e1DDdqNq71nHY2Vmb6zrpKJ+el/ki
pYBA6Bj9PHSx8jUvbtxJvDN1kd4DWSieXv/Iu0NRjaGJvVUoLyE8Pcxo+iY1EjAVDsblKuxwAL4X
lRkY79eH2jmf1Ho2vRl/K4letkbrwYCjj/pGPOjY0ZxWrZ16XmQHiKfRL+WhM9Nrie7rQwKgOl9C
X1q4MSHxiXOyR3fU9ZOMbNBxtShbteVh7Jz5T3m6KOX93yRBI5yP2HjuIjUtaQGrr2ss3JauUL+s
D05uXbsUdie3nU26vr+Ur86HmrTOyBI7R6g1H63PWTAUD+uoNKyplwyEVBG4715fwL0DgbEIxWyS
UG6ii7mp1FX6miFimppDFiZ1Vd8GY/ZfZmbtOyjQy53XOcEjKgjX2D07sQWlCpCkmz8H3amLuBiN
g66zsraNkyF3oRSWbYS41p9nibDSqMBsaKCtlX5xyS5NOVguaXYsdPW9ror1jWUYCXTNpT+8/iF3
Dh3ufbRKqXAhz3FZAO06Va9iJI1yExwm0eZr4mnCKwLZ22uon51LlOiHadHLg5J82bO3F8PsQFWW
cWtZQxfNhmzu2wH6H8JAWnfno6T1KR2n6q6yq/xBDgDsXp/rS+zT1qJifApcZMQc/vNtuvre6FUb
NoG/fMbSd/oxjlTxGq22T61FocZIXf8giH/CqneDE9H6NSPDnZMCnZKUlSCE3/BCVkzqy9xnWLfb
5VQcXWlPb6cmAJ48H7IyKG5en/HObv1VtYRszlEBG3k+YeTQuznJmTDiFel9Ubvpx3Hosiuj7BxG
RvlVdNIdEu2LN6IYjNQj5GBOWAh/HfXcDQOrbN4EnlL3OcYH74lZFFHfeu3e2dtShHTwzbkMkL66
DOtmf0mnVqcIIAznJm2VH1eSVpLI5HTTZZ1GT80w43m16qPnz8Wn1z/v3mJCNaaZtfXTKGCef15T
5kWibGoC0rBWrhzvS0NYcUTJ9qeupeaVXG3vqNLu4b4DrEgYe7GYIHnstMq4FFa2zRzWXdXdmVWe
Pa5U/a8clZdLStedUei4mMRdl+TY2g9aOTbIsQVTsjylrpNEJVYaIag954R0u4pFlsCASvghr39T
4+U0t4yKtN5GLAjc6cWaNonohlSoLvYcgdFfnjrZwRy0losWH/Ai1BfTvvHWyTl42ug3B91b8lM3
Vkl+zOvUDvW+aWWouaWFQqAG52e0p/77lR+5fevzgBDcLwUKjNCpGBIena+87wpZZxNCou0slntz
3V6iIa/DoZ8rBLD8/mF139PSjwNhT2moz65zk1ntH0PYSDDA8SBxtHHQaYWc/wykJVwlxID8VW25
t702fhUdVl7LaBdHAxnUg0zWa7XSl5seqvbGFtn0qSDibH/+WywqVrPORNLBcsKRRh60dR6NsEBH
Uz+BXkcRMujbRZ5e/+AvNwWxr02bDlgPXbPL/A1QmWcVA6n2gANJRPNRRPPoJm87WThXqge/EAvn
a+uRnNpclzzAdEIu1nZYOBJBiRRVovU2TkZNUq5hl1iBGRoqne76DFXyE/6QTR1aE1iYaKzc+Z+1
1UbrEFgScRd9dfw3/tC2ZaR5w/h1MlucKTR/8T+hhquWI+bDog+7Su/e1mOBp9/rn+vlGrE2Dh8M
IYmts3kRpYDsrZNCsikHWeiRPbleBCpK+ynqtIAuOZbPr4+3szxkJ4QQFLmou1xmZzgn89d7eRt7
0hYuepgqeFqRPHxunYnPdmWwl5cToDVyQXo4XLz8j/MdqHIpnaX1cDkv9Lp5k5tW4nyd8gn/eiQ0
Sv8R1IszhRp+vH2sFRrOk045yOTo0TeXx2LahKqXtlCfTfqHXVjXrpmGvl6nb0SZUSEfxjShXKKt
j9ZQjtgvBCr42ChY3CF1NEwYksn33sm1Sp/XYVVmqHsI0B8T6aRvvcQfHiZf00Vc18RDYVOktJHz
wkIuEQRhVx9AGTm4Fydg+6JJGxwH93Js/25GmF9LNKtpyY5rWknsHiHQirsyLwYrzGvEy6OgmHU4
YejBBff4uwiJWXYmx2OvNf5wPxLhpV9a8J44F5i9MNEeDNC+tYSevLPm3FA3qJThiVEZRetRFHP9
b6tCBOmP8ytAEJRaQFtTraL/cL5CAEzN1HSpWwsvC0KBL3vkjKJEPjkIDsWSeocrW4K/7/zIwkBC
SfgXIGKjLJyPh2GKa3TAuwEMF+mXzm7UoUd46V01oSz/+lAvjxa5KTkqOkokAGTE50PhAyAaSJ5N
bE5NeUp8I733Fvw4yR2Xe2gn1xLwXz2u87nRyGNXcfFtL81lbcfqFwvsEwjeJXFwM13Mdv1syiEb
Tjn/h4fKspJ/OpR4RUwEm4h3xVLbZVRTmFkjz02C5GPtz9NHnuqsDnO6v8m93bbGj1o1bRPyuDSf
h96W77K5po6SZmL1H5F8JtFvRjHdlppEPo5sy5yjNncbPezNLEhRtQucT15niS8OPtvPjdFWSei4
paMOpShmEa6DdD61aTnUEaAY9W9lTeUHXVba134EIYemxOR/Sqk/lmGbie6Wzm2xxlk1tE9Cavp/
YM2R8VZBItfQWyoC9m01PpuDPXxC+M29K7rc/G8ZsSyJXXvN/iG+a9XBmPF4CVWBde/bNfVLuiOy
8Z7Sseg+YVG0UkfXkq6MVAe1/L7MDf/jCsFOPFZdqjthyT5VH9YhndJ3XmLZPQIHnVyL2BR65bxL
SnTEo4Cwi4OHXsBd4QfzJ6tPnT7SrGb8orVl1sHMarPlWHME0OBEPghdBqwq83gATFZS1UjypyLf
bKdtIxkeJ3Sa9HCoUK8LjZEa6bGmNvE8aJL0tcI3pI/cxF5kOED7uV+HoJ7eDfOqHYSgC3Zlf19e
5ZtwOpEsXXLOLiSNi/09ccxAAwP6mt1W3Rl9UDzADJFe1C78wZXBtnvg9729Debx1BK8QH0BGnl+
mPoevsQyOAYGqHoRzcXgHf1kuAbyeQF92zobm28fL9NWwHOs82Fov9sNbD49MmSVaofKF/M9labk
4Aju3bA1g/lDIpzh3h2bDvHcwrensPB1TUZGZTTXkK14u24jnk+csA2nFL7mphF+ic1EQdDM5sXD
f6IirHv2hkIbwYs5QYtOuZs5nyeBx63d2RsV0GiQURCTU603KKlIJE6rZu6BEpgafu+qb9WnGet3
C7zUlAKiENWUxmbQ5l7YqaGVNwm2DVS2VK+bEYCSPnlSjsytQ92ZZRomc5YYh7x0cd3oIFwcjDQZ
3rVjJ/i3i3S7coKiC/3Jr8URoOI6RthJLlU4OKP3c9KzpjoF1pgVB6kFxhM3hVcdin4O3rZmN38r
E2GvYZMlTnZqatF/cTKl3vlDE3wfbY0jniYdH30SbjdHqVvb3xs1AurMmm54TAoY9aHoLGN4bsd8
fU5MpX3Na+E+eoiK6bDSWjFFhiMQLW1KlT9oQYAMXV5U+IPbjVnfyzSdxwdbH/wvddvYC440bXnb
pWsnonxNG/2ot/78lcZff7u0swQQkifG82D7vRNqQ43UYy7qtzSRahnPYsUervH9PAmHwa+tSJie
fAMVnN1FM215hgzv3WEdQHiHvjQ9lLJOBj/ENAlHhx5Cy3AitUKBMy+W9V4UZQVkHEOUyENz5xvn
gV9oAga4G/TBEfBpS2yHVKHV07ER9gIxzZ/lBxd+jBGPudOQk6XYNoat1+YqTsYyfScqopb3g9+0
31KpowYtcCT8SIev8sM5MaevFVKTGnDIufqh693q3tRIF69RrpX+lzkTrUbE04k8Av7gfKFYu3wY
i95/TH18YKNF64N/V378h7lVGDigweF+7WtDlpGu2cFHfV6T9NC5aaLipVoND9hQYiLTm1kKP4NJ
JH20eIl4OxhVakZzD4soxLlYSDA51pyFpbsE3ae69Lsfo1boywFEvHoEX0bTwcoM56FcGzOPg6Ep
rbBtIP8CTNR0LQ66Wh7bUkMvqkULwjrSW/R+VH2x/EcS7/FXN+Zg9beF70DOXgtj+ElSUbWH1J/X
jw6sleWjZwksTDFj17ooq9pJe5iW1mkiL/WljMfMc5/Qb8k+DLAhnXsn5+uF5M8bba7tMmRIKzcr
T5wj8b61Rh8/sapde8mb2I8PaDOXwZ0j7HqKxmx258PGtUvDqZdFdagal1+eVsto3VbdXH3BDreb
w8bztFMqexwE0KlJ/8nmKnmsJ78psD5S+hcHWKsXlpYlnoYJt2XIDqYdcyBIC7XJ6d7ZmlOYkZsu
1n9jW3h9aA8wdcIZtZZHM/Vbtmg+Fh8EVGTzhNBUcZ+Pie88eEYCMFIsttJvccqwnUjKPHNkKCqv
MiMHi9kHK2gwX9Jmk/M65/J9lWzltTlf5+cEB7UEUK9wVVgm+TRGwQzuarZM1RCHGDYGOTWcskeX
hEjcJGOm3sLKd7+ravLasF+xc4k2t6r2iJbNMIZWy6a6s6WVvxOaLQjLrUF5n7tcmKdyykiiHFFa
UZq5Yng7JGaRPZkY/DZRJ9u6QJqWFm5IamT4sdaP83vPMls/RoHG75F0VfMHj8ZDFfVWmgDKEX5R
hy6m5mNozDIrjlpbpRCa/CRd7zt7aou7crXlv1pC2npbSFEvBwx/Uv3Y+OiXRgCZvSBO+GRr6M+z
wC1q0ab3+J9uzF07yx/RJgdJYqJp09xBOXVVdpKJqtOwFmtQvhmFK37SqfC8A0D+xTpq9oCwgFcs
+vd5oqsbomgyOXFr5NYPMm5ioXqR1mkdKDtGm5DhOxRJyiRqVNKDyfEmD4i3KQsqjbbT63eaVgeC
o7haUyRXaDpvTLad4k/94L1KTe/t6Bn2N5EFU3azKjW576ADD8WxqYO0PFZFoz8tubMum3Zl9dab
UtYEd6AUm5SsWNnWZqFupemU3/VNXibCoXR4ssfST0+42Vbz3TLO1RBqdWl8Wsu252o25/RuROLT
oV9h1l+o2dkj4lLV9ClfEDcPp9Xre0zgMIqeWovjUsNBaY6lnftPY2tg3zIbvefEAIlX/1AMAHPC
InNmBu8q/2c7D04L9qCpPnEs9THE90Urbicz0f+V9tqou3UojSdcNazhILvavctR2FMnVRSdz0eq
2/eJ6xI96q3prk9TK8W9RohKZJGwLKJDS/vWE6p41jJN73gQu/J7No+1GapG6f/Ar83MMEmW/k2b
sM3jaUbf6w5Rq64G+W872dFJg+DGnccVwhJutW3YFTpmOenUj0GkAP7EQwV/JAYX19r3Qdr2SMpL
NTcgvJp8K48Fy7dm3PDggdH3n8EH9G+L1Fh4K9sWfcd8SHR1VxuKFxOnsewrUaaN8bwR1HXkjYCV
76ZsTLPIxg9cER0Y2h1hqgONil2/Fics+Oocwm422OgDLjUK845UNhbQvfWpbRvuwmwdsh/gdoUZ
ao1diNtmyBYzrK2xqN4lTQcfsF5Hs3kjfeRNPq6E3tlDTUclDemurAHGl5XcwC+p8TZfjTIIXatM
hsPCsR4jMRqFRWbQ+/B4i3VpQ3dcaP4Mk1kfgKKtHdWOrltuElsuaVx4dflJL6RMwryp1dtOy73v
g13yr0lXOOgBze3yVknYEZEQ3FRHlQUyCMERyM+ZJtUTHWW7P4y54c1H9FQnE8uavJcRj1OC6L2n
IIvU7mTKiFS8PRZKLBQhhJnq4ejP7I62c6Y3ymjWERTPbEwPhjGTKW70EztyVJO8x7SbsrkhVPJe
04yhigSImu+zkIEVj42eoAOvdJZp0dv20Whq3TtN/8PZeTXHraRp+q90nHv0wiXMxvRcAIWqohUp
iqKkG4QMBe8SSLhfvw80vTuHJQZrNR19c4KSkgAy83OvyWQmL1sBeeIpyzIyOTdX4qnPdW0I8bZ0
P3kr3Y+dKUq0o1xTxei0ZWVyg9Z77AU0kdV0I1JbucHKvwpEsKF/4Q+mVgZzY1o0PpJMs5edaryJ
sNLqOcU77p3EUcmTh0llzu9cteTYfsW6c0dh5V30ppq0sGa1H7iXJsgeJyh09FZplXs7NzmJXYYF
9KFIlJntdTrnfhC3Mv4OhACyLymcnj64RdtbUetY7VNuuGUV5PZoXPvOuPJZKsP6mNJgQN5MK7Qj
kkSat1PmaFsH7vLu2t1EEoJuMfRnGgYCf8pZkQpMXrzr5pK0SbfiND7O3pTpYd6JVIatmES+Q7vC
+AFDQdu+RmKwdQ2r2BWx5ak9mi71e6sRCR6ii7m0geVn3RqYMNa/wIglbhS9DTraKHE/IErUTRo2
Se5NVxYXVH7ljfnccJZ7sCZI6LmXawUSO1imTsZ7jqTswsoZ1hu77s1456mkXIIMkBxx1bUljQ0A
ZlNYjqpNDwqasoKH0TErz3uBj3CivPGYmZrh7o2mNp9ETRv4gOAPh6Cbdf2e8igrIteoPf86LfBk
DPS4nG5KSxTFRWkQrILWylCfjZmaPOi9NIYoVav+Fc81qe/jxJTykJdT9+TqM6MkaojkTkwUUmGX
IgQXCH9qMVbtF0YGg47RUuLU3iWZtQUZnVZpdaBxpTm7jompjli7xdmtU+LNnnmNlgbOJtaGwQ+e
2RRzjYO3Ymf2gU3NQbcKPwRJkgcJJcRao/8Q+4L30yMx9KlPUPhhc6aLF+oq9Ugoa/Gl6M2hC0tc
griM2NaEcton13Lu0E7r9R6QlsmwSqNL4XZLUJhDf1PPZTEGXeWuYPScvmxDT7JvQ2cthbW3EzoI
QSx8EON8e4hbrJyMQTu16lufZ07N1VP5H3NHeQYZpLTjLMA3x8kPsTMB+GOy03qkYfhxBgWw5kcS
Z5tEzXZGL+imxPre1uiHBSb+Uf3e07o2/+DVs89EA0U0NxBinEcYfC2t/cp3y0i5VtFHDdhCEQBE
b9uwgsbDdeb72I/IVav6Q5ll9uVqzTmPgd6UcahEUdmh1eTYFq1WXawhzMTZCK1ajXdiTSdU5sBb
PHdJ4pRUBJl7LZsO5xSz9mqXEIgk1V3MNf5ZiYEIkrMv16BYnfWam4G02mokqQkOv+ZzXaTxvazq
7lO/Vlp1bRXjoqEuJ+ZoSi2kazbGShzmvls86uOydOEYT6bDVMnzr/JkEfd8EcMKJWXAHs6F6UZZ
Pc4fk3wB51KAWDNCe4ytPJxF4l6ZCK44HC69vRHTQnCXmVdncNmYjO7iybFLkq1W2+VSU0vo99L5
6YhV+FeiHdKPKcYjfH01zp+UYjq1KwZN/mhsn7aWMdruhdHYoxl6vWXdzZax1HT8uvJ6LvQeMGeR
th/sJiHNHJOczzwNmCeFTocHfSAtsxrCem7jK7NDiC6cIJhau2xOqzIcky59GNER7sC7SiAvmZ+p
9KpN1RTjW+NMTUBfc3iQzSzWaOxTu7lEW148p25mF7tsaCnHHWNK3OMCEazZ9ZkzTIEsfO1xrU3Z
hIKGYXMwq1btHVNVXiBqBxotf4KuWKVTCfRj1ahgdcc559j5bbZje9rfCH3x11TLEY+Sc6uwD+c+
rzB7j4cfohuUeeNWa9lHlj84zzNTEpxD17akkiYxDfoiz/Ld5Od03AqcgVrCdsUfWS1syX4Y2mp+
V13CNtbzfBMmgAPQMyHJluclztLLJB+cFnkSZGDCkZ7Yk9Rs4JW4wVccNL3WuBh7ZT8iEun9dI1F
4GthDF66y8e5d6+nyh7ua+WknxFrc8pdNup9EdC47dfLFa+9Z7wAhguPjMvHeVQvvxt6oU/E34ye
gpKeejDbKUuOgw7Z7ujF1sQB1Of6ZzWZUx4VJGYFjdDa+jTX5fhVuXmjhVic6C1NmMqnCVNOcj5u
XLc2EO1qd4EY7bELlafce00KpiQoRtsAYWPE7IjccXNdkldxuTTSPMBiwY217hLLDdAgyn6WWAqk
ASwBdLlr0Oc/BoyNvqm8TwvKqKIud4CmVEE5kxOL2P74z83TVvGkczp2O7KyMqevqLrbyY1tvgZG
ePSE3NFknMArn/Z6N4pPejsyJHD8fBwCK2vcJsi5Z+pIzrr42TkO9cSYbSNPNBeou/MMWDP7i9+7
qvvpI8STJAsTEqgHbW61gcRg1o4dAxovgPMmCc6jYjpbIFoRWPGEp21Piv+xqzoL6/Z5VD+0Oulu
yy5LvldFEz/NS5Z9UWTL9KpRgX7sDOSaw7hO1scFD3Oez9Zgspa2twQWuiFJaJZgA11qsywwssS8
kQs1DmRTaJvRMhvJYcRz+b1cmuH94mW0W/q2zwuK6Y6wKGlAq52WEiFClL3bD56LxWpgJ818z31N
DyGftelrq9nNz66dmha6UubKcFztog5WpPvuEfSyHmIVFxdUA+qnWAfrfcoJep7bBuBeSeukoeTX
ad36qeVAD+p0ZwpiNHS9QKcGxdfeXrzHjspwDFLaDV8No2/SHagWN4+61iH9Ru+4Z7IiVnlHH2cp
ya2HfAwZytTyXlCCZpeWv8INyM3K+ixTp75Tpjl+9Yu2GK+7pfQmRpOTKwK9c5L2OpOpV0eU3+hh
z/7U7LK+85uLgtHBj4xW/5WPF2R9iaike49W2SYwx9ixDZH+8vqI/KW6Xed2vI+LMf8Gy3y6Qvsu
TkN7SK3HbCj8JajrmgayYpR74/Zrk+De5CAdDICr6INe1eKpqmYVc4M6XDnT4ozvFr+k+2/YWi2P
XMXtfrCrVAscM+Yyn4lnjMj0RtPDijv7fjUI2zCbB3qTIOMEmk660dAozZP6veFItVzS3bAfVrJl
pn4jhXM0GzgrBQkt+JWOYzlfjBU907DM9J7tIzXa+FWFBV6Qy6U2wtTT/DJaBmuuQqlKdM9MQHbv
Smmh+JX4fuHd2owQf5Y44j42HQUvZ3HLpNOl8C6SuJpyUja9m+45DTSHsMtRt32S1xItameqwtJH
JzcsCmk9CrthejHgFbHNX7TauO5Sa7hMaWTEwSSh6x4WmaxdFGe1W1JSGzNDz2ltv0/LnD0Cym26
HXp8Sb6LU4GTQC+VTWLAHP1nPE3z9dKN64+y4E690Rtj4oTC/R4OpMLjpVgbsz8uXakdnUVPFIMh
R8X7avL9+tCTv3z155la1mpXc9/GVlftKrvL7/GR1d7Zbms/9MxSs0B1jnsPY7n63GWTlkV14Yo2
6DWTf3Je8CUPHTHWlIaTHdMKmBdCh6RuFKHFRV7s0iHesMb9sLlK1svwhaQ2f0qVR2B0Y61NOP8e
cyygv+pIb2RVcFwtDkhR5FRb7qK3yDDqNQIZRUei4Ivse2yNog+GEYAWumJzUjKRMfsqgLPezAFQ
evOR9MR5b5ez24eq9ObLpGkNP2hdoV2U4zLYV5PTTRejqlR2LBczfaxWGknXKTqP3T5Bojcj1x8p
UWyrFZ9XCpc0EjS6CQ85Davj4HqxHy6M/h+RAxL5HvZZI3aqXLp0zxA3uQcxVeKrYtCcahvDP4Cd
V59FN7s3ctYKhmyFqV8A7s8bJkySg1BUfnFtMM8aAnMssjvNNIjtUo19HtVDHX9NwP+1QTdKLkac
nOGEeeVqV4FOOvUQL6NBGlnWxRA5Y9w/rWUNBla23BoBkovyEeKi9j1nA3wfQDakITOL+JNdmPm7
fiCDCNeps5iPI+pyUKukx5dmba2i0Ul6XA/Hqrwsa6Ule0PvtUuPi8+JUEix610/unF9LPpyrUIH
84QqaDOHwNP3wri27UG5EeoE5F5UwVCYTTdL9740kyZMZWdcrDTqmS80nTrkTMZEoNKZ1NWpxsmj
yd4NNf0zxyZQc9uSbSSg+3yun4VhsZ/fuLLxSY/Eav6owGR8a2yEX8PCKA1yggFFCz/JuLQVyvEh
47feDfwmlu+mas2MHSejclHxWLD6s3212AfHKPWEIiJdnwZLTHpYLE5j7QaNng/ZhKHy0G1m+6kp
wXRfpdgvmYEEaHKzaItvhJ1fGe/GdSszuXxEegXWtPkQYw2ygUpM470gke4DRmqMdauyuBy3pCdE
dEx7cDuERBDKys13JdVOfR+b1fqjAvTgXTR2rR69LEvunM7bZ0mr98dZM1JJt12a9AXspbCBG/j+
zeAv0ydGFl57hCNVXVEQdT+0MuFmkLPJ3ygqzbxbp7X3yS3HAawo5cC7llCEU5W30ruNSSJo6rh2
SclZWGm0FdzjLmkLb8fFmvg0bybVHRvAXnSP2hLxiwVP+PJallbKZWlP+e1ix/PnjrD93uLjZGC5
BvNn46VkvZta3vVg+c184Bmbd3aet6Sx+RzTKbf4mZ5hnhUgRQz8ay39knLUZZsHWF3Y8GKrEUwg
H/bemmJ6+7T2xRdndskgTBln38FGIPc0oPyZBy4SHf4NA16afl5t06DC30bou4UdKri+Sw1CEzgT
+S6tk0oPGgfNMJzfnSGJmrobPtg+nmFXisFGHy0l9DnKYQd2buusLY4hOGN/BU1StPtFo8aO9Ckn
2JgyTdaDT9P9EXq0tbWNBZXLMjJyOi50rVQw9AVcslQaCRijxK3soMg9jx6QRuwgPDhJHdlrjagg
SZ9R7rO1AAoZ6Z7y9S6wumkR+9EaKu22oveMsW1blEP73KZSprdz4k14F/RZQcKDj6W1cItmZmFG
ZTlrAFDGBEinvFUZ4+kldHqrU4+d6rr1QALTJlqQxxbYJn8GvIkwnZlqD+Yw2x5q9GYBRCpIKod7
MHI7o87fW4nTjXGgIy9aIiG6dNYHG/Pd+rartVmnEUPQsY+97kCrwlbTJMuudU170tNqqi7yeerc
7e9VWXOVolehHhxjXEm1NG/1mmcMRk1SG8Z+rDG0PkyGQDWamCjz10k3jmIuzOmms2miMzFox/on
Qtbj2oSMkynE9rJ1kvhn7K8u/tF23pdXfY097lOB88rwwzOInbe618ROOCM8P39k3CL1D9XokAuF
se9UxudGa4Xu7MuSGeExNsaRoXJvrd76Q5ubDdBDOpd+rYHOFgeWkUwTk82OeyEkYk7wybI1ncNt
uIlJv6xAUhiBfE/aPVJPDQAFOjBMVFB5KHg7kCd65YrjKFalPVTCbMg01NQKhiXxKBcgzoPecaQE
uAvvm9NZjvtNOV7hDoeMOWmSBvbs5G1PByqzq0+tR5T54VO6xtHszVZ2NWdZObwTS4c4dgjvDcnv
1J1j92qWUDYOmTWO1bVOhW4fPBw2pqikdb7eOy2/fxPoHqMCJPxx8PuRZMlcfnBSXZu/xMtM2GBW
svhHyf7m0Ryj8A+0xdV4YQwjITPVTUYptNcmebloClFnp3eL8dhXE14iQ11mE6FS9fktgKi02zeT
q5pLueprHo2isoovKHvEHXVu78mIrqetHyVQkzXI62U1dpa2VC6zDJot4SLs2vtUcGLeowmYz9f9
IqhmVp34Gg3zgCwCes/LZ5XM6bOcV0NeOFwCxW62i/izlshGDxJtnB5R2UzM/az7xfusqSwVwJ4v
MVki/NkRKmZF8yXpi9il1rL8+Zi0/KGQuLHEFwnH5YcSXS52Oljn5QAw03iEgESPSdCz9wPl04cL
INVod0xSk3JXePn6Zenc5j18aOPD4iW6S8HUZ1HfpVnNEIEcMUg76LYBI5T0pqb2vvNQ7wDIbPeV
CGInTr8MfdIb4SjkMAZV2y6fKnNdJhLZUdd3hjK77wui5J8mVcyXGsl+CSymcS5Uj+A9RZoTaRbn
ApPL4sLK8w7MwLBeMwYay6hJRvuq4fRMwWoqxjftEmPQa2dTcV26mGROlA2UkVbbVsGYmi0eAQzG
mczTBPpWrcb8oW1al/apW471riuBt+/WlMnv+5wb8YOuyZ6eNBqmmEMIN12Ya1iAEErDAfSR8nY/
ZJ0ANF00o/wE7sh7HxeVUeyTOnbd9w3O308dhpYAduxZ/PCbsVhoxoh+2cWLqOpQTHMRycSfN22H
wkWpGdGwMpxmXHCv+8GYkOsou+pi1Kf0OAFmbm4EVKaMkloQvn1Z08tATo55DWKT9H4mU0+vIa2L
MmxVnCf0nnv8ewn8NYPPLnbtoBOu/NIlxKZoXirwHDmlO9G48HG+VWu8HGlrJfau9/oqvQJNpVU4
G2ZVGWXxqh5XYAJ9RBm5fKscI/2OkL3nBVMq5qsK4adxv3Rd9kUOE3BlL03zu6G1M0aXpteAW1zW
gSnLYMor6iXKV2T4/ZuN3pCERuWkQwjShzkMw1WmvcNY43zQVviuBhiO9gSrsbS1oIvX4SFNqYwD
vLgQz3fJdOTOnpf5bsitseWVzEIPUm6gNUikW3LjGT6Aq2Tsuc59H2n1g0FL84nBPsiHsUCUOmRb
0rjO16y9SmZSrGiEujNyuW2mhGLNus9FZ9kfdH+Oy4Brn31j9stgXmutlFmgMwn6lCS9U1Lj9UC6
m17m3p7LyEv3mKmme6W3mgpdhlfGvjT8/l70ybph/4R50yTSuUNaB5nXquESD7S18JYozZblLgOa
+2BlXVddSd9p0ii2xzwJO0AHQxSLOPGY9ZBk7D3JVHxrIdDWH4VKWnqZhuj2hlnl1V61tk//hwKQ
Juwwj6FaDPWlJvbaYWmgg/MExaJed50O9o2+W+omkZ76GSrprtVfMUlZmk9GvnpZtNqa99Vtes8K
u66ex4jDjXpCXtUV/u5z79sXnd4MN+OMy1WIEhJddq+q6kuz0WhhpwaV3J4EwfzYiVE+c4cy3Coy
fWsW0dnWKT9nwwtljhn0Y57L9ZgDpSjpwWqMZoEHFY8yleKDMSNMfGUQ7+7XynDIB94Gaf6GKwMt
jqySh+qRTk53KnpUl8OiSKrow7a53FdzKi7G/Owqp1RYRH6RO0IBHGU6H82jEyQ8RUrnVGvthW1L
D9ot+fqiMcA+FWA65sVKwgw18jOP9hs+b1v0FxwURiYdxe3nf4Pfq8QgEsXIUtu4DF+hk9w8NFgM
HCpG+H++FK7JgHVRjyKqnBK2UOAxyqVo3bA1wBVYXjYcEqdQh9To6jNaJaeo2k0veXNp/2UKgRLd
CUIvndqaYzd6YZy3dVDEuCUUbpUdljx3glat50gMr2yQDTCMJzXyZiADTz5dsbRrDITEBz+wmBfl
Os4XHhfpmRf42lOBaIbTaiJ/+tsGgcxeucWc+yEQPgxnJxDgVmwUu3IUjH1zKc7AKV/ZGwY+7iaJ
PGwJJvUv94YJQrzvYfiHvtN9y2y92CUTGPNMNefkQV57f0gjolbFxc5uPEGJQpHr2k7L/JAOiHwA
EODelKS9Z97fb4S9bVv48PTYEQ76Cqc83VZIQXXIZ9IGmvhN0Zo3oDaMnfQ0693YeWOYl2n8vnNm
4yOTRRWZYGQe/vgugeMD5tsmZsKo2V7F3w4cpZ0LTYOX2kug82HmA1UBpWVZf+pVYkDu2rakR+cO
92frZCEzT2FyY3gKS9cd7QCLAfBkk96aT+vUnpPt/H2rWIhAMtMCess96Z8cOC01ekYnlPBaWszf
mJ8w3FzQRPgE0S475zF9StjYnmzj6jrWJjvPE758hXneGzFjDhperuHdtG79tWNKvSer+U73qwrh
V9i7IhmnM1Se3y9o1t0UOjh/G6T5ZF1n9qRGQs95EKPYt9h1hZ2y3X3lt+1OS5wl1I3K2L+9X159
WByL2TOAjSHgvHxYwCSz3RXMlQaaGXDZgbqD8Vv2M4aDwWAXXWQaHUhSxP3/+PjzuJuRyMavdWEA
vVy5tjsMgqrZD2NrrT6WWlW/X6ySVuo0T9W7t5/y9wsACi+Kx1v8Ix6dCsdkVp+3Y+ezVp14B31a
uoOxMkd4e5XXdqmgooVaxPk3TtUHKMtj2qguF+gsJIzhhrmVqqurBXz8mQj02l4RJswvyKTuNgt6
+fLWwu87FwWm0AetdTsPS3xrg/35bKDHoEdrbcdTQBKQi+jtR3ztRaJ/hwsajorQaLdX8LfrRct1
+p+KynadzOpLaSai2pX+YE27t9c5pcpuZxBipQuhU6A9Zp3Ehl4z8D5YHB8qAVRBJGA5cflg7JhI
QJ8EwID5jBI/JCDI28ny/tSqcluea1y4TC7RRT21flejyXiW4XIYI5Id2oi1B7npYjg35Wgb6sM5
Bb7Xdg6ajZsWq0Xf/lRfM0WEI1+gsYae0sc9HjD3MaZBO/zRvDNB6txKJy8WBdE1WzpebOI0Iior
A8OHvIh3VdfaF29/w1eX2jxaTWQrkBs7OeC0s+JExrYf2lpmf0OoAid0K2s/tll6zqP899Rls9b+
76VOghEJhqMYNPnhmPqIVZv4iSb0zyI8vgWATLwl336001vTFCQum6KD/kvhWZysR3GDmJsqVDRp
k3GAfTQDzVr8fbF5B1jWPO7dhBaOtZT9mZvs9KX+WhlhIDiFW9Q95S7mpoLTaJoq8vrC+1k1jX9R
MP1FGN9ozpzB15ZCMVHnbkZtUNgnd4yD8H65DLqCNDt6P4HU2yG0iA/DKLVzZcLp99ueCrrYpg+8
uTGcnreyVNLMElCsmjXfMHExPspqkgHDCed96ZXnWHGntyfLbeRclGLALCJ4efJkxqAwPvH8MZq1
DIyk4x3EL9IEHAqGpk3D78H07syXO73StkW5TsjL7K3Q80+S0EyM3eA2IDM9hpybY05xHJEieZRw
hfdkHCKiydNcpqrzvqbLPD388ZYlpeErUh5ZPPPJwR8ThmhyqYaoWuRwGIp907y3qkTdVaknIkat
DZCR5txDv7KHYOb7SJv56B7CmnoZL0ZFMs8iQ1TInDmNY2prSIbq/ExkBpbg7Ud87bNubHzb2wRw
2UwvF+sUwBByswGilJWFfuVMt41M+7vYWNL90AE209pGP/NZjVf2LpQpZFqRH8Tc41SpvMzcRE+K
dgCJLs1bk7YtUxfPGb6VQ+Mfu3GaPrjpWlzmQ2/eU+GVTzSFraiDsdvhf8OoLParjM4UdI0obmIr
MDAXP5dBv/pbglDbBATBmJ5u+ZkiHVfpHFCyDkGvG7w1YJeIoyy1/igdUX5/+1u8tttdqC4Q0sEu
6KfZHWTPurKcSUUWqGgNDKJWxpEFogmwzFxf4aWa7WAvxVdFVvbHGM2Lcf/2b/BL9eHvrLXtwJEb
OTjdI4oMhOLldpA0Oc3NwSgqWqe6ou1W7V38z49ukhW7tl/WsOkHcdPraxuJsgHGzReOOqUKRikA
nN7+dV7bnFjNeOTZiEXYp1I8APiTuDEZMa9TWl1Vy7DcjzrkCi0V34o2cZkxzd2Zvfnamkg+kPsi
Eku0OglTU6nrqzYlQwQzKA/txRy3UdTg3ueLNxYBwzu6CVVsu2cix6vrYhawKVUCSzh1RDOYgq8p
bTbMyy2H+cFQb8KxCh9SpikptFlNT/d50dlnPvmr6yJuuN1yELlPv3gzpHOmRD1EullaRzcvHAdY
8ZBfxbC+d2OzGAxFIJOduXe213i60ThahDAEsRFw3M7C35LiCXivMi2YHghmjo9ZNvc7Uzni8e0N
9MqJwtgH2jgHGL3IUx0BsKSlGPy1jxzZ5JGP6tAFtABAFH3yE9ryGPbmbIakBhZ6/sq6eHv1V14t
bE0dA0/bALV3mneQJyyyMFK2Upk7V7kDat7Dk+lAhtpHQ22iH9D15wRzXrm0WJRuClnBxmI/2b9E
MpRmfWKWUsyQUU4hOi801Qs3zkJXTOOfn1GkjswtSOO6rJ/GSK/fBJcdb4jsctGueqeX9ynI3mav
w43MQr0ckv3iu8vdn79bKn9SOl6siRXzy/0zwJgQoOmHSFPrcFgaozoOotUjWLbenQleHYKgXO7/
B4vatDdMpFG23Pnlom3VZ3opiMxOkTZXs03fW3pC+5607XzQa/MWY92lOHNSXkkHSAPYwibv0USB
/+WiS5y7TmnHQ9TEVU+T21IPAx6bJfFBQkF9+wlfSdIxtoBNza5lsdOifxxAEKpxIuFa4BZb0Mcu
xbRaDxpzzGCAvR1aaHTvh2KVn95e+TfzUUIPg1AcZDfhrM3y9uVz6vVKiF988ER0CphPLN1txxDy
JwSMZZ+2FvaoVivFd6+NW7jrYJQBc2imflli/P3INAZAojnV6Q5UE3yBt3+7104VcZmDRZOSIuLk
I4hx0jVubuKiB1jNwysd8lDi3DAZ14M4Gf9U2e/Xy6B3TQeWnAyvjJcvY0k9w+06SpZU0bMWA+oF
Js3JQ2YO5p8HgE0fGNyo2NSLT81wmBVZfQofLIrBmB9IeT/WnPIDFwy1iy/FO9+siujPXyeGuOje
IaGP/87JQYLS1jiAuFUkqoZegVGrd1NWL5EfAyyx8Xp7//Z6r93EaOx5vkUy5+EC9fJ1erWO7+ZS
j9Fox/pxTpUBh74fHmE/GmhPV/Gt0zTFub7Ba5sGIVN8XJC83FQTX646Zqk/JXAKoloJK3T8DmRZ
mWk7gIHaJklgnfmSr9wUFghh2+J7YgZyul7rcQMzdp4isSTFTSsy+SRNeznQTys+v/1CX3k0OuVI
wfF8tHyd7ed/C99ipde5rvnEGBL4pet1LjRiBwKipgB/IxW/nknLXlnQhmVNEGfWt2n7vVywbmwY
KJAloqJL4n3tTM+VnZlHrNJa1I+a9swGfeVVIqeJri8TXjQlTssiBumKua8+RT2XVgSyrziAa7BB
lzvnxMN/qbqdpEJbHoQDGjJfdJNPLj4nBTrmZPMcDXm6HIWFakGXaeo+V7mxc6ahp/zU67tM9fpl
38KvEb2/vtMnlXzJUML+BqvbRuHAksdxM2RxLRE/JLFUtx5F3yX7IT/WkFiOSVIM5+TJXisY4ClQ
pNJ0FL+bXK2GhYUm+LdIyL4BIhRDxBLmLK6wqKufGpAcZLHLnHzyiccXTZehOwJUSHserCaDFIIg
QL97e2++EsOYBjAmM8h1XAZYL7eKrjUIo0q2iuEMGmCjytvUl0ZUWUB0tYZdHFfN7yFXNtaZAu61
lenN08hmFoFS0ek1IxR+8GkyR7nu/sBwwiZhX4dbGOUiMgazfHL6MQum3ldnMs1XtisjEOZKlGxs
V9N8+cgJ7K96aI05QhQ9BV7mFAEegVYkuvGcDfcrVykq29s69MLRNzl5RmsoE4twOKPZEG/gfHuq
DiB1Zma4M+DGZZVHtzPHMw/4yvHfbhosKEgMdPO0h74YQsmigdjeLiic6CBiwWoj13Fcp7nmBkDa
ow3f3ka/vVN2Mwmm2GYTtPNOKxRG/40xe2rh9GX9bW+k9cFs7OkAlPJP54ImS7FhUaggi/F+86Nr
83J0chcdjA10eQn3LguK0QNnREf7TCLz2lOhNGXxBT1Ea06jfW20S+452hJBBaZDX0lbhQLQSgpM
aSqjt1/hFsZf3GyICNKYRCWdBivA25OT6EGTAQmLbEIGXPoWBDaj/nVtEGB5e51XHoq7h4LH5P3x
P//l9jcSRA+SzlqickQHwYbzBf8Fn9/Eb7qvby/12/bfdBEdUmNubEqPX9qWfwt8TuEjQbA1zKGt
dsdB9W3Uw67cDUpb9rS+lyfdKKf924u+9ny056xNTpZK4NQMK0UjD7KqAegI+Bq6GWb2vl7o2bkD
4Nj/yVIWFgTbw5ErvXyVDrw3A9Tihm8acKkVPagl9OeAxPvuf83j/tf3+X8nz83df22E/j//g//+
3rQLEl/pcPKf/3mTfZdN3/wc/mP7a//vj738S//5rn2uHwb5/DzcfG1P/+SLv8i//+/1d1+Hry/+
AwoEvKB79SyX9889zJ1fi/Cbbn/y//eH/3j+9a8gtv78r7++N6oetn8tyZr6r3//6OLHv/7yOAj/
6+///L9/dvu14q/t5df6+/Ppn3/+2g//+sv/J8MR2iLoS3K/khwTYqbn7Sea+CdqqQjRUvJuQBPG
7X/9o27kkP7rL2H8U/ewIdiyCHAMCCD/9Y++UduPbOOfmNBtX/NXYcXW/ev//mIvvtB/f7F/oB10
12T10P/rr5fX8K+GLTGGc7ZVChuE4eXuKNCMlqC2yfPSbi6OCDyvH20m4Ze1rPrrolC6fuYW/m1F
xIbpLwiqLi5JuuIvV9QrrR0ghI/I7kiwNamANrJOk6GHzSxluxeIQdz/7Wv8+6H//pAnlSjPBbkC
I2jBp9j+f5r8QerKmlgvoC85IEFAYS5VDIkxBl62mqsbzknrRgTHOI9K1BY+KbvR7ABk5s/ZkuW3
qTVHAI2MtJ62Ka935jJ4eQNtv50PZEunrNg6ojhWv3wjVoO43JBY4EKbTW55rHtkp+K1d94JA6Yi
DMUJjWTRnBfX3q7r/77OWdkhraKCsqlOQQSctpYyxXA8lVoTLKPQmrDBMeWAUR+CRGjaKP0ia3QF
otwx5TsQjtK4QkDEh6NvM5wKZdKRlSzIhJTvhQH1+kwMOFEV/vXbEWWoD/D+QMDxdPxtz5DpJqJN
0MbNjCoJrYY74PPIKEuIyoHsqsz9P8ydx5LcSNplX2jQBi22AEKniBTMZHIDy6SAVg4HHI6n/09U
/2bT1Zue3s2mrK2LrCQjAPdP3Hvu0RAgOVPPF9o/2EHRYzdxeZYwvEw/sLuXT+3c1cZ9MZU5ZgzW
ef8J9njb5PztY0TcR31ICQMXD9EdF9a/zRLasPSj1ePDIGzTO0HaFTv+NtWlrhvzGJhY0rFE7sCr
i7ciV+7X2FWYhVy4To8CDfcdCS7eB1k0LvbFbpmejBXXQqWb2o5njHL+aVxy77tTGmORsje2NP4r
z/qcmaPIpFILMu5a18VhzKOmSNfQkNtV4cNcn9yotL62rMdCM9j4WxuKOtHV162yOwTLUe84TxX5
iPbOEdLBNEX3XtmxXZJ5NsYyFyxxQU1s1bXw8Vse8qADhpHltTulksMNK9Ai/UC+BMIbLL6oNfwK
jNlsUlGOxnSacQDtl5v++iCXoaqTTBoBnjUrGBRqOp45Y4N5fBLzMNmPGiK0Pm3cmBhLenBecSO8
tUr8gJwUDny1fuZB4bfx1kW8DH5hueWdLr0NUfxWw8rwaRWSjYpSxou5uJBwhtZ+Ii0mTxtZe21S
BVN5727gOe7BzaD1t028HBg2EHEk5CDDpcv7umZCL1w+StkDbT2QIinzuAeijPVqKav1oA3T/Moh
bHON2hu/EAUIBtRmEHPsqXw8D+gw3b2ENtu8LnjtLuGkHIPM9qLSj7PpQOSy+rF5Y3VD9kpEItgv
fJCBij3hYA2z5nVNWswrX6YWDAaDoUJ6nWNuvPqu5JzeMtO7GItcWzxWhY0jGAV5xlsbmj+hg9X1
voqi7D7MsZ77+ha63ObI6XeG1xH10kdbss3QiVCl5/PJ3YycZ9CeTRgIa7fFWTUXTxtI519lT9B2
rEs/FtvU4X9vLYv1nS3FOatqJWOr8qL1dXaXHg+o0xfRnk2qleRRN14hNSKlHW3ZvRucLMsxcwr/
ZfDw8p88progYtpcPYW1W+oYT2dtYaCLSm/XiaU/jd4wHIxaWme0/p8tHrqVYURff27SNeyfg5+J
/WTW1S9ded4IPLzmqBIObvGdN3cjaP5uvujNv6hBbr+sZjZZvsjpQATd8tPr7ereFJX5GsDx2xJA
0R1/hm3F8KeE8yAzrz3l/jy9e4JVggM6BSYVuHx8gEVSTLLfe8iw4QWutuaLD/NdPhUj2ASjX/YR
0V8AJjyXZ9cdpLVfWwkJgAgxznE1WT837J9QLsrMfgeol3mxVXfKSfqlEkfheTPbIu4JbJfBb0xp
1atRIScfDbzJieT3o2ucmva1H0zHiulByrOFwTTBrhykbuewyNum4aVyDTzmeCmr97pHV1qKcMl3
asSMGVt83fCtdJ2bOzOPYKhOE+fXpjRMfD17L+5WeWDrdPeIgXBN/HHMYmRcwWksZX8Hfdk3MDh7
/WXwbE6VfvSdBWM58iQCEjoPoNLs4o8bLeP3DUx/PwbrtpstxupJ12fFmYK0cOIQftSfftrKZMsc
8Ky6MBasUsqor6vIw+iw4tgDjyG2Z5xJJSzQ0L3U+YQpuJqMgtRyY44uzWjULI4ba7mx3H1WQKbY
gYJAKQmDhtfN3B5ha2ByHKRU3weHpG78Mrlzb08FAE2YFlhpLFBudW0SyZwxoFk8aT/V+SZJVp3Y
ok3oPty5997GaOjLpNQwP+KiN7abrXWx4tK2+/08VuGRlC/c4LNyy7OeR8w/IxurO5wz7snpTH2o
ih4CY2csEyzsjtF/7jRfoV8695UlFpzra5Y9SYsFacpEQsA3gYf33NJKi6OxzfOTRrZvJmaZ+Rdv
wapzIdKz2C163a5GBw7EM9XNBGI2nGXFNCY8xdsPJ58wKjB08/dbFNxuH+aY4VM9963x1PKkD6dS
RVt05EI2shNWOvIu1LQW+5Enlne7dh+mwK6TSDGHWWxYOpAAjMSuK9ALkzedwTRdl1CdmGS+9llo
30GO0XuFBRUP4mEMrJ9tsz0PZvR7soZnq4/YudhfOs8fxab2wICvpKq7J6ZO46PrCAsI3BTOsXNb
enmF9dIMDOcts9xPhOp6a6POazvyv4jKSEZmI8C5lXWzDG7fMhWt+xFN3b4bboxuPVlgrG3nxE0X
ICItq99sHIqda+TjgWcw2NVM5b4Wd1wvCz8i4Pbp/Z0I+RzZ+Y1vfSUyM5WmcSw0losbfRTrieew
0j0LgAEah340XBjvLbBjTDBEorfnJnbr+bMatz3J32Z577f1rFLLgDcYEESAepcPNMs/iRqb5xtB
x3gZyjzfcz6TFFdWvkOp5bSNhzMpN8N73BFeuIu8YnrtTQ5Vu6KD3Ku63altnLNnYlJgZuQgOshJ
ySHFRVYGiRw6FbWu9O4WzDz7gCST6UCpoZJIrF6ROKVaHxgpRnjLASWJO4yj4AYXBAEJk5tqSaMR
xO4OTO9ytELhPYz+SPmuHRebQd9jJUr0GsCqM+W2PVcZnznHICP0xC1a72OcgyLaAa0tkm00MTyQ
BmYjDaOO+sY7O95V2gTC1RnQPmMBlh+abjtcmUV7+wolcLeDatv8CnPp3D6jYKcFGwE2R1j9sJCX
1WtAbR/FdM6TmwDe9u1DqAz3KTDKjHScqP4zWLmB1XUo2fY0ZQdINs9zjDW1wLEALiDKa/vb6jvh
98J22/k89tHQJZUs3f4kSwePzLhodSgg1x/dDvfauuCH7spRPMKG7oojt0nzCGZi/ZiB9jy7lYfT
sTXDJ/A53T1L3fclrKZzAD/6vnea/M3WQJvmwpbWD+RZkDoYgRzzrLH+VJMTfMtnMe0EENqffLLe
h7Qy88IXxxPDX490qFbY8OJKOIrvPkMtyH5IR3Z4KxvwreJrtXswpfRySe3Mw3GygUPDXmrXlHef
KgBjl6MgfzXWj+HmSA4BC51Bk8G9gXk2nWvldN2+drEIMaPrkq2/gducdT377bQc5pGoazX0LJjU
UOJkovLbBh90GKHQVgIDlG+SLZfegzG9ASKsWt0tvnMpcygVbSZ8THI+/zBV8AX1pkrCgddthssH
GCo/uOGmvR1nF8oly7ko3fTPc8PWMtG5s5xw7OW70RjCq2KN9krYCExwaY0PEKb0VYNkhA2KAWFf
q75jB+bTX5rrydBL/YPWtEimSK1PEbfGgV20ke0wYm+PhdPJ2ByYZCFAoyOiZxx/dbab3bXWQnqr
QKR22wodK+2O5zaSxb2teoDrZn2BlvcYbFl3N+jZtMlvzs55YJywRtff/axXn142999mih2gN/6T
WZcHijjQmUU/HXAJjzEpRxjpZ29KBhOzYYH6YW+xLL2HCBakeOkrLjSmUH3TevtGRJKBNPrDGnzy
q6Po0fvQgfLY4fm2cQLGZVlbB6WHu4Ap0y7K5fwQ1VhZlI/P0L6Z9OSIldBy1unRqevspPy54KxV
+qKnQZ4HRHmvlFzYNrzOuCyqgA0a8XXzvY8Cs2hRBKkWrv2m87E5hCBFLgpWTMpi7KsYCnKFunnc
qahdoF6UywEi3+/Rhduwn+utxd7oZpfR2PCnYWiAKqftR6PV/atVTN1925k+GI4cKdhaOFTT2oDx
MUN5RMoqL3oIsG0bWh/rwPBSjH760gLhe0Vg9idSMIghXuCjWdYIEpedh3FQ4pstwXMdhrxqDo1J
lAcuii5KfcJc26L9pdGc7am9u4vr45UMbCDy0hmdH7WT6QQ5AAktYpogWAOg65seXrzpl0nhVHgs
OyqPbKNTZ+jLV1wizma59TSH0n4N3KI6rkztybAYITEM3Rjdw4CC3zCLDc7tyHPgiGpvcu7+jKgM
fwcQQ+N5sbhnssw+tVNm3KPVqA96csNvQETpnaRs1MVoBvbJS/MWbjlnrue1cdYg0VgiW7xD0YGZ
m1VnBHjhEivHp7WyFq5+ILDwINlk3hliAYgwS5N57rrdZYNv7ZXMX/hOVlC9pQOFJpv2c6Te2Hh0
Cfyo5gSU/Tq51oaQjUsadqHeN21wKHTZ7fChsL4bBx6RBS90agI0wY2ol32nSo6jmjbG4m55Befj
HBEilqeQ+oKGrnN+Nr7Z7ttZPTty8DR3QVS8m6VxbfJy2xt2+JtJrn3m27Z2IVfLKSrLQzQwzxej
fNCEtFw4C2jdlNG+UK9txxo9R1LYNnfpWt4hGtYQjVrCn3D4s6qOxkYfFqMHwAoONs15vY+MvjK4
dfZHCxv3EOHaeG+BAt+PGjOk1xe4U7tt3gcKWxEGo68pCl8QlFnJkFUwKQdrxv7a9GDb8PbyAsWd
ch2Ic2H1q2sa9a7akI9gzVfMa0rEjt66a1M1bZuooL4hXYZhv8igneEYg2Sk8smO3rZ9L71i208u
2wP63VnHXGAtIJyhSTYWLPMpXP3VjUEqSQIj5MJXOG4s7tyArgnlPiV/mFN8mE33lcn+vVnX8Neo
EYXxG9vHgPgm/5SNs3fv5kMFzUMI93s+9+7ZX/rlgVgW/Vkblrgqa1hBKio9HtkUfMKZhu/oh2K4
XxATfTauOVz9yqyQERruvYC2dsWe7iZmT3uhrNJ8oqH0zlhVuwOomeGMbA/DeI656dSBOTobXaju
ZSnWJ3JvxMMIyfgeMB8xTTOILtmuBqMNV/0Q0EW/WiXb1DTkLA4eoKoAykKtj1Hd1aBFmHidPD+Y
+AedwAQ+YzdS1n0bgs38lRnutovmUP8CHc3q0AvXvQh6ZcVTYTWXFu994hnzcFgbmiBkDGBoQZG4
pIYgKYkKbrW1hOA+tc43IiuReGa9R9EJn+YdSx/56UFrer8XY5pJiM7G8WmC3f3mkIEVpthw5qcs
MPR5FQGDUNBRP7NxjY41dprvfa/6c955v4yy6c4uYPXE8J3glbL9BRdieTdWdLTQdYEZI1x/L7CG
74phnY+maRZftRvWvwfIkswFfMosdM59Y07npd2iOykwILP7Hl5DrHhPZiCIKOehOUYVhABsJXm8
DjDJulnah17nxjMCnKdVD0XqevMTOmbrZzOtBHS0vbqvF/XB7qtxuLBMCUhlNYavyHSXW2p9LpIe
6L9M6ZI84rTKNTu2szF8X2Gzp6qvjUvuVzWJSgVbx9nM71trClJyt8HGkVPln51uVTDP25ZBDlWs
u8ePxvNOtGmeoAsJj1ILnT0PGF5RkYM0NPabWNfDYGv/d6D8bTdaqrof8v6ldbK1/1lIuHWAUGyv
s56gAC2aqc7UPS5142U75Y0KGZIwrbM1i5HqfN7sEKnfqtxdbtVr8TYyfYI46A/mlxUNvt4DZJ1/
RBRe9X4BCnDI2BrxFAabfWEt6D4t9Q0oEWr4YgftukZk3yIgXFCmxDbX5dERQV7smeBRHbe68cML
C95MJbaodXiEYxnJU7cxcLkbbGg++97IFiKtRg84v7AswJgypMsiajc/cPPpEihXNF85Trv6c5Sq
ZMxd++hObw+t910VtEIPBeh4/w8TuHqAhaAXqelfK8nhSf6SCzHMaSm549oXg/Xo+g1i7HYGSbWv
qFp+LQgEXm0aApIvmvkZS/eaXQJXNW+yFc0b3ROU+8xs3R+bqH0ETl3obQ8mDq3yUHoDTC1PuQ8z
bxnteWV7RTpCYGh3mq71HiL7Op0IpLE0k4tsugo7y7ozdBDWgPgPwVy6XXsH98LQpCoUt3KTJXJ3
6ELs67Gx5E+FlwW419kuVzxaJfDirhuaPxE0KJFaN3fANzKnZXPoS8GZXlh20+xyIip6SidLjrtJ
KcVOznCd/sGCH9nwfQqfMTyDyfro4B8XsbBtfn23bXyvUxuxP9mmcb0u28Lr7ee+uzzD3pH24zpN
/HI0aAW0YUZ5r9nA47m3FvbqcGgnJXYICiyZbORPwAIEypfFBeYSCLra2OLFsHxz3+e36UhlG+u9
X00A2HIrmN9ZeKjjUheN9+z3RhQ3hA2NCWIRPAU0ifTMXueE91TlhGTlLCASZ17bIu1LVk/JxANh
JoiQRxCxeQ3mL5jdG7kvrGFgN6R+ko4RtawnN6ve5rQhA3NIJBUYBPFSBU+I190AjG9W+ieiRByG
GoOjrjkxBnwycJTgVG11l/iVNCeOFZYRwEC69bUq3IAqefPhxvn422SyuCQrnLZOZTKFDsWZsfbD
r8IVVpvMNNwfSmTFFYxr90sGzfzm2ypiBj5Mj+5kWlNs9wEbdjRMGUiYdlWHGXqle/T8zJpORYOp
9NSTKV+khXB7FS9ELNxNYwNvhLLqSni09pJ56Zo3h/r9Xdvr9hD1QUTi0Dig1qslYeueqcm7EQQi
cDfPRfC5jSraG0zKuaVX0tkBGgdL+17CbaOgb6eg/LNECyN7ojbn+jgpl5Kf+XPX7hnDTNFdzn17
iDxRDHEZwq4AeqCcz2WJPNAMcLl54mGk7uY14OlzMFaeAdaU3224PK/Ec8kHS9T5gTkDj8xtzxym
KKNzQHXS22qk/tBRk37IyzDtgcACVHVbXmXgro59aCE7Xxuw5fbVG4PWueimg0wiUco2J3js3ZwY
yxhwcWf5mqUB03idFECMLyuCZ/sx1AYHm4QAl2CP8s5zKZ32bPpUiTt6NR5uVVHvp743mz9w/VB2
lmarXoDEAJou+pm3wqRx552bW+Okp4WjXjUBJYXO+Ch7pHY8LeT27abCh+sYZatoj5to64cplJH9
iCvMtBlIWJRWg/bh8oLY5q8geCvB60L7BKr31/Nuwib5TdKFTboMbd7DTQ4M4WphyxlOwE+TdRb9
D3DvzgTU2bf6OJtk88I8N/wsR1n/0PZYrAd4Zc0bm3Pegi2vnbfNZBZABNRqMlwP2prp4ro8hrx+
FS1BsL5bup5ATkcMV05mqYj+rCeDP2HQ2rUP0qaRXlzlGaB3lKfmgys67yvDOXNq5cgLOueSr66w
VrM4BMojcYU0UYvOoItaI3XcrGPSrZ1hX4c91Ws1gmtmh6kHcgZc98GNSO6BhGiS8SiFwX4zM3yS
N50cjvE4GAVPPGkhJ9O2J3XorN5B8extDTeGKNiuLN0CC65XjZ6SdgGbCiODozHm4GqC3dza42MX
RZx5XMJzypxjzfY0OG13N1dK3U0u2TjpGMhg++67bf9TwySYUq5xW188+qP1abrh19YYPO8IABJQ
EYyAfvymZDAQ8Nv27DkgrYTL819bLN1abXsiQdp1QOIX1lc/qehhqUKh99Nqh+DRuSPZ2kZD/lID
2rGPt8Nz5/OyBbGB7PatdnVQ0o+G8hkSfG+dQqG6fldG+W9UgWXiAMLlpSvd6FQsjIviTYbyzfOy
bU3FLJwt7mvCxpJ+5KqD9Ouqu2y0QZwOUxcdPIOckVgy5e+IBbS5GQq/yUE9dt1dZtkdLp8QO9av
GWyYvlaRHPMH4UteXq9dNwB46zLyBjIosS9THVTbsV8kq0T6Z6c5eZHM4MUIA8TXJFrxR/SgD1mf
GfXb4IymviiQaNmHDdZ7hLgPOOfkTGSmf5qlWW9vdnarDkJLBeHOq5co2IXMKMYXNyNvgVuw3g2W
jObEv+H6UiZAZdr5E3OfJUPqQ9svy+IEsrykvQSfXsukDbgpvtytKCFxrUq085WpfDU9kbdmfyNk
sQ+gV0XOujf7KSfncfRm73Em6odqLi/TcDEvNR7S5znv6r1gNPgeNPX2My/N7B6WqUX763kXVCjb
u+v1JRX2ND1jKe2Pgw69GB4z2xzph8eacukROJpI7QFie9plW3BHMcdPsgdzTtnKBi9wWeTPug1y
Hp+oDA5mUYxX9tjNb2sQy59py1fwO5w+0AeX8bmshiq6KODbF38YfZEatVJlYqCiS8hD0u9A9csj
jvqdtCNZpnWxBT9WyIEfEy7gbwalb4rppjsGZMWklZF7v9uyDd0YK7t9v+hKnoKlMx+Lm2TtWKBd
IMMj0xZxRD3kiLKvJPk6nnekrRIDiKKq/xqKwecAn5Wx7nGwAUidx+LTAZt8NEijjOtQRReADuvZ
Q72R+JYRnTF8sTlc6+ABYoO987WU8PbbLatTOFmucQOHgZhviu2lKA3fZI/VmWAlkanch5u7Hhsm
hJ+2nIjHCaL6kTcIqmFQNBSVQTHNP5UTNcwNWUWx9F6qO4m42E5qxigja+myu2VJKrFfojGqd33Q
Fo8b89Y8LoeJ1aqXA/51rWEBoAiO/GXzmuIPu2wOO2uhY4N2blYJI+UBpnxL9lSxFFLF2q3dHXVt
d1ZyQG861mVBaufc87VadVItZXbSkQIPFYbzh79ZTTqPs7izty2HCt+wHLOyd7TCHXePl+ELCyz0
czsE0OJdK+sPkOnqYZiXb4Fnaa7Cvt5pJlp37E/14zoA4EgMV5TPvSTOJwA+3sdMPatEZJN3hsbM
2sUx5tdCkwhCxFt/ZyGxuDJM5cGHutrtTU+Y6eqNPBvQSm9AUXQvCX+0KKe+srNTg0YXduFiqH3g
w49Oo9Yci6/WAcXK4i0JFzGIxKhKcSg2NRFVyw9M3VAhyVN0x0m9ei/mGrZ3KEn6mI11CHyNTeLR
5jNjW02jf3VnXBbx4Kn+fsuG6ESD3LyxcWhTSV4jQ7YbUNbLyJ5Ckx1B+O/m/sdaLtxiShf9NzWE
wUO5VfojGkZ7B5doJjNJWO+dZSgmupIrtewFAwunNmHAzopBViza5uIZ3OS6s3Ft50R3pMoY/hiB
vRy9bpBNepMIJf+nUMTmAOarYgS+zEVnV9o7PvZAJ2jhqdlwE56rkqHUhF4wAZD9X4pjbfbSNurY
AEUCqn/fuamZ/kUdKDgvzW4oOHOrkZMaU7F32Ui2+qk8m32bCXiwIjOp+A+K57+LpFCUhFhTAh/p
1822E3j/9mMBhREdoCUL7c4IwrhtIKumDTNvjtQ2pDkIuiX8Dz/T+kt1+H/lQPxUtOokdSAVdEwY
XBGis7/9ZSc/km3D9lku0Aog1/cmeyiTwytGQSTFvljV/IpPhyUuStoTYoiwOrL0p+Nbah/vVoFl
4Au/f7TQQJUmzWtAPNW7Z0vPOPkGE/OGwUzVe1+sm6mhB8+t/pCVSwhFvxDdevQwXTGDriz5M4h6
VkAzKCiiLggyb4/4U7unirGGgf57cx4Wa5i/hXS5KmklZe1TL3wLGZA5D/JYEKg3o8BXWu9qlQVj
akmP9Rz4fWv8ijS5fKlvDBDgfV46RmXIz18JcmCDOoLmPZmZrg22SmrEDuEv28lzOv95dZD2JjW9
wheEFu66AkXxrqC02jsGxWVC4J/jplVubJSFRpuRh4IsxU9FgTvhFMJdK1I9dfrkNyY92wqnidNT
EGNlkdTK3oT++h3JIkG8g4eqvu3CklpjXYPgwMaq/PCbzvYOhBbdHHqYun/CuiYUxyAni4w2ANzm
rlpIu4jHYvNTOTCJptHsSbIxmI4ZiYnfbMTwKoeabqZmcBwFQlyireaaCTdVNSiIBIKXPOg1FuEh
gq9XGGV3yKGaOnGPnaPdEetCylqvChIKKoCft2yWuvZIUpjF2QWoHO3HVW+nIdLmevhLzvdfyUxf
e/QN7b8rR/+mOP1/U6Iefvc3Eef07/+p/w9FqLgf/vqg/inHvYlc/6ZCPcnPRv+rCPWvX/9PFaoV
/gNTR+SaJtc/54rPq/1PFar/D3wGDH/wiCM2DXwLdeL/ilDd4B/41NC1YWB20E7eVNjTP0WojvcP
Ft9MUHl0YUcg0/tvRKh/F0AGeHlRlGMrBwzNBD9w/00A2XvtbW4akgtRSnVBN//pR4ziGmk7R1Zf
CCU8q/gP7CAmp7f/7L8cdzQ2tBzoC+n2cEja/+6uYtVbC9dibknY3rR9G0j86chOpo1PSTCOaIEY
evl3/W0o/1BVYR88ksJleYT4ud3IXWiw5nUILRR7ZxEhrqIpsNaEzXm5nVAjIELhs/1l5baVpYxW
BdF3ooj6fdWwLv8grNB0jrxevPskF7R96jmQ9OArL2vKy5Q5l6HGoBpXgz285/msf0FkRBOwTWaZ
5rWJQi8LpuX7UlfFskdwsuF8jgolrqzUhxefHEOSGdSw+WdYiJLAp4lZHuS8yP3ObHvLD0ZIxCR/
NI71inGaGzi7CXsfxzshIXYMnQEaMutrA3BapOljE9aWpU6tjTv4UiyLD/yZiQzBKoCwXXWSWbu2
z0RbZ3YKMTY6IGXD91RY1qNNOm6RACowP9rWfDSY+k2pseWErIFc3BfCh7XlOyr4Dtlyclm2TG5/
zRRJcDCYGS2/MP/Rzk4qZ27uTBRwdhz61VodLEq+D2V1/jtDjWxHgo5/S2hrh49wCMWjyUbha56A
msaeV5MolpXgmulswWRQ02q7/aJBaRXRs5j+YmjmBXlfoPjDRBqtbR1NNh8UaE4RpbPRDh6hEya7
hk3nKk8y23lZMhIS9k7XOEOCrkju8gEtPwq7xkGYVkfjfMXNuiwv3N38zMxvxw9KuCLxR63RQE+O
W1OjBxu1jOwf6mky3HPYtyXbw94q91U+UdjoKat+mswGSIQtUTSTaNPYPuGckjpwJEDtFmTTdrU4
bFBmN+QWZFtmj6ICZ/wrdMRqOecoIqUPUUu+kSfI6r3t99KdZqZsY1lN19bshw8T7OZ0rQ08JAzm
RnfaozwATBMvQdn3j/xoPZLZyly23hlEk4trPRG6dh2dGVNdptsV8QQ5tUV1kNLh+bK81pyeVnrX
fGCk1XcsohRDN3U1x7mrvrWDXTR3DL5XnkIfmSbjwt6cZseM//f/DDeWhsc1ssH7FmbEf5mWPAjq
VNQhIPOE9L6QJtQCDb8AVog6VI0ecGb/h5sbpAboG7p8zwSyMN7FSAFx2IqFp5ncwuFjKWm5d8ao
6Om1mvlb43TjX7L0DZ+IMaOzYPo9Th+QpIk+yPyyT3lTEKapMJDrDoJv1CVMS/j9xiykeegDJA+I
WwgUT81hpbhBOsb2J5CFqK/KZ+P1KqFKo/FoS84NZgY8kCg2yxJVVTW9li6gxtMISVOno0bh99Mm
3oflyIpl8NDB0f0tJ4OEIWFFz9LuB++j6ICZVHNvyT3wjXNdk8Fq5Fv45lRuHe2ZeLqv+VgGD8ST
mqwzm2NBMNRokivBQZkUt62+vWg3rqzgUE7BiQmK/DFDCD5Y/rzfcu+bo4F2ezlflfyLcNyQdLLM
wTXK++Y6eqYBWZICh8yfcr04tZW9LVs4M+C2idt58u3utXPaP2OfoZvsKXAPoASs07wt9IhdOfPp
l85DwWHcJGPkqhfW6mvalHb/i0hUK65X039q+vYI4F6AlvLelwoRXkfEKyxl622AG9/yPd8HoxzT
wrWOBhXaQY9Ddgq6+auTLUNDFFS2RFtnZsaLUZEkrqaAZM7bFxNpJM+kEZ6FjtLRWL8p6KmDhNLB
HqFIQobe9wsYdx4HRDAiiw1dIq6YWHH7c/+ANJqDFQPjQBWXlw9RVbyFrQMRZ9votmzcPT0pMEjX
h+9WTkZajTHb1ReEaT5Qw/w8b+HBN4vxLBk3kPnt0sKOqD2yO/ZQYey63AXOTAB1PzX7Fu9VDIOO
PEaMGzFRTBecfBxic/XMDcYsreeVzd32bA8co6CE9xxV3vsW6FeHRVMsUVkci8lGM2Bv4uSazimX
KIzKHiFAtvwYNjYcjCRJxhhvo1SfJhIhT5hEkSCPdXYOM7LgLUKK1c9pbju/sFidmKccu9Im/WZq
9UdWM0ZIsoJvqUClgii72w+WcUez9upEt2yrdotRsdPfrQL3fxa2o5vqsirqRG1g/M3FCZ9GMzK8
2JEjy2n/nNdd9DBn3hOxVyohTUCCZp/flyV4MiuChuapvJMRJH3IHDH17YNdZhzcK9P83K0OOXa5
HcN0fdK6uXoGUhVrYi7iu05+jowaKbE3cVEZdVeeyIn9qpaJjB5XMmwguc43N8JXKpjR+aaeyPVG
s8zZs/NU82SR31elOZz+WMhJLska6u5ToYrbYmjrDG2HFZJ6uXkoZitEdbvBb9RhsTrvqDq/+qbN
TLX8UfOQj1qosozZFH6PNMlNmoRU9lvWXA5pYc/1WWTr8NrJwPqMxjb/ERnD4COUp6LfWeh+ODn0
o5hI7yZtN/weoG89u2xjPtl2CwuRtiaUtmX9utMDnxlq2zQPgHEBC87a+H/YO5PluJXtiv7Qww0A
iXZaQDWsYrFvRE0QpBr0XSb6r/cC5WdLvM9S2AOHB54obuiKrCoAlXnynL3Xlplosm3fmt6DIkWO
KVk2MqWIFktjPObX24j94pyQusLaSIBXSO9SvUxJZxyknrifG8ds8SOS5gygV7BN5MOwc6bZue4N
/1W324LuIwM2IubrIt+TZVk7b3budwSGdvzYxuvjmPMTxYK+cb2BNF9n6Ddj1ztBvGjJdWvE03ef
PiO9kjpvg3rWUto5DYHoZpQ5QStr6He9YSuiPujRphyVBDlZCkp+gui/QHHIbfSe9azorgBPjT35
p4nu7eBb68yGu2kMiazjQ8Oz1OiuK0I3lsSh5Gqku2dYhMJgkMl1qRmKRBOUbL4+IMzXR/3o5bkb
MK4XW6m6LiziZM1ynMqZbTGbGpTkRcvS67RUGL59SxatqjZzv4jQIei2PRtMGYIiGVya0bnCEiXz
9r4F6H6g00DIgRfRu2agboaNoXJ2/TgevmBNmfcgPo1PbWMI+l1LAUqf+LOk3VRFnxziOrM+qd4Z
tlB3gU7EA6bpDc1a/ckdfVwOmBLSsqXtaEka7aXOSRjVGyNlFdmBjXHlbGSte4xN+NXe5D6nBS0s
pUj23eiDOuQ96R+p5elBVzl7xbq4t2O0v6FEKPQgVWRu2WI5IaMQRQrKlA5blLhNCys9WCygh641
s4tU1AWUWZeR0pLam4bt8OS2mtxXvUAPLorhopN9BZU/d24Hau3bXvbkkmJGOnW2/X3S6QaR1MAi
DGuYfCoOpDW0dLfmoFvHxjnD03Z0VL9cJWZalKHmZyldz6gsv7Qe01oypIfqAi5eRToacrVaRns3
xzQTJEuv+GqLLnfvOk1SYSFgiPbkInbk+WXa2vhIPulSwRq2SYu4cAGXRgd3MPyQ5HZv42tMqRbp
1CeFOiSYmjH5xp6qjI2HMJ0hz4RsNOFQAZjHD8Q4ouiZ7fGWpacnnCpJbTSozUzdm8j+gJirQL60
9MDMkciH+HEyBDDpdIyKXNtl5tI9dkIQXpln2nzIlJ6dMBN0u9IcxQszJPZLiwQUPSDdxu9PJGp0
1zniyKcGra8Fe9dhkIxWtEHs60bdvYdk5IxiAWFvXwx3nCj1hMacO+71aFWzexPTDlX0LNaztdQk
MOlqehh1YyBCGSj/dyRNPNJZOZufY9ewoTM7cR7osw/anib3uOu1VTkDmsVHHBSj/mZy64VDW+ZB
K4b5rRnNJlvtFUMSSIckYwhMnjjmMT2Sg9PZxbiZCNR0T2qxb8muQNEw5X4t93KQ7jFZlQvC8i2E
96U69rmYjlVZIBPA9LQt3OxL06IjDZnHD5d27WsaDeykvdWmeTxmNpNwX4piazLh3WAUAGxCGoax
Wyz43YEYVhsE8cNk56ZzNiP6GWJrO1DuxNcJt594PDSywYyajMMNEfIbYeFgY37LMDziyTwIpp8K
Ptdd6nRFvhvHTNlk+rkd3PimOI8RzeqOlfqyT1Cf9UP6FDlJemJVN05eudhXQyoNmquOtfe91twN
vR2dLVbxa3us3K3ppRo1QJw+2jSgAxeB2LYmB+08cMQOae1YX7x+oVnn6OpyIk7pVsMzua9q7zET
RXuhzyK/RGNYPRLJq3ZLM6VbEhHVHklGfYhMU8Y71iDybGiUM+PRnWbTeCYyoc5ko559vd7WaUqh
T9L4picaGfrxdLcME3yySqfQSGsGiGFSRKo/2WuyUjK3QygsgxZZypa/n8x2uNCrQTAto+e2W7sd
R69yujzgK0NoJUKxnZDVRKOWl+dFV5sGwwMsG2J1bzirjyOqOHdnq7cDg6DJJg5OjFMlMuqo4ANj
OYpvoslxiKg3zXPRVu4TA5/le/buIelWO0mJr4QDJLqylne79YuBSfm7AyVfzSjTuy8lyqgVNaer
9ZPnVRkbDu6VZfWxyNXR0kkCYoCGOURhro4X0qkwv2hkmfFPO5wyREX6TKtcYSTHnhnCFMjVRWPS
ngzGqEi/tvUCzKBfjTYJ3MXdWGpJt6t+eHF++HJWi87oji5undW4o3VYeObVKtY69DGbmq+8BZf+
zVlNP/Nq/ynenUB6r6LNQFz8vNXfvUIxB4w1u2r1ENEXJjCHofWziPP2xSZSaVNJS9wZtBaZScfR
BT709Fi9G5RQvZQP/bttyakmYsOWvPa/26uviS70tzKe2HWHmCI4MdUgAu48hiS1mqPmd5+UyeT9
i9Q7Fx8WGxxlAE1HOSWMWwakbKdkMfMLJdNhp8l3D9Zqx2pbHYlvmqXjJl7tWrxyQuwFFi5zNXNZ
q60LdboiXomJOzoccYXSpDtIra1R5PLMMP4Yq+LeRxxzJgk9fSidOb+y5qndDKulrK29k8ttwQkn
81377jyL3l1oDms8G8VqTitUoXZD0afiy9yL/LWgJ8yNnd03rO3TETNcs8+qqr7Q5ep8c32ZIUHM
cxxx6WqO62Tk4vFL3HK6oDVs32MSZEjSrKa6buCmB1ioxOWY6zTsOU3jWGEBdE4EcunFbik6Xw/7
HEUyEoY2XaV/6W1mcibaRrnpfC6MGK4sPRtGvObSkGpJ2GFXHDCmLASndMrF/OyN7WWO/N4NPNwv
4gJpUfVaVHP7qmu4bSa9X0j5RYEk+RpRl3L1Eljfo1XNcTDkhFfjhJ3HHbTZBLViQ/HDHqovB0nF
+Z3iDIdj7SakTGmplmLKIrsyZD4irydBDhfdKeL5OnyVJxczxjPhdg/s3zo7x6jqr2Pv6knQVH5r
82TN6jVnsHEck4rjePTe37KLgf8u9ab6wr4wJBejprm3njCGJmS1lI9p3hMmayLmTrASWfVhQT2L
RD5thiMA53aLvHF8SLGu4iq0JfWjbyTPPXimY1YYJVboyI5fu6amsWBr744D5nb0GqYRzchFL7zq
eXBMpPvJYtBd0zqXzkA+JxgZDJegzA22cmZIU+rxZ8uiTpsiwRcddKWRMlUu2GBkjyaGoHAm5qiL
Ekx5pmR2cIyUDymFTrz8wk9T9NskVHJSK5qXLtGiE7Hy0cjRISNFdsvZjV/S4LGf8UG1YLaLxl19
srMqthZC3UfPUNghrZZ/xndS8PD6JK5tYkGszbpj8ffZe9/JXnsnZlqKC8+Lj3FcxSjyMgf5EHxk
naFzPkp2640TlT1EKeKqjeVQKBMCb0BrsKmvy5j408AEOaDPG4YVS3kq/GF0V2PiSNtJuA3+OrdE
Koq0tIzVjbP4tGdmf2peKotJcdgIn18xehF/GgRNlSd61nr9KExcTx7HX1E8SmPm9suu8TB34mqH
NpoVM2+QDDqRnxXqyvatrFxaMGVEh/XfWzn0r7hIJgOkjL6GTIvLJNNSO6xaN6q3fimgMCE11zFH
2n023U5R27xge+IXmHbGZfrR2xEN9fJJA3CqdqPSuQdOE/PhHNIFaarWY5tvlR0ztppJM6blNUqf
C9Xnko/UKcHvRw3EL50a8lautTXgA5tjbpDyiANevRSuwd/ETbTUjzpisOmW5TLO9gpIW35mSM1D
mXBcz8/lPOFMCmYv6/Mrg6WnvBzAdz9T+KvuqULHKR+NFQS7GwmRXje0OOr2vW65bSA9BknnUi28
UTkSTncFS4x3BbWsdy5oA6I8rMpuDtjSVXWVIYxOwoH3MKEwx0xOX0vQtoMFFFkBs14QsKkDjieY
CgBvG9Psx4kCScb7tLdrdNVWeakhVthIOVlP6eSZnFIZNpa2scsrdykfrGgYnc0/dJSVtNsse1Nj
2iV/W58jBl50M5tra0TWdOHVyn75abDyL4ASfx/P+iZMV48vuunwPVwxOT9NhbMxNn1S2HlqTYEM
CqC7QT9lwLTi665Md8LoiY///Wu+59v8NK7gtRCOmIjToIYwlfkbYllfZzMUTxvH1ZoXuneDHkQ8
Dd9IJuthrS42YnHVoj0cyOPm3FNp2m6m1cIQM29vi7HMmsAfdBs0fIUXdMJtMYvW/tyOzFBDOxk5
GrdLgzF47jCAcXDpvEfL0YZ7tzXIb8WQhJkEF0DoO5ks/4B7+IDaWj+eDxrY8mAxQv35eE0XDe0O
28e84Qyc8mxDBYiTvA2VsKcbOVrjWRCZFWRQeh5+f2X/djdXuIQu8EnQ5FpHUb/ezZav2gCrELFt
ZlJY5oVzQdc4+ZbYDQcInwlU9od7+R6C8eu9pGj1wE2vAzkG8Ssf6KcHSAIf6IeSNhJSiOhqsQY0
7zZqnSlbbPJ+I9+7LPPWvdbsoTlWnvQ39O/ByJH0qLSd1q1GhSQR5p+Y8B+4RNwEz6CdzMyPaSFK
gA+Xomqlmbds6GiJzenGw4x8AyCEclESwpv94Y6v35JfL4JnwJelv+kxfOP79OtF8BF61rUyyE97
lxknRSP6wJ9i6+L39/fjhzLABbumiyuUJwtcLmPMny/2PCzkbGP65stJihr1LMYK3JVI/AJaGewN
v3+5jw8yL2fyHJmCCSlzgI+AG/Kf04r1CGzJ+8aTTimzh3mmCbT3olWnVKh5bUKxMdBZXqixwt+/
AfDSH64ss07Yn65pQZRZsZ7r///p8UpH1Ic5cyHsDV3bPyfkNGvbzLI6hwmkFuP3UUAsNRU3TAsS
lb9ES1Fr9HhaXIC9ixYvxJBBx6RjqEjWeVJHZN27RMF2SFfjjfAy3FxRJ6w6sKZooMnWsX4gfhhT
zhgwdQ4IJUaXA3Ey1zSACTvfzHpt6ocmRnoa2n3H2v9jLGMPHRstg4S1BkV0X1+b9KbRPFDdktCn
TeqzF89WeqooZM0rJhEOSUDEJc9w2zu9uynGiZvoK7JmHjlbsKEyuWE62GYTm2436PxigKFcedVH
qK8nPV233jHizxr/V77N68g+ta5wb2N/5m9bm/ysjRyF229AARl4KXV73YmzhGrAHErePCAnbJyk
DPOrPBG/xs3URLs0M7xjKRWNYKtz+8uMiLLvukjYKrnGKTVAxJjh2HcgFp8rP1oFy0mSPC2yW25x
BHVspqbFW7CLiKmUSf+9uEwltsV94Q4UIZ2nTcshwcrWf7OxW6ES9RMiY6dMIOad64HtXhGPQXOC
hDsjrMkQRHAuPH6PSOkkbc2lhXVhkcRcBjMxiEmYC48LRZ8m3WtTxrWMmOYsh0hhObnAcsUGTV5C
yjzvvR6x29xPj1NtIUNMRUcrVaFP0Q+dMerlaXLHktCktKV93ftz026H99/QpxYv0jOgyYhrHEGn
TnGa+gdme+8XgYjwVR3Pq9catITLhRo/C8ZyILsAQV3zopasY3jTTBGdZqT3KTECz6aQPDWZzpxj
1sb2Kuq6qtxGTQ4MJSI4Mcqns8oqZgtOlc1XhmNxgCxUNmvHH1XaNGawnbqM9C6tHfCt0tn8btS5
eQty1UAI6bmWHUZltRRHjk3Vn7a9D9oHyMwsFZRQgMGQeRET/+tX1XfyvBFGZW5SlVLTE/7m3vIZ
Wac8K9L0wGgTcJM9t+D3i8THxXeNFWKbdXl9ogngef/6uubI+TDyRubdhc/6HmuriK3mdPsHrPe6
uP68yK8pizAjiGOD3KmjuPj1deirYiPPIOdYQnOfEt8ov2W6kO0hyXz8qmaFTX9TLKgTT9Fi1J86
vhTff/9R/3aJ4a85DpuZJQj2gz3261tY/NnUKrwoOEO96aaeKeNpNbm3hmkgihD2/LWMVyDY71/1
Y1XBJ0Yd4/Gn4Fp7Hz84M7iEUAg6QJXlZSdhcL5h1VrH3YDPXoY4JRPv96/4t32Oz4l+woeqZiNo
8T7IaFAFZxPi9mWDJNu/nubVrh1P4ps/S5aS37/Wx8fH1AE4oE1EJmg4q2vq12taIVrxuylrN7HP
UWTDqT7XbuuuWaq337/Qv7p5NleSyAj0J8ZHdFuCONySlovCfKnzN7T4KPStpOAvCP1qNq70pq8/
BB2/f12++R+eXFPHiAfD17MEtan1MauCTQ8BPAhtap+uuNZ1pY6zpUv8tXhlmq1p1c7XlKzI78Dl
jK+2RmBuYGaeelU4p8HYe3P71YQcYm7faU3IqJnmN5Ff3LrlIB6byi0v/Ynu5iZFavHkM4x+LVNT
J802WlPhM7p7bLUYpJoA08kYmvEwvBapt0p2Uh+RNw9fHZqjP78CcFUtYmCtzS5ZnRkxtU79NnaR
1u4Xw5wu0GZU3s1kuGxXcyrj9BOu8LLrggR3MBYnR8MEtHffz9c9hYEWwAvjxK8PpRtddPTE+m8+
uApQIpG3NMexXgjMUE41aAcEN6zaiZV1/Ub2WoqW8r1P4MuGv6/em0ua4FyBw5M59I01zPyGuGjS
6krv6uiONGaDMe4ywmI6AsPLvC0enwb1UF+WnHlNVfI7K8A5bJz+chMTw46sxLMQqywA0XDQDsO5
HWTp7dJlBXcRZqxdK/QB99N7IyiJJVHSzGy/ZvCQ6LClvn6t7LLjgyDToedMPHPoZ95ECFJh4aKr
0PUAY/teFAL2PLHwMRv/7OlqNc45+qWyMzrWNhbzsJFNbx3qpiK10NHs6DlNqsrdzWXvH6YlFp9U
k45PNv4L6hDNsZujViMjrmRsxSCPMkJ+K99Te5mtK1OHGu/AuNpzAqCFbIFzZnVW4E3jIPGFALDx
m9E+/dgT8DpyiXVGlPnlj6ZQZqWVemlQTnOrfI+aAAcY9diPf88kyItPegqP8jLtpGddurQsP012
LUIQlVODp3bxnTAvlPaiMZ95sJDZ0D2ySI/+jCwmP6HsJrl+aEi73naUuXt79u0duLmx2xXkNZeB
vvR9dM4qwFA7WXaq3aICKctzOqp5CIrJsYzQRuCjBcgOeZh/yF8WOfOWq6qLm71TenSsC0hHJu3v
Bj+i5DtC6OT7zc1kKpagIQHEP+EX/d+Wl/5fVI6uB7n/ml969a0j7L54rb6qX/Sj60/90I+6fyGW
9Amq1O31HIWp95/6UfEXN4FAUp3l0nBZcdiV/gkxFX/Z6//hBy0byOha2/y7ftTW/1o5zJzGwF2i
df/v6Uffadg/FRk6rSzLIcDDg7vMr/vIQDaY4ExzzilZNa32MCvbRMPe6SR3jFGrQjfvHEZ2luq2
igVwn1l6VqJdk9PGHtGqmPqEhhsdP4PXyH9Zsql6bicQU4GNHog2epXkDi02P3qwRC8v/EbHIj+7
8+6nq/4v2kofaqX1Y4AZZ7fjqwYg0vzAkdSt2WuFJ72Nly1i14iBBVWnWbgRcReFjFHau5U/dxgJ
5cYJh0fw968v1hf4cB3t9ZDs4DYCafkRSwzZhuPwOHss8kV2KTM9P6Ouh9zQtR3YR+DVnKHiITo2
uacdcLXOYRJr94UTq4uqgXa9SPJEfE5/VqKulyFvr00f3NS4euMbT8kLUmcMa1srKJJJ1WiPMJK1
IEV6/JKBKbPOWH6Rb8xuvuxstq/jj0td4uj8/UddZc0fPyoZ0vQekACTd/CxA1PFrj64OVS7Ps2b
u1xl/pWadE4oy9L4zi6pl+lq9GhoozvzCC3um6krsTVFqA09wCQ0qotXV65ea30SvgL9F4+kKceY
3DRIChlP3B/e8jsT/dfbQ2Sab5AN6Jl8Dz8WXaOAXmB0KE86BqxXTBK+Mf5atghprK1v5sMJKEN0
7Pzp3pzAn7jliEU37uy3uRzK60HgZQ/rqkbxhChkH0ngQFdpzujfyo3xkarR+xKrZiaYBn3vzOGw
bB+tpWIlhg52RJ3X74RT6TceYUBwvqw9t7HdaWXnhFWjxH5K8/Ytnzp5Bo0un3N81d9rQs/uWqMs
jm7q97soasyrRlvXfs6PW3eYQPfJXJ3AirjX6KW8LRtyde+CtvtaR8sjCs/lqe5bogfYVZ80t3DQ
9QiQV3HRQpRS/ipGmm+YSRUzdVKN6isvp2O5ZM5VMzfqXENDuJbMvxjTDOJZgBS4tI1lQsiW37nD
ojg0phCt8KbhpZXFeI9oYhWawsFrJ+bdm4VftoEWMZ5dV7v0TKu7iIEWXmF3vB4KfwfRYgl83Ox+
r7+YDQLT1XfWhdmkTTGoP6R/VuHrt0Y6j9VmqgZUu5Mdh+XkZecYVFvoDFg4Ir/mu+1A3t6s+qWN
lzfP3qz5u8EZupvWVTQqdOhkeWsw/izrP5T0xsflh+OZcJmYk1FPujQZwb/W9I0Tp1PN9DZQ3gCb
hmrAD1BhD+3ebBr5vZ9o38wd0AlMZ/P1qOfyPDvuc6eZWokSd6B3O7WaY4SQ4rLQETHoBFABh3cy
humWKiQ2yvhDWpXxUcXPu+YITY6lg7mZBu6HA2blDbDPawQhZaPpoFWER2tnmVjUZ8ovniAy6Ydv
BtOCfYHqcqvHswpJbYlefv/1/LigrO/DsumUGHC+gTKsx4mfem4T0DAsoODFhmloMRJxfzO3TcME
XtHOlC2lFA3uP92zv78qm4ULeAZJDha19yiSn15VN5zY1DCE0qAh5g8Y1Nh+slwZf2EqDCzIKeNq
3NvZUj3mTN33kW6XCMbgDUYvA0T9TZf4Fog+pS41Ks4NrQj8ri3+A5pmyx8WMLoZHxZd9FxUBICm
mV/4jDOoIn6+RhLzcZVq8N9S5FWB3bvXvPm3ZG4EkAUOy3s/8UJDInlmgkNpiRn6NEDwqhkToclU
KjUCrTJfGwtrgI3+7AohJ852CVtEswsjHK1IvlVCO6RanR6HoZNBYVfPgml4YDG/CCiOo3uaBeWF
05b63i2sRxqioxEuEBj2ll4ZYRQ33j28CT+sx5ijggHYLEho5l1R/RuwWXyqUgOJ/t6nTTUB8aM8
Lmlnzd68Wdqhf1amgI1nJf6NbTC6ln2k02GJHG+36EvyOfXd+VgT+LzPOB7iuCD/Jo9zaGAIP+0d
bSznXs21foD3HO2xgHDOICd06+Nk2Kg2sV7otUJuXEiG3SyZ4Xxi+L6Aeq2zjKwlYHtMfiwN15o6
ytGUN7bdqttOq4avMNUQLJVLfqVjlscKYQ3LsUz6CdlAYxL5U2tT6E6tOCe2eVsrcGaNKRoodi0A
9Ci2r2zVpzdaJsxjHFXRFjWTuCCsJNqSH8RItTYZpOdlclSOXI6ycIZ9Kfz4umwGxZqtx8CeorHW
AVG7dn1wXGG9qdYxtl3sLB76eUSTdiYGYKqiSfcrUYRENiGC2SKic1IeOQ1pnkZhVcnmFd1og+6t
Czx9yS7KOO2v5nR0Qi+Npku6hRdwVdG7RfYnU8dOI9rkyYkzkr4kIB6SW87eTKXYlubaG6pI5dTs
+tJaVLfP7cV/K9lt9hUyzXozFDWu1Clu6lAM2FkXu/bOnScfl7mIzqruvGtvWIhezqvijLEb0jUT
1r1y9RsOOp/Bj093s4Qsp2UKPmczDGaYtIWzxdQBlkaa+8xYGlRY0SfYEjWULMe7psfdbuCCQTRt
Z+OJMtq8qONMnIhaJWAZuTiZrhzhvXx+KNtCCzhTN3foSnIoHd4cNJnzXGkj2lPNGm+k08w3g6+l
K2PLOiwl5WxRe/uoQEfd9JBdwgHdLe+tL5kuoZ/mCfMVvQa4fjEE0c/cw/Eemu3nqCnSI/0f82YY
UvvSLlV9ZJtzP7W5jYPAdACgOSV52jF9cOw632Zt1vZIACZ0sZMYXDAthXkEVKCQIk8RjBhQ2jgz
vhENbFZIBN10N+U2GTSD8RBVM8TdeGnPvU51upNmrd12fGFuR2PJ36o6PtMLmLYSvuAXajF9JeCt
T5AHk1JYpXlnIarEDiP7p6o17zMG8McSmUmL2Qf1BjioaLvguLcZyiQQf3t7PhTcgKtKS6xXg0X/
GRlXeahZex69YmmuG2XWnyhVk+0isvlSoYOiMs41N9tjSQI/NBY4diqVJuMOvso6g80ME2Cjn0Sf
tA5tWZ5l6TfpSoHVOgESmioNbCNxNBdYBcw9z1j7pk3tF7weXuBJ0wNvMoOaTnxnb+TxfHLjuDul
RbpcK4QgJ9eGQ+K5y7NIne813/hdtuIRXNdf/dUl6ojsxixw+pT+5IeQRp19jynwdUgdJggFETzN
JA9UM7n7BN+sxf7rVz4F2kLvwjX7VoQTEZ+hbcFs3aWAua9HACNf5pygaESVqEroDoDarIZl38eQ
eaWtoq3fdBFwMfRpaylwlSQOgxkF4flqhIl4n2CiY1lAv7ovqB2or/X4EC09bVmH7tNgdDDpvXl6
m/vYO7VNXZ3RYORN4BVINrthKr6mtB5Rki7ls1fFaAikY7310dzfMxVh4Z8tbHkMAvyBCXLmtPLA
F9q4okfmb0cXcddmsF3NCZXXVM5xmOCjxblL2wUCm6PTmptW/e9YQCxg/69f5hYdF0ECozwarGNI
9SxT4xuwfvebpoFFVKTTQQeAdZ0C8IfbaRuRvx0iYZKaM1Xm9Jg6Nqc7HbkEAIB+HSsJ3UDHBPLi
GvxqiuZ8fSWEJ84ZCQ5Mk2j9GsyrzqZsZ92GhWegTGcbGc1bmeLM+NozSgpq3vHVQHhyGdQoX4ZN
jF3hkkJ9Rg3e+luURl6oLzYbcAYiYQXwTTdjNSvytJwa/vW0GFdM+bxwkdhBMpvFl4HNCiecjOmm
cmuThTiSic2ELSarQyHOEODL0nZFC1KjnOq0L3heu5Kru3JOCQFM9xPQw0v2cf+JFy9aWN5Jlr1F
UxWLG8tpmWJbFCM5VbDRFLsU1rKCcOU1/aZOyu7r0OgjlQzksgbaweH9reI4ti6adQQ3m6PxADVV
Qg4ojKsSL8PBkLFxBQ1v3PiYOwSHN+mFc8dWFbHLXBrQ5BxwYnz6dBr9bQmZ6Q4bCi48z6zrx3pZ
aMSZ8UwJJOphusE4ToHRYQO/m7QSgtpSwxahnLTAO+M02BjT7CIqpPln7DIOlArU/5ju1TsVVIes
dFCT9FHPqjhchChe6APzPoYcvZ6ry+bFxziGyqb2mjuz8RHcGIgq8doMEOGrOrEu+rTng6hq4W6o
JnO70NRch9Fb0zC6yDLGt+DLpptCciIidmEEWIoV9CCVaV/X1IlVUBg+TU5cSvWpmPTZCF0kB0+4
t7h04JFQzUhTfbUAXz3Ny5y0NPI8w6GimOzXIjL0Z8MfFMg8Y5pA3tTWcJPREvm+eFp2Zpzo7WyT
BOe6Qb3ZJ1PomeWxkVErgx45/E3lM4OuGKyGo0u+H8jtrtj5qZZs1QoKT/TqVpcLCElMmGd7lqj0
ABwp+Hy3Pl7RI4768QrhM2MTNSy4gyc3ehBFLqctqqYvddIZEKQ4TZEXUACBlEV+7WKove0L0zov
/tpXL6rVVSzkcURnvgVosZ7UlO+HFpUEcNnIfTPggrH64Jg/tKpoTkY3myFJu8VX5VJ1tOYePJqf
QclmRGc3JGkbhlt9r+Z6OpdRpz80SUJ2NnI2cEFOJ7FvVm3TvyxdsZYqDcjUsTbYQZAC4CQtW5qe
i6jmvWzFga4KGSCm22AhqMBIomlPopkdVKQnpM9j4HY4P7LC8mlJN4bkahsR7ofGMaIDqDr3BGFq
+sbASYVWYRoXEv3Y0cgG4y5bhWCB4uR/qK0lPoMmL52gGOanyLSeqTHv3SS+lXgiAq1t6DTPurEv
+u6OwQiUdWDONH/kW1wLpqVubW8SnvjrBk/mZrZhyGsjg/4JHf5+XrRb3F5+4CecJel3z1slIoAj
Axt9Z9rTdYxt8FTXWX2tymU60EXwPoukMm/Kzq9RdebiOou9CtJHCdHdBjk0zjI+qyIn1hML5G2V
tNnjoInnptatg1BefSWq/lUbovpJ2k3qBFrS+EANMVSCJ0sPfqSe4rp1XvpJgwVqxfIrHWVQLAvB
zaPfyXazOKNHYehZe1NrdkzNLfbMrrsFWKaj06lXzAMqkn3dmxZ3X3xNK/vRN+fz0gFarQu5/Uda
x/WIyBs2kfKuOLzEuIyBaFGJPlaUnemsX+sgGpiJcGIThnxTTnfn9fYXMweZMrCmt3pzJ6P+Ptey
hySB85oD30n0x/ez6v8TFP4Q42WsU9jf9MFrOb7Ov7bA+YEfLXBh/GXYugGZReBsQd3DAf8HQsH6
i8myZ9J9JsFJNyHG/EcL3OWHXMRl9OxIreEwww/9swXu/gVsnTAqnSEjiBfX+58jFOgI6mvsOh31
VUZnGsaHk3XkGKoeiasJ0dfqXxzNAMNb2y6OZMQEVJ9lV15CmB3/0Eb9dUa6vqxD352oJtfzMM64
NP9/PtAvApCBKeGMWGBbHyl10Joivb346S78i774+5D3PxufP17G51IJLiPKS2vtXP3U5fCrXmur
JLbDGTHxs6Es7d6eNSwYaUHKAr0W80F0o0vMqg6xDVNoZ90XHYCpzdCqEk5JolMplC3d91BAuVmt
4kjPtrI34y/6+xWCZDBj1ZsmElVxUxU5kLIUK2Sll8Y5nQvcIvEs62XLWUefdu44JA85nQpO3EWX
ABIwByMOMEbUy4Y8BwucJk0muDgiNqK1U9h/RXZUpsxr616F68z4NUuW7MEnBsAKOGrn8WlU1Xif
yARraJvgy+u8tO42HYxt4MNODSkd2TGpUJljl8Mx4mh4L4oMLaAR0XHmLus+SXCzKMr9ApzNPSyW
oTssxLlxlIr4gaCFr1psyyFngmYQdXaBpiWtt0YzyisNjZraZoVdF0EZd7EV/APQqs05UTqUd611
U+UpvY+yHetTvkwtMJ0u4UqBCEqzUEdeNIW/v/PrY/vhxnv06Pl6oK8S/kchG5TUWhipJsJW1AKe
lGZsHFu2YWtxwk5hzf7hSXtHjXx4wVWHyvxjfdzQNvz6pCVeDcsh782QU17VhVVWF+4lg6IBbi2e
2GvF4azddhhh7/yh09A/UMMl+67HihX0YlVutSkSxrDK5+yTTX7sm1hijHm604/jwQWm8R20b5fu
NDz4u3/j7Lx241ayKPpFBJiK4bVJdquVLNmSLfmFcGSOxfz1s6gnd0A37tw7AwzggRm6WOGcvdcm
vAx3nVoP+udBOu36U7GFKiFAkEwHU28fYV0IvVELMdsrYQprVOZK427DtI5BhCUu3kF74cRpuIiT
WFMq5ascJOYhWJ0gTJqma2+zAuqDJwj2CVmoouT7UlZAvv/zT+VqyEcpflIpVI+FGu6sVU5B18Iv
xmEJ4txEyp1PylYHWXGT1K52BeDyUdo8/qkQu4Dl4pzqmPrRpKBxShNUwDQ/Cg37Z1FRaogFuxMi
3sZH7EA0YPIozWg+J9EL56EIRwMtNOpHbv0VoG5JX1BQwBEt0nNMG7jaaWaOxANoefNmwBCMPbeo
1O2IKz2gdVdeGdz66expA10jNIJ4QhvghXE42CIUlVFJ8pFfYLJLfRnJ5K4AE080yDS42UZ2c/iU
JwjLA5GoS4kBe6FBklBfkxxaJIEeZTwVtZ+GWiZggHTwGquq58QY1TG9rbKRPdQTKjp3VgQajrZ9
2OM2oQfyCSQ19s3OkT1cfywd1pXS9Dr1H/48q/FAsOrRS7RVcaRGsqSJCrbNyWfg0R+6UC2DjGCu
G+yK6pUXqR32Ldf1Ac2yQM+2aswoLK8v+p/1IeM2WmqYCmciFQgedL4FbHFmV6knJBVTrwcF8VvE
Rv29WZLkDiX4CC7RKDPtyoJ4WI//uJO1/6zSiWZJ/OiT/3snZKg7DX7nCIqP1sBSJJptaZR1zuQ4
BCTNTDy8nOWVq34sgIcvG3SbQ9vYRPclUFUfvoCuxIdXgBcJ0NaAGeoKc23RYSJ8NEIFrpeajlnm
C87hXmVnjqROGbvARinX3edNiyWx13sl85EvLYS5oK8if8GtBhs/fSQ+EXSUOpsSIbu26ZUyC+/p
hOitJ/WQTXSR4QQcsEnS01WJPTSSCCQ8WmdyuqteGz71TjYAspCsWrdtZeDUB35LobFaiEUkJdlS
fULJ+lVMpijqBvGj+ZWoRVxxpqJQGMwXW8W2NvfJjVaEVPrAndf7KNIgXBRpWlBdFp3g3DIvO+mW
MAit3iUOIa7xs14Z1icrEqq3tdm0Sg3Qo5lHC0QXL1HoopoN9GJw/yRdk9400GnupjQOt2pmXuvK
nb8eyBZnzYilcXL4y8JVYNsJ3ThIZB1tkbvhU7AaV/FIKDMxyOaiuTKYTj5cOlkrdVBzMGnCpjua
V0m0iyyOwzlVvQnichZrBI/E851iZuPL5TXjqHnH57JeCwWqgwKErtDx/rHQclll7EMCDZrePYRx
qCJmOqOx6/vuW41bpfcT8rHu0zKsv8BfcCQtqxHMRzL0+t8rd3MyH3M3BLGy6uN+sOjjHL7rLrbo
Trc1cAq90Lp9zunucaTUTSlzyO7rCCBKRf77b5B/pC+RVPaqC8sJls6CHDtr0X1F6uUO/Hd+5SdZ
QW+Hkyl3hryGe7NJhAdadnhniiZCjGIiC3CNhcTLZJX27GjwgThTdnAbwmzGateMrA/e2CQh8igt
L74vSksCABSTxfLCOdTaQBfUqL2Gsv2TGie1c0MXZuUA5Ure3eWzrbS7yy/1zGji50WVSpcWz+bH
1P3P1BxOzZIaoLb8TJmtm9pOmju+YfWzis/2Py8DGr6LleiGBohOsHs0C1qdRGo9kfOa61K+Kmpb
3qRmVPyY6Xo9OmYXfY+txdrXRb9sB6k7P5OyMq/0o898r+v5kEHEz8Ue8ujrIVqUcDDLAvjGiksT
QzWrl94q0t2aQjJuyPchSenyKz5q3H98RTw0klx1NRXx3R6ODvTUTaZQBgSWFNN06mShpn6umk25
wbRdvIJd6j6RLoZNLAf85rnIpBqvh3njehW8fH0zuoNt+VHfoAOE+N1s515nlaqNxH5NQTlzcKhV
Si7IqOvtlbs3Tsf2apNh2y0sCzfU+uf/jJAKI/Q649g+Bj7Mw8lSUeIk5Yy61ghLvYeYUZOMyvpi
DpgqkrDaqKpB5iKcOOsXtRyl2NrqaJCt5OKNvnJ79vryDpZWrDS2zvTEX4otTV8H+D+3Z9YRetl6
sGG/ZUt4O7btrPgZntpPYzgC7kXN6DwJsxS1P+AHBRntmACsFgMQ25SuabrxiA99M8cuWAVoQuQI
QbRofWpEsDbJUFJGDy1m/QhpPZHemJXtHzLTIHDWilFNfqcvgv4NJ4chUF2ZrwRVKvevRkTYid/3
cfwCNarG3c4VhvcRFUf8QLoCh4REpNljCGTopZed/sssHIIwahU9ZcM+vmcrgtdk09ckAmxBdhI7
JWslY8GNhPNp1tzlS6gP0x94aIl8ENRWTX+wlY7xMqT0nmm4NmgGWqNkvjGS9snMuhD5nD18Bpcb
W8RAiAFGNiFbmyWMivekVqzfYDfkH42eG9Gjaiztjb30+Q88SjU51IDUaVxHBql0RGHkDObOma0N
ghxD2dlhPL1FSWZ+tsy+z658Rme+3FU9iHd7LfGQA3L4Q0eRIQiWBW7NNCYfkhBhmlDIvM1iWe5p
+Oj/x3TF6sou2V3Fdsxdhxfs6iEtkxks1BCK9gudTThmUBq2oDL07QLCmW38bBuEvtnyl0CAsIVc
K64sLet8dDS8MYih3LTWmYNdzeFNsJsxU8VqSZIZSSzOV8V2Ww5ir2Nq9bXZ/T0hW/6sSYEoScbx
lXdwsl2m/LAutGwEWNyMjwjwfz4uh3aGm+kwGduxSDy8U5VPrMHyq0P8QU1+3htKMl6Zofkyzjwz
slPEBfzL/ziaL0WrKC6zhoJ40QXTpZsoASuP0GC6Fu2Sc2TiaNU7G4suLpmXKS0w8AFm+zKkBUIP
Z4IsSNieqkD0T0GVdxVbNL+wnMkM1oCCF9IGstTvlkn9WWV5qqIBm6W8EZCjWQLMljkANzTYAuIs
SFozldi64eUmuhcKN/mcNWkU4yVwS0DHhQMM083XWEC6jGCBG9gMpLbFmnzRkFFn0J0m59MYKfK1
ahwTTWBXPHd5mz5JhBIqDqaUIn1HW1rb1YRKwtAbaiIllGX5LZg9c0+IEbBFr8Q/+9wAj7ZmHRmo
7FJ20sA2pgrcSKqvsqElf8DkxbqGCKPBPumgVPTJjyZIx3aXxb0lKXD8DtdBob5dmOr3EKiq6id6
BpKviavxp9qE0F+muXU+w76c+s0kU7QrnVX3nxepwfKajAqda5Z0pBg0MgEmBgSTI2qNdq43rOTB
nkYHymCaGQ3J2AntLUnyrmcBZmkxvGAAIkmk7CmWzQgONqgFlMRrOgvAC+FKCGOs3sjvHRJhei+j
+fuW4AT8jecPzBAKM+sxm8v6TQzkAHGgqbo/6jAV5qZf5fH0JsVfLXOI80GTXDyhv7Be675yn1qz
b75IaEhf4RkV9cbsQvCgkOyg0bDym85m1BXcg8jUom9I3QFPpxC46F0jMsauTamLciWw9G/AM3CM
Jp1mCfhgiyLhVJbOS1pagP6WtCYNUKyEHW1h10VSQKXu6oKc01vLmlX1Jq2K9BNAUjLTzLjU9qZT
VRVOhbVWGY1j1P+4vICfzpsaRhl8QKT2oKU93jU7CZUtzS3JgxzQQ7AyWrDMqvlRxCalLXccg8vX
O/16VwU6OljOYRQFj5HsRVyBclWIxewLkHc4e5cnXPHGs9S09srkePpo2JPZlFCeYSdHWfBwciyG
PCN4Aopum7XOV+gc2aMzKsSbt4giqc+5V5ag00ejvUD5Efk3/QQ2+ofX0wajp7UmUZ6hQfYcaGm3
ZRSteRmWsr38Fk9rJh+tDPaMOm0LuAJHkyBAVzIqROr6ZIyASZtyVzyUk6Psx5SARTvpzNfFjCQA
KPjqd+xq5fOYEZV95ZHPrABI3nm5Kk0SzpxHi6BRmYL8isGlXTwh2JStNoI4yhTyJvq4G8JA6/oS
MkczR8P/cWmTrScVRGz/3MLh23Za2C2kaod+PGfFLa7Vfiup/e3XtM7bpSDiMFam7Mp56MxJzkFe
i58N65xzch5SWjmKasoZUpNukClMD4GFD8sBAOZGsBi4dWt9Al3vehq5IlfWvjMDmvHMs3ID3MTH
yvjPeqtXloayuAJoiKb0V9J2KL94wR74OrQEfS3r9yvD7MNdf7TBoDOlUklYUw2c420VMtwiyZYm
hAdtZckWSKb6I8p6ibSkXdr5ZnDnicw0IFKl706QXLbwnIX1PABc7ogyqijcZXNle0j1qh8LRy5Q
cxbs/K2jrhN4Sc5AhidviQovx82ReFG0xE8kqaU/S0itENEokUJwYpnyE6eL3hJ2+1Uw0gSOINhP
drut3MZ6U219lQ07EyvdqKZghVM2yQ8Fu3SITbgPv1VuN0ImYm4yaDB36bwZaxwdIJOK6G6wqcgE
K98C1UkSdgQqG/j3JDHLzMxjinZa0SpybCGWxkFCuedXKecwDYZEH7/D/3Ton4U5aC8ev+OBYtY7
AneqHzYqeYAxeg+8SpGEPm9Q4rO8TRGQ8E2Dr6Iic85ZFfwzNJI4BoPnkigGdthYsn719iovCLvq
CM8Fnk0PyCNBYLKPlR+sICSG1jH2t42cFt3ctDOBdJtabS2FJkbc/anGQXxuDS39y0YWc9/YED76
JUnVLvXHOKz/YmwLbQ/SVT/7eWWMX6wuyZQAlcjceHC/zGZTxFlP0hNmefJr6iJRvBTkVnRfj6r6
XISkuPpK2MubkRohpQpKhRwHW2JgYFnb8o+baAjS1GpSv5W0TChfmuTYbCAJO7dhY+jgMVCpZpth
CXV6do1RN9+mvBl/MfOk5sbGzgblCgrf3qjZs3CwQouJaMfAl6xPlfmbWYcI9sykMb8j+73IPxlz
PIA7qKUV+WFX87cUSdia9/R/Fm2vAQS1PEBioQ5OsQKQhAAmawK1QxbFc5qO8CqdMAlSiprh+1jk
RYkYFGXQJp56+20iagcBUaLAcIeywxtiZc2Fp6ml+TwYLaoI0IbTzySCp4VpUJt+qfEkfoEnKADa
EST5l82ZsEGNAkzYJU5vJzc50rDmNqHMo5Bp4VR/jYXsPAoRRXqPYTgePJRf7PTbMkSqWy7m/D7o
crqrCd2A5pqsOBGkRum3zinNX9oaCOORKsZMlFgTbT4CxcBO6gDAuy1aZ3Px7TWMF7GMWKJgmgcl
aEQ7Gz4ibLSViEUJqKLdWS3IyzRlZYiGo/RbGKbCJ6S1fOFOchysSUyuJxjNydiTIwrpoYV4rm+B
qEf//cABPBVTL4wOKuYYpQ/n/DlFF5RjwvSTtqQ80nQwOryaPitOW0B3exlV8S6rgKxcngfPHLNc
A20ANVXqeDiKD68bkWwHDXgtTbGDolsX2wJHiTntqo6UNkXQLLAba3pWi4GwVLOiUH/5Bs5sLUAM
aO5HiZMdxtEN2J1KqAkKVWLrRXkrhkp7iOD5osSPv1++0umKzqHONmD5sImhGbj++T9rTFd3MrIn
0yGwCAf8poNtE2jJGP1WxEJOb434cZgjcWUxP30+dqHYijQaQBo+8aPnqxpZmWpv2z4wsGXP0jBT
Opiq58UBFHf5AU+XcC5FLUiYroN647htNwOhVZuBgpW+qNUDPJTJ11fsftcZSM4K3igbb6t/k2l+
ZTU985AGeyTTWtECNr77w1eL+jHS0lbl1VojAscKSf0Sm87XhRd65WSumfxdh+s2aiYqIUAK2CRS
nTu8lgDJqPZm5/pKl0fDez0nkASHLprpUefdH7vFaUy4q20tXss52WdbEY4B9w3xG4e40nqgz0Br
zDHg8n0Wl+2Vc8eZl0HNUxcODVTwTce4A7uC4AN0IvTHLB0fdEJKb8pc6XyCD6/1184MaRM/pmOi
smG/eDyk41QACFmIYALuNW50Ba0qsudq0zQImctOHwL+oDOuDOnTOUPDubc6a8FXkIt1NKRxP+fL
rJiub9DvinaFo1PPxqiucZ5WTFghjlLtafeSHqvrnfoMt4dsystj/dxL5vhDj4nR4J5sGGkWwLqp
1dBXyb/6W1JMeVfnGd3DioJ7vnytM2+ZRviKI3E53/EhH464lrKfaWUVmZfVDGA2JkUNwhqTdbrV
zIn8UoRwX0UXNlc2xWeuS3mZuQqUG3PHMYeqjoTZTLPu+C3JVEFnqelf6AZRSRUIoDFMo26XdMny
3w97rEOgvz7a4yjT1r36P/PktOZxNvRPWTRhX+zsmWHLXotASjBw3RW1xJk5iyek2MaWlUSzY+to
qdqKJPA5DVIK6wE0JAftiUkW5BDN+e957sy9IRDmbiy3VZLg8g97ZhARJuxoKlMzL3k1j//7pHY2
xBoCjDiIZif6Ug6y31PdVx8UgsKuXOrMb8kxnXWOiFNOG8ft2cxxMvRPqHW0Za60e8OslSDMAYEH
BYXkMihIbkEvLMP//J3oPJ6geowCQWVtOHzEBu25IwzatJo07L+22lTfVMdJ9/gOxc3lt3k6MR9e
6uhtGiNebABfdIQxduheXqQK5R3EV1c+i/XvOVwAIE3o5lr2oCpOZ/TwkShT9rqazlmQlnF5D7ZP
fiLwVdwr5YK4DZHZ9vJzHVmy1xowNCTEfbB+AD/ox4oRwkPSlCTPPHCHBpFslRYuXgiCScw6sBez
fgyTdvzSuLE7bR1YiM/Y+utvNNfaXUjjB5ecoinpFrqzAUXVSEtBtmxY+fWcp3tcGLRvL9+xfjra
kFuwPnKUJ4aO6tfhK+LIg9rXQcJOYjcwk6qN8td4xEP0qaHORnOWpMAEJ5jpdsHIzvJvbxdgjJW2
wP8+uHmZ7YDA2W8qAp7O7ypSFjy9qezvLfAuZWdkmBWHwoi/q7psnie0QiD5s7IYSUQqhtdiAZlD
9K4JmVk3RaFTPwR2tKl1POBXFqPTb5gSEWJPfiOADgjkDh9VAw/DWSgmSGHSE8yahfM4OdmPMDT1
l8tv9czOAyHP6qWFZ4Se9Xh/lfazXdhKFgUGBWOg1hLkpzE4T52TGo/UspenSm3Gzz1HpkezQsaS
iSQkpDiuZ8/OtBKUQ1mgeQ3hx/qX7+3MDw5oAm4WW0wkgsfUgKXGIFVDj0MK3pa7Ni6WrVvj6muH
dPmkkdC7TwS5AJcv+iE6PPoSTVdbJRIu2z/EkIfv3kmIi8WMrfgaAT0QKfEVPSRqvjR+XY7YvgDA
NybQ3kwztnk26/aLiCL5mxzExn0AzT+tueUwXdEAIEeHHtzYb3Agk2JX9Fbk7i7f7um2hcMVU8da
xFQRrOhHd2trUdRX1DgwTKSB2a2o3baZclJChjBxbkk5GzYacQ4yMEs3feRs6P65fAtnpkhugboi
Wmz+8zHC/llaWeKdzNEiNJtLXGzJ0Bz+YOJbvl2+ypkJ0mbj6ZKsx3nS+MiX++cqDb4ps1tCKPrR
AtM6HzUlgECd+LbddwobB077l694+mmsEjfHpJ5GjpANL+Tw3RZzrVdNCyhc7WcChvWkzl/EYjcP
KKTDLQ507YmMErKo5xpMCQW3duNEArctgdLtlzGO1PtugQaeaPSxLt/byc+u87HSK2f1WzesunF4
a03aq0PTWiIAxkLpqGfv/7aU+DYCVRqNtqumBgs3G43o74QdNfT1goS6Kzdx8n1yE0iFdUdlW+Vy
2D28iTkisa0gSTSopnJEBlcse+TUiHU6JdwUw5zdRumQBpef3Djz6PjiWbyQMVBWPVbndHo0YjdP
w6CXpqSOZppLs2XfStIaTvAMWjTpPsY2In3vs56F8R/UlvKXRXbRz1GGNdU2w2n+ztPSML0bihtu
Eseh4LV6i3/olVoT79ksIOUnEp7+2iMSeeb7vHW2URoOz+Ngts9sYhOk4ulMtlVZoGz2MLk7OycB
6LjJJ2P6KSy4/YHsIu0pH9Tc9siqiZb9YKa27pnRLICGW4I4Ou4zfmKnPIjb3CY258r+5cxvBBAI
TRBf4bolPf6NTGVoaoN0h8ROyeoGzv2pAxaxhXFwx/kt3nKidq8NjJMZgY0MtWfN4L/aurocDQw5
kVpX1TKAZCxvKqrGuKYmG13J5bFw2lZZd0y6RViiyr+sYYcX6kcLF6i28HQA5h96FlVPgfWxM9PW
DBqnXPOeJfa0mFRVWDGTR11P+3r5Js69YTbA1Pf5ApgEjx4WiZjRgK1sg1YjKbJMkjlgPhi9aZYG
vjuzuUFSHF8jWZ4cMfjywE071AyY+ukfHD45aLce0eYkg6mUxr5cMKMUKjF2VhzmQYx9YTe38kdb
SvX2vz7uqitDsEEXEvbG8fIYKw0860yTAfJv912nm+Rl2KeNzeymxeKHUieXW0sV88q6fDL/88Dr
gGJC5h/3uCrQLtjUBXypoIBg8zi5rrsbiLneD1D776Bt9z8vP+epWnK9IPsPXq9F/edYLdGaStgV
SyKDxM3U2W/TYiWTpmGziiacv3aEC2Mlc9seXshGerndzY/NONGdT/RW7a+M9VNbzno/JMBS2LRQ
WVjrOPxnAawUm0DoOJKBMpPqmPht2BJPihK5j3wjhbIP1b9FQYP1UeAHjsFdeKIkVcWriiZsPLAm
8k5tAUfcAr4iJwyPihw32ENDiy21lSsbZk6t3gHloZutK0v8ZwHeat0i9k4/jewUvysmUn+22LpC
7YlAqk0bUc31gVizHc4qwvfuyXpK35UeJcZmTOxh8J1QytdMH2c4BKbKTZHPYX2K+zx8YdgYb4Yx
ZR1oMHARqpKtgV1yGTTaA1olvClSm72skBju6qiJ33BciMdlLGaIhLSvbtxFXelEzQr2x5JhhL5o
iC/9HRIh1QYjUt6dTm+iJK5j0ej6pVnjJi+tiwXezhMQJWUyxuTpJEBL9uyOo62WyKnYGxwPXstR
o/6PCWgxbnAVIA4ajG71pA69fUNDV3VQkBTz35mMvoZA0wT53OVBuO41D/ai/OYWRwAmcGqDaHYO
f/M6ops0JnUVtMo83CBasnHAp8uNoFp/ZV2lNnB6MSp8FOo5ftIQU4+OoPj9sfaSnwD3SHW6t4Gk
offcKTWN5sKqlVNGxf7JETXEGzQl0zu7I0P/Ukoln7dsjdRfqZDTgN6RqF2vWob2r0b6i+I7qrLM
d30Yda8ZBVV7T+KMZd3mpDno9+BeCsTkbQrrA+X58II9tNIIZJwtgr3BrrFQdln5Jc3hOnsA5ygJ
ThPHUn9AkffqSmtcDXfA3J7aGsl7MAkLykOI4Kf1G9XAptPbuHeGnmw9b1AxYHmQn4hepLmHAMoc
ewFTo43b5oYDLyTXMmt+50kJsioj+k/d5Mgdn7V5VmFB5uTqeiMgxtoXLhzoiplADWzopff0OSPU
fUA2mlvSnkgkgAlQ4tJl3AkvEkX1PVM6VGbQqCt8RHBgLE+Mln3jVlDettlEJ5o5R0Rsa2MN5B0q
Q9Nr6beO/oyr2vKtgnPhNiQfwwyWpbEpDpdjeZMUYIk8jD8ahFQied7MaDCEP3UqZWHKyereGqwe
Uc8k0hrnLc2gTUZgym+2M7UewKCKHoa8c76NHZUq/k4tMR9Nk1/XM1HhrDxKMYfPc9TUGgqljEgy
NA7dO/p7c6CHYyR/JCB758uUhd20i+dUWkh5Rmi8xMGRO7jQBxO3wGVCl2hO7mjbxqR4EWYIueOF
oS2zT+3Qjc85QWV5MIfYG/wudReahFNtbiW5QoM/QwEaH1wtyr5ORpSYO6QKtfAtgit8e2xBSbAH
lCQNhubQepDTLZx6uUXd3BUKfvtZnSVBHSGMay+s55CtI/+IXevSitq5dUauDjv1PvMLWOh/6Tmm
zhYbJpZ6Uh3FjySb3InKN5hqpJHG8hiF9vJZNqr61iLikGAVojRBd+Qmb0Kp0sgXk5QvmTZhLtKy
npuSIb0mD8/b/Ii8Jfpp4Z5YOWbkOJP7N0S/IxuKKq0q5FcbPNCJuzEtraueZZS3+bPRW4u+EemA
lrprM8NP83F+g1UgXi5PO2dmgtXggr0FWQx7bP1w2jGalpVAl31AhXH8PLphvJ/D8reD4e6ZGsI1
jdGZvcxaylubhLR6WGwPLxcJEOl5bPRBGergHehyrNQspcmoP2R9gKim2eL3zPclirVPlx/1dPcm
KNa4qCJhD9PRWu/tn1V11rtJZdwUAdy6mEJXvHirLuAG9gDKo27S3/IUtsDli555v5yTqUJz62xn
jrPQRcM5ZGgmsnGcAt0dicJBhoJy61Du+Ro3o9hdvt6Zh+R67MOxWrCcuEe/Z9+bU19CUwrKMlp2
NbEwm8SaIcmkstvb4WBR3CuuaW/ObaCAJMHjZgCxZTsW5xOeA9eko0KkdNA8AvZ249/ZbDCp2SBp
yOAey+x2rhcqOijMu/zVseOyuUH3Zb3JzASKd/ktnHvrnBRWqCMSXA71hz+1VAurnK2kDWzFjb82
sC42QBOQZCVyIaFiuvYVnVm81xISPnGal7TMjoZ1RrKlktpmH5AJnH5uGgQRiG/cexQ3yZUf+LSa
S2dubbPTbGDbjXX78NmSOrZHo0/HgOOrcYMqgVhO/r9+yDY+GETRBXlDIGEHGIl+RJT7BmChL0x/
o8eJNDPgs1jztrH0kZhYoDS+BY9yq+qdcPzLv8KZMxvUU7awAkg8fZgPf8U/X1wPxl2InkSMWMr8
Kz46wBbkmwHsIyl+A0plfG+wkAexYogvLk1Qsk5JRrpyF6dVBIDdVBBWGTQ9sOPBgIXftUo7GVAm
5Vm2I6wjKl6KCFlCkKPxlH5DqNuXWJO95Q/kTKi4trPitTcW7VvEsrmapIv6cUSw/SutE/V2Sc3R
RumfU5yqxmr4hiI6/GKG2nJlcj7zMSNh5ySAlJ0C0HEhjKDpBFT6AjfUney7HiUraKZkuCNxrQ5S
NP23y5IVV3aH63HyaCNKaZjTEOdsQVPp6NtRIuSRTkczy15pJzC82q9VHRlXS27rN3FyHYr8HOgN
1+B0fziO0U2koB1WaVfVQ0FJJ6d8B6oTPTpyNNHZkpB+UzQEqeSg1InOYoN+H2ph+X+8Y7rB6JiY
Mx3aaYe3QUJOnxFw3AeNi7TBHGEtkUDb+lQo0/tSLr81Vu4re/3T6YnDHe11SltUT6juHV4TkYYL
4pBrJmWa78kQnn8m2JUJMa3KOMhjkHpXvoH1bzx82ZxrmXaxDVNFVJ2jSSPNLasv1IVlfkrAOZpz
Y+5iaEu9zyuNnzRQd6uxV0eiV3WCKABAw9pjQ6X5u5L12p8rt3P622PQ4MjNiri6mI8nBqoIBeS9
YSStOo6xkTFFGCMgOIUgiRtLggkoS3UgUpg8TDgJCeYlM3q/fBOnPnecpmxFVHYDtNfcY2WL6w6t
nBUxBr1mSC2oFwT+BBeV7t1MesiIPUrhRhx8zgpH57Z9bpZ5LjbV7JjPdiT0eaN3MJs3atu276E1
Eb6dajWcx4m6xfushBjjrSFr9xnsrhFaK3GRnHVj/RrG47SPwRxLW49kuLUxgKPqcDwBRk2TaGjG
AMNRQZd/kTeFQ3OO/ZXBu5u1iSm2TfcZVcugUhLNQLuIFn+DX4papwpOo+6Sam/LurhNYrUO1MGo
by6/79Np2ELrsHYg12nFPG5f1N0EzwOKWCDYu9PiIeK8KyukbchmP+MUmJ6Gslf3BfrHQAfPdeU7
P3t5SoMqgVWY4T4Qqv+sRdTJ0glJ2BxY8dBNRJIZUMpnu7fDezKsFQfUHa1tNK65GIkWmVCDIj8N
lSub0I9m69GXyC6UTp/KdgF0+9EGbRFOTrEPZQurUO08AB5L4/tEgzz3CTUqNqSI7thTSDH3nUCn
WHkU+jhU7FwK99YtuzK7sWLDAMlQjeAyMxM6ZpBrCwCWZm4m6IIap1oSsUu39SZarPreCBEg4D6M
jQbfd6L8KI2UknapNuxI4fIVyG3DisK2NiqYrkk6MTf5EPMrTD0q37kV8R0I7l5ssgSXuZ9GTXSj
L7YMtyVM886z3Sjdt0SwUJyN1dDdVFm8yNuhs+QPp5vqr/Chzc+RFWfZ6xia2b7heNBsrJltsaPn
Zr2bHZfEhMEqXY+6tnpFOHe6O0Nfgx9J5eiBSOJ4xzQAqCOU1+RDt+bkvjQ5uuWVZJDrVbm9PMg/
zktHPy87YRolq6iHRWVdXf8ZZqMLEG1QV8GWqzdmvFE1jqJ+jWSr34SpqZO9THWjeNRICeUATkps
julxWuxfmmwbdV9avYxfGIq0LC7f2plFh54hxiy2jZSuj8vIyBP7RkqQ2eS/K5Buw9LHldD8HAf5
DVDM4l++3Jl9qk1TzVwlbhStAbAcvomhCVWyUdYaU2TgSQYhlzBgw1G1yamKiO7d2rlaGbckS9WF
77IetP5QVLm2nUY5FIGLRWTwimFACVuNFtb0ejGwimWtHJ6GcAqfBhTf5pXbPh0rxD5jIeDLRM7A
bHV417YL5ha/ZkabIaRfRPTKsO3bcbyrZRxa//1iXIpJSUeV4bABObyYZG2JZn0BE6Q19q27zG3g
EMt6F9FWu3KpM3txFjk2wesESNnvOJfKbTm54cRagkrEwz1xufU3hSr01iRkoN50XPZmZJu5ZdGM
cLwm8StiSefKGDzd0FKsRyy1ttw5KTnrn//zddihq9MZd5dAsLv+hYjEfpncCoxHG9d2oKDOHRB/
i8q+svZ8fOIHn6VBpROpDSo47Nw4Jg4vHEM7GsIGKkY74Sy77SNVfWzlkmUPopjUehu3sB93MeWY
9zQejPdyKNMXoWXYdNR8dP7Q4I2f6oyt3FaAMLZZ49FjbtK+bqZN3pI6uRnAyCJXD5nIFezdGJMb
GYWgQGbyAuelEKHXVybqdCsETGcqnfNWtTOJzJBcm+U2KdTpczslYEsdq6/R53Bnfywq98OGJMB+
2FCcBE8sSdp4vfKpnmzH1pMRkBHOy5gsrON+A6arCYOcYwZDzKG1jcg8gD1Vt9qdTOMkDIxiLm9U
BxuYNpr1bZr0anxnIsh5u3wjJ8ODX4kfiDY8hnDSzY4+PhSYsalHyRKsZcEM4k5R79tOakAtx16z
of8q0dYZFLgmly+8nmmOhwf6cB0nMm+C7+BweMylCDm5m2ow6QRc306h3rKs4ZxB1N+L7LWOrZTI
bcpKIxLzab7y3CeTDs+NxA1lJv1bwfH+8PJZhC09ziQHzzxnwXXEhCkxBShOuOD+Pz8pBTC+dT4G
fH4nFl0zQhhVtksQOVQgyZ2nFw7OdhqDuB2t+9nkVDK7uFgAKke7y9f+EOMfvWZkt2D0YDJRKzru
cSSJyoEuqrUAchLGUswhFcV5N2/uq1ArHX+ifVz6ihOKmzwZCrIsxpLiLQCcNL5hoREUkgtVnfZD
GGGdU6Gp+hT4gQHHE7HFG1hz5heF2wdKCwIOlKudhtvC1irV79QKULBTjXrtLV1Vf1r0WXxPyhij
fqY10d86HDKXpE0nQv/RFvLaR3bmRzZNVCZE1/H+KUAe/shi1GqjD4UWuE4/1rcq6Ze/J8OO28c+
juhsgMSqoi1Ry8vPAaYraCeM86MH7X+qg7aZ7V0hW4KtsJSRA8P+NPQIKKaydflHOvMNrtJZFUE5
CQhoBw9vE6N8Gc7G2iyQMbAA6APLyshxnOmB4qw17iIsdDE83yVMrnyFp5snPntLQMjh/dimpR7t
jcfJLpmlOx1qTaks3jwnzuswdPPfXltxzllCDdwxKd4jEbIfKebK2hODlb0DXZ087L7Jla/ldNXk
jhBqUrCGkMiIPZoYyB+tUkdlxBo0Ez9X5TDvF1YKyLVl6t5wcKxuyTix/KWss2cC3XV/kezyrvwm
p/IkhK+4W9BDrkVGcawy1nDJ8jJmNcgQ+Sq3tQp20UNCNdQ+nfTwV21DIfFMgVR/KFuR3cTd/zg7
rx23kW0NPxEB5nArSlTnbudwQ7gdmDOL6en3V70PcCxKEOGNwWAujHGJxeKqFf4AAnWnQjxEGT+M
+xdCGooQRgN33G+ZD5sbP/EsuzSo7VDdNAzIDc5ZY18XduIWlWMeNLQ6nyooOT6frfZeNEv5Kc/r
/PX6Mb2wHhKL0uuKLI0Ec/U1QcAXoDoH3DwbMyx9zJzC+1RRsm9ONCDv6pR0tzYe8fySALZLw0q+
BwPEhX76ZYyVlcTRlJmHVmih33Veku3UIkPezpgha6TpzDAyDZfAhdOw/GvLiIDJWwEIIut7ez1H
aDJRW25imYdaQJXsIcH/6Kihcf/FrWLwp0RfjI3Dfx6wIMJLt014GXDQzxL4xRsNs4msw8TQ6w5O
kihRem6V+9ZOzGyjcLrwPmlxWlIZUsIe1l7SWaUzmJ8KFnMFfemuUhAVzKPHOSl+AQipN2D76+Vw
tOGml+wL3iNaUvJd/5WIek40aSJpoiC1DBQn0YHE5haX9702htZdDKpt6/Ss4+rbikjXIdknr3hU
aU9WxEyB6GmpyoGQbT/Aju9RImiqdyqKL9DS9crvXLEFGaXTzl/795Url7UZ8DOYQcoRwPnpsoNe
hs6E6PMB9Uz9iSzWqwMcAaavmgAEt8Ns1PiFB6GCdlWNjcQBhT/tzmMM3ONVFnqSDKOpL+h9QOQb
7M5QGWpX2W2pp/E7BHknyvjSsGp/7ubofRMb5QcbfACynGomfo1oII5BWEWSQlrG3Y8+UcWXYupR
zlWtxXZ2xE4R+UhsqDkQxgRCSEUX8mlxq+b3UuROuYtE7AQjGBP1rksncaeXjYNIxZDE3+MEQAHD
03qYd2pXObXvzSM9+kppSR3cDmN1V6mXAUCIBQPDVbrhRwSgv5UD82jYy2yDvwrY+29OiQj9YiG5
xh2S0ftcQTrDxLOvfmdxC2olJYo2uzacp/SAzD4P3rZKaO7BKSkvWD9k8SGcnfRhtoZo8ZHn7289
lXd9SDPTQ3dJMdKfFAhoZZQctHA3eXb7KSTrqw5hoyNWqlmzJnaMt+nbjcLIHhU1gdoB7zeGxJvr
kHGTrgBN2KHCjzh4p3TLE+o/6eILNMypEkxDaXcRrcqHlj97FxYRSrKePiiRP2GcSbZXJM1MgdUY
75YRcEIwVPXw2+5ckrEpNbuvFfPY3/1QUb1Q9Lrg2fqo+qoX7YwE6jg397Aqw3wPVgVNbzvV4j8U
FVqJIZdd674QkzcDKQ8Rk5sLE9sVfHZQQ0oBEnxxhKpFN2mppjeh7oxoY2qg2BD0jmsQpK0qpeew
CwDIVFV96XPLT/OO+Wx8x2Qkwkg1ZWS4Q9ZFsT7PTMQBewzMZuD64r628yKP2WKqiz7CkhXzJpS3
FGTcvXLAGgWt3fnXoobw0kf47OauLJL8UQDVRkJMLH/SMLR+uYBEch8KBS03CPXTnsg4xA90cbPv
qZXx5WrFaM++oDi2dzoaGT+rGfnQw6wPzkNTeekrGwfv2FIS4vL16+6sxYuIH11Tl0kyfAguoVWr
QMgBRjp6RQBZfwIoM9sdONZ4oFpJBh1NdhVCMzNBy67/INU2xVxFc/ETwkfk7M1uLF4wDof1O9eV
e1Pjc6Bjb+MuSIoMpa5s/NrzWAdmjVpYFlPU++shtJV1RWKEdR0wANT8qgGjmwAJ/SHy5MsQm195
SPXj9Q16Y3WdBjrCOHpPKCLQc6LAOQ10lYtcgajxzlBtgSaMUYXVzZQ1anWo044ivY2lVYNOqVcc
TCybwKEpxTTvS73vLL+b9Qar3cjJP4I1wTXcHnGSf7YbLOXGcCI8ukx2wQM6ufspASNc7O1Ja2rq
DJsJogsU7SUBId4/GjM2jco4Ve2+Q/xkeS8qbIuf9diYYfiYDmjROIFiUygTCmxqmCF/Yka/IxFZ
XyygOQl0PG+a7zI9r38sjKOQXY16OvSO29PYVYeY+Y2bRuVTokz9Kw6OkRLQWKDRr6Za/xEguIm5
Elv83s5lv8LTcLq6DbvS+cJlPw53WNyraFIwfv0mxoEOmpOOyaNngmrkcyzKP20cqzSSkXFGATea
y33XlBV9Q5g+xwLgkAI+bInp4jm5qPy8Adzj8xUPX2vcTMZ9bGSivdVaW8Tg4XMkHaLGyz/1CwoZ
R9ygIDn2Wlhs1fDnhw6LPfJk5v701blATw+ANZtzOTKplZNCNVg0pIKqjpG41euZ36KthBOO2f5j
jsT1yjbIWakcLwM1OF3U7KCl6WgBBqpR1Ue3Y7KAs+AMGUCdvl0/4fIAnx5wNCrp4DIxJHNBBfd0
qTaKsjyKVWDcTYtJSm1aw4NS283T9WXOt9FkLInKLmQ72axbJdYuw6LFzvsoMEAxaAclysJnEA84
p9g52JlhbpLnVrO3ICQX8hQo/NQQFJ3A/ddlJ/o1CrObJA76ISrxEly0G1SmjCcaMd2THsbWVkQ9
A9ny6pDWd1wLiC1zyDXHzDGauYxMAysl0Avdq1im/hvdtxo/uERJvXu3ieKbwiil0RyiD1/RzIEW
rmoodvh9E4b5Z6ezATQWDG+eshJq6Y2F3knjI4XlWZiKd0rtd72mfcIeRu/9jnnizwTARRWU9QTs
aQaCgHhVAnF/Fyao/+7mMjPuFT4NHIbKZX6mPWy2Oy/UjTJwZ0t9iLN6kLIouYk3HlwtBdxjUQbk
/ku6K4pwqMAwgmDj+lU12zfS3PgkFJ2KGWq5+GJn84RSeaM4yp5ZYs3AUB36njFglOmHHHn1xk/n
uv4grHkRxwmpsCWAdq+hmTPX2mtdOW2MopFOlpTOqQPEMDSSbo8iJv59aVo6pAIRmi1tBpZtl3Ux
WuF1pZdPoRZNw14ljKDfUWL7eWD0Mc5HLkzvV+sxGcH5jSmIv+B7/3NW8/Ixrz1V3Fw/3GfEQq7R
N5kIblJ6MZSqpx+R01gThjtDFixGrFs+EQOjANdW0OW3kCXJLQy7sBUkosYYwnSLUHxPZOHoY+iG
HKzdjurCBib977I0ZrjF9YgYPX2Hok/mD0ZoOvee2860otQq2U/zgmlmGxk+alOl39rm9IQEZDnv
EZ+HrVOJ4PrzvSFCToMEtyAzBYA1jLyoE0+fry0Ww+0HLw2MVEdUMIt0gwpDNbtdaDeAJ4epcVDK
GfIb4qWB3eJkW58qILDlUY/tyfAbQP/f+xyTh4fBaPXiaZJXAqgt0nwqsqGyHuGEZq3PwSPXMWZk
jaUxIdRJ3tdAOq2GZfXsDVH/iD3CPO7dGic3v5jQZOe7VpzffZsrL4XX2r8Mu0Cb8voWnAcSVEVR
1yFI0i7Bc/l0ByZonQ7GXFlgTVV5Ny9Iu6URHeRStb0jfb1o4wY4D8usJxnuMBakQekqXuJW3A5D
3WSBXsSxhqqRVnaPXp4vx+vPta7GObmERVrULEYHaK1XbWnRiEa9lQYD6kmPqdNWKIu23fPc6vP+
n5diOm1IxAiTIsiip1sItJX2nDXlQQeI84i4Ioj3znZf6MMoGxSTs5YwjwXtQjZy6PkzEF9tX4gZ
mFO4SRJg6ynq+1LYOFIx/feexmFi7mITUyksevD2bipsqrg8qVE5Uq0ZfuZipzced2D+FKbuAhHS
6o0XL8sFUVgAhdtzUtr4ru8bfMpaRYtuTXuw/gw6tmA7VxNoANHHEZ8by5TE1mJhsjMzkO591era
T3PVGTYkLxqfD2Fnb7pinJ9Vmw/nbSgLWpMB4OlGN0oF3rbuiwB1/an0h9ET3ofQUZR7JW+pwBV3
GK2Nl3smeU1zTs4b3xRrQIusAU9JkWtqN45lkCqZh7N7b+nHLu2s+0Io6h3UaOumwO15h6yY+G0q
EeaILfZTvmeU1o2HjtvOQtXzsS0XLD7pvlLseUUOMlpTRbnTOyPaCNrnGQmEVyRUSe8cUoN1jhVj
/mEvA3bxvDvnOPYGklF9ua8bi5Gw0xb3vRP3G4H0/GvzEIeQ5hGa/GddwYS1mxWkuG0AD6NNd8gV
Wp9KB+923NjLjeeTd85pzIZQCekIJJhL0F6LE5pwBpEN6qo3h/QDGeXBq/IA0r5FtlV4T1Wkzj5U
DPXbP37mzIF5MiwVLI3cai3pMNtErXoam6Cd3U/0F1K6+mZmBvNgNO+vL3V20FmKaa/l2KiVE2hX
X7niTtDEJg37LyQBfxtFZx5pJhWvzP7pzjjRsoV3W080gXUhK8ecSUetwqMwPP2yTEKy23ZVHfSo
f36Iw6KTUGQIgXXXjMfC0qTaTtzz51wYd4wcywDxNHcjup2ND/gZFik0DhoAzSjgV8OUIh9qlAni
NojTRPmZaoOLlZtiH2YLghc9stG8N6tUMWAQuvlOqMChZresNz75891n0sd3A/TPZYqwhofNDHvw
h1xEoOba/Chab9mzee4tVoijyq9AnHnjEj470hxnigKp3MCNyOE+3X5tgBUTJkkXhNg23eQ6jU3I
MumxiKbl0fIK/FUE2taM6PINcY2zD5eVNQapQH3oAYA+Pl15EIbZLihlBYktMg2GnC7uKovimgQo
DTce8ywyycVgZ/Pt8KZp654uxjerzPCHu8DtDOMH8ALtpuvUat+Y+rj3YGTeTlCjNxa9+IQAOZG6
A2BDpne6aDsYjMjxxgpcGjh7VYeN39SefpPXWX97/bO9tBS3k8eshPYiON3TpcoM7cdIx0vYUGN7
J8TwA+m94YvZOdHL9ZUuHFGOJupbyEySvK01UaCh5EU96iSRseLczePUv4P3/hqnsduD0qPxcX29
8wMKNklegkRcA5XSVUCCH6zA4eyBNmDj/NMJs9h3ltC1d67F6HenT4XRwkxr0ZGfLffD9cXPHxYi
L8Q3laRH6tat8qsYZ8wexCEpqpa7x5jP/jN69MWdQqR4gRL5PyzHV69BpZXArzX2hUIImy2tyIOl
W8xHXLjn3dQwu7IiJ/s2oi1wuP54518F7QBeIyC4t5R1dWpkRofjos3jdfBsbGFPd2opwn0jRL3T
Ok25LydjC0olX9jJJYowHoWPBI8ABIBadHpUC7KPCdgh96aY7SAqpmI3jwqk2bapfbpxFnUcI9LO
rPIHux6ijWc+/1JYnsPEdFCqyK391Gpn9tza7HLQQXr2rNQumiAcsL3HEGUjml/aXkRLKPJsanSg
dadPGrWOPtK3y4Nx0oaHMqP+CvMCPdW4cF9RSxoBUm4KKJ+N5gHwAQYg/WLeyjx8jdwChOMsCibD
gR2N1btIamYfl4IpCGAo/dZaDPwUEC1lgIGi2GOSp2JXF5716mJzhEN4qv64fsjOP2CwbDR7pXgc
HAJpDfn3AA84V1QK5D8Dr1Crl3KGfCoMSgLNLBCjcrv44HSGsveq1v3nVy2bCKhkw1ngiHur4x0r
JRbwWIEEap1ln4eOjq6lV+I2Sdwtx6AzXhWCZLxkQEHM8t/O1elTWj0efRSUDpZTjndjIeDzxOxo
eZFC3Tf5YBntLq2EG4ypAUnECqE5ZVr+OcdZ9dP1/T6LWfwSzoAnJVJIatY3OvI/Tl1YgwNaHCxO
pU8fmXIn7+Yuwr+qMK2Na/zs9XoQ2CQvEQgK+eIad5GnpTFGhj3hETc170FoPMyDZn7Nxqy4QZUg
fDEr0b4KR1du/vU5wRfTQtGpx5jSWvKH/TUYZrPxSUoXNWhEZQF/oxAykXN+drLoR1bqWyjZ822F
3AOCgZSF8MUndrpcgtyrXqW1FvSoyO2kX/wRew7GUiNDnkHUys/rj3eekdLNhEDMTYAcOhisVZxM
vFKdbWXRApUGzIvpjemziOzkWMXkw7s5H5pd6NnUyWlWfJ3jYvI71USt7/rPOONeSBsoEywD+A1Z
gKzDdVQrVoEvoxp0eA2WnzoUoO0ntU61r9BCgKB5oxWPeyqu3kSIuXQDnJnm+oFBYE+enBvLZ93h
oz80oaEtO6VRR8vHNaYBcD1DuNl1ZWP3fok4Lx7r6GQkuxIL4QqnhRTt9+sPc35WaRADf4ABKEdQ
a71MNGD63OpGLajAl8+glhzn0wzE6zlT7PDGUPL0kCCstc/taQsVIjOFv289nEVgnZNjMw4Am7Lm
HfYgBgRuVYufjYbuR5Vr36X1UG2AJdY3jlxFisfxxkAhnb0sjJ90s43VxS81ffmZOsn3crLzpz7x
lEeazQxr43ZL++fswvnvokw74ULB1V3r14+uCQVhMBc/Io9vmEOAyq1Ct9lPZqR/1FoU0/IaBqQP
KCz5UPVglRdvLp/MsmqPbTI0G4Hh4iaQPJF5c+eiEnX6pZqTneG2nqjgJErirPPmh8t+zeAkXGQl
isE4NoBYNr6Ut/7h6hUzpUPmnWyVWvZNyuGvgGQVYVuVYb/4Cr6Su9AovKPSZt7H0qyiX2kDZCOt
ETfoBnU6wvQtGQA20W2uU18iOjQ/AflqAi8EOWw6Jabq4QAyq+jzr1OEgUaUu/HG/fjmK7X+xW9G
b4Rlrue1W1hadRMq7+D1WrN3Hmxc43cR6nxopSkRJBO7deBf5J6KLEM8Bq2Z2XvsXJ2Do6fKR8CT
JDR9utVoPKMjcJ6Ymr+x4Ag7BMDT96cpFU2jSJcwwX78rufdgAfLPHifx6Vy76okVNQ90qtatI8V
QSvRRNlF2RW1Km4n+p6MVCjUsVtSFfVZQWDwc20nxgutwWTYlRZwj+B6VFlnlPL38mlT5VE+k7uv
AvUA1Kfsh2wGRpd0Lyh+J3cCd5S9sHE/v77U2aXwthaMLJQAJBlh7RQ25jZZWg40BN29/qOuOOVH
RQF8FeWDeG0i1dwBzUo53nVymBWnCxZhbwnirm9C+RsoNCVMSaYYa+KMHXUErh713cpYfilawsCv
xRvZb8H+frPKTN16aNmDWB1TmVXR+pJ3EJyA0wPRUjlDeSZ2GotgvN/Nsa/QVrhh7olTFzZFmCdU
mXPLJ6cfCwC3u2ya5mZXG+H47voLuPDsUudMkuIA251lAYOH1GQVNYtfMHjhiftlH6Vmeaeq3Yyo
5WJslBBvJLP1s2tMKyi04UIwBz19dgURsZD1Fr9H5OhWH8FUP1nV1DHvhwgqdm4XgjLMlY4EX5Qi
tf0I6PoPYUEj3Jm4GiF3ZaQtQiOhMr8OqYIeSilixEUdY1GOE+FGOSII0n7HANt8F+VTwaGJ6v7W
sntr3AjNl7YP3CCHl0YmsXmVREVz51koAc0gK0pl14129jS7TrcbwcD7Sxaa/zgi56iCNGBCDpeR
DGqdIzYCKx4Uyme/cbIfwhvVAFdLCyBEUyC+lxMk8ma5vX5EzsIB/RfSUZupJdk3WkGnb6xZInBh
yPTgJWi698NSwAB0swhFGX3LifXsppNLyaawxVSGem+VAjfRMi6h4rKU3ikP+HaMyJGXM8Q1y0Zk
rbIPS9X1G3t68fkopqT6ovQuk3/+1zUXYh5tGplX7gGyND8YTcf7rlWRx5VS59e38ixp4vkQypNo
UzDuvMbTpdqU4z+hjrV3Krv6mqIz69sJoLitm/viOkD+0YXm22Z8cbpOjbMP4rlwN4swXO5ohtB3
8djYfbYk4UcjzEofFZT6uz0Uw3OszSDXsEfzS7tAHyXsHetn3wxmkKHMsrEDZx8MJuzwoUAy0z/g
ql7lMq3ejHqIrjzdQ8P7QNE3HaC6zFA9Z6TWUDraaMdfeLkAiV0bQyCTueKa1zNgvmQnFUCipnIc
FIE0cGh48PjR4m293EuPxqF9ezw+0XVUz5J0BjTFd4IfN2D0FMxmF8W131ddfqxnTdnYykuPRn0u
xT+gsgNuP33JeqhmuQVvYS8YS36IC1zrSqdu7oXjbjV+1y0urgYLkRWeCYw9M+BVU91lQK+aSKjs
oSEhhjoiHI/q+GS88rEYDx0uLE+oWA1K0ChWelCzvt9f/3DWhY78ATwmIQ8SIeC+VWCoejV0whJb
dNtppkdwHcpz2RbNjTTtfFrmKbkbkXWLGQdORXB96fP0Ta5NCizbUHxOa+Egatmq12w4q2PaV9XB
NkU6HOFrYJZN5h3eNCq11x2dCAa7MTpPzjE0ixGbZeC35p9sKZvA0VDdf2yW3PzUzLRmd92ixN8j
JBfRMYVys3ErXQijJ7949bqiolSiltp+j6lM98Gx5+EWblkK69UEMIjE9IfBJDW/vk+XFmXQxIdG
ycChlJ/HX2HUdvC7ohau9oMXJn/mtkV7S8vQ2ym68Rk8jwgiEAuH64ue0VPkweBYMlYmqEKTWcUT
1BxoBSpFtY8bzYu/JR6CrL7a9WF6b5VogoJFBcy1r9vBvM3jLvveLVafHCC5T9PLiF4+wpJ9g4ef
MZfgzF3IYR+u/8RLR5f9INWh+ucrXb2MKk9BtcXkN8NYOAHOfdPBHdAb1Bh//xkE0Hi1MYvArfMt
G95LAQlghFRxlFJE1uoW0NJENfM5r3EGM3r0C1VUZngR1meXTjhesM2Pf35SaaDO+3dRVjnDiTQY
eeUxYOh9lzX6vnPNFP/AKvSx31QPxRT/qlQj/Yoa45ZDwIUHZaKByg9tCKkzsoqEaOwkqUUzdl9E
eOxpZl/cijwTe11RzGOkmVvC6ReuV5ubXKYL8HH45/Soj47ZhFUYsbEkfHogXKuMb9Fb2dROkW/o
JFmGMEl6TgHOiApg6WqhGnmY0B2ZyoaGRLouc2ofBxF2D2PbjejWTMqxUerMD2MGqruxFP2jPQm4
/2VU2Ds6FfFu1PT03fX3fOFLBxAhS0T+w5FelS/p7CGpJzRkDQH/Pwm9z3wFaOxN2Ybde3C+xkOb
Vp+ur3lpy8kGYHDJMQvX3WrLlyzXS7xQ8LTtyn0e5fajo8TNRj/t7CAB4qYSRahABhQq4NNV0trU
xgKpUl9EafqkafsUrahUQpL1QRMbgeHCYsjPoO0HHpJX/NaB/ytgJiltQYXJDq+1THxg4djLhhVU
1EmodwJ40sYdemk9IpCU+4fQRVft9OGcWu90dXBcv8KoHRzp4B2Zi9qPqls2fpOMm4jHs9MLsEoy
8zjAYPHBO50uuDCgcPRJZ0Fdgc6j5LHzc1nqKTp0mMliRTy2Vby3lhr1Zj1CHiyGhaH7GjwD70A/
mv5SpbfGQcGYFggwsSywEhGXAa6u8Z8JSKeHF1nUHBoDUetdndTZw5gk9XDEHbXzdkrk1FsqG2dn
n2eiEEIUBMy1Zq6nAwYi/GVZF67vWgrkNx3IPnI9MA0P5VzrRw1Zy8CwNrX1znI9liX5oUPByIkA
uYpwuSFsVxFgOLTZ6EBATjaWZn1pAKfQR2+j4Dv71uRiSOpZ5B/ghdfhrZhVBMQtFjOlc9mNmzp4
WHTlFG0pa19aCDkQGoxYinGPry7vWqF4b5TC84cSnKvZ2+P7qrKKz9dDx6VzzyRHmkMTR9nG02M4
2pWh5vMMkFh3+vfaiA9bJfLKXxBUu+0btK+ur3fhXUGWhOFH95hYta6X21gMsM8KOF1lRr9RlF31
0CN9rO0qvWpfry924TwSP9i7tzPprXU8RhhASYpNF3qSWveoGfOfxRjTnVln4tYr8+Ih58hupJcX
NlQqoWtS2o7G5nrqMCOQRnFjeX7lDhDmJgzjM8CuvoJT5+sy6FvQ4vOGPPNOEAvMfxl3SFbo6Ruc
rAxDDgAc/oKCFKSYosD2guK8EQUJXoYEfpTj2NK3DASm1mlg5i7e0R7b4QYpxC1R9IuPTzInfw6B
e42CQcAorIQehxK2IY7FUEGak43dIna+kssnwfU3fJY/8vAyh6PxQ/FBo+n04R0cP/IlJooqZWjp
d+TZzlPmjcNDipzG62Iu6k3TGS4uJZowNta+dLogWJqYy8p0Z527mgim9IMDBj8NsUi20F9+aBJY
eGXRdh9EkY7vMRKetgjdbyO4k7SHR4YxygkDRM2kfRXtOiYIOKPloV+2kTXfI0mTiW9QhxDYFpUy
dZUPd3ZGJ8D18nduB+zcHwet/6ksHc67nak4E6RCKJpH10F4y9en0H0fhvrY+gnVT3lMYsbbO6+P
+sbHhMUr9uwtHL8mnGL9dSnU+GM69CXtdSAkg28ONnK7JqpAh9quUAIG0OGV95kytfkuXSAWBr3u
dsk7RM+GmzJRq3HXdkXxyQ4t1L9nww3zjcHYxW+CFFuq+FFTcBudHotZDZOuSidUq9rZRjMDtcY/
dlgVdw1Q3n2nL8V39G3Q9BJefastabdLa2/8kCuMZnZ5NNdbZiEXPgswA/C1SS9QFDnD+gh3TkU3
6X4SluLL0oy2vBLT4T5F2FhKLEfRRm/nrCtBd+v/QMykojCbT7egKeumGr1U9/upM32x2JMPYFw7
zgVQy92g9HSZ07qBo0kS0tLfS+DVXv84Lzw0JQdZMNk51s9ro/QMael2iBrdL9iVm9qIZpbsctU7
IEktnkQxQ6u5vuT59QI0HjMWPjumk0AjTp+6wn+F4XJt+FVaLQ+j2RQ7/C9yOKNiq/N7/nQA42k1
swheb2duCHqsCyobBp15OlJXqeUcOCJ9Td00Oeha+q8CWARU6PfEOkw/TXLUVZi3lVE1Ev71gY2i
rjAN8bF28+rzrNHw/vdNlLnpf8GxeBOebuI86G1U1bbuY6LjZbupSsSrEKXtBIypIDFeX+38oFIk
ImyChAbXBRPt1WrOnFBXxAZJY0YHvUrzV1t4WDhkqaYelyT2un2fKXCEtayuXvV8VLYurfNUS/IT
UUxngID957p+8lrTEZE5AvetW/V+yRfjA4dGbDzopQMjzQCBHUPgsHT553+VNKOFm2mdQzpKpwpd
KnsOjX1mwF8u6Tp9WjyC7vWdPYMpyTMjBRUMOaeEA7NaUW0b9LKSAvZQ7blVoE26OPSiw5IK8fcX
4AtQRnM7K/ymGJovIYMOyo4y/Bbljf5y/bdc+jBhSCOSwqyOcm51fLu5H5pphHTa2zFWjFUR3yS9
rR6l5cLGPl9YSkOziYYAJFA2fFXKTbNhKA6UFD9MtfzZTN0PVOLhQxdNH68/05v/yOlVTJ0je5/U
jdBM1+IfuLlhrpS2pu9MbfmeVlv9MST/qckI5gT5IqDQL4ATzPmQNVE37aakdbAn76At7WK7w6Ip
dkpxiERT2TvLhtvnaw0s/X//nqWxKlkiDXGd4eLpwXN1Re3yATQ7g9UGP3IgCgHaE8WIcoRe7Tc2
Rd6t603hzDHFoBsuoZenq6UWmih9Jwy/wJHEQAei1sSCwZO2xO/dbDbhTKRR+23KPWYAaPiMvwuX
geRi8v/5qjlW0dZnIF/4+hdxEJDyA/JOy2j1i5hftWrRpiqOeXF+QEDB+CUw2QiwRlJ+9nAvOwgW
BbYQoCESvC5KNZiXvtvYGHn1rH4FgH5CN+k6kIe1bEtcLlKDMsKXYxwgIk6UkbfIE6XNLvKUJCbt
GPJvTGWLjQnepVMqMyFQewBEoa6uMoEEZU8ldArVD8t8vFPNPr3PU7X9ZPXRfEcXFC+tYqr8uFlI
AXMl0r8Pqlrd5FMyHMu2yz+A9Km+j5Wa31mVlf6+fl4uxF508TmdtDsoC9cARtdEALWoMtW3a0yk
DGTI0SBp7XhD3/UcSyFVP0GpUOtCwOTLOz2WsxtWzRzhLFY3uo2K3whSou1hdeyiqW7gz5vTx5rK
TZf6EupzukDpQwI22khNL1wCDKRwAZNapLIffPozRtscHCdpVZKxIv6oZ0nzxdST5DNiDfb9BF51
4/BfOnXcNwg/ce1wza5uV036Kdcu1iMWZOnn0nWigxjz4k73xvq2N1pwW8w5b6+/04tHDgYbHx1Y
TZSD5K/6+6rjaeqFism3ufJ+yDnYXT3m80eg2OWxdJc8QaogDP/Y9tx+LZgLmID6pXkL9bn6ZEaT
Pe/6SC1ACbj9u7GoMFi6/hMvvQcQbHBEmN2DUZDH8q9fWC2Mm7g7MDlS1CgQc+29wJBDcw+Biead
Yy7txjm/tCCHj8kXCHFi46okSTJPjDiZav6gVxF+ss2cvMtg7BlIVtpJ4+vDgAbN9Ye89G2BQJRU
EZu6421499dDKp2j1mYza746m8sHrOY+45k5fru+yIXrlhT4/xdZhZesjN16Yu7lzy0Uqj2EtgUt
PS8qC5Qx++l/2UYAsli9MWml23j63sKl5dYvMadCedYoDhSBYjxw/mc0CRvGa128pbt/3mKQfRxo
a7AH4GqtyUTKYmpKWSdkw4le3NYCT8Up66xA4MVzi7nRL1oe9V0Jvvvm3zcWvgb0JRocYCLkxv/1
9rw+XTKnQ6gFRDAEUAMn1D5rhycIdN3GQbn4jHwHXEvSTHKts5kCklBsIr/fedHUftMKLRwfphRD
aQbLpYEOFjJSQWRgSOXr2hT9q5s0iSr5AuwFIGbAvNddyLRK8jF2KVZ11K6CaEb/pVWX8qVB1uFw
fVfPh6KsBSMFCzdkvfBBX0XEmllZhUWT7i+2PU339pCO0zOKbWPkowLDJuNRDpi5VLNWecwmE+3z
tispYvNZV0D4G8praM5af3T6WHyO1dbc0lu8FCoQBGZiyzydyn0VKgAxJZgnh3g8RdDJai3BK2SJ
uwcMi35Bd1s2EoRLV4SkdiEvosr8aPVJ9QLIiTXRwkL0Gp5jYXwecHG7CUWeH92xcfZQwPuNs32p
NKFHyNiDF0Gd6a2esXSsxBg0QlO5tKL84mZTfGe2XjMdAKbW4D5TlNPnYVHETiSlYtyNXTaWOyUG
prijUo6r/+FcUIgCsqSip/pds78AHmgVp0/1Y2WqlKMaWVofAG9usq8Amh0vaBunyw99bSzjMY4S
CHBk9SnbM+Tm11Qr9IHaHHz0Tp3w+AH2rkVbh/dCQCcOcIvgzwLdZ81b7XWloFruVNp4DW4RSahj
jO3OwfVPRAaWVabK347EKKoGuLuvnW0Zq4oBG3eMPCkmbqdqsT4XQrxT00Y5/utKBFZOgJz+YwG1
voU9L2zbPqptdAPG4phELhJENMp/pM1Qfri+1PkpZylmUrxGueL6LowBMBid0dl+4XDhu4miBhwm
rBgU6Aezoo3BZM3Txk5eXBRkoJzzAaBbqyg0i+lAksRljmupp4Fh04inB+AGHgrWD0lhTrdeo27J
kp7HDxIX+hggybglCXGnF0eOPY2hNw7edgn8U+5gxKAm1TqiNFYcnQpHvOtbeyG3hojKpF8CBDU5
2TldEE2cUWT0d/x2npdPcVEzZAfslX+Ab9wdQBCHjxrKfoe01Y3HcHLmj101b12XZ9wViR2kHy4t
eWQTcF3nxHhHjmjR2WRYteZkKPhIPZwonQZECWB2NztN7427SDjT976K9ed8kZpBVgiPaKendvNH
rWz3u1Wmdf9oFWPzBeUEBDVja5qrXTco06+mcRsv8HLTvUtMqzXuoJgon67vptys06+Px6BjynYC
mj2bRGvxbPYGij6+ozWjerQLLXHx/9MrevIxfnsgvacpEISw7JAJI6n8ih6FeXv9V5xHGtoFzB5p
bSCMjGjL6SttdbtTQwOOoJ62ECetNHnXIfexkXecRxpZD8Npl+A52hOrVRYsJmtlcU1fnUatet8M
da7sTWneXC+U0RuXzsXV6IJRdUlVGGt1THEvFVlke6bv4VXa3jE5GtPHRUeHzXfsDj3C61t4aTma
UIgdINcq5axOtxClMUnqwjlk6RP3u+2m5UGEcfK10jc9JC68LZS7pQszVG3i6Krl1eMkJw0tHIro
Nv6pIRD2uY6SjTzhQliR8uAk3RwM5uyrsAL42AVVySKLWisG7gtVFtDUiyH4TO1i3xaoSXy/voWX
IsvJmjJx/TsH1gGCuEPp4MgBhwpUQ3xAnGgK/sPZefW4baxh+BcRYC+3JCVt87omjnNDJMcJeyeH
5defZ/bKoggRG5wKGPFohlO+8pYBsv0XKpvx13XR3AzHyWm+ZHOiPot+nr7f/xU7H/LqR2z2jRV1
qykWTuSCKOUpx2UWa/WmQ7YvPpJi3xsKwXv6p8AZyEw3Q4Ed7Etqim4Af6XTUZ5ZoydlbbmglHk9
qg3Iv2xz04B/Bn5HxCNzxM3iNjQNG69owE0oojAuTVIYn0yrX42Lp5VtHnqpjoKsPeTr9KDbE4Ra
YLVR+e6WDZU5DRgyeTF4CnOzrdQoNjv60uzdvLd/QvQs/yJpn4WfGfp0lBHv7WEOCOk3mF3qIpvB
BG37CioFgxUID4rVqF61iag3ydU+0N1lPODL7n1PHPYYi7SUZ2mzxGacppnQMgdoiqNoIaoG7uRr
qZpGQABF/df9jfpWxNp+UYcuIwUu8lXQI9fHBbE0wPkjR5R0nf82p2kcgnZIRzBaRaF/Tdd0MX3u
K6x2YNNUF9EZlF4qAJjFIJLPSjSJ8P5v2lsBHB+JIyEuwPOSX+SXE7yiwhYn6PxC4jHH38q4E0FD
Mx1atqVd7g+1dwsiR8RSs5tNb0uXchHnTwtqoEGaTd2fGVX1pwYFteTgXpeLuFlkyv6yvUoWCa52
s8iRs+BbWYGMSSwLz20sk9WfKPoiZjkohuF3Sqn+meH3ffBW7pxWAHjAFkjRZE1t85yYtbGUhAFu
MDWmWyEakbTnhLjSPOOGt8b+sti4yOhqE38burnAxHsaHO3gR+wFWVwXHow9uNiSiH39Odt1rkdk
t7ygiTIHcW6haGvYOcCG/WZclS+JUpZpMNtOjG0zyJQYmXtrnUIrHdJv6rSu/yxFUf8AY8sCjraG
F7Q5Ok7s48hr9IGr9hDMnCVrHpU2mYCtGA12vFkHxPP9R9MiYJUSPNIKc9sVUdLU6EUrlX9mwwtp
/+P1UKjrTztrtYPi8+0ZwDuEkYBs0OIknrpetH4y5lpEQxLSGRhenBQVGqRbC56SpDrYnLcXHEO5
3GyQ5R0IipvNqQ1O3ixxB3JQjO0lt6VYs2tUl3zBvRikxhEI5vbMUUWVwTbVUmChWwCOQk6FP1Km
BJWHWmOMWb3vjtkRyOl2AaXXpjSwJU1ExkP+il8ukXZNq6IfIIkoqLpSKs558SlRvRrN4L17WzAU
VQB4+DKF2gLUvFm42KDNNEZrEC1dM46AWKRCiWvU5/v31e6s5EAsH1iNLTw/EgYG4t4CzSmyo3NR
1m2AWJ560hukze4PdbstULR7y3thPdEHMa4XMBuhVWZJrgS6XqCol3nWckqVaAGx5HwsVfPf+8Pd
yGKTdqoAhQkWqa9DLdpcEypCqqiXAfNbc64Tn7YKSslDhB8rHgIIVKLxrg6yLZhA/4W81nmjPwyW
+sNFCBp3E8dYBt/rO6uF/JSN0+uE57V+QQcNNxx/rVssZw5+8m2XkC4AiReNedkr3BboIwLJkYaI
EsxRbX+1u3n+mtfp7LcjhoT8NBHGnlM/2JnxpCPG+iFOEUy+/xtur3hJEUCDiPeLNHaLKEsWazKp
LqF6OtkYU9YSoZ60+jnrypoyWKM/Oly7J2R+s5eih0x1f/idtg3jU1pi/sRHIJOvd4mTYGYPDBSR
/tyVEDDYOUGGLP5P3VCwfEAzuvfLOKt/JIvWfUnMNT1T1hU/8RToQLkb48VCk/ZcF0JEp8zDSO/+
D7x9efl9gG1QkCNvvOlkvpXkMtVR6OF57snMo5y8QEswB0rGC2ITS6j1ZXcwqAzRrp97emcaksR8
Fo7QtmNXpH2HWTgS7WRZ1veoqWvep06EeuMM4aLa6+OYpkuQKSI5ANzv3Q9SuwJ1RRpVhKzXn6OF
DAxes0AuVtNQNsh0J/TKyH0yrOqoeLIzlGxME6iiuyV33/VQSqKn1WKyspCcidWcKQeqNdfTHE51
Vx7ts52jxmBEaLAw8bTxNvsMh+aU//BoxLqzuD/Sph5C2pRjqI6Lmp0KvYj/RTXHi86TiTYVjHDL
85O5OpJs2pu1FCKEzcDsue2vZ+1pa46zGTxTbOjSOPC0WcMNMomc5961ysv9zbs3GJuXVhIiNmTp
m8Hq3tGicSzj0CtGBys/FZ8cX+CvChoPYesj1MPecPIq4yxLfOq2pSJqXW3rDrZG601AYZSi/qNU
geQiUjF8f//MuDMI7im7EeNskhxKuGPsAXwJFJOctTCd8iHrUyw4ZlTf/8NQtP+k1pVEGOvXXyzq
pwaFKyMK4jnzsJpYjTjoM1H+o2T20Zu5t4L0X/CqR+iIRZR//kvQAal9KDGFjQLTjMUYVhDKuwuy
ytgilm45vD9RolILkhmBNkBo7JPr4XKj5YNNShToGKd9SOwpD+oCzwMiYyM+WMa991kHiCrxepSo
YA1dD5bqiPKMfRoFmUkl45n3cPg9smzlq9Fo1b9rlLc9ij2t+Uqq6lApR2MWAzfNbVC0Wef/jeil
R9yA8YyBA8EEJjG2kX8cMb74ef+D7/5SyU12Edri1jc3xwY7tSVBgUQem7JBx6Bw4WIrUTOcstYx
vxDBjZofr0nzsWnVZAkXVBhPyqgJP4368dVKUbZMMX3mhsa28IT34/rgUMY4AhTsvN0ca/4FbA7Z
ny1hKe5ROasWi2AudpRT7+XOC/wHD7GMyThR/jRDtATxd25Fb/lFD2nk/kLtRHjwbxFe48CzUlsa
QJyWk2dmAPqqvhzP3agIkO88i9E8v0Ibea8eFwEeaFSeJbh+cAu3eUZnLdRtPa5OLIqfdLSiAkzB
CZH6Yrpo8/tFQeRwciB8ARh3+wiXq6r3k4rzYDYM6bmjfnaC85A8ejOGKa2RNxXWK9b4bRVF8z12
vOox6YX92InVOcgP5DHchAOAKhEFpjwO4u8GV412wIj+tBIYQl+fpN8tCrVm/3D/a+7sJpJ87m1C
Zw7qVqOA2Efx4khPwhHbxId8TeJPSjZ5SFGWTVACFDwP/Gh/GVAMS7XxvUYxfF1kOIl45FtFi3xz
PVSGMrrGAugGw0HtXCL+j6W0hqJcl5ih1Vqq7yI5chAW7Ny3cLfod7/B1Jj29Z00aLNU9SF1bbXI
OYEOzUP86ZxTNB3ffzsRCGIEVD7BKHJatqWijkvc4yQmobZ2axqA/bB/N9tpfupMNTnpXj6/mHO6
+sgUUxaYcmgNQ5we6T3szJiM3yZ1dgksKYFezzjtvRbFPjsO03XSLkNNQEnhpPh7JFA7uvFlhrfZ
t6ZU1QDCQq9f3apZp1hAOXT0EzhxRf3Y0Ef+1tnKcKnSvHgQZd/+UeSDJx/WCmtyCLyPZtfAFCms
6K+xhRI9D9BNDhKenUsLLovEOcifRDHtegE6QA6mkQGgULz0X6MHXWLEiXuyS5Fdaq+fD+7IvfUm
vyEzpSQLK2QTUK+tCQKy0TGAmCtavxNWSNzPLSSYhNbof5gbJU+QV9R9ac5sBqOm2iMePzJY3atk
rrP34hWZ+1hX8GuDzhjWgwH30jeqIyDMLXpc3E2b7QSsRiktFD3CyUi0ixgM5+LAag0jK7pgcvIR
DKwtTYWKx5gAxG8w+vzYd0ILe2TZnjIDrUoRN4j3TeaP+9fZ3sKTx0BaoqdJSLp5xDOMSxc3N9Kw
Vmv3nK329w5NtrAfo/jgE8s5brc5esVEazhdAWCXx+CXoI2qoro6FpcINemPdjKUfw8Y61JQqIcX
r9Lsz5YD299zlOLTu6dIA4MKGDQfvvr2LEeKbUZRVMWhUiGLN88rSv19CuveEP8hUgRFD0iF5qwk
R29WE9iRNw5NG4e1qNaLhTn7s51AXMr76kg8YOe1oz5lcDTf2n7b6v0SocZfylm5sRZ9MJLY+FDX
a/L+1Ai9bimZSPkFYOxmQrCDkqK1ljisUhFjftONXnvKJuzn+1Q96hLs3DkcSz4/K0iXYBv6GmIA
pZMSuVC5tl68UvCiLdWc+mnriS6MFHM42P17IxIzSINYyZzfUobzai71yuCaX9o6ujjN2obQGf9N
bCN+Bjd0RPvYG46kD1UN6TSDW/D1EehidRWtY8Vh37ZKOLSaeeIeGvxkTdzf8t5N/8PXk1kEqgfQ
oSA9XI+3IuYT9bUZh/ZElJtHVGDsBcd6rIX+Q1ILChPTU5VAkJR9s1GqFg9DYUpboLZZwzSqu8Ap
U+tzxOP0/miEPfJmZcuVBaX3elbOOkC5qowC+WJ99eNoVB7UGP+HBOue99d5KC8xmHSRAWuxGapN
U8+pVrMIl6ntPxp6aT9h+D69ZKsyHbwROxcxbQGbpBY6AG/T5okoW7cEW5/moZ406AbkAxJMZttV
rZ8LMR8sofzdm7tYMi6kPS78gxukpSFGd3VojIW5pba/g2ppn/v4UN9EvqM3o6BfRVUbYZUbHh6g
JhpSaZeHPQTPy5K52GW0yFlNq4shH6xy3+k0lFjzufyadM57DdIIlSH/SQqb3Pva1pet5XM2Xjbl
4WIn0wXU6ucxSstvCIAOj/WcRQd75VbFE/UBquqmw3AkfFsA9EwvojC0NgvzsiO4sIfIpDZsR1M4
R175YaCe+KAMlXMazbT9CIaw+toDwHuJK9NMg7psjb9Ma0r/d//12/nUVPPwdQIoQUFv+/pple51
Rlln4ZoKFUyiAr0kyY+oLDuPO9uI7jYwekQmti27aCGIGrEs4VMvwEOB7mO7p5OUoG+x5vZlnhz7
2Z6IaNzZaY8KwTtnhzoalwGpEdXgbWgBI2QBIpEXYVEs2T+Vo8Qv8dTaT6lbHRTU9uZJyxzUFYUE
JEk215w+OqLiQ4PAqDr7ibwkfyQWUE/U7I3ThF7/S2QN2YUgwHy4/x133g7eX/o2GuUWAGhyDX4J
n8Y+URsrY470MdN/B8vqT9NiCDyGrbZ/GMvpCAG2N1UqzpR3mAFkevnnvww4JKsN7wiEcz6q4kzf
V/h9lkKPSwocFbPW/RyJtfF1tK4//4epwlHTiEqBM20x7yQ7KUo8LLKJSISPjPX0W+8ufy7qPF/c
ynMe7w+3t3soG9AFJreWXILNRBcgP2Y2Iw8grOqPubPigHIz1ljJoP97f6i9jyjdugk1ZISzVRFt
KuQCq1UtQn2qbDhmlfZXNRTlJ6HRQTXswjtAad0efqpslGcgVlHQ5wG7nlrarV0vcgXr1XTNA5x1
6tderEfqnrcLeD3KJszAyS6v6gI1gk4vtN9EVVFb06rh0zzRMnjvAnLFgHLjReFDkS5fT0hTuqVP
ilXCRhPnK0qtfyprbT94oNafi0oc4XVvXzDZrafxQvYGSHhbOjQnS2tzNa5CVxpl1CSpvZ9DUntV
57VD+QXfYt+aZO42Y0fLc5an3UFccLtl+AketQH6+AAr33B4vxzDJsLyR0UQKATh5vahXpnNN2vu
x6fI8JRLgULNuwUasciRohmy9wLlYxulisqkz+Iyoko37ZQ3qXZZ3cSjAWUeSSHs7RwGw5yVxjcQ
DDn5XybXm01HfaetQsRnBvrM9Cs+wLzrRr+ILO8A67F3GFA7kMkMflokTteDgQQb3NibEEQ0IbzS
D6p8bJ/TozBAPgHXUY+ckYzjuL1o221OQ46UIto9qH2lbW9Sm7KFX9jCpj296mFmzN55WfTi1OjD
cnGTiG5/pEf/3D8mt3c3rwB9PAAMFCpvdJdUJ0/c2tXLUNTC842JTKoCCvKIKX0WROa8PLLpl1Bd
SnFQhN3brlIRm+CKpAMIz/Ui4xu/OlHDXTDk7vJqZcu/haWL0kdm1A4wPplO92cqU6btaqODICV2
ePwB112PlxVglGOV8VRn/Tlpqzn6dTVVL3MyOAFCzI0/JkNyQBXdW16JQXkzu4O2vBm0RpykLYa0
Cj2TrlAfEU4hiYDgSmnlH8ZRyy956qW/a8oYv7/+6yAaIHWGUYWS5djr+VZpM9AiQhhWacYkMJSq
f10SvIEGlKLCorLqwLaz5SBN3uEE8RjTaacbwpaiHno9qlK5jS08RDIpzqKYVHlKYQZpYRt/ckXE
wykGQFI9KiiHDn7nRFgJ4cjbgUcWUmy1n/QjcJPcRpvPDhwEozTJUAbwt10GgsAxU9HyW61O89vc
WZ+Q1Ue7Sh+if+/vsN3Jeya9P4QaYN5sIdxWE/eWia9JWOT2FDZZmTd+gnBB4xPJ8qBaqXipp2T9
DuKcKIyEUXxerHi8tGbmBQc/Zud2kb0dXj6P7gOeo9dfYsmHkjIaWtalkyCgOKzlDyF/xaxF6YOL
oT1Rt1s+WiiQhLWn5+fONo9YJTsXqcxwgCdT5JJx0/Vv0IYIyXKF3wBaYMIQQeDG3NcP758p/kkM
9ObhinTd9SjclqUS5aT5McGf+qFNrOmD6S4eugVdzjoTJye1bxGIdi+KnSa/R0XWTUivmOSZ93/L
ThhAq1n6ebDwcCE2iz5nyoJRdJyHq9Y3T+Okuw+5Vk5PVQ1ETDEi46keRBGg9DD+NsNVPrhubjc7
yEQawjRECAEo51yvxJKaWtsI5KzWpQQLjSVgMBtK4otR6cL7M729Tt9IJXRecIhCeU7++a8PcjE2
c4rDbQCSz4PJqzW/iyZfwqidy0cF15bv5myrxft3NfUcFDAgQpOy83+vhx3qTpsxbfDwSxn0hx5u
T5hDSP8AeWsK8Vblaltt/Sv8iodlcutnbe7Lg99w841ZWFu21Xg5AYO8iXv9MnOl6PtiMLQpWLQU
WFmeAgpFD6Au4EsJxfE1d7W+JPWSDhTqu7k6UX4tHt+5+vwG2tS0LklDSGg3H3pSgFfoYHuQILDi
p3wZ6otjttkpyRTn8zQWnu8th2aqNy/226D0ZRE/kDKDm/Sn1/ohFk2DkKFSN2idJOND1JjjqV/K
70ocicv9Od6WSeR4UmkHWiGoim0ID0NbGEg7Twhrlt7vdWE3T52X9E/Nui6hgRrUw+DZ0xMBg/Op
G7PoMz6o1sM4eONLPavGn208LNbBx7950GU9EWAdLXoZt2xBkVwnOWqLnTQtV9xzVTe6n8TVEJhd
MfuWl09B7iBKpgtsWO8vx83ZliMj//BWnyFY3+x8C9dPbwQhEAyFF5/aru1C6PNZsDjdEYZxd5Ky
QCs9eeSY14espENsYq4nAsfulFfkF1UfMq/20JVZc548Tzl3etv5Kt3eg5h4d2SGlPk8Uf5WeMaz
10rxGibpWgLaXje32ocK1Njfi77Wl1pzu8+YWHYRPuuqcRD17y2w/LZgFOjn8pZcz1rvm6Gza8Ym
fhFdUKeG8b9xyehe16aXH3X6bu5PklIeCJzCIO0ATtycYKQV5qqfYVK4ZVNeVpEAxEwx1v06Tf10
qY2y/ewsIyaZ93fR7rDEJmQetOlv5DTRkDe8bs4FFNpyvUTGZD/o1YyZa7amJ+/NqKVMu4Otu/NV
EXZEBxg0AjCs7Y0J/ppE0kbEsM+7DLvlbgxxkTf8FloWrAIR/TScKX4c1kyc709355tCI0HP9k2p
BV749TelRa4JGATo2FZq9QjjP//oGlPxj9Zo+sHW3bkdqeXyHsJekR2izaHJl9YYiHZFQAiINo3A
dgmbjaZ/KUbD/FDVcffb/bntfUrkcin8Et9KYOv13HQ9Rg+nbwVumIl5irOleCwMDz0NtepOaReh
GDin1XuZXmzbN7QDJTBuiO2dzH3sasD4BUisZD5HyMw9TU0fP8P4Tv7Dt6MTC0sHjVmaN5sKjspy
2hxEEXTIoF7SrFM/uFNXBqk7Rj/uL+XbWl1lCXJa0MlsKrW0SrdV6aG3MHdwYhEomTZ+HJU8AzXL
m2IFkFq9xEdYMe3Oi6mNtt8qXvTDi0X+pTC9aPKzOBthoLU5NJTI0JcQkc3ik6HoihVUk5o4T0PR
O16oFJH5h0dI/iGrivjPFs1/HAAHugz+Qhn43WAy6rEEoZw4+J48VJvrTMv7Rk2Ex1U6ZubLaAz9
pfdEfuo1r38GFn7UtX+zqNisoZRUlptCnvQt1tLWlng1WkLODjSFizUI3vH/UDQrLD8roil+Wocp
/+GwkuuDqMqy/Jy1SzGFFE8R1RydKP3kiqj0fEuvkPagBDss3+dintGxsJAy9tdxFV8LoU0HUfPO
yQVHIjmUnF9u4s1K0YYt7CRS5oCEDc45TnTxz260WpwpUy+JfbQ8UucgUbjJjPg67Gtq9OSKxOzy
N/0SRGr4jXVTr2GZ1izN59jz/h70Wj/Y1nuDYOVKRV4qCFBruR6k7NdUG3qdkCEpRj+pTBsyTJWf
7h+enXuIqif4NpAMgJq2QLO1adxUHRRiUU2sD3xS8Wiug1QPiJeHtUTDPE887+BJ2bnYDRo4lAOl
Wy/pwPXUMnMZvHIlDsu7rvpXLGuyniPFMeg3oAB3EPTtzRAQHdo27BOi300VRxVrb2QxEX/TpNim
lYvZfB4QnvveIf2I7kXWnd0utj/fX9edV5N6Mph2Gsoohm7RXlk/aVMNnSSYa3UYgriy08/Zgvyj
wJwXibPCyl9UM08/FMOkHHzTveUFxQd8EUIvFb7N9gStl2qVx+Uhu4KnsVvU+ELPo18lIVCZDh6V
vX3KBpUse3D8N/SMSvVmMEvJHDhVZf/gm+u6r2b2UcVxb1LSeRZmDPBe2NnXe2b1vLaz6McHuOEt
mC03/bOYG+MJsQ0kHe9/vL2xpOy7Q4+X2ua2ST/zOqvLCMx5pMYVWslMuNNraveS5V3/H86CVJfn
4SLWcbbSHRWSkeAaMSDoNNTDI7ZHsNDpfVpULTs4CTtfinSMS5vurcRebo7dOK0TOqScBENFgLxv
zOg5r7rmYD/sXMgUEHEEgU8nYXfyV/xyORpmNRjlMrH72oROxtRoDt1Dayh9SyR1+7QUtn0Q/N/W
7nDqAw9MhIqCIbXwzSNA6aTlSXIFOmtNqpw43eo/UKbMD+g4Lf/i5Qe+Qsv6BpSFN5dqmKdxeVFb
pddhw9WITb17/8jsF6KJvFkJLK+XICljgFZVxtVNGcXP5sUBGzDWlwk9lIOp72xVkFu8fCRdFMa3
pORsmvWMOofA0re2L1Y/2L+NbWZAlcuLg6F2rjSLKp1JZ5PDDuTielY2ZbexG7EkAsJvnr2x/Dlo
1vSqOPr80Vpz9cFt8S1AY9f49O7lpEMtBUOwFJRyHtcDpwPLGBnM0bKW5DUuGoNwIp2awldLYzkQ
2dhbUPIZqSjPo4Ey4fVgowMteVyQWqicPv8tzyA/q4phvQDTzR7vz2vnpEhdO4JWyjLg0zZDma1l
NyqGBHA0lel16TX9/IYe7dnhodFNR7i0nZeQ8RzZsEIYFjTo9dRyT++9RrPQuK1GcY6pkPmKaH+z
tcR4cApvfqzUQ98tefI2cSXXGt+OcAnTxC3w1FZUBExTMQaLZealH9Mj7H1z8ezXGE2Pxq8NUX4v
+GdtP27a+pvu5vWRb+POJ6XaBnSEkwKp05Eb+5cbafQiDeoe6xxbefm/xFTyL4vqLR9sd0iPAve9
NaboRY+T3iryT5s1tjvLTWMzIa/DwPxxNGbrBEVKfMhw5Q6l2ByA7uJIL3xvkX8ddLORBi3T1tgm
AWrsCsew1VkeizWGZZzkDq7lWfqs2NXPkuRXqr39hxeMRij9VjrXCNPcpLK5avWJHB1xHzOsJ605
Q7dXcIqt+vP9E7P3JWF90JUga+Zp2XzJzoxjakms7pyI5UGryLsKWCjhkNnawVBvBJrtzpVqWvSs
4QjcBBx4/lTdgPpg4Ai7P61dkz2vip49d1qS/1k7aBf4Xta2X9pRD6xsfBib0m790uxSOAyFdZHB
OxH0av/ECWHNyLlH669kRFP1/prIj7v9nVDxJONI8jntzdvnzqtuA+NG+26plJ/OnMy6jytw+6Vv
oH+jPaJ9vT/gzkeALcGVxYdgabZhBJjxasgzjhPMNKwq3aL/UFJTPjtdvH7/D0PBbZLQJFoyWwMD
Y6Le1wl1RLG6U74YVQ4OKl9K7q1WGAeJ5M7zxuMCcp9VJEDapty0C9qyspYxaF30pxWDhmPPOf82
VpmCImbVPDSAKf1uxqDv/ix34jJGJiqTKjzULzdxmb70FLyteQwKw1YesD+1Aw8CwcE+uZVyAhRB
TUHCPTzJ+pVX1y/XYNuQaawmG1op9fLJ7vJPjtNOp8mNlZMZK9GXSXiZP6vwneLGROrRqY68m3a3
jvSokuqasoJ6/RO8xTB7FoLXQOXUmrFrhopLigtucAnvL+ruULLGj6QGBO6tFVYfq9CkMpdd6i3u
A24CORqeuXbmVnk3OEEuLG16WERSQHuLpHHVuEhWmoKB1zjRKRWUi4ZEjy9xMozBQP6MtHh9RKW5
5WW+jQowGnFD6TC52TVrYqtlUhljINBSP6+lk5+QHVxfXdToHmgeO8u5qc32nLuZgb1iXdSAcSPx
EqnFdDb0bLoIZUKZz4nH5FSA4wgr0AVHwrI776EMzGXHif/hYF1/8bZz4ywuNE5VH4uPY7pkPBO1
9wQvMPuKEKMX2nQaH+5/+533kC4fCRURHOdpixYx0UkASsU268ZZPMI36X7k2bp8UNc1u4ixzC1f
j8boJeuQEVCSUT/yEd+bNadMotYN6pzbd2rOBso6CVGPoczupejd+bmLyfFiMx3DVsFrY9WV4gCT
s3eNyH2AUgE1Kfbi9VKng97rNeX5QFi1+yHGr8Qf4+nILWTvXNFzp1okbxLqk9ejzKbeIBzOZWW2
bX/Smqr6X1v2/0RZOxwkkrdiWhLFRbZBx0MqtGwBCGPEnoGYNwZNH7k+4pLKx6Ya/rDtoXrVlbii
d2nqoRorC1qvFZh9te5xhW/Nlyovkx/399TuvCVGUBbK6L9sQo9aTInIdfk8WNFwNgblb1RnxTca
IPVBL2Jn8/AEWShtUGkFhLw5MlWf68Tm0RDkXq3Gfl+NymOlZ73po2G+fky72viMycURmGxnghJF
Tw0QjxvEcDYTXDNvFPXajsFMee5PLWpdf7YG++Nczofs970poikPYpV6M6IFm5glQdY/4h4m8xlV
89w0yfwbYiYUJvTJHiXJ1Qmdtuojfxr6AeMrlA/Peeq0j+DPq4tn1svsu1WWmSdhjt6jl9KBCmOl
Vk6T1c7/YcsDr4M2J7H1ZO5yNr88nE2hdU06eZghJxRhCy9JwyKLshdbdEfcqL2PYHJfUOV6a9LL
P/9lqFlZ6lFpGxamhTSXzk30dzI26bPt1M7BNtu5LmSOKyMCNvWN/FaXpkoZMxxdE1bM6+3ypEWD
/u3+sdmJToE6SIVhwOzA9+Sf/zKhdplwxhwxkh5UfUHsdyq9lwLY/I9mHtzXTMm7f+8PuLeCJF+S
YUbQBLP4ekBzsbppqQ1OD7pwD6Y5fNMUBa+btD+SYtudGhVC+DzYO1Nk2YyUFE3bToyEvhrBIeS1
II0j9IoKdX4csyo5eNX2qlwyOpRxMBUDnB2uB1wSM9adlrWkwxIBeFST7zMKlk+GKXBu6IDWnHB2
UP9QR8t4ycdIeVV4fR9E3o7q+ytcxP4Eq5JeRDq2+ax9O3UCT0e0Daeu/VhEpRG2ONknvj1mR37G
e1/UBZtNbA4nA0H+62kDmjdIaVnnpoyTMkB7wHrqa4QTfUPJ5y/3t8/ezUSNgJo9oBXw7psi16x0
hbLSvApqhKB+pPmY/9ECSvlcw9kawslel8rX6cIdvC57h9HTUICXZQMYmJtPazo9f7NlDkE5R/jI
Dnl0VsZaPd+f3E5cJE3ZgL4wPboDm7NhpKNjpx2jZN4whdGUqT50PojIS2kFEEzzl2go0pepxp06
ssRRHWZ/eBoTZO+0GbfRvxLPSoS0F3dBCTO6mq0G0ttinIx1GB5XZ1ifBssYLt7sKfRpzejg/Nx+
WkCdnBoCdUB2N0Im3TS32WACJ8i1df0xi8I9Raj1ZWE9e1SGy8iZFF/UjnpwBd7uX7Id/k05mKgM
PO/1/q1cu66rJJkCTHYo0Syl+qm3u4+dxVG9/33fIqLrWgANQ04lCRZIQip910MtSjEbWU99BMva
zjpNqFh80lLsVv1k6fIfamfrl0h3lD/nNas+0sbUn7w0S55lDfyPRhPKC9K37tdKjY6k9vYWn9YD
8qOkY7I+dv3LwJBURu5EI6WSCLZPr2K41GH3XONA1ScYRLqWn/brEeLrdstxmCmtSqgdN8jWgHbA
3Nox8fwKPC8vW79e3QWQem/3P8AcanaAzEJ2MUQj/kxWtDLPubFiRnX/q9y+E/wG5KYokHFb3jTI
1rJvHNhwIkhq0V56tRCvaTw0v+s0rr/Rp3m3jIcscvLPQc8DdwcF/3qpVyepdTelzDuVlJ0wOMrD
pMPZDGSLfXCkdrY2MwLfAeqL3bZF6IyoJTtdwd9d8BwHbSJi8CyujVRTdUSQ2R0KcTR49+R2VOiv
Z6VkQ2W3JqUg1Utea1c6KpWeVj3b+nhoR7g7FtcUeCD0iAldrsfShVPEVUNqTaVE655na2q8hzrH
1F71quX3d28PmLmSUQoImn7t5mQkiZeqwmOwpsUDIUrM18xYozRMJqcMtWXKjyjIt28NanqUswgy
8enkMbieHa9AamBGTGETAMcrLEcQ3g03wf1p7Rx4ueGlngBdTcAZ16OYXa5Yw0w6sSAKPIeJi+6F
3yRt/rDMjvcttTv9lDVRfdTu352dDaaB+ISY/abYH+v2gpE1F02kuFPgpXV6AcOhHsEs9/YIVywl
Oy418I7yd/wS2KojdBwqxxR4jA4UbQ+It0T2I0gpvYX3l3J3KPm3oekp47/NUHlTRNlEVyowGjUO
iJK0p1KI/5lj5R7UQHdqhGjV0SUh4eakEbBfz0pBH0IWEbks3L4NOrOvf9bV6oZFa+aP9arYL+Zg
fonFpP2dpen6HWekIzLe3gckSOFMoHrB/byZLarY1uCh1BcksKiC2F7XM0rd2cGa7jwMtPjoIDho
r9GY2hxxHNHKuitKEJxLsvIMTNGjsJbyZNTu+GFovR6zvoE6LKrdl9bwjhyG9j4pyFFaw2DQKW9v
4j2j6YzEEjRrxjXNzrOStyG6ALRW7Xk4vX/3ANwENC9jD56g60/aJ7PillWNCXWVWUHfLlkoLOz+
ZrN9N6WQv53ogz4QNHTus82niwc6z60K6A/V9f5vVfTNb16SlY8J0LCDnbqzgOwOSG8mti7QlTbX
S7kMZqWsDX02spDQLJP2pMzO5JdT773//UZlzSY4R32UO22zVSY1EsijUE1UV16AVB8E+tpS/9al
3hYHTY6JzP1PtlP5krQf1EoQXAPYuMUzdKVVCFW+q1WGrZlfFmttfRqVadJOdT+3/7MHMx0Aj4+V
Be0vcz63paNBr+wj5+OcYxtyiu1KG/86+Fk7RxOwKgw8T/LiaVZcb6VstmLFdrkdimpuz8pk5+15
HCZc2bg0mn9sCzhJAAEx0X/vk8n+kGPJNAZZkVSvZobDwctsJQ7NwaJUvw7GnDcH4cjOoZZ1E0Th
6XEQj2xOFUI5s6WmGdUTwNChTYEoQBfePHlt/jFtcVnkmdIexNKOFMAN86DBsrcldd3EsonKrwHE
9np1asciI7eZcJPgPQsOXXlOY+1vdbS1g0rv3kiGRLoAt4JS4G3OWeYVsdKSpLH3sIuva8qeoG6S
wFrn6eCe3HnGZbLIskruLoCI60kZRFsJQk8Ek0m7PDddvBDGdi7Qi9SIL62+4LzdUkW/v9Pk37rJ
Y3DfMXlcefDIGTYxkUNRtYfgJlAjS6dg0ufih23V1QGgZWe7MIojMYFcjBA0rueGPZGWCRNAi4ZB
bliug/6c9Lnxl5dlzlkZzOSMaJUdpl6s+7Xam1/uT/INA7idpeZxs4DGkHW4zYZJhWcW/+fsTJbk
tpkt/ESI4ExwS9bUs9WSJdkbhmXJnEmQBMenvx91N6rqiq7Qb4dXtoUCiCHz5MlzaKofIz3igH2y
YhpyInuJ44VGOzONo7ilMWbvD0o4+zht9BziOtH/yOnspd92MP5u67Q9NngQHcY4Tu8mlF//7EWR
efukmJz+YE+pJcKsTHvwoYlrdJ81vacOC2gYfYRuOZX3vivqfWknQXNjfm+zUUKIjeO+wQ3AKZdw
Q4Hbl/aIjLAxCz5najwGsbcVcLd0NBABlakKk6hloR2pgollblcdevlfq8z7UGv071z94f0lf7Ob
tx2FqtrPPn+CqYtXI3fHIqNkCJSULO6DRg2qCI1WGg8JuNPB15JWagK+Wxob24c8+9A/h6UERjQD
uH4pDap8fMhKHo4oWYKA3DzoD04P0XWNFx9CaNHfeD/e3A8/Dw5kEsaCJnF5aCtgK4WWOYB16wdH
1Y7TqYyHKtLSmm+E+deGol1tExCRxNyX5A+S2xxiOsWKzbp5p12nI5kYFrynzVus6+32vlxFqADU
9UgANxLo+XEdasvts2qkXUt2cUOrlnb+qQoz/kJTZr/DKxNVxTyfn4dldW5EG1eHRv10o7hARbgs
ndvu1OSGM/EBVy9F99ZyQqny8SjnKXmcN+nqqu3KsJ/Vb/sR8SlpsOcfUF/mfXFHFaLH5KSHQZzT
OBfq0lrRBvemfVx2t6Sdr+1SC2Yo/ZkoCNF7fr6+hd25uRssGtfLvgwBEpfdHCDBWbluuVtHz7pR
37s6HpCux2gE4ZcVNZBIPjJlgMgwhLGvcrjtreNghCOx2qTId6ud/+p4ZISsJT0i3Efn8yPiyudp
zTaL92J61UMb7OiKbO46L4Fg0i23nEDeVuj5drYPKwdmDvnM5YJaommBwysiII26xsEQmNIcUkFP
U2QPvvtS5V4ld3bgD7w7gUheGsPR0x9GOqysf55OU1j3di1DWQwSC4SaVk3+pfWR/nv3tzOS7cci
dv/T1Jd8+GJ1yD1nE50K6iY89/tglvlznJE1k9iWX9+/hd9mmYwFcYgEHXVvEs2Lk5xMWV2tSlA5
EYb4yplVXwtndU7+sJjfdFfTAWtWHVUvLoFXR8j1h2l0g7wRr13bDyTV7AbgF0RzLnLdeKEPIUc2
PTLKeN0VabY8Odryvhhxln1V0ig/vz/ta+PhzwI7efMQQkXrfP8h3VjSzNYBfw/28DLHhUbrfh17
XG/ivNjpTN2iIbwJo1hnLiyaBW0QV6DO8xHbpFCm37XcmH0jPtEGaX5I0/hGFHVtWiibwvHki25F
6/NB8GtZ18lXOpqCxbvv2+pj3kNBcwtBAjCP1un9Vbz24Pw63PZzfsFdTBM+qSEbHaHcX+3SzAqi
FFnXXd/n3v79oa7ODMBjYyvZVC8vogU5VKNfUYCOhOyWRzBJ40NDOP5VEc81oVi4gsPfHxE0YFOg
4EKELnM+OSMOvJg8XkdSttMpkLoPwSi8sE5cb29BK7xxBN62zrFDEFck8oMzQoZ7MUX62Vx3tnlT
03G2072re/uDBabjHahydx/FpHSOdVo7Z3tMmZdsT4ST+KHb1fpPTOsWP0R3wiyjlAK8e8f1Qcd8
bVljGjal8uwwM0rzjzztIUK5pVXc5Xi9OeFoV/n3ycFDOByRrrRufLdrWwScjDsMPf9NjP18FXs+
jNe4rGLgr9hGA+cetF0Yx4By841E5doWAbMFyjFQWQSNOB/Kl7Xya5eSVj0Xy74bK/cbAFkRTZ4r
UAG2bmW416a2NfZQ2eYeIQM8Hy81Vjsz45XxLMDNWgx2pJEJOTpOfGsvXhsK4RXIcyjg0eN8MZSZ
lA6gIyVev4wz9Jmn9jFfFhph+jq7kc9eCa8AFcglaWqGVHpZSR9d4Y3Okg7RgMH5jxg1+yZUzjJG
niHae7iX1X5SRrOb3KFNbhy5K9MkZ4cQb1Mt4exd3JFdL4usUTWYgVWp0GtdfSqgSYa+ORWH90/3
1aE2liC8cIpRlx4vvrl0dlsTbGRZ8t+oG/tgqWGkHDXlN0bavs1FqEwXM641VL6QxbyEF1WR0o5t
8MAmtWj2+db577jqlinAtfm43BvAqLxmb9IM7t+Azmzmo120S8O07aavrbamkVxTld9+f/F4xqjb
wjqDHHXxnZagN1ws44YIjbssEsPU35f4Izwj7m3++f5Q2x/1ZvW27kTuEPoRLtukZywTvbwEXjED
bCItqwmO9joOh6KY3Aj9aRNoevptlHGTJgZiJB4BkSCVOj/ZSPh2qxoYFG5L/DjwDCB8O1mHJabP
dIR4diNxuzZJUjZyGfb+ltecj2elNLn4yExFg6fb/eQM0ytu4M6J7eTX9FF1zV2G/u6NROrKfbmp
c3On8MBtxcnzUdfZ6V2AON6btvP3ZT3JuwDhGSyeUdSDiDru3/+U17YolROKUDzfwIIXu6bIs6RB
VrqPmmGt94U/GKdGTP9C5L5VULiynnRsU3DFxQgM8LLhfasy6N4XPe8crOY0VtaXwikRf28Mg1YB
3+gElp/acv5+f4ZX7s5N+3brH2J0Sm3nK8plGrfdFuPNnT3vZC7c0JzL5qmpnHUzD7DDvHFTCjhV
eyN/eyvxgtopaen2DAHxvHE06DDHCboBg1Ov081rQQt0C+IwTi96BIHGBcWO/NyoDvmgm521dvpD
H0yI3aMf/a9ajG6fiLz5H7AWriR+FpoA23NysR7Knu3BbUiYob9Me+G21l1i23FYB3q58xLXOL6/
/m9ZWdsqBPxNEEWTwmWUaHcyBXMGGzAFMH3Ui4YAqbCqTJ7EOKyv5lL3zmHIg+QefLYxd5Moxjxy
1NL9N8qR2OH9H3Rly/N7ONWo124hwvbvfw2Q20wmlsHvSeeB8FHVLs6v1l9AFf9DfLxpBlAi38xl
4Rycj2TD5gZryQEMEK1Ij2tLdhkuvq2hdLpV+pwHdnmL9n7lAqEqCWhAYzzx8WXx2jcrV9Ek10c0
yraHccB7aNm0lyseqte1RBjt/dW8Oh5v6FaI4dm+bHpEeNNLFmn1kT833t9azyrSorQoeCTUFObq
t5X42U2byCFwNOIgb1i4UqftUGq3R+LFiUNn6o3IBus5Wlr8L0NxmQf4sGydC5fPnFj9MnVbs6cz
yaYEmrfZ07wE351gSl5/fxEJjxGM55ED594W+ZctacVrOXXYoyMy4KUnt0e4ETfqr8LrcZXS5ALv
D3ftBHARbj3pEDPhcZwPl6HbuPTkFdGcuENId00QOU2mQ2+6Cc9dCbT4VBvDgQAIOaCLIzB0gUs/
cwqgLJ0eu+fMPKHu3t24aa9two1sCaML9hQvzPmE1JrhiWdS8bNqy35pBfYlFoSy0FeNEVLVrW/E
41fvNOJHuOBw/Lfe1PMBg8zt81JyymhmqblDAAWzRgd70ZnZbi2m4bBoKXa0vNWbxooXDlbVH5PO
d278kmsz31qykGyjqAxv7/yHaNnRLWHxfpuyLqJ2xZvcUn4XzlSldm2LOvb7W+fa98T+gqPHQuN6
dvE9Mwq9Osv4nm2ZmIci8d2oCwLvj/dHubZBNzoapoBoUhD0nc8qI7cwpS501OF/vgcO+65k0r4q
WB431u9adLAVQ7ES3SwPL3mlwIrdZNvEWx7601GGuf1f8dQ1j8AdFeBTtj4EBWIyxA7Jx/fneHUl
OfRcnRtr67IW680F4sIanCYdK/NL3WQKLgd9MO+Psn2Pi1CdVHhr8SH/QGrjIp7UIywnTwHR0E0g
TtT+s78yu1bIQ07z3p56FAEQfDoZ1WhE5jxkN4Kvqx9y49r9//CXOvGdmjKvCphkZSuPyvfs/oF4
QxfR5pad3p/p1S/pUWohVEeo6qeAzy93qGmlwjIFO7Mjd9g1ZmIc2aNoVcqc4CZe7YhqW3fQcr3V
h3P1DDJH4ujNTvgybRV5NqzMH29wkeQQ1BZj56SGG6VEeNHS0ob/P8x0Gw0+4XZ/X2QmudtufVmM
11Rp+RykVXxcxq31U1blXOzj3hGv+Tro19WUzY2n4yeF4XJDEchB2ASwhwa1ffFfltnTGtKCTIAX
KbUsd1NrjyZ6dWvxGeaDYd2RgfoIrlki/WPKh9TjnS6LfTmmMVISeAJ5kc5bI6DRATJkGBdB34Tz
PBtT2Le+JfaL0xtfZD5OHb7so+3cWLtrG9IDg9x4i4iIXzbxiMWy+xyD0Qj1/mFPRG6m4WysCJsp
dPF/u1uFYOXX0S5uy6XJzTq3tj2J/NZhLguDMnNWZffZ6ju38Khr25D0H+UJLBaxlrp4BCd4b/0U
gDZYul0jsrDqZKCPGslyaQ5Br9Ibl/S1q4UvSmcMjzuP4cVOSNYqrxZB0RaCtHiw0Yg0QsdbFoNu
zmVUUYsK3rQbzCH9nJeu/HdeHHpa3z8K1y5RWuw29BnKPF3257uxyNJUeEUHMFamxsOqOvej51W3
+lffEhH4jqRxG4GXZix63s+Hsfh6edxLmh6adC2OGf6n35NuQgVfsPOR/fXiT1WNTxLay2W1y8wy
/eHHss0oFmF0CUKYUEaZ5rl6ErUd6x36ueMSTsJeh1B21fq3GpSuImlXyg/zXsSoinnunIaWMCv1
nPWWSSd52dblbpK6/W1mDnuDGipYB9AROukXAaHfqqKrts7Ieai8l1HGilZdozhobdx4b6+cP571
rU+Moi0tT9sH/eX6aNcWvx0FqlK0rhMiaOGeCLHi0MphRb+/N94KFGxMT9w/+WZgYm+aqVETJZCR
ZP5BnOd15CtF9+6KPMrfWW6JDxRXcz9McuRX7+gXGtyPWjUee9hNpirMXA9Tg3XJzScJCNaFuaGG
7LHru+lDv7CUB5XgCH0jN70CkmwRASTnrexGn8L58qywgpc+B+h14AwcssVVeymsOvJWq/++NKnK
QlU1nnvjVrwWz6KMAJq31fA3+sf5uMovvTZLSbU7u3SeRT+5O+obaRU2wCK0CSMKTWf/NBaRLGiJ
HxcRhF4nmz1H/JY5yJUtQjJpAdUAvG320Oe/BX67Xv01aCNkIexvWTpae7OV8F37cSluvaVXFpzu
cAh7vN00Ll5SjKQAcjDlyFsat/WjLLQdjf2YHEj5kLksrepvvMyHG1/5ygwZFIyb+4QI8LKwisUT
2i7dCoV2apEnHwbrzhkMA3tv/T+UejYHZZAAnmvA++3R+PW8oe5m9bLro94Zq71UlFDHcrb2aKPe
wlWuLeV2qqEkQ0B5Q25dpZzdqiTLGy0EIeC9lFFP09LRU1CEFVqDD76T3oq9ri3ltoRkC+TPtDSe
z2+dpJdYmJKhA9makZPn+uBoHy5A1usbAebVoQjw+IvX4E0/aDkZmTtmdR+llZUek6C2jzpQ064e
6lv0vmsEAKqq9KfQDkMjwiXNPMuMhso/0EOdcdIK2oQj6j/pfrYWTGxKdCXdocFgOlPzLgiokBtT
0d9IHX5KWl6EeqAe0O9+ipXBFz1fW8dXhhoRYY02vfX20PBZPwFUJH+unfIR+C8k96QqRJmcZD/S
2zgbSqmw0rqU3Fh+8uCbM7U+oD7vbqo7wvIOra8/37/mr4Q9OJITiP6s5YOynv/KMW0bZEGsLpIo
KVPPSde9Pdh/9p1Z3seBm9wA6K/sArrkMDQB2SMmuKSWNsYCacUDf4KdU+LoHTd0WcbJo1KrcesB
2xb44gNsbXEIgWxt4FjKn0+NYG+M7RmUQbVz7O3txR92FLlthL7Gtj7NNXbsoRnHGFrbizjm+CFX
oSdccfjtJaZtbosR6HrAdONiIyjwGz+bgVeMccGQGIf7XWply94Nhu6hqdvk8/vjXV1j+HJbC45B
WeLi0lIGCcK8kpTbweBBKcMCEJhD349AAr8dj5DLBDb3FooN3B8XQXMzL6alPRsTo6QMTpiK4PNl
psahavUtg+O3s9qGYpBNXxCs5mKj9pjDY93sddFg1PPBpTs4NMZ4OJTxzV6wt2cCqB0SCFVHXlKo
aucbZ2n9wombZMMTV5TMnTG9owie7lfPakPKAu3d+x/sJxR6vlNZwE1ElKBpK/Jsc//lmUF81W+o
kDE3wHw7qkfpNodRkIqHI2fkJa8d6NfY2xYEMK52HprCCfAOcGTSIzE/kTrYEw4aYezXVbFHKcq+
z6t4/J7LyjrEcaaLXTfP5iNrh5OhQo/5jwQFj3T//kSuXLyglDxe8Kop7ZNfn08kbsTiGYXoosJx
ph8A+NVdg87dXV3Rcxb6Qut9MYvg2GLjexfI2PgC3N4lN07+te+3uYpsvc5slcvu8QxNp6JNCy4Z
4Vl7kfjiYPSDexxjy8LP/qbhwpX4D5kJcD1IjTT8EHSdTzvoUtsW262Gj7j7VM8TaIKtc3FSJWaV
ZX5IPWd6LLj5Ip3M/k6zb033pvzR2xCCn4HwngXdnLlf9k84C+6pg+aJtRNnwlzGH45zmY6IVfdE
7iCPp8LJb8H8VxabaBMqNgAgdZNLWRhFYjSXvdtFQSfp+vGb5TG2s/55CopioPV7RF34/V32FqpC
rBF+JS20HJk3QcvkG3UTb85pbSngArTGEpWThax5S90rE8LFp24ydv5otZ/eH3mLnS/O6aZNg6kJ
tROTsPD8OwMHzmpSAHBLOjuRqpv8Sa63hRiuDkNPFX+TViAKcz5MO/TFGs9BFxlOi6xE7C3NneyX
JdSxVfShRhgt3QukDffJAuyaZyL/NFWZuTOCIv2g5Vg2hy5O08Oa2vLGXXXtc9OPu8HlkE4p75z/
NtGjU2llnK01b6xPtkP7Szf5xcFPYLnszBiMb/f+ol/b1ZvCE80hKC7hrXg+Yht7BigZIwpD1/sq
dZwo1dJ/0UGB/pzg+XZBx24Mem2avw56kdK7bbNWnpFSbh8Kj+JE3u4CQeTgeLH1Msbzb6vDsaJb
GEapczMfvUzsDWPKp6TAWcJbguUOclkXtnEn9pgUreHgz9Me0NI5Yv18ywH8zUypQ9B+AwoEFkps
fjFTlfmLR4GfXhiR+f3JcboEEYzNAgNxv9IojvU6J7fsW7YdfHaQyEsJiEji6JKE/nWBq8drmpcL
1bNooLu6OlqD3T+6XWw+1J4Z31KFe3OctsFogdnUPcBefwbqv7yuS19oZTUNGXCyWi/VMFuHoK39
T+9v0ze3EqPQDI+Az4agvy3tGHQwEdBBsJnG9EOmKBBAtVQg2P4aEkfQIAmCueub5VZL8luiBENz
D4LgkaK6iNGdn5BNSLJpBBDZ0knzn8Fq0h9Etd6CECrUAEIxezOctrPvWHevn9E8SoIwmVXwHOed
u+xViVkmVPC4e31/Sd6c3O138SIALkJbYu3Pf5cvK3MWGk2rLteBHbUqNg/+NGa7ZCRm63rlAoWY
uCS8P+yV7402MrVMeghIAy+jKX9jPgcb1dyr4uJLXcvUBCt0btKfr0wP3GMrOoOcQlLbTtYv+4ro
s+3YDIwzG/mxdFJZhKacMzua2kX+CW5MUifEMH57f35XdtpWEbbov8HPjJbC83ELBAdpU2HcNaFI
W/edPsisccImNdd9sJoBXlfSCcEkb1HM364sor2kbaAUWwR+WShuZyhQvD0o3eb+8GTGYvnYZrq/
ge+8vZEIHon04dcQULyJhoc0X5g42XufJ0GU96Nzwh3vn3XV4ymdwXnfX863nxG2GJsFEhc617D1
z5cTh9BgsB3K+Rl9zGWEsU5/KCydnHLbjV9jd7LuO5Gr302EN44aaMhPK0D26cU7WqmRzNSFz7Wi
x3ZImmreNZWdRVkxqxvn4e1ly1DcSBtniTz4ktqondHNMwmPZkDm+1vazPH3OS/Nlxz498v/sJZb
98VPCJJY6XwthZlOLDUFSxcRbf/PykqSdO8lGclKbRSTD/GvzI748dS3LA2vTpIAdKuloD5/WdVb
hN12wL8cRqONj8pzigdZVf7RBpy9sWHenj8SQ/h+nHkYhgT855NENc0VwgLYoatfHpVD098x6Nbx
aNut/OEnRiPDZXH9J6dOvRsV4bcZFvuGJrVtoxqUAC5JUUQieNwLzlzSdVYRVtLQBXWjoUXhP1Hr
l8zxpuqQrGP3yZX1+l8AWQUB4XKYzY/vf+srlwGg6AYbEjtsV+35Mog4LaY5po5aVH2FLQ6NpZFZ
1tK+sdzXxkFPhPa/Lct4Y8uemDBJ4WWzp5yqe0gs0R4WK7sl/Xzt0vl1lO1X/HKZg+Dno0I3ByLW
UNCxi8Ot7GPo4I1W+oDG9/jj/eV724S/Md9hLvwElqnq2OcjNgCAokZUM6IEbX3CA9NJd3Fp+c81
Rfa/Ru7gewAbE8lcOdl3yI7oxzKws9cqrqt7P7Vponv/F11dAtQOcG4gteFGvPhBCDlkxUbmaIqy
/+yJprxfCt/8q5WVv5NYRt+CvK+dWWKgDaqC34TyyPmA7qCrTq8AY3EhstNENXsXq6XYb7JKN9KW
q0NtoCMkFW6nN5Uh7a+TJ6GItfSFHVa/Lu8gGuhdbk7u6f1lvHY9UOyk7RBcDAz64lx4lRhyncge
oMov/Z0r8+GHTuNBoyrtbHKxuCUbXWYcaLbIj++PfWWaPzs5uSNI0uDsnq/ounVQ1Gh8RCNqlU/D
0hofksmnc5TGmcP7Q6Gte+VkglsRChB8kp5dAptOjydG28GZ97Fs6h7EXEiMkltqtjjB2M1rlwqm
mXiptR47cxg+0QI/g2LLTujQSf0iO5hQaT+KwhP/LMscf2y6OPZCtAkqc7cYcTvtetmaQYib5rIc
F9NNxl1W+plxVIOrvred7ahD1w36X6+u5zns1s5Lw37M+g+LQXNalHnK+S7bufhu6jlvTngBOWXY
9mr+A1uZoQlB0rYgPbfLf4npzc+17DqPGoGSX6feH/vjsjb5181Ht4Ft7PQenatx8Zo5NnFrZ+FL
hc18n+Yh7cLGU5+PgToBudJURcgJCyM31u77OHZe+Vx6AFGwScnOiVpx9gowuY53c5l13hFfTtRT
bJxqD2mwyuwUB3FAbi9rf9yhbVmn0dIsfbmnjlKvO9GY2XxAIKQ8BaqcgNWUkHZYVUubfOjGpPkK
XTb5p+7q4StenG4DWaNSPW2fqO/tnHF1n7CixT6Tbt/xGWzIFDsRD8McicCazYc4r5QTcknk/9au
TsWT9FPzFT5Zi/lW5scfzU4RaA5ILKFImZaQz3uj9vPXEROYfC9H6Hxh6dbLF9oA0iy0LD0s/Cdt
/nmd19EmI0KZ1UV3BKRsTPunehW4e6xmzW8aXDOet+6q7EdQ+wnWafTuJ5EzF3P/ojTtgCiAoaB1
SBDOAmsUmfUs8H7J7lF4q58z34+ZaRoU94krKvdQSbZ/xAPlfG3GPP1nohH2KwTEABdzlP0N6gH5
cqx4UO19ZrrUBso5R0UudhKy4LLOqRPU2BE+OYazTPuk8VvEITNzrsMk7fBYhVS7VEetbNy66iT+
Mlar6UI1QBxn101m7hz8oQlKGnNqVTwhS2BCeqjG9L41DYhrzMI8JNpNnXvhzEDcEIScIuztKlWh
HJFhObmjb4idHnoLX1WwoHuRxvIHEkm4XKkUtIgF1cF0R1tJjilOYvj/OFPQugcvpv0nLHFNkqFl
Io39Osx1sRyzoJzlXb24Zr5DrbJxj3Yc84cJMS/3k5O5AsGIvPkgrbZ5wRNZ6bA0uv4xj1P7dZoy
A331oZr+9jxK/ZE1wQQ+4sZVFhDytOfemzKObahJpJhY00PjP6y9XE1MetweFlsmmWbpj3N5Z3jI
qT4Qa9d26OMg8uqKRKAXaSS6OZRL1yJ2MrTxv4PnL8XJaWP9bxNb9ZfZxaoBtvvkAIzhN9wclmQx
/0tzL39cjDnjKvLSdgyd2e/op/cTxw/rtgs+9olguzZLC5bGGhenmb1Iw6U3lB/iRCFpPZMS3M8o
BvtHHIPJJOvGqv/rc+ob0MFHjf4AhrNFKIa2v/P90nbDjsC7PpTAUeA1aVkNp6n0410APd/ZF6mM
rTu4CU2xHYrxX2Biewgn8LrXAGsNuRu7arpLXDn92Y0C1u3iFPFf3sxW2dU4uXZ3YzKnP0i3l79c
p/Xa3VjZEy/l4s5I+vOljZ2SgaiiUg7Bq/bGqd5bSVokdyJdpxlJTIGOkVWrNtnbcjLMne0OxhrC
x3CMU2FT5N7rrojbsGloi46mBentfWfWAifO1VhxD45VIne90dRG2NVpDjveaIb8OU0HtN77bFjG
3VLU1XjK4nyOH4K6mbr7zKDbP0x9fBGjRM/jeNdIUeIOpXsQvWVGseIkllm1oZ8aYv47zZK5/ESG
63w35ZRiMqLSrnmCwWABpRdr060fen7OtJf2AiCG7vxcPZqt7c9HXMwT+cDiI1DvLTDPRRS0Za5f
Fjnb2UO8ijHetwjFNd89e/Sqr0la1tyJy9KKBB9sT6L5cPTcLvC/eVnSy2+JuWgrA3YduwU1T+Rx
/S9W4SKtGU7uOoiPrePmwY+FcFHtZLHUnTgaaTybInSXmAJoOJtWT5eVULJQC3223bQYUWMUXnFE
Qr9P/0Ei2ShDba9y/S7McWxdjE081Z7ixEWn+yGWAXdWZGaBNj7peTDnz9ASY6TDzMacntFNzPT3
YrBS64tw8r58ELwqdoQWYxL/19k4yg8HJTcGz5H8aMk/wJy1pqd5ThenJS8IIFqHfWWKJt91II7N
jyxYrbpGD103w0eUzrPmoZin1qe0J1f8u7tKJ19RbXMNxfYxhuQ5n1rlYO6XzM1jAmIPwWao3N7+
JC30bgHinWGERDrZKn8VpdcXyb6xCjvnvWp1LBW6DNBPP7Juhr2DjmT1L5L6ZSLCtUfdErma1Umc
JSK9dJvxS2nT+LTPjVouKpoBpOcsXBI5xSftFTp91lUwqh9Vtm4qkZPN1n922mlxDyZnAyKOgf4t
ijcGiE3+g5JJn3S70caS+y4lg052VuxVz6M1a33qsNdrKNU7o3qQDQqzSRhU6PXYkdeqJn5BClAh
MWj66+LIsFZTgJRPnjoDdTqnKfWTsy4qeEpL30/CpRr6GOKPvSAYFeJWGnifqj7jo8BNE1NRhHoO
BnWciyCfT0U1ONapkW7v3BXN7NIhbjRBflAe9LjQKbdgthF2WUdrNQxGgtFAkKTfpb+OybOC42iF
q1uhQJe04+KExjCgGtWLlPqiZS/LS7/JcOzWuCQwVaXdYA5lTQoXCxRqq8MwN7YTtROKVy0mpjoL
dtgJVtTHi8w06LCu8feocXbaXsk1TndYjyEm75pD+QIDHJHmdTDzz6mG+R01o3bF0YbR+BLUXmKH
ViOCYTeOlv5irKYew5JeQLw6jGS6o0aHnHTd+TM1qwznmV1WePbLUs79V6r50xoNjjC7kFwonu9r
FXjLjpaWAZ5H1lrZHs0LpI08X5fwz2KL/96YyuRb5SKxEqlgTOrT4q7lI1ajVb6zZ9U8aGEa6VNM
D8CyX8c4fRm591g4KLV/uhu1Lg1Xq/AkDxb1v0jXbUk1wuf/jap8IDjwcx+W2ZiCqUZ5hyAfAkDY
UIS10ffG36roK8pxOuhUSKgo2zCIfWUfcNIbg6NEAMMNp75Wcufrhpu5Uy061K059BgPGMOiP6lK
T+0xy6p1+kboaDkhFb4y/5GKKYcxglXCdIx72sHm52RK7eKwJuu0inAK6qn9KutSG/5hxT7bQust
drt923tTuW/NJBDfzLEz/lId/fsWovftcmdM3SRDD/415yrLM39v4FQvwoV2noq6j7T0Q927+cmI
3ay+H/Ftk6GJOtrwwTQmwyD+dhe1S4y4XvceGV33sOh5mY/z3FqawNYfKrZ6rp0dPnkY6JpVADjr
VfNKE405Toglu3K9w98pXXdBU7vmfsw64rKQbLpLnrmMzeLZmry0+JDp2qxflgZ9oH1uN11D/5Sc
PyLYF5cnmHr+XdaWqYpUnKn16GSAbI8B3/HolKvL3nCIeveIic7Fh8ZbbHufqlbe97lYf/gKmuPc
bnFpXWb1c+FW3ZcSa64+9FuDEKWdKThA1J0qL5R2BhnVX+3yG6dGf3PpwTBCq12V96hWrYZ9Y1Te
f54ckn5ve1Nb3dtF4/83jk6f7hIuz8emQ+Jtl3gFtO2KALeKTLcps93cBtXHiWvi1elbTYMj1EHe
6Sqr42f8Cuwu7IcCpRc0gK10h7qJ9TqrLG9CwuPmj7XidbvrU4uXVtX5Gt/zDncoGaY1Uazukk19
zF/4EdJN2/kpwGDsqVCbiFTXibEIuVLbJkpFW2N+kVX931JVxQfucrlS5K6rz3NRAOpxEtKPsXL5
QwePlsxohtFLZDaKpdtPeYZE2JhgM7j39MLwPYrJJ1oOJj+ktEyvXVEEdb3rekE6hjZbEPWtW9IK
PcfGhzTL3ZywysSzTsu+eUjm0ai+AM/1/8Rx28A6HE3V3XMm/aMYoB795aVlklLvrvI8xDsk/jyO
+diGkOzWfhckZWeEBHjZ39pr9UG0Qa1Ca4Tx/mn1ZLU+9o4SWQQKrPV9OQ/q22gHKz+YpkFIr3Yq
p5N2uAWqvAmGQ+t3Y3nvZf56V3R8rdcmlumjOXIz7pfOWs17jmZc34F2NFXotHiKPE7D2vZH6VBC
OBRtjdWDCDKvJXDQo73XPk73X3trKuqv5mR4dYgUW51/nirhBZFYGycPi7xukSip7SCG4tTqfxJR
wu8g88kzJ6qm4f84Oq8lOZUgiH4REXjzysCY9X61eiG0MrgGGttNf/09c18lhXaHaaqrMrMyZXTQ
Cf0d+LVLg4uZhGuOWyNUfFNNXtseOlnZ0w9MNfc4LaO6+OFSW/HcEOX27jdL9WW3Rn3Gxh8/xj3q
H/ZOml/QW424xJQOndYbJzlzu2DrTsVQ9e9RtRRAoDUPr8fvZ/llrZGnUm9C4q3CMf4YqzDZzuUy
J99xsZj5FJTF5r8kU+MH+bi7/u/CcnSYJU0fxBfKOCU1qOlUJ9MK5y6IhuGuCmmqUi6KGJXrKO2X
rWNgP2N/43gPlZqW+ayIP6fIRMXQ34vZrO1Z+bJx3juzyumpdeh37+RW61PT6UYiGNisG75J/ds3
4yZPvjWo/qmjMfXu/NVf/1VIM6dsEqwEp3589SJr42EeDuvQkIG3BAhf7qtasHTuYJfoPBZubLU4
zAXxH9vWyZsgV265AGbUbqoa0dv3K8FRF1W3cZEFlh9vp232ClqxJRCnzutVea4Hu36ytk7p27B3
F3WeY6c4VkAyy12vmuASbs4QHErlGvu24+kQN35128P63ukvkK9hcyl7z3vzylHQXHhLi6J+ir1P
xzYEqi0DwG1qLSCJ160fAUYwe27LT0eImrKVzVAxEGj6Y1XF2BBMwxltpF24+eg68gXdqNcfuDOt
23EapyZTkUdogj/yg1PsPKa/bmcVdG3FUvvooUW90tou/legddtd3EniVVSEk3fDikcTHTZmX+9J
z2t8nNwoLk6B6VyRTpNplnwjZFGlW8dhyqigFDf6P/3b8au6z4Zxs+w0LuP679BMe5mvYahvaoWP
m06FU3pgx0S26jsxFMOU+usCVOTVdcCFMjT9cLR3JBUnhrwF58nYMpUaUqcncYj4nXh4cAOr1Wdy
U0DSbOzeKSasZU3XbGVx65omuN2bLrJTG6zaeW6GeTRHQC83OG5Q65+eTtz9MDbYdh5tkILyxm36
xWRobzEiKdy6+dsXWOKnGAZazonX2nVOGz1Kd9Y+TrAXvzR7fdvs+ppYwz6Wn4oFs2RmQKuKDzHf
0XgevSo6rbvHAiVVx2G1Auek4FgWazUeUPE75h5zzW3J+2Rw14/Fok/MDb9OTs/K/nqJhmI4bNJr
K/A3Bh3e0aQMMDOzwU5mfvSY1lYUvZZO0UdpXZVdlZbDCtISV+XIulHbF9bBxQb/sbbIsE9b1rWn
R7/ao3Nri2bKwK2cJ4q4+IHIofJTV/v9d2X53U28uohwra6224tU9ImYNQYqzJrW+C8NO1M/+W2v
aRIt+fSnBoziCwsQ763j7dtOwh1HkeOLE3z2yV6Pqeep6X7xuZz+qcX23zG4duYcJX7zsJZbbJhI
QrAfILT9J4s+Pomhm3arg2pcu76zJh5WWm2DusjBmwesMV3neW1a2zpXExFsdwFswJrh8Bze9myf
tNnQ14k8omfzXuLOmhJ0x24zpWFoFRND3//frVGJ9QeUTspXEztyfox8ki3zcfVLlfv+HItsnZz5
NaBI/DUbneoBU7EuuHhi3t7tCZfzXKJ8T/KY68ah+sfbnWY3kZPPe3JqdSKs96Fv12/jRmrIFlF5
49Hxlbiua/nmcRnlLC4bm45Lyv3pfXROYMos7taqOHu7Xzwbd9C8TrZFj6wse8yGrcJECZdQtnSq
uWKrwFt0qdPVLKPH11ryta2FiR5RNIMdcnwWNxUjQpZsR155VhtmNakrkcvnurftKfNbllboxtYe
94Z22H9tCG7loSmEatM6Gmpgw26pXjCmL1pMuGigzzgQg+O0wdw+L5KltiNo7fQ2BS3SMsSIy3Rg
jwl+s66m+A+zjb5EFvNjCpYgT13tgj0kixjW7yVxx/k4zLYnb/ugnKxfhszAf8lUL8VhFpV/V0xC
/okBhtu82ZX/vq5FfTFuUYqcliGo00BV5MzGQIj/vBbwLK/WCfPraZwV7hR9ARuf8u2368s0uNoc
FxaYtsxQKS4+zbTI2Sz035Ji0BB2lTV/JF6vX3TI1SN2cKLDWE7O27BXm3/TaSme9a4K+yWkKViP
lq0gN3d2BaYTjOf8KNhOECmltX+0DMNj7o9Tf4khAd2DNvSQ94HuzElhAsicYBzR5W7VLJ8u2uf5
gj2reJBiLvo0KoNlOznWLM6xHtz6prsKSBhygm4A7BIDrRN3BJvRher+7IDpO5Dz1LmHbfFo51Wh
WLfqQrMU2e7G+jMmrFWkbRx5T1ZYV8yDOrbvR2IolzxyE/2L3lQ0B3thdMsienxxwNJI/5BJETzh
bNh0p7KN/Pcp9gHrtjBsDNkPewIMPMTNr3Wrr1+1a4I8tHT/daU9qoM0feOzLbia597vGOHwsMB6
19hFtaWzKccnVlxJLe1UtPIiyC46xsov1MMWjkmJlMIsuWnWcH5YY4uOqYzH9p62Zq+zua7dLdNR
qJw0ATp/G0rCzD7ase14TMQiza82A9gXxq+xOUiP9OUHudfrnY8hTMDbwHJ5Q8mTvpe25GX8EwM0
22nfJ/nAxlhoYAOI1Xj06pADB9gs08Ztrs10qcbhVPbznNPKIbdzvY7gWxfn7tcFRVl/G5R1cZ65
UV4H07t3g3uNL3PjdUAh3CWFebaSymUlh1inVINnYjxkW9K9L1cr+AYcDOSFOT64N+MQlmdlRtYs
2f7yfiKTb78LKhYoNjtud7sj6iGl4Zo/hFcLCw7HUvehGixefYI5cBreR987+F1cz1lclHbDZkXH
+8mrmqg8svgsAK86utvjMvJzB7NxxM3kJj86QQA+sSerGNEpzLGdgjj5VupWsXmTU0BnMe47OoLC
8uBjZksVmNv7xjmUjpRlCurBy8OkBQZKz4npb+QRx0L7AJFxCZpd2mCoxm3OgNTbK3e05WTtjlw1
Dyuz1XehM3PvaPq28QGEcm/utiFh/MF32JWXzikrLwsad38sGtP9bMaIVZktIEbVi4lCfPDnhseG
N11tHVq5CHOvO6/73AI6sA/RhcsvsdVB8CI8byZUcAlW5y4mEfZm13695YqkGN6owqt9sNQ+/CPa
pHRSSLOhuq+kre6XeYZHmadk/eGWddSAQGKmRwq8idKJBZNbGQLXZl1X6YehaLb1ddqWOs4xkJj6
1PdKCXNDHM1NqdtKvCd74q7XrzXEr1+p4cuLxq66bEzCVu7h4P82ar1xYon3Sb69CTCOfCW7/FBK
xJ8so/JL1x2+gSmegrrI1kGvQxZqr5DnsdORvhVx2z/vHND9xpOyeI/JufPf+qGLxkMFBa2/QtlM
N7gOIoAxttdZh25yNfjcNiVkS1LzF/olPgoVRWDFz+aIlZwLYGLr3M+WZ92LGg3C/RVK/BU2Xqix
iAhpSzY5uybbe3tSmdqCbc8tq/F+eusyW6ljJf2cFnob6+OoYNMy43vTB5BOYp2Xdp++nR4640F6
3fQnXOzmcRGbx+Ye0lb3sLg7i52to5U8RHUyPkPEs6kVlVVy2XEOc9/aoIZMcjwstTLsLaLkU8Oi
tWcQZb3dxXU4v4oO1ux79te1OUhnGSj0YbdngilgZ/5jAE83o8Pg1k14n87lRuT3XW1kIIEdWSy8
7Dh0i7e5qqY6pYkZKwgeA5w6M+Alh7bavJqnGO2A2WH7oALl98+JWoZ/pIf7pGIh8KKadqU1nRd4
QnkmrZQPxL0/82iQkQVn5CfRfhimoD7vVuEPWYK71ZVCKopbKJ+AeaDuk3ssdMIavVnSYIWQjOM/
z2fiyLx+JvU1NGtorlsowzOLOPpxbMSkDxLDw4IbVJJ6EUJRgX5TVNesjAf3fFV+4f8vo7V+gnLF
rwzSvPhtM7Fj0tFFFuzuEk7mEIfO9FAT1TmllVObX9C/UIQEhwZFihspnQp6UnrWqwHl7RBug3ee
Zdt8hnFC5egaU/6eu6HocmZu/rFC2IsRLrt5JpUr6Pmx6eLijwm76a9fjzTbqnVq+vQ+ePZxexwf
RkxT1uMsPSunnbSq41iP/fIcbEqeHfo7A/oogiGtKiamI9h7IE98lsgF+ur2V29DKf0yMn+Pp00r
6yMRy47Z0DYmzgkv71FeWjzi57S1K/0Uw7o0+eKaAaV1XewKrxLDyAKatNgEnDnUQTPPzv7D2/UI
mZj0muE0FiwDaKLF9cFE2n5ZKx39WsfKaQ7m//PRswQiMo2wGg7cKKfFn9xNftiTqRyYjFn87p0C
O+jBGljtrDo7PG3x3NQZ/2XzWo7W6LwmPUEjqXJnMR+TafRmzISiHYRn9aARWnLYwiN0md8A89ss
RihkWiYNhkL2N9BPuCKSJaanYyxr387acij3+wLbzUfj7UhxKE72v36OxJ1A7L2ehN2QHteGOswb
SsoViuxGgWaF17xKWLY6yEm5Dd5kHhCWXJf4rg1iaV086QxNTiRQL+8ZPcs1Zd5nkPe6sM1g87S8
SdoY+tllNIWrjt1tyDcuAQDk0gKYw1fu1+R5Laxv3C8yr3p3ZFJZXdml/Sb1F64LM/ee9sQJ2Wdp
KK+dX5+TumzmGx9+k+fgXA+skLrMwpLW6xKgvq0PXqTAx+ahwLEIHAUXAjzFeh9vNTcc8MSoEp22
Q5WQp8YFhZLEM7z0Vs/mTy7GVT6MbQ0fibakilMGE/lF/9zsKYO6CFMnoiXLevSoL31N1u1toyKm
IGsOyHPAgts7soTTTZnpI9XcBcEouzwpixgAJdDlbZJY7X5nEQJ5N8yKjahpcaHwfF2xwT+X4zqc
uabs98Ht7L+BuxNRUV0VqiA5Q0cSuHBazptV6Pbwv79WPpfefCy2tu+/dC9o4rc2sB/mpezQv+ue
dVvfnRzwVWufpzRmb3tPI+JkLjiFwCz4KhB+imazem1rXzjHZS3gsmhv1luobFWdZseHtjNOyb8u
Z3Q4F42I10Jc7y8yNThATzCc+/ZSQkbNB9GVK39QbHDxnsEKce+ipj7SMyu8cW2y7lLmLHVJ9jaI
DtBs7Xj17DAvW4uoPyvZCIrPomID41LjCfUxwk/eKLPsw2GAqy9pmVYljrvsLSsVDBPXUAtHvnfg
Kh+92Q0WauoqUdjiUCxZUc9YELFF3ow3FgT160jb5L8zDc7yyff0GP0Fd6+QCUQ15E0HIKQzoSoH
jActIl1vqYbvdp1myZ7tzM4a+yzFpeganOPmvfXri+foec/QcVKrYc2L/V9oGf7hxhD0ilJD0K97
s/FSxD82o9GYJMc6roKIetrt7lkI2b425Vj/LFd4ZLxahhLBgpNshs3OvvkLp+FAMBi4uJpyruP5
uBu5uBlYAUII+nFki3BVIb6eyZLc9vtEMF5ECAgKqS5AU7QNUn4zKdAKmDgSvwd4sy3VNShU7nTO
Zm73tvXynXz3jUUXd8wCRO/ywqyxzrko2SzIyCIMb1z/qj7YKmr5AfnFzg0XVBqmXAa9fRCDb6bH
YcccAmyMnLl0kJS2UaA5OG/rQL2Op7B/Qs0z+s+2y/f0M5RGmPNKLY/T2d6q8LWJpRuxadZAYWvc
WqoHeA9qHcwyIJw7+27Cqi9Ga2kJzMXbGooemKVzFMib8D5gjrj6u6Upp49QUfY/hV8LRtDrnc/9
7u2HNVnmN6T+RZtfLbGqjMcsP0e1Rut93dtucwFlgfXv/v8oxo6FzxdMr/Nc1h5iAy1N87nLvRrT
ttPs3CWybPDcrevGYwnbyIvWtDxXqXUbH9yxwNplxnjlhw+UwclCHNIdNLEf/dHpfK6qiL/8Naog
UKDqsf0WDrr+Y+9VU6aITuzvYY7C6raYRnLmIO/C5ejsUr6pae/+xlJMJsfVqVF3cu3WhFyzeMQn
1Kuw5TUrzsA3jjOX/zprjqsD3tEYObLMaL8wA6E/X8C7S549Q9bmxiixmsBZuL9nSvqhJ+hE5VjC
lb9XpFFvC0p6xQdonDCL/REYcvJ9y82mpC/VTxnNwytR9QkiJTOX4kg+tYuuoKrDrBuwp8dFZBwx
JbKdCf2AGZOF8DzfVPXdLCJXp02L11bmlTPg/Qg0eWcQAqAs2nXwb4w2bH6xXh/fyXGbMCeZ4v21
C6XjpNw9Hsx1i53inZGUxCwyS0hIKfBwcT9OMxD/PGoryiWOlurnuvW2f9iaabXvod+dMfd7rNty
1yrEYzz3rgapEtxixbya7TlUVhhm07Sr8abRFi3D1E7+fVh4655jdbVUmdFNYueUN2mnVRyQRTNC
1+RDLCeTLRUStys+u9/18eyEx23fHJ9VqFHueW81YQjPt4sPa0MeCESw8sxbhQLwuaijhIK9yvC2
oE94LTwfwZeXIFvdwGlYOCnGUB2TZIoeaUOGLwgvb3qI57Y5L7ar1XkY+a8xxxDtg+MPGx5mo5SP
Vt9G/0Ij6BIgXOP+CA/vP060vl+QBUOQsh+DwAYjcIxCR6mjOA0qBBCXwgdhskosrf+2XmX2tEEd
AjuqpG4zukykL7OBApHd7Nf5OPabjWMsbl6BXTYxhIfNyJSiu6EHtSXS75ygW+5rknQWOlEBWZP3
QVeiAIPOfxlZNgoOi/LmP8VOGbttFuQZWeEIZ8vkdZJklG1WGuuirB/XWXfTW92i97uzSOB7u4pK
TRr7uzmHoMrzF+Ps/A1V23kPiyh0l6GaKYLconO9MwM86sFRlrmrZ639FD1EEqQV+P56hzHU9FoF
AVlinGRK0L4ElD8ieeXDYEKiStFf7CLd1N79DLs1aG+4z4JvVaz1w46BzlsyjyFu43uA2h25RPuO
v/9WHHwbxBUlkx0/gfH7y30VcvGkcqoSvPrWcPtjah9IHoee0pyFW7X3u93UqKTg8gE2phk5RDyK
+IYm3auyyoEByfaw7N7URiD2EUX0ZD821UblYZac/vS7bh67qbA4kj3V/rAUoj06C4ksEIggsZ97
3y1zullkOaOHL/aHQRk1/Q4Gox9X19viE8194eRLsWwJGkYr+WlkGzAQ4vcPqoSqyPkdeWgF83bz
htM1K4P9tM6raP1UklQHSpGabxuv1AvsATZ3hy2svUdpBesvrl21kxnjDTp3F2f4LBvToj+a8fc8
94mtyxvZrjOM59glD45cQ/+wFzHUMkZgwj2XydK/M3t3UNK6Lh8pAmOUVWh8v+UeNV/eVgLGX8Gx
T78bq7emGLzoUIIZ8Znx7uEwtm18LGJyJvLI2OW7sKsBt8gFyRHqIVGUiOQGCmqp5/EF6iNJC0Vw
MErS2QN8mlG10j7E1Q+x1mLO2ziRb0VdUBRQDARPiGMRcjl8vuduDpKAUlE2XbpOoz/fr51VfgGw
Erpr1/WAsWgiKbNh2c43nm/0ftBDjasjhnn6L6gei5tY9htxWBsI7hxLNMxjnTFMpussEtkv7SoG
F7madiqM063uwSSt92Nlv8K92WJH3TC0udxp3CrbyfWNZ55bwK9fTbxr6yDXiKmCMbMMj/W6RR8G
x+jmQdfGLZlgRf8V7Fa05jrkkVBja8NUUs+DnUd7tAD8VKJZz82aDKzQll55AYtu+mPvhM1t6KE8
hhMXXKli30H5jRHuL0v7iXUqhSj5OMno3jeAzBanVE0yM1Xs8XN21/2xz54IT+j61dllCLiO+9P4
FCvLrfI5CDiZMSKsL1zigEVV6fVIx0X1Uk9RWR7GdQ1+d2GE4qgjmu/d6XrntW6tzUIlF2LuoxKi
ZQ9jROtxtLol+Iq2Rfyua2f7wCOD7fNw4PHSp1kGBKtJtnQNIvNvQ2qyntxwtJja+tW7E2gGf9So
+MajgsaJUHdcaWdIuZVdRrKzJQJvura69+V+QJxV0hb3UtwuRaT6wzS7zbtfeM5+ULjJWCfTXSl/
sn+25w5tFNxJEYkPFDz+gBrB4UG5dRhAGTNHPNXBUhLlWifq12Y3VBscnOK7wkZheVS7ilUKVlt+
Fe1qo6K1Age3KU90e2o1MO80j9hKybKWTQ5G2v3oEDIizVocQd6QP+A4M199dc4ApDNV3pldUMOm
fC441ojLawugYp76GEmLH/Z4XK+ee65Wx+7PoxPoxxBKozksiH2iFO8U3aQYzUzT1U4k2tIy2CFd
bB/g9SlqC+sFuRSijHJemvdtg6Pr042p9QanhLZHX6VqRM8sdDMy0SpCHFnSP2Fl7e/ZMkXJyH9Y
IqdD/zCYdEBEvKTVVMgj4P8EYZjslc8ssZXbzwQPqt+NX0R/0QNFt94UACQ7ir4enU4dJlmcrNWS
l5523VPEM3iLktr1c0Rw62XFLWd5IGmr/a1Gq7IfEGME2808aLE+Vo6Mn+E7h/4gt8l9ahQeZDfb
4HQ/e0TfSK58m+y4zlLrAwGGoUrb1avvEJksIwHwnfUBQ1ihO0aofnBlyE3hqk48D9KKvhXOuclv
xIbecmxQnfvwmaq5RzAP+ChXP/kzbDGwkoeyLJ9YKSX6w22H+hBvi2+d231rDPrV3fQ3wVJofepm
p+uyCXWhfwcZUjytMfz/UU+9BIb3ysI+6rmB3LfGsSW2wKuBg5haX230r+LIYBEep72y9fGaRcKG
iJHxhmJthVhsId36XMdIQV62cdVf5Txsj2sYl/K4FusIQRBOY8EmoQ2b3ga+DxKwWd6EgaAb3JYK
6V9qz8mA2b+g+nyo3m+nb2zduef2bmyszCBra++9eO/Hl6CrlU5tSbOAcH9rnXRt9ZqFI0PuNQCn
dtJwgdHG/RvdxZH12ggmRgbioYyv6Z6I4uwjaSkuexDrst+W/UapxxECadg0dOWfmsXokKYbeOaW
c+HlveqphRCw0kV3PHKFY/4udly3g/FbuTE7R8WgJv8QsrAO6BNva8WtMbbju7O4wDoMqrCL6rpr
gJR8XLoTkXVDey5IvH4pyd5t7ya/Xnt66kbdonGRHzsm6re7KD0HwKqmrNkjK5FQUrvSTuZ7KnZy
SyaRfx+vyu5Pi7Oq/iyH2t6zfqETBmkCCE4dUpG4sNmeO48BMm4WjL0WYdbgtN8MRT7LRZOj5typ
0b4gxa/IWUVpWd0GwoITqqKq4STEnr7venzccoRofW7X4TAw7saSX0Xo6cufd/Q+cuuGS+JKWGVO
BHy44tuYn2dZIsSchC/vE8ltkZbWXoUpwtGpeIw3p0YwVOx+8lQlxNzk7UouwX20MQsdCO9IvMsi
yq6n3QjFllU6ZBptES/dQTcPw4kJdn0OVh99WumzcJ06RexOF8rWvDCqDcPfOALYQnS/LBRyk8T9
IUDNVBwDAo3QnQh7cC4r6ASpDzGVZCMJ7G2qRfsniuDJcsLSeHmjcV5/WMDsHtWQgS9FhVnuxwGp
GYl0ssHLqnU28e7WlaqOXevZDj6LXK65VckAYnrcFDdNX5IOHzYy/jAoJ2jIk7AC/Wg00n6FboB5
YkCYWyPPBTIrVvj/KrbbbN+KLjioYN8ecXmQOmc7vZ4Oxqw7BMG29OK+hzySaZ24zZC1hljY1PDc
Ne91u+sM8hUtxmKF1mmjqm3HmaCc6lgZ/6ox0Kp48PUmQactWRXpaKvtE4vr6VkN08LYSNBpfZBI
7wMoSxZl0qBra33w2rUzF8VpBszt9uJHwI988rxoee1msqLyngcBYxhtCI0nEU3yxgMpuQfJWvEU
9a8OCy5Xx+OkTNsc40pG2PjvtWYFB/XjdCi1bTfZdY8f2pSq+R2xNODloVxUi5Gz2zCOr5q8nHgg
dDat/QHxbOJTFBAZjgUj9oYoakSDs2I30zWv1lZH02UtAvuud9cYaM1hk3FG9wh2EAxeeGtHLGGx
26CaFzLbZxi2qJ9vdbtFvNSgVN9tYQ/hEQCavytaLtUD4MTyutB3FKm3JPUjgEIQ57UOvPYxCuT6
qnrP1p+NV5XuZSF6Mvnut1BfxOxNFmR9Udl/dpiy6aGfsMTKUL/7WN47rVhOhavbk4tYv/nrkE8V
/rOlrYcUYQAGqY07OySGx6P9RCQCQJ00c/BqJq/rPkLG5Ak4tp6uR91cj4zcO6B3a4pP/JbefmYT
Yr0RXleG59ATLiLbyHS5AyKmc7Z0OwH3hD/jpWTNSfN5Jtj2AtDuR1n21BYLZf2/vvTtP3gOIj7C
nzd8LNhhAmrfSzYYG6Cm5LQqYO3DigfNAk0rVmTkduN/gp45Uy6xU9fQsFvwJ1kk6yTIJlFPOwii
vxYp7Z/FNCXh/SQ2s34qLrofXCMmyfwQ27oDao5SQup04TebMcC0kwqm+mFjYi3zxhnFfiDy24r5
Wlp19iV0EYqoqg2zfhzBPfpZ2q9TBcd54pdBCcnAIj8FkuA5A81159wljanJGQTE35l1xeafFRb9
n7ZHwXFq5shbsoHA4Jeghm1rJsP87wGbBAtUc7V/2BxrAoNrIpwPSWLMY4PMd7/h7R7lR60jRFyp
2obtJzDJuJx8CHLNgOovRBGy2LO8i7V0m5dFBnjqr0GItt43Sfer6HznzpsUEFEb0bhmXYwzfFEq
0GRnt539FgmiMIfGiPVliXoWPbg71U3vbz3m/FaHRBLGkHd1SnwqsrcKas+0LuFTFQqNlN0q4/vZ
G5b4emAWmB47NE17KL0pqX50zV42KS0kaQywNw7+QjXfBl5Q5W2NpHC6LFs0omWfQwaCIu7pQwnL
mmiTZberzPLZUEnj1Zl2OhaP3oJfwn3SsEvLaatt/cbLNW3nplka+1Ry8Z1hyhBSLePi3mNz6uzf
G/RBkfOQEYr6uFOjdVpXeZe0GJtkTsQ8dNGsGvoofoi1TfWgXdRijWPMr8UnhPDRJeKqOG2wdP6d
1F18FM3mOkcXq9Q/im31e6AmxNgaBCgPmivTw+O1IY0j9X8pbrYKrHlY/y12bN7bCSlr6kxr/erj
d6UyW8zTo7X7+3DqQwH811uqw403KMHoPMOLToo3eoGMLPpBH1rHD/rvPppHMEhnLP4BsrQsl7jj
1h7HmY2RQ1tzyOhw2vJHJWxINHpWlRy63oC3NBG486EcEKzcqB2caO1mUFrtNDY0gwSXZy5sOnFu
4LK8p8lS5pElC7bL1BLut4IZnSvZXipu7dmultSwZU235ncsU9agieGD3ljyYNuOghCPrv2CMEKL
zOF2ju43OfXjZSfBktUynyOZM1/pR3rSpk2bGtyYwZptRLBffI7RcCXemqG/tf0M57bIzdql3N7i
hpb5xmkrBiVPWcWt5L682F64fsq5gJPzSB1hj7/pEKAtMZXiWFiu/akmWrS0a8b1NWAr74lNePCT
fivEl7VsxZsNhAwOty/tcBjHqfwDtsc01S7YkLzb9AS/bQ90FeiOTh7KVexPo9k3Dn3Lcswptns7
zFrupmdglwB4e2V99xTHRfC+e01vvSeNV9AOd1H8OQzS/BjoG1FZmJquaws0ph12j8GytdlICyen
mx8EB1XkUckKJHOZCuu7spx3OCN+J0AJAktvQEkC++ivsf0fZ2fSIzeSbem/8tDrItpI42BsdPeC
PruHYg6FQhtCUkRwppHGmb++P3+9ealKZCIfUKtClTzcSTO7ds853x1eSq8KkpMo++T6fKqUyEg6
SwpYKjtEEU8yxLkNsieakXF2hCqRvhGPETN9uNqgH3pElvbsEXV9V1fCu2V2ToZ/FFThc1XU1jce
Tb1ssMlVL/qq6W60TIKPkTHJn9oIyvtBNtLb9qsy5ftQ97l33UGdSSMaN+LFOAzhO+NtXusn9Hcv
YefpFb2bHDzVu2FlotTFfkv5m6c2hVohnA04shFD1mIxMX5URXGJg1HOj1hv5Xkw0BoBx+EsONZ1
Y7VHp6MRT/WqBndPFyHDMT7hGEJKzUMUaeP+7IUsOWegZYF0S6f+HgASKc+cWPpzlwnxS3bJcu4S
u6CpWaKdYxFc53uiv80DdrVE09aAL/Pgpm77kmnH+jpUpZGbgbrjzu6EFR+bzrK+4PGM+xenJne3
BVQ6Hpl7TxPbqsb8kSpRtjy+ZHQiAt7iolodYMsNeYMih+4TyABvFsegGgJ9kFmytAd3acd5l+QD
9lDV9F5+HzKnNHuTOjThHY2BefxiDMXltpn9Q2hB8+gH57u75s4Tso7oqLm7xTuksXCyY0ewQV/F
LueToRoxPdQm7x9ojxXpEVNjdlcs65je03xQaZSt/vQB35/tKSWtPlsRmL5s2LuZHWj6dHW2bro4
4ISua9Jhm8bN3OCwzDSajl7lBc2uXKR7qHqGpe/ThHkabw7oyBRIVm7QnHO8Y/S3aAVsh0WR8sbh
wBVxu0w6LU5lM7QfbN3J8yp7a9zZZY5U1ciOnEzOdOZPiyr8gm1+mS464Na7cbMJyNtgr3I3OY1X
bNtK5Wq/goAkTTHTsS8LflcmpnACe95Sjci8lU3Q1Y5teSKpnr3iIVEFIUuFVkgBFLfP1mLVP8ls
IP80NEYBAyxDIwmKGHKemdb6UiatDaWpZ6DhYerIan+F1j31SGH0sNHudeZTxHsuhXK5YA+qXKan
YLjrfyV0z2eu7HWBv5zQMu1xx8KcSMYAS25rO/wpZlbZnsEEjYfzegwTemWCnBbl6PANYbH8LjkE
bF4wLtSYkPNk77Vgca8OgeAZGSK9nQnlpFFdtq4+KK/BfDv6q0T6Vo17Y1OZfzp1sNj7VaEvRC2g
mF8d1/v0hDhXfDiZhysxGcfxJ5tIM+OxpwzdE5PTPzI7CxQ5FzadiIybY6JlJRC7LbkXkuTx6hhh
2Q2D78RkK7ggWaVslKRK/wwCMtOGfmuwySn4LnHSK0aiGdf8ohTAQ6Yn1wuhXNS6PkmcEo81Q+pZ
lOU8e/QpC/05DkK9uQORB8BIiLpOMrPuQ8vlZGy6rlEHswgsrYlfzz+RtfP2iHnOvyV/ni13a4/1
5MhlHoER6Pw6kKLsxTu5M5pj5BSScyXIkmCEtMtyM6dytncEWAllBr2vLjbdt3JfriFRQwgEePxc
WzkfzWoHr4Nphlt0WlrktarHl551XLHK/epCGAazWz2QksoriWYhliK7mzrpiv3SJS5bSWJw2qeY
u8+Wx4mzZVqYuYMQ3vxUme1+Lk1bXNaFPABymatR9Ag9fjLYTT5L7qWopYw9svZZ0DN8qxjpMjqy
XqvtOMD/xq+YYL7hD+Rui2VivWdVm184HsH/dzVK1LGwG/9IAQBIodYWaSSrq/EhQovMt2krHe8t
5Bo1bPPEq52NW4fpcpT96oynqSzqc+2JLN0kVh24R7RvXW0SUIPgI7RYu28e0zDsE3ZydHfoBhXm
JQxzHVYQXvxoCur5hlteFp5trkjdlxEL8oOe3cqHRFBlnOeK2nanBEi+KM/H5Yucri0YO5/CYDt1
rss/YgV18T1bybEcaIzzmqvCtswjTCJXb9w4Dy+pZV0bbrGf33nMU/wQmEgE//csuIhUJd+5CYRr
FExx6Z9AtdXlpSnpZj/aWWtlp3o12bqNcfRjcK1rmxYRMZcgz5vi3hRTbke0afT3KgyRndy6RkWc
bCYQ7vrEHtNtQdr8lhAocUWulS5hbX+ab8hYor0HFB5O1DjVgCV1CABTdkXlzlvHnguPQ5NhpZum
G8YbJ+6yd0f1rn4L0tn+MaML1flWVG1c78gepbeK9lZ5mPQS4upjAEK46dmo7zBjSOcX66mKL1Wq
nVv2yZTNWXtTf6PZEAg0lnw/+6aktSbPBSCq/OShCd5NaT/+CHAjvQvuko89bEV3N6959011WTLu
Urevp8caw/c2JXZLar9l6mKthiA8MywzOQpdTaieiUl3mQMreBvgqE72MnZVdaLnWrdM3Q7Zffn7
zUy5NRUvQ9iJ/q4ssvwS8O4s6FYtvYZ4ZOzFYaAJDDCqLMqNjaOeTB5A+K/2dDU+4kQPX2pFjjfy
p6D9noype9Wgc4aOaZ8xeJsQFTmLXK9IfugaSQb3BL1P5mkgV2w5VOYnnfusrywnjhlZ7GvmFOfx
+M2jXr1P7FJTPbjO9O7ZZnqec4ZvUGQOch8S0fqem6yrtpjHrKOou+KHMj0X8kLWfYSa5cBQx7os
tyki9riP3SzVW4Y3i284nvQPy8u7C29Ey4mY5sFj1WQivjgMPriANZnlKVHQuPc4Z4lEggkaHqEh
N+uW4B6BlAaeSHzh9oTlJqgQ/KMF4aGLjOMPknuQ9t4Q5cL0aPPacwQWQfWVNlI33iTY88q9z6DR
EdyjqD8p3D3JoILQEZxSDtR50g7KPRpuQMToulYTCXHmxNnk+dWtprPcrm6gz43Tvgh7iYJbl/qh
QoWkNWTnClv/HHvrlzqnhKaeGXx5qlsn1FQtThHvF49GxW4KbGcPs0txL0aDwBwXV+2mIO7L1M6i
X0h5Lo51miYKlN3UI09Fgv4IjgIGVgCaGCfNbQtSkrn049UQ7jicNpCkuwA7VUwMDH9mfsdQWbQs
mc8GFM00MimtYkLnHi73yllbwn2JQM6Z79PUlc9xVy/VuVzq5a4r4uGWOhixUrrOgm2yc9ubGN8o
EWsr7ijCpTXcOST9HXJV3njpah2uX0n/r7eB6JuUq7+Dc5pi1tBwWxVBcpbE4xwAQtpb/goLmF9F
BSBe2IXOueK0P3h9VU57C6mRwxYjXb6DY1DdMfOXRcvR5z5yV3brY9xANYHB1dbfTBkHl9Vmu48o
bKuvrcyrLyPYZb1NyrjfcwtTBNlo8pwodHEwFVpD0md6mdp7lOE+F1ztI1sHQbu+N9rFNdGsXrvt
szi+BWjSJze0Cr0035hKhHytdvxqFYl3bgh586sioR3mcnHHXYeJcIg07VIa81ngVO/OxICBy5AT
eBsjK3Nn/VqCWPlVtRL3mNXbs0OmHeT9NLreHNVa6mBPSUfxkwMRKCLYhC1yWbHgS0Sgt5NdNcbi
om3/GhUi6JdjqLckNoSr63FTzNjOycA5Ll3aHtJgZJp58bbBtQ1DY8aNyc+RU1+jFidSf2steEXu
miLwfzZ9I/HoUyCY3erOoXjlhGvUeWbw3op0zuYbpbM2xMNm38IP4eXr2S/QY+rImsbe2jctFeG2
Fy07eI2ncyPI9iebEPsi8WHOxs2cqfGWfnnIwmqp6/amIKd6JZjP8oKdiuHiNAdaLIdZbt5jf+iT
F5yjabf3eI/iTa9b6EIKdYtwfzEYkrcECNP7IXaaR2xEI3lY7oJqA6sj/OVOgypOgU7H92pe0i+D
Gn2gPk3l3VnS85wfBRwk3NEpTpWoQd0YtteinUtBWhA8NOPiTxADpmuKbEn8B18wCoBD3WpohDpD
1z1UBel5PqwmNqb8Oet2Kmvdx/gahaXiFm614w7rkk7usGaQYEq1eMBcgTVuFIm+veaOTnOF1YPW
SkWHozIp8aY2zNqOq3cdZAfKJnIN0l+e/AY+6vclIQE2jqGq7hftpvUpjVNTf0wWXf+ICAXivkan
7o74c4Mv+Nl7lLHWIdsQ0lajDRSHrPwK6+AD6j+FjXEGuD8+QJ5XE5AeieTiLc/0wt0HM5j5Z4YK
+ubHayNvZZGvwGy4AdOcaeqKKiAoP+0kWT4EGk4c9evQPRX8QdeuCOrvtkhJJ3IXy8S3TgexIyNG
tCiWZs63HZHMmipEKO21h2mfOgn5FtzxJgeZgSJBJ2NnJwwPSjHt9nuSQ+KcrL6d6QN7hknPbCXX
iXCYmP2dg4+QU1PI9SeeonHdMoBZqXNR0ILcuK6ZL23F+bUrnCJpgVM5Wj75ZZuas6rj4YdG+SAL
BVDl6zXRmoFSyOZbdkTqrSDjcN6btKLtbDpu69A28FnscFul1ffUathzB5Gb8JR3k/2QLmAXjzbr
JomSpRhvrSFchk0IeoFLhtdR+XetGcYN93qio2gCE9FNG/gwXn9df9gpyMGoCguv38maWVWgvBNy
YXyTmPaX4yc3PaavtwBBA1EgSyGPu32QhtsEVkq2yYt8vtdMDHi1qmXtnnvJG8JbyorHFdpUwwsX
+Hx4DXys6URg1/7FAtPzSqvnmt1vU30fJwXfBpl0uIHM0TJEh1FlTRTWvfcElxAGwZTlK6cCl3v8
kAQP1CbMhboL7d4QAJ9x+47oBpnubtxAKpwadtLfyzjwzd6GUfHKMEr/Bz+39I5uvAou7B251b0w
xewfsdjmZ5vpo3ojO8+maUZzADBUj9t3szJmHgGca6/6EpYz1+FRK/7ZxfcXdWn1Mt3oJGm785TF
AQqaAhOzoYmkaI3QeSACy39DiwiNXu/JAZASGpk9lW2IgAykuAqxTlsqWNAd6eKw2pYxid1t0aUY
dAeTYAGglUrJ2oBNxisAL83ezeSBDrgtWn9nEeWjKKDLJ7YELJ0qWmuXMLnUjnhou5gkNluk3pF9
Ta3NMOBR2GTdujrkiFRujtPks7/kpU7yXxV3qx7mDiNno3GZmrd0WUN9xNvn+pHo2+Q588fkZSQE
j3bphb23S7La/KBVxe+l0qJ760ohUIcIlQQROSJzgyyPKtCbBRCXI+dUHcgWtr+KAUw1MA+1xNGQ
1eQ+YpKiy37Q4/SwMmM2jkSNYxfmSVU8QZVZ7QN4dgJpsc9jOJfx6Ewl+5q44o2hz5X4kizvrEgH
N+esDEAQ1FTz3YFbe/60dGzvmwQPW88/QCt5FxDln/ZlDXQlUhkwuK1Mw/hpqERu39m68k+4AYZs
A2cn2UNgLsrjUqd9dsF0x4HW4WQV5xCorY5QznryGSH8QExJ/gE10pgbG8CavVFm1M/d5IbPNiFq
d29YONfQu7YOQ5O1yYHX87rLD5Zhlx6aYo+qO+Aemp3gtfMrbIbdbGFgGl3WZDg47mFqB/waZeZU
6jDqbvC3E5HS/VWuJedC/PTaoXRphRJwFM1+7if1aBmN6SNz677chnj13xbIXcG2xCv8iBMdtSkm
cYwVndGNJhoax6sAoqR4mGdjyPRYKCUhJlNiWZRfGRe12cNBSLxohst2NROmrd3mUQ+O7X3kTH2Z
9QprAAOS095NfNatvZKf2AHPsBI+t+yOC5Ep60KLVvqbmRT6hDW38E4xAdVhW9YpDVN2jimMSK/9
5x7cquy+yh0any3qVGSjNcaXaRlqsR9KByYCfBzpfnSBq25V25sJOR56Dp65vGvsiPRyIDZZHA4P
PLyxRMyo9c+QOcDfGgw9wTmQcS6OdiiWkLLZceobOQ+rz2rznO/Eu4KvnPCFvRtwfHLbzezwp20s
+wk4ALffTk/0OSqcvYbg4nvYdquzqcDJDOc1TuzkQBM7/Gj8pklPthQJ4HOa8NZmkkOz7loGEM03
QCdktqWgog6u9GheVxO7aWQspQkwW6mNgUV51OwFHozxZPtVz/IJy2reS02IYNskdPd3vgfVA94e
g3dR/2MreILUQPjCT3Df7ldaizT1vNk92bSAG4QYF/CaB0vxPDDx29vAG4NzMM/dzFA/4Sq2EAyL
D3k75y569ECfO8UmfJGKYDs8WJboNkcxAtznWPMPCCvxi/StOjuSJnN+IhYB5qQ8m8BwDo6zW+i9
2RtfdZ1G5/IIDxdjAW8uJSfDWS5GBk5545VBjXGYgi/A711HIIDrT5d4lz4HHrXZJq84+ndM+wqu
FL+UnCbrKuTSD39keKHY4ilpBjauW3cJ7PxNtH43Y1prAKIk6Vrdy5CRkIeZKpg3nL5A9QijU9Or
XF16CQXbwjerxHN+xB7bwZOsAhqKTB+p8WHXjh+TNQ4ED32y+anvSoM0caIwYXI6t6m5OGPaEdeJ
0WMBetQrU0WuVwFOIJSN/LdWLSc5m8W6XoJyqMmKVGupbonO9vUtDWj/LWiR5J4tKDBqt9C34wMt
bF2ALdaGaJQs8/Xgk1ClVzZkSfszxPZ4rghvLTfY3MR6kBO54cOojBnv0FPju0H7xU9R9132iAkc
3yLv4EKLkqQxt4hWMsZEDKMXfJe0/PMzibks33ZVQkVR8AA1AU8HK1jb6d46p04svhYL4zuPxTDn
z0L3IA5GrSdiBEVCTkiprLzww4z3Yad1tuP40dXPvKPm2XVWtraHwcuWL/jJQY8vtvG/pQX2wpn1
zbJNTJdigQ2S+a6+uivpQKlHAZ6KuK8j831Lt39CckFAeKwTH/MFOYJiuClCOQd7YVX1YRXcgMjo
ihYkBU/jYtvN2G7goYX+bszdUe1HWKr49T1o/cQu8qE+TVKZN+ifDRKFRL861jNkyN3UcbE55kAh
dkse9vou9Pr6m5etxasCGcgdyI6X52XNc33jzNjpdpQ1ytklDv7lbTKvSbzt1YILMwXIxNpI8GrR
WbZRirgIou/PysFGWDGsOgUftF5mAELDQYdJ4W74/YqRbG8y87JqUz+WVj5ZL9iLmb4b5sxquwmY
iRnvcB+nIZqZ4JJkT1NdHrnDFeZLZ7XdvZhlM+7GfhozXAp56u1s8JffCpxZ2T7own44IK6kDLcN
uXDNjYPLA5Gk4iBcrXzcDWHb3EipGxeOTLCWhy6eHVaxh4uXe4dVDT/6cMZ91XgwAImgh+qwYmdM
I+4TDvfJ1a4k8Mei168zZxJ2D9vqq4iAUI16Rk9+JmXl5hXYi2BoIiytcr6nHnSaDUxIGrmq0N7Z
yTF4n0ajp+zU8CxoE2B9bW5wgk7TbsXF9KVQY+LdTX0RFl+mOZsRo4tuPmAfzd4nywoEQ7tyHprt
rM6J7hmwJ8evrwu8s7zPOh3b+RbtNzD7rqy68DxbJAERDyZC4EhrfbKzwX0Cwupc8dXS3kAnZPV7
jv9godkDNycnNupnirSCV10zahajiVRfC3iBK2oknTcnse+6JkwmOGV+4O0aON9sCT1V195u6BlB
LALMt0preset4X0W2pC/VlVO7FhqvXwh95a+U4U01TX23m/Dacb/d93Lt1x9ZlTZdE4etcnp72Le
oCMojJA5IlttPuCVZT+5ZCEgxdR7h4AeQHpDWqxj+Dbus4GpHH05PGWT5l7XpzJ+KFpbv089+WNI
DgQLd4XdMfo1rVaaGrayYcIHdDtDWA4OmC3FpsFBRLzha1q1Wp3jRA9f13pdn4BowF+gGv8gLKXZ
fALmGwNh6MKj7HBvAetZl2dRtN7VzLDgCPR5ux46meZHRmol91ybEKD8nuD8ufQ67klX6pjegAcD
o+Aa28oj1Y92cGr6wrwP7URE0jHE6uHRtmSXFN2H5ShIIzRfmxII7f46IOyHV8z9cK5ZuwfSynF/
mfu6+KSj2AnMZcw987Bp9OBHyaB8hiNpKTp5OH1ZvwmF96gq2e6A0ukwMjKuDmEeJoyJqmiEnOc8
L21Ev9Whb+uRVMA10xS3sMqS8hZIDVuxHguqXF/S8t22JVfG6yV2jM9KICzuhLMGeidMCLPWq8nR
RS44WfyZpNv7W81K++6asH9vAx3fAP4RuJqnHj9I17T2lSPPzYba3i/W3apS+wEONNYnE5bNA+4I
JO6Ox3zsQIEh4HNH/C7wvxdbbLyAnSHHgl9f48YudlYh/U8elrE3NQzu9ORms0O3pgGDuIm9svAu
HHVDcoBH5KYHUpQ8Av6X41HldcnJ5Mmgu4mxRHfI8kvMK9jV6jWlRjHHRICxtuva+vBEXKzHtR4y
Zz/nw6qvaZrqAccrvVh3svofAkKQxKbRr59VBWbvC/gWI/fpKPpfgOzTD+4z822GtfHBnTSxv7q0
m6+FsuULm154mw1V/y0kJznsEitUROQrl7TW5LwmFJJfvXWdpiiBg9BzTVtzppvDwT4VuJpwxGXC
5TgXS99tC+4ZpNqVwvXfNwNY5tiNvbsSm73FFpoPv7gvo16WU2b/yPBofh8HGbyJZmRehJ0DO+Ky
nXhPpTNgjNLM8OWYKvzpAh/Ll5uSxoQWb0hiVXzSOlHTrqLt5W5ywstmT5fLelrjbP3uCGPMlgHV
3httcl5zhhJxUwI8a+4XOAYgDAC2IH1jR7pzExrhEUWMQ6lU29mt1eLHjMI+0dMutPySzhla0LYz
mRoQ1FEgsKs604e75OU9w31jXM4cYZCqYrfDOBczcXnjBdOc38DiFC/9SF1gjWXMINlxpnUpFDrb
5AW1tYlDGfq3ag1tqJudJ958cg4PuHfSdFNgR2UAac0UeVhY8XBEESHGX7eWemWSamBvLWrAPc1M
WERDOQIbYcjTnO5rTjx8A3jxNqSjTL4jE0Yf06tAsT1itxdk5aCJkD5rBpTr+SpF1Ii8RC1K8kXT
6tj9IcVWcCUCdCV3rgwNOOo8tEHIYZjHzuALnYNkgGt71wU5wAfsOZZzKO2Z+UoxDUiJO7zxq6+D
DzoLTzOf/WD87orOrfiLltb070kGQAfhbrKbM7WUvsmn3gawMU/Nx+Jb4sahR0MrH4H8iyycZtir
JcRZXbBg5Q1twjXferIJ2XUlJ/atvWCZ2K1VZlX7phzUK3cDxrIJA24xQljiLM2WFYRfm5seWAwV
4LSv1ErZHUulzVVbTrKtN5Fo2Lq5c5V5LS9+Wfyl/OxrqvRPz6be20MitYdL1QK4iYD8wcgfW1TE
yM1X7e9qxkZOaAy0TqI0c72XKW00eoNy6O3nbUaEHD2oeV/8tZqhMxbdtM0Iu44RNLLWYw69439U
ePwuZunE59VYlET2yJ2A3YfuQzRAF7xmjrDsg4Rdwie7SsbifrLUkF6yrvEJ8hHiZzkaQq+t1jmx
KJP0h4qxrwBF3bDk/mmt68+Mlg7wO23svU783qWlo1z8gT0g5S9xC0cnYnp7Vx6nwKOjRR5NmCju
Le8pAxf83vswkUG4hNNdEZo42XiyY4eNM9bv3kuxKuxL4y1etMhG30LbRb+34LPAj53Fq9/J7mcP
hhxHjUMZelD+KD5yphmVt5y2+pYwE6O7u1jYw84yscAoXRJQ5AskOf1PKN1nNfX5M/gT9CiQeeal
cVsGdBIHGn9B6Gp1NDKg8cO4WsRbsBMIGRDP1H1f+inVAbstLLvWzT9DliD0X2fMUZ3cyb+ZKIDJ
KKVD8KsCYTvCm4KdE5VcBYMIChObQF2KaSJxb8jThciu57Wl3ODqNVMZwObx3/0Oi3eXGxNvnDLm
9NDSBF9wnxNwwYkUvuIpT4+OyaDxmGoiipx7ALl3PA8sIQDLeww7swquMluK28KWbVHfiapxfmk8
Ac0pBBhZwSjvxDuTPSy5WZJaEhmt/T4/CNzqt66aq/4QOvE6bkqDtrlbmKQjDrjulltfzQOxlTmx
521VeM2PMkmytxgj44vrhzOgt9mwmN6ZZiiqA+ynoYv8SiQCs80wPGTMi4iPuSmK7ITXgZoak11/
Uq62gUhhH3+d60y9KtD61C/jOGN7qUYo0/Y6/sgqSbW+9h3uvdLlyokh0ntelRvQzATLRQzRY9QK
GkxfpHeWZXsvVliSBbYKt7xO86THPUAw8PFKVMbHT0zL6VoGMN9ZP3n9yqbYNCTtUDu7sdv7Y+29
DUnjEy93VvnsrxgKmZiQiF2OTo1TA7aGg/bscjtlDaUevFGCFlvsyAGhy4Z8YCQQRLOdvQS0mdwR
5G2UVGyt25Qe2G6CzzSw26DUb8YA0/ctPpAeXhkiEGRrQQjCyTZ8VtjuxDAV5XMCaSQGcz0jPuKd
DMcdvF1yB7FfzMhxsVqqIwdylmxph7jlUUrcdLvGGeVP2L8mOzYixYydBr28gWY/FtsBBz+7u8s8
CF42S36zTeI/x9xt1U5W9lpiUSLetpUBXo4trh3KVBKM+mZmXMrXCj/Ez0Ebq0b6U+5L1S0jlAyy
17Qnksb+Bnu+fFSjWfj6uLy+hKAoDHOUL0W5nFvhX4fo0IT/rNlbFxxvOlXAFMeGnjsIbOZqBGp+
qcZh/taumN0tlRdYkLt1vJhspscsXZHBwsXf/VLiw3MuMzMIyIVRY12xAsSsDsxkMvf26PCCTFjq
npdGasYVan4lPEPEl4E0TvipYIsTwfBxclp7DEZwpXqGID6Bn0uc757f0TOfGP11m7KL/3LtxFn2
fg6c+otFuoRe8RKqnO0VwjvNwEqqe7dMiR8MBDja3eqkxCrzdJHLNsGCeeJEGUqApBrndGe53uNQ
eQMnWcnh1JAhHaLMaa2CetI3Z3/MwnCb12lAkQIhRu6CuR+/r8Eiv9rpUjvbDlWWGV1jq3itEwba
bfmlF7rHNaEaie2ouiyekIImSxj3b+lEfPuGemU5k192+r2R9PQTtgQi9sj38MCJ8+p7vJ9cUZFu
05eRWaE4vodE5lvkIEVjPqbnseVKVXyz4H20G5CVS7Bv0Hi/1Wnnz8BnrPn8r5aLCbchVKag9Dhl
hAbUMZoWiPm/2jScprYumUSjZCVuDHNEfko7zekCVwLtZIzJJoDmbuWvpCd0SgwN+xqcgil5bDwU
Haa65LT76gpGA20Y0WN0GeACfqc1Pqj71qT18AUp26GG1yaJn+1hFuvWyVb3RNYoq0jatGkd/Suc
pFxqarst3pr8gq4Qwg3nVS/2/7IbOhYNDcJtGsT+O1pd/1LLPLsWUNiwBMnk13+tK2FGMUrSv37n
xJS1ArOihbuVXkhT+ft/EZ7sQxHE5U77Tio3gsPzLAqG8BxzPMzL34yF+pN5Rs51rhr/SiAAVVxn
Dv2XyVi2SIC7yKbf4ElaIE15mFz289TP8jgPSXmz4rH7vsTFclI0Drb/4z/+5//937/m/5V86Pv/
PxL0P+qhutcZna//8z/+bMSQi/ZNMe+6IrR/m3U4UdME7HVcfUh3YF0CSUs7L7z89af82dgkUHku
pkYcJqH6bQRgki+GkUHcniwHcRUK46c19OaWe8Z8/utPus7Q+sPgU/YJXOeukNx9PH7QP/6YU54m
GqYWI2WNlV2mdXAOHKbTxrWYC+FV8ofxJwDnDNi4dN7w668//Po1fvvw6zO0A5dRrz6q9B8/vE3H
pCCHz+yI2uSnRmTMqwTVse+SnoSgO6YweIpy99cf+m+/Laofyh8fJzDUOeFvT3BdmqlPPVxvazc0
X4UEjF03rXUHDj/7pzMV+WKh50ol4fswv+y3x4hYNvfMNyBg1jTdvg7CektUtd/OMVOV/um3cm16
KrYXuJAJffHbkC83dsYGBj6wycB/MmFefpll++lWY3X7zz+Iu6TLFHqbn1H8NpSttH0PYxO0ADi5
XTTTEbhz2FX3aOCkM//6s/5tABxfxlUMgQyZs6eI6v7x/SBhy8CVKnQ3AbRRWNKLExVSI1jgEo4Y
iDH+08V9/bzw+rjYVxyycn/8vLzpE0BnfJ7BjX+A+Wjt3GGtHv7xt2KupxMiUghaG+5vj6pqk5XT
XFFwMo5sE+s83BMYhYzbC+AncvL/Zi7iv7/woLUDsr2hE6AI/b7EbYscbCXw4JVi6DaO5yPmtuCJ
3EmtX//xVyNd6Xi87wG/ofvbAxuvrYEqY9zEWpf+S94MCA5B4372AAoP+FXTf7pPBi6Tz/Hy0R5g
gTnXr/5fjgKLeQAckLjoLGC8xzXRVORYqDac3n83j/FPfkVeC0bYgWhyScf89tRgHPTX4ALAGTig
Rwa6sALozmzIrg1/M2Dyzz8KEu31PyFv/h+/lROTTCFDdF3LbhtZTiZOMQZCY+Xu32xQf7LAJHsG
eyFWW3b/355X42AynFO+isHHQEKXC/aUzPkh9SaIa2ub//Ndis8Lhev7XshP+dvey6yPqRxDXsWa
KciHeZLJ1mVm2KHv8s+/fhP/9Dd0QglqRImAA/uPvyEhf2bnBATDC4Msvw5JvDOaAfX5nJj/zpeS
xCkFP6Hvyd8+KqGkd+1sZpeaHDh5kAJOXkzsAvBD8DdTI//9tGa+M1hPdDUMisy0/eO3wkqO6SYG
KQwLp8bMPEHN2SfU4wjyjAv9nIzBrtc7FirIii/5vISSC+9/46dVQoWurZRUvw9o11zeazPDeXBi
q2UGEmlzmpXmKNSU/82G/J//1h8rBPLLgiEWvkD9dezfyhORVL1GEJObeq3Tb5ZBwYn6mdFGDS6z
O5GWxX1mjHtBHOtuGIYn7jhy1x1SuzphxQk+lqIZP7Bl14r7Pd4s1P3imGc2zV2L+MvfHFjXlflX
f+5vz8eysKkW/4+z8+iVG2fW8C8SoExp260OJ3mc00YY+7OVc9avvw99N261IOHMrAY2YDYpslis
eoPtGMeEfkWQh3Rg/RHrA4wuTsi1q8dsaiO0hhEK2f4mf/LOrZH1252BMgoUl4GRG8QbATygLJc5
/9gUzo6VZvdProQEUCT47ddG/axGWXitOn/nV6wdOoI/38uWgcuRf/9XOIY8ZMYG6B6YfmhL+hEa
4w1w/wdEwqudoeShupsvAgqccGDAtr04dJRc4g7qnnn02+8WGM0LTZmcti46siUiQturuzaYIY1F
QXpAf9AXOY9bJq0p9W9pO+aBdiw0s3xWRFxfrGFMqcWbsM525qetraVDpYCMRLeFvnQzduFYk0Xg
wYmAS4O2L14EILD98kGQrj9MuH0BRtHtM3KBw9uSm4IOF54AJ0oj8SdFd+2nCdR35cGfUc8VxfLL
9prIq2HxASAVa8inONT6uEJuv3Uul79AQgtUHMRKpwJvb9J6O22PsrIKXEsuCS0XlK6qi23tzyPd
V2QPjs2kIqlrIpAiLP0A9346b4+0EloJ3xoXu86KG/Zi76aD0YO2I/ejO1Q/zGHuP5R0d46UUWQL
ws4vfaOFaEG6yjPOIfXrgyoJNbHOpuZNVF1ssWyE+RkNoXV0lUJ519oq3Ap1KotnKNfp1+2prmxn
C4tjk5cCG0tbPqBBSMIBrhgLoLB0ATDwqaVOB5p6riCWYX22s7YrX9HmZuQTYtBt0c273SuY6CDm
aVHSB7TWPFZDgvZf2TrPte64O0PJf2qxLRnK1XTSGl7OSwtnXHoajIF8LuNU0AJKm6hDojQKEQHH
VO00mKr+gjOWshMhVmfo6I5tgbmxLE2elr8iHyDOOkadCUU0SBdn6pygSEo00WF1FNdXfz06E+iR
c4Ydgdzo7VC2gpY89FKS3NlXP5hVGdM3AHd8hVWZuODw+krfCUars3NtXpXc+ZpwFrOzjFYjBrJh
1CBoq5OCqNgLyiZW7EVQy1//XGEV+YS2Y+sGGfDt/FoeTqjBsZQoq9ggjchzBH7dp7oE3rm9lGvz
InI5rm5iByuMxbwSZLQL8MfWEcKZhcEQ6sNKikdtB/hwZ4OsXdDyBPB4oKQD13MxLbj6qt11TAuT
JxEcS6foLWACorgirK+gYRwiOZwObj7wTpuGX3Vd9Q94+dSPc6eRnL9+5jZ3Gc1zgqplLcJNk+IK
JQZ0MjHdFdcOBtR5dJtP3QAp9j+M5LroYYHv4baQweivk8HrDYNSfgHZoo6hAPQwpI50cK844u2s
8drZF/J9hqsafV9ncVk0Yw1EqwFOUQL3fUCPkS4b7lVeTQ/nEeFo5QFqovMfjiPvC/i3RG5qFMbt
/AKBzuOEcDaI4jSAaQsMIwtt7dtkZtdydv2dF+/qHGkfCZMUCz3LxYcr4Dg4+oRukx8V3TsRmfER
D575iqJG8gxLEMsJtApf/0wkdhsSWqWR1tmLOc5I0IGvQ7o9BauqnSRpFJxgK/Q3LmP/sKIw+ra9
a9am6QiHvckOtYl2t6uKEprpj+h4HO3Jaj6NM0LjdQGcNcaR9PMQOulzNyjT/7YHXQsH1JVRFHV5
zpnWIhyodS4qc0ApASrM6BWTMh3tVIEgQLf48uqhqHtSk6EqKItAixXFZVsyzegdQP/VvJBq5TNl
5eScVn6/cyOuzIoyOTQnVfBmJMe5XcoO+hKkrAalWFdVzwnISnohqY38tfN7e1LyX1rcvdD82JTk
T1Rj1MVHG1Xfb5JSa44GsJI3NabVI1zPHI/O7XHkHr8bx+ARDFVOZUqLUOqIKk9ipG3Bu9TulbNS
XOyxsfEdNxCcmm3xyejBLJRch5ggiOTH9vAyYi2HF6oNsIRGmU1R6HZBnTrvrEAYnHjVGj4IX53f
g+pGstTp83M15cpOxXXlLAi8TqmQU+MynGUE7cAmijChpejMAcyjrBC/CrUJjhHtfQRMpD0lEMj3
r54kMRv5F8MwVJWHxO0kkT5GtB+s9rF3EacrUIn4x6Y7fUYPEk0TXpQ73/TPqi1WlUuR/ekYFmdQ
LIK3mw4TbdIGYbUuSX5YYSZ+yhD/QxVQOuFO1eiza+EYQmGaIX2A5go+ZlQgbW974verbQnbJaMw
yLJwFl8cF8gcyDdFFEpVW9HfYZqY/qYlgQMqBIQnpBIscZgg2JiH7WHvN5UlOKbMH1oIog3yFP91
TdroC0cOpkr4F+I4luRSygSbyQf4LL/YhNHOLFeH0xzZY3I1l0vzdjgkCzWoS4CcpAbgR3A85kOd
wosflRFSdlggM/fq+ckVxecLErzGHG8HdGypSlwMDfQfhbZkbGTth7kz7YfY8gcMNIt2Z4Yr3xFD
N8YU3COkrYuL0qj6KMNlCeqnmzXXyChRr8fawVN8P7mGoeI/zIqi/7M9Sxl5bjcxNX3iOU8cXnE8
r25nSYG2oI3EUcXTA3RTPWIymJDxCK0s/2eHVfW/uG3wD4BktHN+7qO8HNkmM+A9bgO/uh3ZRFlo
qiuLCxP90hOtZ/FQG47+jM5PsdMyXNk7VHA1g6ocpVyC4O1Qiq/HZWiaQBxKNBvrcZpPcKsBO8/l
h8LHyXt7TVdnxhekrgS6zrQWt0qSiVCZI6AnUJzzc0EGCczfV85I56Q7i7j2+TQKPK7t0nZSxWKT
xvoIxyOT+jEzBMC+VoKTie4OCt/GZxq/+gVBI2mTMCo7WZ0MKrf7hvyKIR2XNJIVXWzWZJhwJsrq
FgoI9SUFl6JzROFj50jcfzjeH5SP2ZeEmrsz2GtokkD8bo9NEyOpAynAQ4SmPKPUieIQzjA7y6nJ
nbCclpCPMzpPOtnx4jjUaolIcmu0NJ0q802c8oIM4xxTM9OoIlxb/Pqilg1kAVvNrlWVIVUaue2p
7QMDWY+helERVfu0vZ3uv7GNfp9OKY/OMzfIYjuBvA6g4PGNmyxFHaInyH4Nkna8oBNkf2lbmJjX
eIRd6IHjBmS5PfrKJ3B5Z5L18R+8jUWYd4U9wsutaOw38/cA+WMaL5hMT1CaCIHn7cHu8ySikEab
lnNjGfqy/SxNcRFExJ1CBdp9xZALkR0xD1c/wzKXwpp4KIIMMcmubeOTBRTh9fVgwSFifH6FjSD7
4jyllEhVBJ66o5PE/+NB1Lzg0O4jJJuY77anen+AGImEDAopdzfzvY1JXYU1X2KBt9HHHMZxFbaX
iHbnzoZeGYUMjAemTA3oSSy+XqW4yGirPgs6u9B+Mf95VHSkUrfnch/whCxBytlAb2G73M6lQLMW
JekReVYp5zWFRv9ga/FXY5jny38YySbDM3jZUTVbZLI9omWwVwaMXQEj42caiMcM8WH0Poz0YXuo
lb1I7ZxHiIZKNZ315QcKHWxpbKkdg+9jA0uis87mqA8vmk69/pAZTfIxm+DtNaKvvjSD/fpKMupz
QIZ0AAo2nc7FuUegl/pOBowK88L8mXb4fCoGdCkTdTRP23Nd+4B/QAvun8+3bAiiAdN3otMH5Hgq
aFIJZDK47/Fb1A73OhNy2W4jLO64zEgCWVQEpRc70vExqdIm2JaVMRsf0Lsrv5SKrX/RFfC9h751
XC8r8uLV1xWjglzjQalRO1t+TOR6xjENzP44AqV8wlip9LTBtf7DOcDgjjqgxBPQyL09B8OEMbRq
ItEO4xBd0NlAq9WY6yNefq8vUjEV3pPEDxqrVARvh9J0GMuArIE9CSxLBCKtJ5zwrENgIMfy+s0h
aykSREAH3FqcOb1uMAXqjf5Y+c10mV2UsUMaxee0H39sj7QWrWjEcc1IeBXN6dtJ2a2RuXOK20ZV
l91DW/NCzh2Q/tujrG12LlTDgluLKqa1iFal4VP6i+FeVg62IajyIwVdW9V1bot+5/K8G4pJkFXz
EsbkC4TJIkua0Vlq7A5vV9XqxQV7lOlaDR01BlhIp+1Z3Z0rORQrZ1MkJdM1FzeXgpE3vCLkjpI8
C67AnwMkiNrwLZ5szTe3N6Gkxjh2FDszXBnWJsvFXoguAtfMMkrSymYflHhhcgWQVbdfsU3ULmmW
6L+QXHUKRKCs6rXnjAfD34MuNr+FFE4WhOOMll0BOU3HYAdVjvY8RUN/3V7WlS9IJ89lhgYQGvUO
ihTxBNLRTDiWCG8+glhGmVPg5wYA3Nw5Z3d5npwV0EnatawlgInb3e8DLomMMZHGnOmINRvSrqaB
AA/wBeVS9rr9nTws+TCKZufY3d10i4EXWwdNF2D1Zjgf21YbzrwDUS+KLKia2hyXj6ithx5KXjDw
MR9+prGc7RzI1T3EZcDBp4NCZfp24ojszW3tYnWihphQHSIVWUsvCNP82UciIIaiUaEMMiFxsXPF
rw9sWOhO0UUj47wduBYaEqw4bdHlS/rPqH5U/+rYEF2gwgivUsV8STCBfP1BlT1yqoFcfwDBFqs9
lIqr5X4hZwuI/0jJqsmeuzbPh59znytv+7CJFSq4Rf1zeyvfRVdgRbyCqd5SQDGA193O1i5ms5pQ
wDkiv6DMsEk6UPE4FouPrx+HpNMg3XQBky57b1wXeuXU8KdtylDSUWeq/acwhLey8/nWJkRopXLB
kcOAcTGhqJ2FmfqJKjWRMW8t8F+Ym36vP7sSAcTfoyyOZZig0Y7wh3pEDqS9CNtHxT10pQqReHVJ
hC9Esk6PBHImDZrFdYGOVJX1oQ7oxi70b6Eyae/0TtDtAk/kbX+kla0vSGpxrbdl73mJo8Mox3Hz
1FePKL6htodmJargw/RQ96pzDXDWPfSIs+98sJUIR75i27QPNMQ37UUmoYpQKJhsaUjMZfVPKi//
oog4vxmICU9Q8HPPmqW3nCsQld+e7tpHtGWFi2oC9f7lVsHsLmizhF3SZfZ0gZaOEWMMy09Ha2fn
clrblWTtwN6ojNh3YFmXXk8dWEiEUAAvLoVaVJ6gqLATM2WUuEmj2SoUC4HwCdiLzrJzKEwkP6sZ
Fzfg1RPqkaJ6kH6350raXQ7VpO801NYWUFZEJLhT8DpexGh3xDIOmy/9WFt5dirCbjrj/DVd4DXu
1UFXhxIEEJV03eI5eRun1AomFM0m/VhBSjwRLREmxKAM3UmxB5FdXUVuP+qKlAZpVdwOlUSg9TOR
6scGT8wHSAzmQ4l7yuMIc/GfwTKCy/Y2XDt1fDIio06mRnvrdjycE+K2tZmaYdS/EuiK16iFNZfg
kOu1GEZgXj0XO2OuzZEnz5+yOTWVJWSgBPAe5CNhf3Jb9ThrVRJ7UzVkORx6fBgRoc6ft2d53xlh
c7pcbaBnCC7wZW+naRU2hgCTS2CO3S46pNEfyevR1c4J8skI16EaRpxzzlFooUYH31A7+4UKzWz7
h6zFG+bNEx7YF02aRTxNhIZPVBiBf4sd/a2CIYsKRsMeLpTThp950VpQl5Cl75va2IPD3Y/N+SfA
YuRHOZ9a0u0alEpgj/3kY9dVxJXXmeaYoJN30N0z3KTGq8xwOLVZo5y2p3wffRjW0tjLpsRkLR+6
EPapa8mLHW918ySm2H9J0L67bo9yf0TlAKC9eUlzU6jLySXOPGEkN4Kl9S0CT4CZFnIv57Gsvrx6
JGESBeSbmhxtmUzgi06RbhQ67ERDP7nJHF4Gx60u2jzYO5O6P5w00iVw17EBY9yBzAI7spS8iYDm
u8iqG3mBeriqIEuVO/4ZQKyC1ECzB1S6P530nQGF8t7lMUob5HabdAIyd2cB4oO7GV3NCm/bGpu5
69jCvG0icMSvXU9ZTuI5zzuRXtNyPfM+SRr8p5DJCucOru9YExkKHh7PGfianc14fwZuB5Pb6K8W
Ydn54TBIBJGoW4SonQatiKAzPHW2Bqx64e2LghCf4eq9U+9ZCUE6sC/EFMCey0RnEWkL1WqtgN4n
HfdYvGBj2B+V0PyaKxZuRSWypwiTYh87ImFa1TgeW5ne74TB+09rc2FCqJLsEgKA3G9/zb6IXCds
VW3yplpxH5VhCi5TKvxrklUzCkPTXkp3fygZjz40NBYGpAJzO16KhCMSQO6Ek47uvlBxHjFDCw0v
MLu9YsP9hxUqQUbXdJtnMUSM26FQkxlntDIGzyrrHlXDvmk/RS6a7VrXJh2U4dH6jvFK/RTgxr6z
qe6XlbH5qCCbTSorS4pVOmnoqY7F4DlYhb8MMGiuOQVZdK/05hKqWreTKd8vq8wbaQST/jhgGI3b
ueKYMyp2JAYMESuCtxuPB+Q0MDpV66/bZ/NPy/M2qRMS4MrVSWtN9rxuh0rD2qViH0we1rHINA4Z
eKJDbWKVCtTP6D73aGa9tVHa+QdU7oTWf0xz5CAFovEowGD3MKSZvdM7vb9QhE4AVkma5VW2RAEi
HtWpwIhRUfFVTAeR8wmPxpBPv7fnLq/ixdThcVkyUaEEcBcH4YnjuqWZqCsEDQpCUN3VI6CfKrpo
+I6CTTMAOMCUcjzkOlvjkE3o5m3/hJUPTdFFjk6xDjEIuen/Oq+m66MdmzhsaktNnkkR2qtaW+oj
gHlj5yG0OhT9NCg4xHyQv7dDNbFBFtJog6fPSosXWh5q5jFsGhSfhTF0O4+flWBIsZgHlwESTr73
FjMLe76EimQJSkiDkh87XYMvjabOowFl9di3Grx1Y4ousISdN81cB2+DWdvje659YWisdIgcYNww
gpZzRkNQ14oRfyFNe550A5+YiMpdns3oFeIGi9KlrnhpCr+fLKb7uP11V4fnXBE8LPbz8sFrpo0f
JgQOT9MSCw1KjYZy0kOLdmJrRC8RfDwg6w6VhxKbWEW8Gm/t8A1oLEtSkHwdLr5BawPt6MZ69II+
K3+UOBZeDL+zDkNXdTtHdiVCcvGwl+GEUhVZkloCrXNafR5GZFISpDRwUL4OIyBvpG4iVG/09rK9
tGu7GeARnVs6mRrJ0+2XjTHFTEzB9qp6d/xoM4AHw7F9istoD8mxFo1kcUSmS2C9lju57VSMIyOw
jolR6sVDmDvILWGEhvHA9pxkqF3EI2oU3NtwXmHYLimvIp36Mii44YrKcJ4wR7VOfoEMUdG184fW
QvQauS33tD3oykJycct6jERW6H/QCX9FIHROxRAkCOrZQTlgIoZXkFca0iSobhD/2gkLfxBxyznS
YwduBItE8g9uv9sE8DjL1QnLZtDHg4beee5i+DfnqjjPVa/Np8GP2gLd5Wz6gSiDhbY8cqsI/lZS
jmagQjocWjVGDjTB1eIN+Ox2utAT1YLz0CElP6O18b1TBQazSLfxjbCNsed3ihYo/sGqg945odQ+
to+xHhUvTDxIUWbWX80ZZa8Y5DukRy5MB31RdsrDok6F1SHKhyrmB7UYHoMBuUU8tMRjamKl8Oqv
CB2O1yYgWYuCifzKf31FhP36Jk1Tkydu5351WhE8FwgUfDP0ft5Jc1c2DAx6B8YoYALoI4uhmqFC
ZynsTK8yMucDMjHZU6ta+dUeETrcntXKgZCNLKoyNsnJXTbbNSF8so6haISPTyTXjqe1c/gYpzTo
4F3qzzrmRzvzW4lkJJf0OVlJWmjm4ssZs14LH0kyL8vt/F0kogdsLEjC6gFkfNvuYQzX5vj3cIsD
kafySU1dw5vxu3KvrRMguKbOmCUe3IarqqdDihONWaqn7cVd+45IZKIZwOuTEukix4yQTkVukCLv
MI3qt4RqzddKDapPaZLNb7eHkvfM4tDTYeGFYAKrAtWzmGOjoXoS0KLzqmlWTxQRMfPujN+Y7GDi
NSr6scAA5nfV0KDYHnhlcRlYAN3kY2qQcm6PhRWjo9X7jeYlrUCHZ9CVj6Cmfhed2r8ZW3CV9qTl
O+u6sn9cCj9UfOm7E+MWkx2cEulkwZi9XztcFAiUvGSAAONDo+PSlE+OOG/PcuVLQhNXJWCEbgsF
2ttZNsiCud2MgOmAFtI3TW2bN5MZY+FLK2/nfbm2oJLEzdckiFPmuh1KSaGHZUg+IDvaqqiDtvXg
tO9Emwv6IK2uH/Xacd4OJWyh188RaqNhoMFEJmXJVf8rwEUVpR+DJNKrfR8LoRaV1I9VqtTIq7lZ
vZPMrC0om5WCosyWiQS3g9VCb5OI5rqX577zxSimAmOJCNMI24mmnRxx7WxY8joEoQ9YZIm4SbDv
a7GA0Tzh+nWDD5zWP/WpY6HWxUOUcoyMBDS99BOqAN0OaH4lQXUB/JBrUB1m9EWCSGyd46o2sTaw
SqV/mEQaXIWP1vyxmgJwYm2qm+8z37A/Zr3V/c4b6lPb33Vt+lQqJYqeziQ/5Hap8QUV1tBUhmcn
GTLtaWPF48UsUuvfNKnVBwvT8VMI8s9rJh5pO4OvTZ96DWgnySi9wy8Y+tiNhT0YiIWFeXqahBFU
iF3q1YfEBUprFn7yhGGA7fFc7U9Q4ffwXmsbjectCgxSVYjL9Hb2CV33WkF1CESnkSOE26qHqHTN
q4I8x38IEjCEJXqe/OAuQQ+1JA4FeuVeNoToOYZOd8nweH3ISpxOtr/pWgRkCEBPPODJLBfHRw9y
DZmz2PDwqzeC40D55Fc+AEk+4O0yPPXYNb9+SKQWOD/UGMElo01zu5CBVZRohdUzcWno33ZwJk/4
dmJew5+O/5Y+umXbc7wPhA66VqhLSJ0kKfFzOyAC47WNUODspZoefwWvgcqVr2iHRMXOKcMv8YAM
87gTff/cHbcXKWRjgy6OFHugNLI4LaOu4gGd9BMKoIFaeGM/ak+Dafn/DrDKP6T+FD63QYMi9lTm
9rXN4uElwfH4MvWu+r/tBbjfumSBpA309KG73fVVe1ROEYlQqPxhBvBRhUb8Iwcv+FLmVf5le6j7
Y0oWKMFMXKm8ipbpg27QG47rePY61LZPY6a7pxC/2lOZNdZH1++ykzpE9YHbVVybbPRP28Pfb2eZ
hBIh6LCSKy1h5wFMaZtyGKoYiCjmqDYkSOTFoBpIzvS6eu57t9750Cu7SzMkcoIyGCh0Z3HbObCk
ewwLJ0+TtIw+teuT0SnuCZuW+QceSNUl0cW77WneR2IUnKnSO9yyZJrL0jEmZdrYVUgU1k0UfUoz
/W3jO8V7IqFy1YYQzVEe/55DMrwTLtZ2EsEPrDAobN6gi8kGGaadbpioWK+if9SOevCkpGD7kzYJ
di72e6y945C5AK3A74edtCysNm1Xp4OFwYUBKBRA7RCjMJ9gJOjUfvGGzTMcUixmvVgfxgehBdP7
iLzrI3KreKG2afKiVyK4bi/82semaUm1HhgWGcDiUOMuFmNmQCiJZsgGmII6gNExbgqOPvYWmCsh
NPyQuxa6b9sDr31xUimqNfDlQFDrtzEsLjDzisdh9pqyHJ4xDNI/49aaPjiNkf1vGmv1XCB4cNYS
c9jZ32tHivAFQlznfUyJ+3ZkrUAfy6/QTabe374ZG61grpryBV2s9rEOA38ngqxtMQ4xZ8oCi0vn
63a8DKDuICLsKaGPducRVeojqR9GEaNT7FwM8mstQjSxitWk4068WlZ0iwwjXumQiUTu2L6jQWEi
ON8On1796ajXyDcVdSny4cWZqRABnJwmnnDvzMbqiF+heKhyBHM0JSnPSG5SRWqiFndRWB7Kzr5Z
2bBkarB/yZF5Wi1xwJRzq76hWuXNwVzinlVVD1Y56G86rMmeKJd3h1Ebi9dHYdIJ7nYJVmLvLD6h
RcvfiqJcKqg2eLqaJpYb+EKf1d765CSRftle4D94geV3BK1L/oLsgcWte7tlDNRs9QRzR49GaXJE
/Dk5YVU5nefBst+VRld811B+9iY8U06jiiviqa5V+4KHZvIx6kp061GUNI9uxaNo56et7Gba7URb
qvi4sS8LkqRy9DGbdvLsQuhvE1eZH0TfVR+AvuU/AlzhTuqEnGoy1OHXklfjzxjLHxXRSLM443gZ
nWb8A55bYtFVTeJhZ3esVP4pntC3kq9gk+r/Ip5BCC9nYfSjN1hFg7ROOQypFyGz861RDUWchYJP
6qONSsbPAex/cCyCXH1Gmxklgp2VWokznEBNpXFHUxYQ0e1HzGKKw2FB/d/qcanEXS8Jzh0Kz0+y
0z6fUHMxHifs1q42HskInrv5z26ayuhUoFXmVULJX8DFmpdIlNlzUg+Y8HWJYu1s7ZX8hihIIoUm
pWwWyL//+23bVwK+lzp6sV+MlOhnM3rSpyJ74q50vyPtjrxugdo7S5lP5UFtJ//z9kKtnGhJHqBZ
ANreICLf/gILsT4cI1UOV2Rh7Rdgl/2Ir0H/yU4dmjd9i/D2Cbc+5/X3AIwrhpS0RYAri3sgbiu9
p2OPV5/SldiN1thE/wprQ4FCrQN/wOhdZPrDqydLf1wzoVuBYjOWj17L1zDHigbVw3GoLr8HyhRe
Y7qe1cXBKyA6BA1uUY843UyvrixSTSRsUzkhiHHcblcZEKKJLVJOZahOygofHBenFiOpUljMvjJf
caw3ir1gIePiIo6BMpNKrvToSXsWlzz0Tx3KdIJ+fWGjeqf5Q4LFYFc+uf30wwCDdI7V7u3oJv1l
RGflSAO4+7C94PfxivIEBDvueVAnyOHdzts04nkIqdR6IM30LxSLLNh0FgJOTY6W9/ZYK9EHXItK
GitRGDR3F0c+dHnvqDOHZdaHpnjKCFC5Z6Sh+GZ2dVO/ZPM0OWfXrCcTX3hIjsfGR4Mbz5qs2KNz
3+cCgEHEH0IX+S26mLcTHyIDaRPIGFizE1YOTaWFlxnLnJ3Tex/lboeRf/9X/GiHEm6JY3Qe8DYn
wJnU6Z6aEmcDPD2af924N8/bi7w2IAeWyhG4ARpiiz3VxnZnjVnS40UHZdIpcAzCyhQSFQ6IBx+4
zU6GvLaOIObl56SggJrd7QQx2dQAJDS9Z/R18FLMTf5Rt8a9K/8+DFOqQC3DQLqJLFFbLCOYOXfI
s67HSqBqzpAxE/vgYkHzlk5V/Xa2XP9tlSjGS1EGmWf3qvl2e1VXjgljk92QoFoSb3I7S0oboTnE
jB9mTe7hvYXTeNs0L9M8Vaftoe4zf6peBpAPAhGZ05L9gJh1p8+QaDxsnRIsUspY+RJnungMNA1r
b9rxOIHkuv+Ll0GyV3W7F+2TNTdKQ+gP0a+6awdUClYDgd4y0QhziyOOIP6TGJrkKVdbu0L4CMXa
P5aKX0O8ko++WXaf26r7mYWt8bGJ5vSUlOGIwGAvnukRte+3F2dtH0DGBTIr+aWwzW+/QxGOJpZC
WU8ruyupaCMy9F6xi/AyKaVh4BvtCPTu+gEJo9hQPyDqbu0kn2v7nTwAlVSCGM+kxS/wndz0a5df
MFg4sB5CPwOwGzvNTvV37RjD8QT6D98UPv0iPCVY6/U6LnOeoqj9p6pQE5wmMWGdLu48V+eetvHD
9tKuTozCmf2Ho3HftY8aEyeBnIPMxfxFHXX/jWHzSNkeZe0gIRCCBhNBA4bPIlxA586LIiQe5mmr
nlrFF16U9ZiDFcrr8TsULUDFUzFBa47n++1e8aOQaBsKBDN6J74Uw+B6dqiGJz9wy51caW1WCAdR
I6EUxaCLTdEVWpFGhtt5IEpReu269qSHOsbmYbhXkVnbGIK4LkUWdQpQywVs29opLeL7hMHZk662
sYfxd47Zc2xLl4vh1UB/sgKwXhKnAvh+eU/S2MjLDj8iz4dEhNZ3Vl/qsQo8DRu38/beWIl8ukqS
DcaCBwpJ4O0HAwBlxNTTeq8VDpKz/uweg1yJAY/0zVUPXB4Jiglcc0j8nUO98qJEmYiQBxZJ1p+W
gtWhDr6JNlDnmUrYfMqTSUQeppzioEUA865V6WrfkJnGAVvFQ206hgPlVF6hZi4N1jGlYjd3uJVx
g12DEjKit700KxtM4lepcFLVlbolt0tTTE7Z0EwbPBOng8tcpd9K7IHQC7d3AuxKFLgZaBF3Gp8n
/BCCppzBDYweKiJYlhit1exU++5fNTxB4TaSNoCDoiNxO6EOA+6hU9jG+jyrF7fva16+mnKqTZQE
HTVX3yjoCe4Muna7waW06QzwnoJyt9hhOm2BzmgwKu1iOyyOszJhBGygGXp0hlz/oZSZio6F2hpe
zEtzwOrFMN/lRlm+L6sJRWoiR5eQRfnBU8yz88KJGb9sf+m1hQFFL7tuRBRzKcCTYEdomyXKKbGm
2B9TTFlPRtQppyBxKa3Eo/Aw07Z3ovLaoBIHSFeV+s2dIieq+vivCr/3HDbzNQ6L7ykwp1OLPekD
5mH4vfrQP7cnKmPi7eOHzgS3gEV40QjRi53mx80M20Yh03CD/Jtd9F8TBDIvUdnmz0rb+w+RJpDK
muriKfGTX9uDr3RryI45juAfpQ/KklxbOoPfara8X6EUNF7W1MWbaBKBe5iKybpERZseM18dzmOk
lcO1ToELDU0O2JUm+h7DaSWmyzcY/RogrxKTeXsY8LlMgz7V+OZZkz4QYsc3Q6D/24p6erTHqrls
T34tzqLNgfWLzPCAQC2GS3BOVCq8J+bZan/j9AN/uc1K62QNFb7sOJhGTwEScW9mq3R3rpO1qTrU
fWhp0zAiS7kdezbUuMBSu/W0anIvbqjiFG2hc3Jw3To71dWw0zmRc1nuMrSAuUzk1QLz53a8JCtD
ze0Yj9R0PKUZnseKXRfnxBLdzhthbVkh01L2BQbP/yzyjTifpyTDTNWLhD5Ep8ax8KGjGIp9V9Nc
eai0v1B9xsMUmLb+ZfuTrhxgyWOUoF5Aivc+LXpQJFnA2F2u2OdOaaUDGfbBLw5/Wh3NPG4fR7ty
TtvDrpxhwDs0PQkesoKw+JqhVaUc7RoGbBDZ+TVR1QHLMoUaQuQr4/tRGEN16XXF+DCBZUdXoTH3
Xiwrqw4ahCKwLZtyyHjffmAbMz9nVvzGU5w2ObtT+kGUPfbWs96d1dItHxDfD72Gy3vnFK3sLHAR
EuJKlEcjaFH09iNRu0Obtp4SR853vGnNSzrpJU2qfE/KUF+dJDRZUgAUhaE93U4yV2fHn1V8d4ZR
WD9qDIwf6Uzpl7pP+4e57UIvDOzwKLQo/9xhiWhDhgCmMasmHkiJ4/fBAXrC8NCPo+HlAXBEAmuO
ujPI8+ZrVRohnkm5/c/gz5GB4Prcf89gcw+s5zw8dmlUHQkTlnOgKIXrXmxX13CK9rw1VmeJbqIs
/sFiXeIyHSfE0rYZWvyolOKjMg6PKapsExRTvT7QW58UfCvH+YWaa7Xz+FkJS6CXePoQmoAuLzey
jrthWIum9Vrsqr4ROT9URhE0gF9BJ1ih/mn73KxkWVTAJLdDxvs7yZGuip2QPLL17KbkFQ1fsdMP
Wb6nn7K2RQEQMS94bKilLbaoqBq/z0Ol9dSqw2AjT7IIA7mymR5LB3fP7TmtxQIgtfIWQ+GTLvXt
HsX1NbbSfuZlp5jTp9ox6/zd3PpQyruhMV4G6lETlkdtj7clr+vTkGDRt/0TVggz4C4QUqBzicA4
Rc3b36DgtdD3hga/UrOqEWF/lGPRiygb/9mec/AudWDUn1EJMbMXEU66tATvAxRDWu1nUk7JLy3K
hp/bP2olNJPj0g4icQfruAxQYeOmVWrgYgzUcnjOYuyr+9Zqz1mQT6eobvTwgJrOnnDZyqjwiSV6
ySW3oh91uxKhnrh4TyqV15eN/cWFY4bnYOWbH9RSN6cDTRP3KQm74vWTpW8MZJUClsGdu7hua6fu
wa2ii93HjtocE9hCz0lBA+fo4oRyQlsaqAY31c7xXZutlAME9kx5kCvpdraGGmmh7c/4leeW+8Wq
9JGHhOnH0ALqoDyrbd6d7TEYd4b9U3ZcZBegTsihZK8Vm8bFK0bNtTpxdAVUfsLZejG0Bk/63nDT
HxM19PexWxvJIYXmfe0mM7cPWkJHwfOHuNJBuocYzTpI43oaqt+oMkJbQMOsxZrsMBdK8Gt7H64E
gz9vR9n85tMsMyHNSsKhdAeErupcx4HYTN1oemsbKHNk2DZ29V5AWBuQME6bkYc1oXVxM4NgKymq
o6ylihKsP2l0+lSnZfSYtQgiHLdnt7IDOFzUKeQWYMsvdkA3Oo0Tct17vh9bX5ra/lSUc/bi4Cjs
jVVfnqMq2MsAVi4NdO7I9P5Uv9nwt7tuolFpJqWovKlQsIeJ00bgJ66m6M/a1fClcof/UAaHkgyN
XD4UZCngdkTckc25bbOaQlY4JPAn4rm9hs5IEzeJXPTSZk0JX0RgDtnjMFemEh/yWtf/3V7rlQ8L
yxuBbPrcMqderHVE98HP6qrytAyA8SRq46AEgjgWYmh33h5rbY2R46EJjv4JKd5iE7kpBQGOc+WF
cd2/D7R0+pSofXZgaOeSz2W4U8lb2UdQJ/GJQHGJNGCpQitMSh1gUHgRplr1Drk/nEJHNQ5H5C3b
+J+q9MnwnL7fI9+sZARSsQaiIYk0OmSL29NItdjSG1pjEeibU4gmhKc5PI63V3PlyyEtSfma3oKB
nOkiPEeqGwk3KRsvTboCirk5Pca4vh9DN6lev5B0vmgikFPJMRcTmoupzXqjaz03t6rqECQAu5Ii
cN6zAr/gFIkzDIfg9Or5uVg7QtOiv4jq2WJ+AKbVQndQYvbzen7bT7jcIhWqgAXU4p3Yv7IxkQiR
Sln/f7UvhnKSBDn/qiSF69rw95Bl9UmLVfUZCpB4nxf6Hhl4bTy6DTzv/o+5L1uuW8ey/JWM+87b
nEFGdNYDSJ5BOppH6wUhyTJnkAAIkMTX96JvVnVazrYro146Mm5EOmyJ55AgsPfaa9iqCCDnP776
uuNSwvJ6ysUSkqnAwdrYA+5xeo6Syr9blI5+t7/9LAjD8AHiMwiPoZbCiPTTd4Qwsu7MagDS+R3s
DmYCk4fdDBy8b2htvKHJhXKDB68mtj16BqDurlzFtC+Ni0IzFC4LYNY1RP6bjBYi96UbNR8Ji+S6
6+FhiXpglk1/Y/E+boYRAbsuFS+/VtM4IQ7OSQfwN23y1A1J32cp4365TzoMAn9TNv70zuNNwAkO
JhF45kCfP+2qaN0WHdUSXxO8l5sGR1S+BNKl3RjaQxOZd9yHh18v1J8vCUE+YInN3Q1alM+OKJUF
A7LlQ5SLRiXmHKQktG9hh+x6CoxA2p3Tosw506Dy/K4y/GmnwfQUsxe0rjhBMEj7tHurBil361pG
uWrgMVGUW9J9zbAA/t13cbsONlL0Axi0IwPjxwWrEoYMBYEYGjibzCtdYSWezU4XnNYl6d9+fTt/
ejlwLShewEjcxLzpZ3MV+HRwouHPnjcBY/skGMmzlMG1dipWDL3GMfhvX2+rNMEBRr/oAqr98bv5
pJcItcQ9BKDUO5qKmKXfqqo2CN/usITv0oDD9+DXF/2pPd44uBjtY/oMhuxPSAeCqqWHcChc1C3h
je42Krdj0+dS1jpfQdfJImQNXfll8LuEmG1J/FDm4spQomx6NCw4OAf/+HUHJAxrVTdxrirhPJgS
RLVDA+uMzC/H34ZRfi/VPl8NzxJ2piitsD4/3Vzl685FHjxkJyl8WamaqvAkEFA+U1QdzY2bQORI
mV/6aM+FD5vrqGqcK2+IkluEyfTffNHD+gBX7IMcGhm7kTy5ro5tI1H2pogOu3DbyoNNBauWM91A
NEX9yQVdkrBpaKjrwIgvw/NrXuKhXb/8+in+jDxj4OHGoPsAN9uoZZ961LCKULAhIy0fy9o9QSrg
zzRdon7Ax5SNpPOS6KhAazee60jCK5OskWyos9RkQi5JQPrDrz/Rz+jS9ok2KTzQLLSqn4fqrgor
CXhygG1YWM8FHmqrdnVQWqeAC6OPgYe16Em4AjOBIh+++wjR78AeskR8XmYbN1aZRFa7pC448JzG
MOUecru4oburIUNos1o1zTUXbgfP9CBevwDvjkY6wa2+LQaEnNyvPoELVteGSMdAQPN0rO2c1ogZ
iDyIeyDUf//1d/55RcO4Axbq0K/CkgVI9I8reu0EFFcrH3Oo/+JsHfzuIPsJfAc7/27S9fPeBAUS
xjlohTDK/0mzKiR0ISUcSXI/kfpLZcIYAq7YQzAPvP2oi2bwN/vEv1xhmHKhR9hKBRiy/PjlkElX
9hsLNvenZi5wwoMj28m2QGEETafhMndE4tKqsVFhQeA48JWxrCJD/Rfh63/9kDWvvmfPvw/jKmv4
vX/6439cjR/8bpIfH9PF6/i/tx/9r3/64w/+x0X9Lgc1fJs+/6sffgi//x/Xz1+n1x/+UPCpntYb
/SHX2w8ETk/fL1B+DNu//O/+5d8+vv+W+3X8+Psf74Pm0/bbynrgf/zjr45f//4HVGn/tOC23/+P
v7x87fFzd91gPnj9+tOPfLyq6e9/ePGfmDKj3MC4bRP4bcf//PH9b4I/NyfOjZ8LKcRWyP7xNz7I
qfr7H2H8J3AVhIHAMBE2Id8Jswr2AttfRX9C6AMbEggGUNnjVPrjP7/69V87619PBbfiH3/+G9f9
9QAdv8Kn+asG+L9bMN6HDWMGaLgFSQDa+DwdW1Rn4q0mygbHaR+hi2fvGjr5jmLJAKnoAuwTGVyj
UigQmkrcupW08z5aPDHRFCm1Ja2cmVQULsMV+tNo8opSVfJKVqSf8krz+E0hXBYWH8Q6l6NXmfXg
dqz0cz0q4eME97Epb5mEZRZC2QN3dQQHqYYpqv1gH46p8ve8ausHzDy8oRiRWlLt5l6g4IxMndyS
WDV3PuzmYCEuAwg1tHAX/JolrmMArU1yYfmGhdeYDzYZEwhApQooHaPt0s8KuBFrr3SpHADlcB30
DoCX+EzbtPYuh9Ehce7rWGYMs+L+zK+iElIvAuwHj89/9RqTrLTkTcczh6eDexQesl0zVgqbUFMu
oLqsYZWeQuRHnMCNBn958fwV0fAlDJtrn/MSB9zsNnSxCjng0EQE/lUEAvCUddD5JvjEpJ12C7bt
56YsPYdGfmzKg0hHYnJhm+UZHDJxG3A8SgoxB3TrK2IbnqHPDXuMplL53JdR+AUymuiRlMv80opU
XLG4NhjNLfHcZ5EMKmc3gq0DXdXSXAZjmtVG46yELTZL7WEMOzqNaTJkSDh+TEt1PlQNBX+sp9yr
d6njUjE6V4Q998s1bKHPGRhbbC0x8A0P+BRcYCcM66NqZF1guL3W/q7ultek4jeudxoMoLTEPtmq
jQ/+YKdL29R5ChWoHznZ5PekcIP+zTr+Q8JweES9zkZPXEVrjw1WX3jRtI97e7Vofe+y9KxyvMdO
fTTjfC3Kxy6uP0KkWDSl+1xrfupNTblNrvS03WJ489UMHQ3yjucw2LMKQ5K2M5Q3lxA772UoblCK
UmTxKRqkfC/6NfNgnjiTs2Fp0e3qhS6xv+slUJGEVfupHU82AXfGD1r4JKSiaFgKl6Zy8u9BMgvu
4s4O742rjgESXGDetCx5RTCUx/DQu2eGdJBVeIWZXXKHbgQpBOCQSksdHOuF8VbnGWBRjZZLf/Nb
eREnzTUGD+M5j1STmVnN92pNkMbe7jTTZ1Vp5CUxwABLQksjjlOKJNM6V7O8DX23ADc2t2H6lHqv
7gq9egJYK0dkcDa7TxiEFR5bn3BWF73EgyQR9dn16nfUIkkYhgm2qP3pLu4RQqM3y7yRNu5AJ/sS
h+aG2ekuIPPOaZB2VkKJOQa5A6uYubns4mgHK7/MJeWVSp0M+2Qepgu0ZmJXJ/F5UsGaADJ6ZE6e
l7WGuMXZiSY6QWuTp6pCtB8/REGrixCfJRzlYZiGO+08VN27r9l5AJyjXJ/9GGmjqXgnTZW59XnN
uh3skJAfcai98r2KCT5WBaPEyeEYV5ovVQh0tGQZqe7m1LsXCx/2VZi+OU76iqV2boDn+0NlKFDn
PnfamzkNdVZLcU9EZzJ3XiAU74OMJONNvwD1iDks5uIZGxV/jqfpZGCgkqxxmrVLs+un0T9O8QZk
233oTEu+1KxoVHSla2cfs/kj0muFUlH7/g1c6uEYFaxQIJRIEQ+TTYZ+6kx1Yd2A7VnUdjmWY7/z
6qg9XzqNiSx+9SzMF+IMHk0ac7E28WVg2ycMqvYD8JoMkqS9avUxsskd+Njwwpx3YBpTa6/cuj6D
D9lu6JxsCLF64WtyiZruLa0Sqjyr6djWUU0D0XHwosyK8DoSn7VGxjvL8Lqq58B4L6JfDoT3zR3H
cDgENTnsg5uR1Fduf0KWzQmeW/vRdPfLQC4Jl2FEQccyYzYKeUcac+s78zFMpsJT186qbFaXt3Ns
TlK0Z3x6NYbjDFJa3qEWvSix6Ttl+bgG8tafz9JZ7owkD9PY5hBn0Z5lHPZHy9wGEHfPy3lpTwQt
gHT6knpNfQVE6YQC99RF6yFEQDXyv3aruKmQjTXEzimCUCXtLrfYAGSSw+kXAPDQ15niPQ1NSUAu
96nbTKQYiGtbusKUTWHcI/1dI0YQq+AuS3nXT6iig5322Te1RMcmaQ/1TNg556l87ZHInrsmOZBR
XBETt9QiviJrjXkAzJvSSoBkQ21UopRu4z5TM8QCcm+n8TR14T6qG4pz1U5X9RSdFHuXnXvyZomY
tmE3mb7A5CKDsL+Qugf1w9/bVr+JOjq5a3ztYSDhB3YXzssuGjvsvG/WP6aWX5HlKkH4vFXXbu/n
s3sewiEgDlTujdUhHXrWUmjyq9fAThiBOLOEbVCrrlq2UN1J9DTu/FqP6hSS8NkqSUOrn/vaO0dw
bUyD0OYrOg5Eze/ENGFvXeSO9Ecx80KX8T0U1f5TMnslCMAnh8MkqB2ver1ttkPQP2gZfUms9PGa
vUMnlDfu9Gal3s3KGd6AeeaKPBp3RsECcgaEfBRi2qRQa7gLuhQnrxyeK0duIj33egXFLl/tdeod
e51S5TZ4yYbcGapsclWRoBsLeotdsH6tY/kK2xY8cHUFK90Lf1oOApu55w02n+IQnVx5KlMn1+Wc
HkriFo5Js8itn6VD8LzaUzkL78bp8OvXRxdWIU62gI5+CcY3WisRNYUz7SKZAq4NlwNPIrypUUuN
7Q5r8AzqXnIu7XIEJeICaNu3CMda69kW8w+fTsjGitb5MGxnaYsqMbny5FPY9xTn4yOawrMS/hE2
WdObiV0nJXlamvYo0nTXs44uy1uCmD0aDsu5cMeiiXSGtJG9COqzJi3vGz0iKRqBP71tdjqc6gyF
n6ArnwvZuE9AwlD6I4+qGQ9Sqks9ebR28CYN0xFaSazoINqBPvu1hM47i6L6QiX6bB5bjKeqWFAO
T+l59e6jWODdZLAlD7Z2NVHRqQzYMSA4D/ostvKAcqu6bPDdYjef2nSvPeNel4glawJNa6+wzdeB
IZQZDJ68jIcMeAH23OW1j2PaGXzB9Q7d2g6wVSbalwB5FXnCv4wl+t50vU3AgA/Wl2CqaW0XGltz
g862QGYe4IIvETeo13zaLPWlSKDMqk7dhKMg5hk81GFx+FXHSOLABt8a74SoyDOF4VTdIFwP4cKw
O8qICnZRzXdR7xXeGAMCXa5TgAGgSWdBW9EpiXEuD48x8oaa+osdn6pGrVB/1/1V7Xg4o3w6xyFA
WMR+tAPtulVhtxgu516TBHZFk49HFp8lFRAUhFmVh9oXx8Z3of7BF13P6wTAmYjuZt9lT9GI87hq
oL9SBxl5qEi9rIudApbsRYmGIFQr3BTMbiy/Gj/M7aqpRPW4Zd5uh+sSACvGB1nsUHBmKDT8WJ4T
zjrXPoBKXdigDHeJvJlRd9/UzRrnpjZIPx1hgjdGJZ1EcDG2/qMRH04Ir9ThyrjnsCQsgATnKZww
5ybcdeNbsiyACE7EvELYuqZJzlSE5eXt+xiuvR8sMse2vwLR4iyahnOF+dwzWBF7BRVkB/UGMAe4
R/YMm75fTGF416UotqbyGE9q73Wz/gBlGPvONOYC5qVD1AR4zB2idQa4ApfoMFr0M5SbmqCFeA6E
hxqYX9cQb3IQCx7redPgukmW+g2YLbB3rFYXVE4P2StkCu54H6NyynkrDjMQHnguZZXA5wOd4pWo
feSktG4yviCVYiZfVSyha3XvI41TzsLQgSIpDKd4hwxVMo2Z5micLFFvtZdmix98nbSZb3gPs2mB
84eFu7VkZyH5CJP1RcizYEVNDnFnb87BSblYQXauVx3d8GXLCDuvHf8DCm2qBieHNbClDKUQT9FC
uD5ecrxBjNnD5sZOXCQOyabY6h0/rqiCS4Cu/N0MM6B6wYOK+mO1vM3dcuia4KKp5B4chL3qor2R
H6XLiwjUo5i9wyP4agrmXRnMWdOFGWzZsnLg5yXpdrHEXKDiO8/cKnLo+1t81pSiTM76KnqMceig
V73x0x7tGWyMfX4B5QzVCAgPy3ZnzbegRlPhr/dSxRemdE8JNsvLsNd7OKXnepbXCALKmr4RNAma
Am65AWgbzs0aV6+edqhwN0Ma6bU+DUw9ZTLw6JqCsWyZcxfYiI4kOhGY3S6r6Q9lQw4LJobHNi4h
ELXOVUo0Sh+XwoXquSO3XWLg9uJmGLTkxHEEyOWdfA34SAFPXfOyRprimdfIa7BoSGGg3MVQAryR
M97JHFmrF8EoKbz3y8yLV3Ti8pstPeqsPQ7tvI/gEwjrhkuG8oerHJTEOtjwVNFcANrLgqUvhAjV
3lRoNGsMgGij55cqwX7uc3mwKBV7tMWl+9q2DbaBoHML6ceaQg+60AA6L7zpPfqPVXppPntugpgY
c9b56ALR3Zx8iXdwqutDHWl1SCNopmTU3fXwIBcw7MELnKBJzcLFg7+a7Hbedm646fqVtKqlMI2R
Z95sp3Of6CDrysH5gMWihNLbOYFG8Q5y0z7wnQiPf9mnc1AVcVKtuRDgZgebsj90khVZ4thoErGc
nEQURHZ8b/TOi2dDNeQTkXWPoU7zViUXOpRPfF0PfcvpmkBrakVV4pRzkGKnXvvS7ImAH+nqibSQ
tssQXRwNXBZT2bTXImjgoOOjWp8pAjq6sc+5jPdrcppYCK1YjFw/1Kkhd+NjPd6Maq+rMS4MG2g6
HONVf7P1cXt2emeTjXnehDUKGF82q6UoeZbHKoVcEaZPifpSC2HATdds+oZgbOYf1nluGgoimGQ7
cG6Tnjat1Unus9GNgRxrRIBrm+KH1hnsZpidruGVHnr0Up2PEWLecq/P+6ob0ktXI/8Vm4W3XGg/
0fWxR836zJi3lIcyQhDCPh5ir84mIcYr0y+jkw+2806MC5w+sHUExosR4egUi7eSa0y70RdAyYQb
ugHzz7NFZ7GXU+SYTA7JxPBV4R29hdrJrfLTA+yBYgj+wDhM/GsOBA0fxyGti6/Z6q/fYbl/C6H8
f+KOP2CVv8Qx/z9EKAHr/gqhRIX3ynGz/kI7N0jz+w/8hU/64Z+bCBDOI3CkCjYu13/hk/gb5F5h
PAOW+ub8iOHMP/DJKPwTsBwcsSG5wuAPnJ8//vaf+GT6pwtMMYGOCFMzVDLev4dPAr/+Z3QS9FAM
hwClB5uQGOzuH/Ft5DB50sWMGSG3o7UFYkHdadd4JWeUlw4htCdKdmhG4/QaLzGqgLYNlr2vYYCX
/9NN+xdY6Y9zBPhrkE0dD1YfKMjwUPxM7kNAzywUaEkZmhpURQBKCy3l7ZqgYvyfXenTkFoNpTPy
EllAPPXUXrgGlFi/qm4b+dvYoW348en+Bh6mqLDj2ZDoz+hvR7y1Vb3nZiV8gfYWCEC2AP3J03ru
CoT6aphbKQinMeE+d5KU/WZC9q/u6T9f/tO00YYaUjZQYjGRqOqrAC7reV9qc0uCafnNTf1xNvPX
44M0APk1kAd63mc3tGFRkkUDVlLqtMkJZlkD5jJJ6/hA21KgqgSgtbP79YP8cfT/1zXBBN14caCP
IKvxx9UboXkPowpfrwGFpKKOcDByc5wqA9LrXDqt61OIbexvhnzf08I/P1SMqjG29jH1h/rjx8uu
pVgx0kT2CYINhqfE0/pUVrAYLJSZY7YbgoUFAAg5bBwjpHUBeWOde5SrTMwLnEH7+BCVYFAUPfZj
kSOcCXNVnH8JzzHGqtyLUbYtsBaAU+aaoBwl2a9v279aFRgKYyy3+YV/36z+WUgPH6rBQFSKJids
AZUP0AQdEi+dUYlg1PWbJfjJiwoPCcYXCH1Gd42HtL0GP96teAhjGNP1Vd7xxb2FDqY5wh4ZgkSL
EnrvBHoldApQ0aMn2wbxMbibl+PilKgtRufeV624UKWt/r2Yp78+FzT9MJbBHdj4Gz9+rhpVVNu2
kBcC9vti6kbvyICTddBlXRAo6X4jafnp/QCJGvQm7AbIVtgYIz9eri2FjDVmJjlig1uUEyv8MTB1
gddm8A1G2cH+1894u6s/rFFcDn1wAl9PDKPdz4PL0McGB3ZhncNImKlXMcCl9RH17lCEyLtfX8js
eO2rMOjzoFyKf/PQcZnP18db+V28g31t82z99GquwLwXDs92jL2sNWhhwDPHYVLXN0PCgXEGKNpY
bkLMYDIItMiJAPQ1GIJEIziflsVA050BGT/jojDI9kBkOnlOGJMcnR0RMNbgwXQwMFvhuZBTiAhO
Oy330MZ4HsWLNjyYhSz9g63DusrSUgNKbKAATCgoncYcGBvFNx/2gdBMeQm/5hWMrPLI46A95wQt
dL4GiQMewwgnuYMDk1t09Q3Yr7mra15fy4GE82EUyQzvWym8DuOp1r5wONt0u74J/ehCJhoaNzKV
zp2MTPim+6gadyzgFoShltVxFoh5zl02AldMrZO8e+jdOCYPnkT0cSKSW29zNZRER7BO8cAYofhv
0kiLrCZd+P4MOeGivfZ5ckV6rYOeoZOV4fgACpJLLmZjhpuoFVGPjl8POMw7Sx7SCb7gGeho/hWR
SnzBbQJCkMy+/go+OFkBOpW1zHvLOkYVKaOPGQM2hA16hsEKsOvUexyu5KnudfyMqeviocFo4rMx
muy78hukzHVwPnuOWm4vZTOXHyA+zDdmgN8sGgHWvrRBMiS55BYjPFVCNzq1i18hm3iMHle4JAzU
DPF610g+YA5lB/fOOkCeC9CgzF3SjsmtJQY3qkP7OdOlSaYQpsMdxmjR0HEEz/Va09ndGGBwD5sS
EHeJSOEqT8qB4qaQ95gvrAE869TfpmbzQILSqj2FTPQTgj7aFHq+1SUGc0Lln4mmnkfa4/W7RXlE
uiL20eJpOpA0tI8Lkq/MPnaWMD6rwGIOz+rE+Jiu2n42zR4mns0DZ9InWVLCaQFzr7k1FIFA8kH5
iNKlBGrUEYg4SHVooBBPuCNGoesPIaOZKKsBEAaUDxANVajvVe1fwr7DghPoqZLRUGLkVcheLDel
63LEraGqEHTE6RVkHixt4dC2DN17gL1mKQB/bpA8ulSoBFczvYxzrcXOcRyL+C5DAM1jDIBhdROS
BvjARKaHAFULABOEWASZnQxAF1tbtIKoatVrJ1jpnUQYhQCaWh4CQW3mLjOp71yWfcWig18Baoap
YhnDpNOOMs45cDvkhBltl10CECrORcCwFODTANEhbXCU8PNojqLmYRConOnkGJij89iKdL/C6HO9
YKBPOhe+hN3M05IEUOjxUURiN/JpWT6YqprlWM4V/ocWckbHCFLM0r35eMngVTZ3MNQP4YHyqGJW
mSt/8tvqCqKuCA7keFHOw3KtFJh8pXZvRuEET5E7sYTaeB3k3nHRxy59zXmVDVisJJsaCZAOYVRy
usQSSJ/ccR3jY7g6DM6sziibzPcw5j2qqpJtplNb39qYLV0ekCq8455fhRQ6xwBD/DF1L4yvMA8A
3gB+wFSvCrMSkTr6EJeYnWBE6WIHwaY5RN5TBD/La4KQzjcv0hZD6X4Etwmpd4yJlyGOgRJmw6yR
gndR+UaA5+V7MurPWYCxNxDsOjYkM2aK+UBHKfzRo1BikPCqbxH7G+Wpq7qyK2RZg1R+ZE7vItIA
AsX7TkcaDLDFEpQ9PApHCngZCe6+bvt+P4cjFqHGdHnIWVPqJJu9ZboXsGivDn3jLSPt3MRMmcYv
C2hIlvZpjVzLqLeOmII7k47jHWZo5X5gGLtdhArw5UGtk8IcErPCAe8Rjx9bHZv72PD05HiyugD9
Ah3y0nqMYIoTlucwgFl2GHpXiH0I2mxxFe6rNeODGgJ2F1aLGWgpTJTP1gMa0y09f2VVxzAcBfa4
IovnVlWjekAmIwi06QqK8pyYR+asGq9zyXLkQgHIUVMxIzCpq8Ry2TTd6xAyyAIFg58pR+ZJribM
lyfVQclapWYX+jOhzkbRqCYHOQ+l7DsYvhjj0kh77jksoAvRJm3hjoLauflSNnGZh0EHppGupugA
Hma9cyTAhFanDjDK8gZwcQR4aIxOYOyxC2DqDBgV8G9TleDBufG5I2GatAzW7LABwZhOsxIlmL1j
KwEwTxaV8XqdKwqco2jSvi0CmEEbwKZrSjCgDA1wazcpMQ+uDDhtbVft4I1+YEQ8IS1zwFY0Lsmr
6lWCQqrrD6AD6WMrWfclXfzlMA+h2fcTNq5liZJ9CvftFSpLAOBjuLyD2vHUtgzUsaEq1kDgCPBH
TOagtxx3JFqai2YBlleTQJ23agxcaPrZSziHgKYHSB03YJK9oYY98sBBDhj33xMg3wiv7r0X0QKj
m9Yap7lq2r3upYvpVjO7dGTDE8Kh4yem7HgfYNfL0FQkNw7EikUPT2woifS3ZsOXnLQ6V0q8L4TJ
3IjuZuDRMQVtb+/4zRM04tcz8quQzo1Tut3uVdsB4i5buI5bCWg1Y66U1Ou4ObIKnqNIgT5TtQfk
LwgzPnhjlsJhcjdDRHBoQhadrS1mcLwWQVY7YAFp1AY9dcPQfWZ1MMmcyXLde9wPMKTh4UAROgBQ
3Aewg9kBxvamFS8hkKQ77hskRYJeIyLYyiMPoSDleN3Fa7ybBMwB0Lrcg+XsXc51hBPHF/wqib0z
WaeHfvTHLFHDWwXfyyZlZ760DpApTx2TabBnQ0mu6hB576lWpwrQVMYI6AYR37YVGHCvDcwv+tOI
IcG3FESsNxTWDoiCFhy5OEV2uxPa88bGSKNPtY/cZtjLYDeAJ2zIHeRSDzPOYxynpwrRoXTtQlYg
JOs41tbeRXNwhVzpD1fjZya++ofvBI3B/TZz6LZB2LoaHXfKDE+gmw5UNjr9O0samYdAMUGeDK+q
uTTPS6ScY2irmxYAR0tFoxEl6ddO7o7OcGMBzlNPLjyPbbcLFJG7npNcJ7ArIUoUOl4iyrXNlhkB
hrUzFagGYbgQzX6OyaAp4OV5M4Sy3IGv9VIqgywR7p21yThnjgtz8grODClLLlgEChAZX8PUoGt1
1J1jGpBJ1kyV1fMUsPtVIzfCCHk+wng1H6vytW9wvgF68jDfYZd95xRxPYqCK1GdgwiGLQZVDwaE
70qgBBfzgLGY8Nx9hTlNFrAuycdmcIFFhE4GFhj+sSlDti+bBryjFcGiz8NKMIVa12+gJtR5BVtS
pXvQBOTb2GNS7jMfjvVAHIcRE+2arC/IetWQ3OjCOul0CpIV++06XIQoiGeKzT6hnS3nh2Sp67iY
VkfuuQwwPXLjec7mQcCxpl8k+CIaxgaoUtMJKscJteNzGZXI+KzCan3zNSZbdJlWbHuCNQmsjWV9
ADfd3tQxK+9g58Ofqjn2GSVRLXDX+hLTfT+oMB81GMh9kKnyLG1iDTW2hzUnsq6OnY2d20+c4ijF
redwUM5Rn8T86FXKT2jkRJisp4LYeu/WkUiPMACdLhuzjYI8Fg7XrStHlgmWBgcEkVZnPk5gCBBZ
vJF1pb8c3bZLD85C4KmNbMoGK0fxlgBuroK30ou7DjPsTtVFEwTyG25jR3BEcBdk8TX9KtfEA+7P
dAj2HPyZAatDnVbtIPMmL6leMC5XfMWIboRbxKUCrIfb6LjsvnF7s3nhE/82WWtkUgeO11y606ra
XJIgefVm7uEgAOzoY1FHqs7g9oEhKb5lw4pR+gL8itSdYGWTMFS+fmRhIoj5vKdyk47uI7COu7Ef
S0zmgNfV1J1FhywjXjUYVpYj/r8JTerR0TjVt5F5IEJrFZYwxFTOCJHLIFwQ/rRTH73ADC9lEKzF
HDH/cUqjCQQP7ainOSVQ/i4rx10iPuxf6ZzCITYbkzI+1V0wufBCNKAdzhWXWOk4ugh6O90/xmSt
H+uyx0L1fE7uvWTBMQaPg6SmFYxLOnjzMPmiRtXgXq293SwXtMhGWKJfV6tIw6JE3ibOBkivcHEy
dS+kEQmCvLk3Hjy/W/Vx8kPxwcC9fulnbm6g4pxf4Jcgjp0e1wBrm4ugIF0aPU2SYTrTcWH3LSyh
MVAPLVmycQY6Sv0mjSfEpWnvzVR1+hSyFPtRF5UN9t3WKWHpvcr4QY1OjEIeCxNhEkE334ZEDF9b
0/fYlkrBukwvYj1p+Oe7WWilQbui/w93Z9YcN3Ku6V+EHuzLbaH24k6REnmDkJoU9j2RmcCvnwfs
OZ4W7bHC5+rERDja0Xa3WEQByO97V9eDos0dJfemQzAla/Lsvpp14n1x/LobNy2O9BZhoteh3UTX
CC45GYo3l57hRL2oUW/+1DhDvDQjMbPCl9aDWwXiPk28Oj+P/JSHSjEdbGqVGPLgeqLkvFR+FYts
nOBZnHD5kdReez8bRDvFvZdWz0lr93/KylxuS1xo7fqYQVv7U9p/IZdBsPn6GeKsXkQR+QGGquxt
Oo0Lgs7WZ2gRy5I61E957qtPjcnML27nfxoj5d4cuUntYq/yRhwKmch/NgR93U8OHtqNK4IRJq/z
lm/h0vZQ4OGqOh2FnJvDaHfVkx4Ti9Sqpm7ejGlyC97EQ/8gK82CSvRm221CXrXprqoa861PcDgh
yTRVEI926rs7ReXJstPzzEi6LGpGmOTN81VO573adp42XioZDtbGWoyupbYd9heRph7LvS4N3W7q
EoJqI8TMVuUlA/L+TNFyt/JWzp7Vl/MiU0UaxI5deQ8oZ4pwYzDiP1Vz4PLHovtgVROEtiAcdGrM
rb7Z9DvDHrqTnOSc7meRWtBjwkeQ480ppX1ZIfR+wZ0pDqW0o/naq1BNb6h1LJ6NNqqDTVC42X3A
3ArB5iFF2nnI/KHz+3CAaHRq5LbRMLAaGUO5vIfOOGWHqE0ahnwpjQeEhzpE1RNUGafHKqL0ukE9
+cYA/71WwxhM2E1/by30RW5yBXp+xKYc1Aczdar7QWj6fBc9msluKDMJd5bZsAWyFKLYBIrOJSj4
Tc++JvdLHWlqOTo//JrkQNMxqnzgjbRKyDMZraREc/6/Pom//y72/hewKks6kxIbN1or7xOg2Jh1
C+IErTDzPCNVTQZUV755wFGlfsOV/BOYiIzFtG3fJDkRG9HnZCvpr6Tk+qP0MC/7vkYJ6xS0/1rC
V8e+qf4zM+gH0L7+UphtHBgp/3PAdEColel1gPt2gILcxOxz4RbgoTQgjP/Dq4h3d80dwJZp09dq
fsJJHUcFQ5ZV/Kg09JFCcMARRKBjZ7G8/4an4v9XxhIi7x/37j95Ku6wQUzp9+pXzpJ/5S/O0vD/
IHAdNtDnq16teSs2/pepwnCsP5AvQBxgJgNZNqFk/stUYa9MJzeIB8Rtrsbaf5CWjvkHd2pkI7/2
8BT6RCN/eq7+naniV2iZn4D1xzZB7tG6ETBjfsrj4CStFtcsgjgdy+AG601+L8ek34cyJRChyVv4
ShIrNn1T5tfm5GePf7tW/4Ko/AjP+b/Y+vogEO5sksKARYSP8ZnqUrjNmgzkM+aTGk/GSJuFmGyX
n9rokwSL23TtzKjmijG/8WojYFhlW0c8IZk48IEsF+353XM9+y8Jyk00KtpRX+y0kMvB6Mho3A9N
sGu0/7u4sk+x0etHh4KBoOO6AdBbHykcf8tQ7kGwYIRZJHx/1vVxJu3D3495x0g5g5F9wwU4VftI
GzB2Ilns/ASbZZWXWdtj8hsa6leKgs/i2zhssHGg7ycr/HNQkFFGY0UegY6157HsEZNm+Ue/rdAt
drSetqBYKcGfVppHaltmJqfkv/8iP3rxfv0iV2MkHte1K4XYvJVf/PvVmGdkgxniqLakH2QXyYkT
152nEnW8lRU/QJa9PWlzBUI46gJJax+lTI5k1grzoLs6z84tB8u8RzuTzJgdzKLaVSoFp6THOx/J
FFWq/827/1PA5nrdeOfzWFKh4q1Xj+f2758ahLX0LexojE9E5iIOX5oUrVukMb1UEuSwb6MiO5uJ
K427GlU45hI5tToVm6n1k4fSrtSIPK8yoPOtip3IKPpcPP/m4rp8jF8u7vpB19waG+IPy976///t
4oZR7udmsqB9M6NSs+mE06M5tOW+w0OTxqbdCysebEQqxwLnSXbTLTorDjrtGD9tc+n1joBmCyFb
04cCA4Gj7N+kqDvrq+LXz4gZlwMbK+GaFfg5sp3b3CYU0W7jqPXS4Zakxm6Ii0ysgNKs/GXrdTM+
ZBnRJhHMNfFvflgB4Bnk8h2bqWOsTlURnpc2mX6MJJnuAcFKdem96kfRF0a78XU5PLSe6MMYK7k0
tg1nprsdDJWYqL2i1AVCKGp5C/qceAcSRvzkidAM9RSACHgbc1rHVH+qw/R39xE2u19/eUApWFkc
q+x1AYGqv35BwVLZzTwFoPVp0RUxPSzptKlNkwFKmXUK6pz0lR0r5SJFnG3zaxZK52ogcQbirmXY
jnu7sIPffCz4+0+fi8xf6k8YNVyCQ6AxPxHGfSQU8Mpcwm20VXCyWtWfaL/VWFNACJofhV2z5QVJ
3kwX9P6nJqf/dlcogp9mEd5RmZUA2UitTkFXadBtY48vaniezEl9mZ3oGzEazqlKcgX3V08W8vO6
C3bjMOirSGBNyxsiSgK7uc0tBBTo+URzHsJaHBwTVSbclfmllc0brYlkBQfVU5Uu/s2Md5yNeZ6R
lmPXZ5HH+JX0ageRRIa3Kx67ACnmUM0/ZY8Qe+qaV20OM1wwxNdFGcOYkDPomkd7yKotg1Z9IQOK
T2KY5r7pBUYFbpfsrRxgVDey5/Nyqwao7U2dAfbkvXdNZh9S8GVe1fzTdJ61fliwLB5S8lKOS6e7
R4I6H8E6rQ0pM+ax0sVy7eqKVJEwaUqCtPru0Gk//G4QR4ijy8muE7wEW3tI/FdepefRGVw6HP3o
OLdmevQauznrHqAUi0YJtisw3sesq7LeVqntfe19yMYyMB6xf6D5L0Rzqqw5PVjCRC6eB8O2n2lg
DIRSD11rP0VJX97aHQwvjkUgeAP4ZsDsZeTN1Ywi6duAqvd1kC6y69osYEjwhCzm2VPIT8+RX07v
eur7t1pgxdC4CpyxRBmrqztCDfWuD5P6scvEa25jhzKn5t3Rdj/uol7TuqvLEVRrNv2FIuWh+GEO
VgeyB+vlsZ4nxc9RjMFbzw5wF7mT/3XQSfhOHV8jYgAsTBsiM27cws8P3XjN3GEjhz35+LiPtLMQ
y2E2F9MbwY2AIVhH+B52a0QRGGngRNtCZ1C05ITfKyHUKV0G9PhtXbcHRbzEjSQHbENV3QCiFME4
StWenBEZO0U0zcGWfvbszKB3zeJcijRRuyhS7jktMyPcqBr7yiSz5kRGW3Vc5k7y1vdgybte/inL
dJj40prhOwnNww9bOTY3qHKXfYiD8tETbN6CLdOH5GvxoC84Gb9HDfjzlBkEVAoI7HDsxFcUY7gH
jToHyCCpA5DFNsw2Zl9Rd2E0gcYiHApxUaLq3PilOxU8SWUz7kvtB8MpG3V+mAqsJND131LDcx5D
0BLMHXP/gxdreVSu3b+SbVjdodtUcWiyZFlzQdyrn1MgWkOql7xgv/QFqjE9Bz5bc0hopbnYxbAx
7NJ+8nLEm9mQ8i73NY9sBF10qvupvJrLHpsToArqArOM7Sy/rjwiKSJMasfG882LI4MmznHjH3o1
/ejMZXqybO5YylRsfVbYVvYSD11c1251rhJ1Bwf8IiZX7rUZDifAsczDouBjFrct9dIuZX4fSRzj
kSqt+xCi/QGI2DjZUjXYdkAihjqIjsRID180Wy1ZSkHpHhlq7vi7/Lkwm+JYBtLD+iSN4ASZln6p
gkD/kOBD38TMrks1LxkzNcFhNzPF40erFPxFZ8j6hmQe3qy2HHP2+qJ5EeUsj7MBecBFmo/JoFnq
RZUAYjrNUD2Vi753qqK+1YY//4iWVGAPFT9q13uP+p6mgM4xsgt5L0iT8ZDdTHYhf2p6kJl9naK9
wnsQHQjMzY5juOCeWRy+PqdUodrCwuDq5Zx7qsflbcjz6RuevfaBrg1FvpoTnqlL0HG2rBdBcx3/
pPWRQqi6zuISpWS0DRDe7nQBzpJ6Capnd3DnQ2pl6c4i4BCUzsj1ZpF4CHZUCTfPdhk6t6WHEN8L
an3lUIB6tMysPCP1/W6JRN5DJhdnsCN9gH0M9r5nlDeD9mlkVAM4UzOMz0nTJVeVGuzTHBYzYgAp
7vpqLG9HwU9T/NPpTjr5plwDCgap5x0d0dUhHRGMMIGpr3nZiJtyoHf24NNX4e2TapX7z2Xe34YQ
95t8UKRl116avpsEOkv4Od77ROTd+COLhPJFtDOYofjvaI+Z4h0Voryuw6bZ5cSc3E2FrOMMvVc8
+iib0a49w5I3W69FL9yO2v9G4kK0B2cEuin71RaeYMuKsWc5tPRR2ctiJe/TwS6vIROzB0vZw6mg
M7bdWHW1Gn8imZ8QkZjPPYvZVdIaPq3snHpZkkGe8KPtQ4VaZDd4eXC0Wm38idDyPY9a+4TbODwz
8c9YgCR/CRLeaKSCq4Gwq7yA8WUPGPqu3ZWQqLi0Q/tLpy1jgXNx34zRia7CrJ5QS2DOuM0ne7/S
fIXRTU9j3VgHT5r+l6717L3Q3XRaytZ+DaJ6P4ZkjseZWKx3gpm5/We7uUvcFLOfzvSLnrrlBpx6
usm9FD1Lmo8nv4PK3fRdiW606vTFyZf5Vgxzf5SiX+UJFo6h3HculDCkqI+6r3KJojMdIMiIyHtq
r7rEJZ05q0D8w7y85BVb18J9ckAl05zdxpHHWkujjJOqHRg77PfOdxVEkKr27vpuCWVNEUKvwy8e
FS9EcBLxf8AlYu3r0G0febKry4IaigyRoUzjkAl84ybOvOmNBW9B6xnPwpvNm5wi8hft1MERqNjK
dyT9RPGcaGBDWbII9XAiGL3b4blPTeeboTRv+cAp1DuBh8Gdj7ubvNuazDFXizaNeZq/29J9rMMc
mo1DSAciekxKPbxOskofJZq4n2ppy3dS37P7PE/KvS8M/xiOsFAb9BqENXbwfDG4H647X0D1dtmb
8BeyZkqPWtBkNVbkhBK2Q1Zei/U7s106rYDgOavKvMuPBWH1m7LgEXFms39s83Zks3CZLjTVkIdC
L1YM10RaDYaT9N62Cf/lwSrzNwvs4mKTGcfmThbPn52ZQ4c4Urg7oZL5WcnOwKjKgL81kPXAY0Sz
9w1m3otrmkQepeNBgrc5foCxDt8yG4/SFvUlbwAX4HujG3O+89puZNUmTuQ8Q+XfGlDoiF6aDJCS
B6vaRhFP/X7StNvWsmwfyPSnmzsy57ep9cj21vWM2RVCK3ixU4VFyrQANDeMf+GTi+SBUmUnKhLK
zfiRDkE3guCAWuszMHERPqMwxe1TTVgSwAY8nnYFnEmSdDfULi7yMsIwniBtTTeDRnByL/Nunh3u
UOI1j32KVm+ToBDxj/BZ8x13R5lekXuZKgy4vo9txZylt7eRlNRxSnTccRpF9GRlU/1mO6I7YtWd
fqY9eYvMFrW41tOS3tWLhWdbThOMLNKxifdONK0JKj4Y/dQ011kwtU2cWdEbtTkYYwtHMvKkQf/C
yZtddYFlHs0c52SMWRCJwWS6ybw1R8G5AZ/hHxIj7zjFHPINi8jqjXgoJjcuBfPNlpOnfan7NNA7
K2iSJ38IR7Kuw2XpcDNXdDfIxSJ8IzD8nkC2SFZvQjnhU9WjL9Zq4A+eVtKSP7M1viccW1XMiNmW
1NgE6ZdSu8l3AqeptZkdoz4ghtBtXKHse1J5qZoDuGrw0pRDOcbacIQ4WNEcDducsXzAUp8F1FpB
9SMPYSL0X32UACjRAmFiuG/H8saYMkjR2fAaqEQ0dOHeB5N/0AzbzCRURqAYMAiG36oeFH3T5TZG
ylYaN7L1CEtej2vcNypX6lwmTfhk9Y720MVFnnWB8+iMmCLAqHhtkGte8Sg3xtk0jUkcGA+m5VDM
HhYTcADyIshQGKqLyhaB3USpMIunITGfw7GEn4aTgVqsUoP71W4QJjO7914bE5SH44sGPPRuDnNL
fnHMOnhGjEAXi6H5RndhN3lqH/TUz2waVWckhbQiYionIOne7az8BssOmryIvpZtVZnI1rqSwjkP
HcO1QZjpSzZoQ2+TKXR2jd/4D+2iz6mf+XeE6tnnzi6M73Zm4fUT7sIFK6oCtzC0gYEfTGUHCen3
CAHD0VD7RD1bgxt97VbyNmz9vt61eh4u05Q63zUv75u26uTPCCzS5TEyWvRvruCVlw3uuCnqmp1z
QqTRHUpfTCKeswVijy7RmYrPAqRqr13ZkXUyGo0Bye/V4+7f4zIfZYN/xzywWQQsFQQRhqse+XOa
ZA9tMsrEGjdB36HVWDK2nxxfL6/OqDtEdQFBU0HfIzqk2uO7LBYHbaDClMERbUciDiqRits2WQx3
Z4VeWm8ca/GQQHk2eoQlF9PLZGucwUap6os5pwjYRUZyBkFiunU3voHgLpZmX51VVbkGGYduNLOp
TcS9mtkSiQ1O9R6Ghy5gL86JgftdrtOvVM2KmuGhofqWhiFC2FhKfoU+6rQ1ijbF3GfkURbnc2Se
+zpTsYike/r31/uf4DpSEEHRwTe5xb01S/PXn9U3edCarOsEERfpn64Z1fiZk7F9nxW6LX5rFZtO
Z91jIWC3YHYoN6W/WCIWXmldI9Mpbq0qx1nr5K7+TTXWP+HBfDgaY9ZyFAT+nvv5w5nol0XXM2CO
dV88pQkFe5vBXCLEsXVfyyuV0vdUuVRI7sRSeO0hqCjFjQ23Zw389xfqV07rr+8ET0K0ZqcBsH+2
IqWdjdtRrnm0VJNuezlcakQNu9R3xH4pi9+1kf7LW4BIF5+AJsimzxnObhONKs/NepPM7ndh6O5Z
+CRgtMKP/uIF/yNj3Je25j+f07h+ccX9P5mo/4GOOHqN/vbl/hO/9Nh9zz9lfPHP/0UuuX+gFOXr
hUGhlQfwHXjv/3BLVvjHWvgF4bQ2LtNjzaPyX+SS8wdFPi7plxG3R8QN8g9yyQ7+wFtnrilekEEU
O/j/Cbn0ydzDbcjD6jCfEe0dUm70uRBZIdpPsz5vqFKR9bC64Og5oSHXd+KJ3MjDkpYjJicyFIZN
IDGEbrW/RvWnVMHgYJ2SCjeZrvlf7MSLhp2Ly3jcgWesflsvC9y4nYeEORZSGx9YTdLJw9+u9b/g
pyx+988QqgPJE7g8Sh+pmp/737vZHJku5c/Js0J5zw8l82WkYoMyWMF9vwkYu7KNjzZhZxnOcgU/
vhywALjvSWRX6UvSJJNz8IeaFJs2pIzlKwPXYm1Hu8HIU85gkZbELPR9YoJEb9gjF8LBPbd+7HUB
e7qsvMknLGexh8dulUEX7PDtnRGklnNAPO3LHYIlb8QSt9oM9IILb2P7xBrGDccsEbWVEXi7wqcd
MK/R68W51fV30ARRGGe2gXvG7ItBbpCya7FZClRRWzQYRBT5c9/EaZ0nw0GEXvPTQaziiA0Shv4m
t/L+JaTw2roITWkOSkwkJCgOopoAgQrYViZFx3w6ocDZ5WNgV9uuNUwbUV12heLStXdVo+YHZXbE
HDi6m18MGyB0q0c5AXL2lMfsybmNfMBXslp3VVnkXyDZOl5kVa4OGaiZs2nDgeuIpqOhT0XoXr/y
bxuMBp2W6ksWEYhzDyTZTXtMdSZW7qw1H4q6t7xrVpd63jtiVCXDabTSPZCfL8K0bIJE5IguCrHk
8MZ5lgSPWdOg5TM9r1uO4WRKHRdKK/I18qraZ+FM7kun02zBPGL15T6koAqcsrdS8miIPUAIJizC
HpQUE9N4ENywD/bOQ7D0MkfZnfNbiMLuXlpK0aNTqRL7XjETEIhNvuG5W8U5O4Qfmd7P0Ty4MWuE
7m9ERg/YJlEjATJhGjFEQY2YSKV8v203jIDLObB7hOG1WYXfUIrZ0VZKRNVbx5uyr1kTIPCuSM50
d16imvFkpKNWG1k0df+i8rr42dIFkm7axk2tt9Yb9B2Kv6WIJ9kS/skI6n63ekjSM0e2SvYJ20IY
C8Rx824cp6LfDswP2c6EFcqekBGrH7ioSexsbZNgiLFazGWbl0knYi9JJvsWnoo/LNUWf5jL3jnj
QWKRQsYNalWvobbEn7K+o/q/tLRQmaS1qdDaN1FE72rUs+f1gZLGY+WK0D2FhsXDJqwQ2SYAMH/o
NFtVRt2A1nfaNktKff96FIUYJBhmUUj+iM5rRv2qW7RQRzxeC3AP/ZCaBV04bVa/ufCDi9oIjlWm
bqNEoFRsOg87/DP14b52yfBjSd4uke5eGNyFfVsBXOFo/LhdF7tPvG8Tijq8OkbJq+Gvm25QWR3t
Q+QhxD6PS9NcZeVKxjh+VSJuG8PvAT2ihBfnRs9NL1Pvmz0wO58aemDtTToHTtx5xXjPNQEqy7PZ
fTFEUl55aMtufUuR5lAVmftDG4oQhSZp34qygidx7OKSpbx15Wh7pwnTZ+w3nai2aWjLY1o3PwmP
G7ZLY/vp3jfq8iaobKLL3JLVag+mPgEfJMJhNDM9tWuKxPyqpTXx6qcitFgK0lW7MLghcKp5iiQq
U46DtH1VlRldqjnHEDMbDWPjVE42eGBCgHDbVs84uqJT76n2moQxHEp12hV3DoMWPpQipNWQfIdg
Raezp0p7j2GmYTpaWmKRPZtSiPvQVtOEUVC1/mZICb7i+ozBCjmurlNwSC50S77SdkzsfCFRLs3t
DXW+/bazgvmhJIwaWyPb+J1v1e2VFXZ8B44xfaG6pl+LoFGXBxooCYsavg+B0DX1hvxh7rJScw3D
+XZppp4QpZaoU8/C/lOJpzIQxc1sIwYu1IDttW2Bsb2ExBBaKBvjJOs2+arL4nFahvQk+mm44rev
tjKcpheN6wYlHlGAJVh33FVTeyDijExJ0RF1heOuOS8uD3QuM6EIWggJHaGEAhMTsQdFXFgSLm0p
s4q3WZX9RAxdP/LGrlNE/JFPiE9Hs7kZpZBQXVBntyrqo3Kn+n7Y4+JC/lu5GIiA/NiK4qKvi6sl
gkSKQwCaP8OsgsJYgpwIhghN/Pd2WSHjurFfcQu0wItG0P+gsRfwlwCR+RGvuo8IOO2NTQWJWW6D
WQjUr25h79rU92+WqipPJmjQgTfJdFWrMgCId9Oz7Yb9sWqC5RWhIVj1ZE/1vsdh4BAPUrQ/OBph
KspeAGi1hThCDg7b1f6KPBydv33OVwnasapXdllOfGOQbqV8M1rtvvuZ/JmYy3CdVm26FUxTTzPu
45fQLINXg3KLfIuT5gckJ2aKYs6TeDCTEO1FIC38TqPHjyqj4FJACEcXs5L9g+vOyRZnr863lHR1
7zNhWj/DYuzveMOvvCHP3g32WvGnZYngccrwtA/KIqyLDZHi4salS2ao7ArFuR3ed/YcfK9BTe8L
w88BkxMCcPJ0+VpayruIEJtvG3bJdViVuAnNxfoKSlTu7XEU9ySxR8CLBNqDp7Xb2u9S2BV4YN4f
QUQYVm1ny5cFhK0grCRcx7Fx6OSxdDwveoGDZXu3SbjJdkVpNZhKcwhW+EM5X+Nf8V8IYuZhtxcZ
rSlaBG4ZrmUPq3m0+hkKBS1VqG58Dgefs5/XQUhaGk4EzpNkIYooR6mMjVSSTyJcDmP4iXWJ9hsn
2Ku80HrPaVB+ZfGXOC8oBru45FwF286MqgPMIpBJD5XTxG3fCvN+bsPxSEOJ914XaXteMl7uG0KY
tR8T61wthwyqNYsXe87rHbnqkwvQyHcQPqG0JqwqJLcW0LQKWl5zaeGF3+yeDw1w4hUekTbad49k
nqTV1hglIABDULltXR6urWU1XbRFtWm8wyOTFakQdQMsVnMkofdsOokiLfYK7+NC2ojMI467jne3
ZQQRiu/JrgksHSks6rx2yrdlMhByQBqtbzyoIEc13krMmDuS5cAhQFUq67XNXet1coJZ300RVWv1
7LodkXuMQpwBJt6oRsk+Iy9GdtOdz6SUX1kJ2iSe/9kW59SbIs03QUbeVVRE47d8drt7TuRQnonY
XYNWmToI/6ZdmPfw0HVv0yy86mDi47QPQHUTzkvtcHxUFKgfQbvr9FBIYWJ4ioIupj6BJVwpD2CI
nAqmVlqRfOu+6t2KDLZIyjtPBYi/1kD0w+SUEQlbUxTubAa8kTZBRezKunfwMsn9y5x0nknani6O
TpIWD/akOVfdzvV+Mhzd+LjkCKTClRGcLWfUCB6o3cJxR16v5pbMjXpvJLq4qLJ1LpiuOvdgEkha
Eu8zlu6lrTX3v4HJDnuJoVBtZswZL1gFMTK6i+pvSs5QL8YAfu8mWV1szcmMABkgNclek46m+cNg
FNusHWQOFouZh71idduxzzCsoz/Nvg9NKkh5WziWl3Eorwdr8t9TK0CEYGRznHhMW3ByvnFTVnX3
Glkp6HOBupNvo598lMlup2oIZFmAeswNaouRdGwMMEvuz5ts9LhJG2zAEt8u6nH0GmqVKaAO6g92
kNrOZlo84woaNOy3y+QZ1pnFRxCI6kz5cySJ+yR6owm/qXogIM5zZ1Lhszx87h0zI6Rv5N0Ts/J3
p0JmztnuSHqN0Tnz+A5+w8fMnNZ+DruiuYoazfWfHWCZOMB4dOXLdb9Lzcl9ckTZvrggf4cSrvzV
zR2Geatq9ZstrP4+7Am/5zfOEvc0Gb5zwrU1qpNJzGoZe9NkviYjfriN+lgCssrSNmR0+Yz+IgQG
i5Z+2csF/85R4GpDSk0cJE0s8HTku1nJT8dT+cXMTY2yIAjxUITiKhqbNfjHwH5AHJGzOFusglTy
Mv2N0KhEUX7NaMd4nqx5Asfzp+UxIM9z3GVR7VyqlRaxHaBWtIk6vFMhdxjxmq6FR4uXhWcNjk1y
KW3Sg50Oj4zfcoNoEGYLOPkIdcZCmLWIiLjw5TW9Ni3uV2PYdUGQnTK4HW8lecyV7uGhU2hGwlRu
ysGs+ZJXaihbSSIjhC5ycaG8D27t/pykZzzUUT68RjqLHtM5SXcB5ytqGaNebWcrL2V+UFQ8vu/J
B2/VrRQWctimi9tsyShtJHulP/TDHLxYQ+vIrT+a8wYPNCY5ZeFA8tuwn2/BOjH1Zq3Yh2WABj9a
Sbnqg59zVqqOoL7mTKymPnBYIp9kpwyBsEWcfDB+vqnvTCaPA81lX3MsbU+WYfsXe4Bky1F1Hxey
W5ne5tu1lemb98Eu1r3KLlY7Lg4pzpCR/kpL0vmJc5C7vUwP2tXTCTvGuM9QmD7pygoONO1Gz73p
7NvakxDPNnRosjKjSxW8tR9kaZlkJo8o9WSXcKVVhYTVIUR7ovgqWinYvNX2idPnHUtc+uYbPTqA
zHJ2IS9VEgJXShfF7YDRIvBzUqo9qJSYxs7sgbdkBd081TvV5RGviI67k7N+pZOdlVlW5OJ+a3MI
mmlMiy1QJ6MtrrW4ZvGL+0IOd3WeNzt0mPJaQWAjN4n2chbGafCd6uIWhn2UiR+j96pduEmjfg+L
ztnl+O9uow+63PugzosPGj1bGXW3Hcd7TNAlyXiWcR6ID6go+kmYLKcAJoEtxPQ2g+hJm6iiBUOF
Qe70lIwVQRJhW5wxfMt7GMHvS9rpM+OFOJazP1xVEzxK6ITurU3B8LOscdvvdDjA9pNIEXxVhZ4P
2YcAwbIJwB7QQSrCUAmhsLk/T0k35M5RNyr64SJVfmhGU/DlO6Q6dui+xMVSVUI/0IdoQqz6iWpV
UgQWUw3vyQhX1tDl5UGtCoyA9Nbbseu66ez5nrwbA4OHiAZ2XvfGUgxvKMOQedB2iuKjFs7XQazh
ZsNkNYdyVYkkZQM7UzB18PTOoOLUwrOgcBsvzOSDm5p4h/Pp0Q1r48QwjrQlMz0SNAkhU5yIprfr
nCZzd+OqcekT+8Xte+vSFC15e41FxGqvCjgNw3g1tRmgUkI/YxUF9oHESE/Q+RMtfUa3Y0bhbIWy
lJtw1eP0c8ZuYGHrPOJQs560CKDWeC945c4XfGbtW9bXLmwScHKkr8BRUXmXwlu+emnjV2znY/tl
1smXYYSsqD7kRWogKW+PgAbZ0dDI2tsEH5okBJiKzGdpJLfY5wj3HGT03JjVQMaBqQ7zmJbLXqfK
xfAlTHLxdFE9MA8ue+tDKRWsoqlylU9NH0qqFk0V6drlsJ2cZTfnRnWQqwCLyRMtVrjKsrTsu91Y
wxdxAPY/Jsso7zIPTdKQyJYVbFGE3n5ovwzQwhM8iTq1LEn3tZT7IKDdaBukc/UDtqXDIkrvBybF
+kKyxgxBlWRHa5WewbBmR8zYHH8M61Pc+FP4PsDTjrEHM+BtRUBAJfIsYyC5eZW9BYucvvX4lI7t
hK39bh7Ked+uejmffQujsd6FZV3d1XN2mvhtD5Mx8aCHq+7O/ZDgLR9yvDQIR7Ujntp4XQav/4Z6
8qZDuEnmJ7p57QT5tzxtzIdhKNDpLaUNgGbmLxHe7qOREkRZIBlsExj0AuxhRt2C+x4Yw/jf5J3X
kuPYuaVfZV4AHfDmlgRBMkmmz6ysukFkOdgNszfcxtOfj9WjUFdJpyt0JmJiIuZGLXWriw7Y+M1a
36Lapk9uwSD74gxCojrSTjZ756pPRHdmxdVVs4iLLx5aZGfx4KfTguffa47MemDfKlsfx9w1HomO
5jNc1ZFV4DxaV70kQ79sm/OYSiQi3UvqDvrMit3Id/Y6IA6IlINbdw2BeqHiGotbU0bWx3SksptV
i1BtrIz2FLXTwmwOfWeQO9RwKD4tscxJb9fFq02EJYVVCpgn8sqbJcrlpbrqR22EpCuL3C0Emq/B
VWPqKcUdhKG+uSOpawM4Wr0ObpMXABib4VW5nnHTN+HwMfyhePUcxC33JXXE8qnxQmSXUzCadTyk
YznG9EM+4665yDC+dsLlMzLqa/r7YhUMU1nrzCQfm716DgQwXtKJaV8AcjIJSt3C7Pe5MzG47J2M
KjUaWtPYFOjdX3Tvjixrcvy/GYEsJwMbFBPigvWqdmfxzBNXTonfFNRSGPUzjyVgxnhgohkREK7R
9pyGoU3zGPhmGWyw6ELX9BZrgfeDbZ5ctEFyzCxuQNPFbxoyfILVM/0GX/bvJuZg5wh6cU22G/6v
VgCQDTMrw2/s8vRNKEbTO8AwwqerW1RubjumZMCkUt8GldG9/f3A/ldDC1zAa0qJD4nqGjT7qykj
9CfVA7Z+D1vVXIrIGfeZtnDOM3SNC6sfD61Tj49GWrkChKthJn//8v+68gjZuPMOgADy4CLd4OcN
ZR54ubH4TJJX08rznTCbgAFiVBT6S4q2b3ruwIjBkGN1yageOfLnsoREk8iA6eZulqDPttT8fRlr
r1iqYzoauj7hPU3tPYHPwojdSvXLfbtaiLuQazrGbxIS/3XJSt3hQsljm+nxlytL8a9mAyP3LYbZ
KFQArVT+Ppc5c3CMd1jkponp3G6oLKumVKrY6eSAqSjca+u6qiEb+9VVV2jJKo1liq0fWxtQcn79
GwLYv3uTbFlNj6qHa4z3+fObxNQ8EvfZ1xsfJMy0Tx3Db08sfHlfPLgfhnwuvkXVwK4Gex9f8o8t
UgRjRu7sPrP9XV5mBeMeDHKa8aG3Rr+5Cf7FEINRw8MLE7INtl2f1fjP75DBdt4hZy3wM9XR9Pjn
TadsBdgCGH3n33JueCrxC+b1cdBK7R+zRa31bYSMaQF5ogeMQ2qpKB/qvuFyUYvDlZL2EExPApjF
DIx6HvzwN7mDP2KJ/6pq4A1fvZfcRYirMCr+YgrrSm+toxzVi40j2T04la7DTzVy9mlnaG7sd4Gg
vY5nI3erS2bbGYCOloXzbab9Nj95gZN5h7ruQFzBvi/qhBWYyuLZUy4C0SuuuSuv2yAmAUh4sSPY
r54H4AW3a+3jBAYs4iY9dTO8JUGrQS3dh3sjbAXeXm6B73RM5SOraGatRc/OBFl5aLx3ORKkh1nl
/nO0OFh6EQF17W/ujl/CJz0/tNyAGwBtAUgqIoh+ucFXFhMC8kOGWC5f8lujCGltxgHMGokPSwtU
3Gtd56LkQEOFiMnWpzXys+oGxTr/3aVpu2P6r4p91LCi3TaWB7KKQ7QqT6avQzcRvukZMEZcW8U9
bERnE4qMf9VewP/2G0DNeLhCOZbhe+eLaj0ydSnfGPCb+vnvT7OfD1NMC+gsOEbc68Vgciz9cgnn
M/IBt0pRPIdEHFBBZ1vIV/VRmKK78cn52JIT51NLuIO900aE7ufv38APtN4/L0XeAV8yoe2eiTvR
83E7/nwTrfni6aZEs7LmhWoTP7NcikhiDFiY/Fjp8DUH7jFK3fytMFpInHUuryerldlfvNxD/lN3
XuFiujCRhts1s8pEOPP4qSl5CG4d+pojolDQz2BDiaUYK5Khe5pdcne81RDTRtipsfNcBpX733y4
X79eNuzYB1GM4EMLQpxoP384D16CmfrDVzqT/sKkhcQIHIO8eyYE0YUuckw3hRU4N2lQ5e8kkzJO
DAJZpTscWKmzm6NmsDat6Ud3msloPOmSdKkFmAc7Jct7ikZdnqAMcKaYqdeUsAZsUtZMc7YuxUIo
CCNhxuahdkpyRwgj7JjleWpH+Jx8dFOaod/IUq6ig7/YpAKbT4xUAa+iy38n6eeXk6U22qCGK/cV
Bgt7NYetBz1Eq66zM1QJzTZk9DQlXGPtpZ4ISdl7LXNXanLaGrj7+fIbAdcvy/3rG8K1iMAX+62F
eiW4Cmn+YqwTrltQREBWuUoR3WOLTO+pLKMGYuJopT2Bq75+mfoJb7+HeL/YzZ4O03OEoJrginFA
HTqzqC43BFZF34ExlsOuhEV6GziVYyVjV4nvsvBYVXpdLy7j1PT1kzmHC/3VdcHJQdN9tDvlPXsj
83r8MibTux9/14AdwbDexIuw1RkZBHFmhFWdKMhhqM2HHoHXpGjfPNVWxPZ0yPdjLSxFHhJrbPBB
q1MUIJ2WK1NgapjW1RTlOX/k7Oqt4BQZsG+RiQKq/LqBtIXrZAcSS/sDLk+k6qz9aSS9dCStFPoM
jUKVtsvOKeu+jZtARO6x0eV11Y4Z5AzXwnpRkeZP8lp6HzRwMsAtKaILwZkkC8JwraOdM8A9YyuI
2h2Lg68N8tRG1k0/7q3/n3VClkuN89/70M/Fty/58K1Rw7ef9UI//r0/9ULRHxwy6IUCzwSEDUeb
h9efeqHoD1R1FFRYpFj8MObjqP+HXCjApU4pA13bx8luXQV+/wBoB38gd6DCQY9/TZym2v0PvOje
zzIyyAg+NbsZulSexLoiXPr5ZhzNGdKL7P1NhysxHn2tTuvg3rUVx9OcDmOSebVzm3ty3AwullYH
Yl7sNNj+TKzpz0HlEEPduONlbZW7ZynE8ij7bLgFLXMmmRkJdyt87w5nGybolK0d4TbTevX7VZJd
0szqpQ7JQelwmTMW08OmpnVjLONFpPYUKcLDTLTfc49nhNtOmGdEzWPfGNcXQ7TIyis7OHZljR8r
8MjeyMImCcPavdM9jzAcB4rQn/zeMNighCYJmyzqaA+dstgPIBCB5BOwkfZl8Oj2aHD+794SPwns
9t/aa6Sk+lWF9/+ivs7lgv3v75sXUnq+ff1fp4IE71b8leJAYOU/hHbWHwEVPBWAZZoW1fGVOPy/
hXbhH1fHuwmUGf0r9VL0T6Gdb/5xvTOCkE1ixF702gz+486J+EfEoHKx++j2aF/+gxvnhwTtn1US
usuQ51eAjZaSnQfarwX7KtLWDQvCyJPySVy6ze32cHo4xd+j+DBv/vLl/BtBHNbCn57h1xejrbVo
DOAe/PhwP9+la4X6x7o6fWGO6B7lGzDakMl0DT6p6YzIgCtaRyfGxKqNK5lbr5boiwQAsHuszTQo
bleUsN/xPFnfFxYrN2zwsqOGtJMsQI2fw2zudotqa/m0ruuyhyTU3ZtG6J+Y4LtvpLPJfRt1xNN5
Q0dN1+LC+VQsQ/HJt8qgQG1u+B9YPTas2l2aVgKglp70ybpCdd0DlEWMNxvu01yVY3RX8QRkssWk
rUGzsCxsZp2pm6ARskpNRFWy6h1Do4nbASDWbqxBECV+KqJvHWvu+TDAUmvRMRguawZtWhiQqitP
QytoF1tWshTODQPKPsmY4HlHA/1g+Mg6BJ9gWljLcnRTEQSQohShKmbAfFNXY9bHsyAboBFzGL2k
rlfgW6/77DBEsCb2MlrEx5x8i7u5R5YLXDM0JpK3CD5Z7RCNQReSAw5mV08X4YVpuZ3XrGadKeol
2AsH9F+KMxra8pwF5xIyLPYBTv56i+mOfEhvootHp+LqrwNzaQqEztce6XeQdu/zObWGoybcYI7d
Bq0ApD5dP7Uc3ne2zSp5RxZhdbEhtjLHz+vFSsDhGTh6C7f5ODnERN7IqJu9rV5XK1FKO5+tQfjh
A5M5LZMhL3nDDOyGnQsxEGJZbUK9Haq8uwtWtxmf13YBZkyVCoIpogxRx6EbzM+mNeo9PB3OYTJm
MgeWdBnMJ1LK8C0QKVltyzSb9+aqdHbANO+8ENgA5KgU7fAwsQvkmQPF9TkaAjREgW00X+bOm79O
ud+/tXo2L25QFwdAW8EJP5EwNmM2BUC0kTOBjmDke4xqKOuwOMRjxFR6jGdd8IQCY3lyx6wExl0H
wN1qIenibQSjAz4y3F9zVr22luwhYTs1lr1oVoewnECUsuXhMdGg7Hz3RLF8aXtDIY0J1bof29ZE
GIa3HcfuEvnwE8ugR/cgrHQbGrp5B2NVHfzScF57a4wIaMdN8w0RpHK3NOA+241WwCqWc/Ce5Z69
wmBJ2wfaum4vUfb0OyunWe0j+lb2HiaYMNQJUMVGgt6zXSOgc2xHJy3f0djZ4z4vjSaRSCIvPoz4
+4rOY05mL1+ucLWiuZCLxuiV7C8yolZIdt7Rb736QqqpxpTPbfvZ1xaSI2RyEDz//ti6dqr/PCFR
76IFgPTBAQ0Mga79l9JCYOczXeBcPNBRC5sHX2aH/8ErMHyE7OTRMEe/9MoKtL4cEcNuermRa3Aw
s/L/8BWu5dNfepWoG2cHhKK1ESh4+QzBoP4nr8DMlj0vBovg19mGtWb4Wg14q2MQGzRoqIJ/8wq/
8H5Cur4rHoSWi/RH+vof//wvHyLrzJxQInaH9dC6yyUfO4jkSLs+FJlrWCfKv67hkzEnxlPcXBqX
nFEQBjW5uZnXYwQkhCPpl1F8WHomNXDkTL2+SfL0xIEQVGmRL8ry/mwaZslMvK4I9/37H/pnbwWf
gKuHiGwmo7Rh1NLX5+NfPgHyg6X3+wC9xWqdzeFrGFU3bmvu2tn9zSv9XA//+UpXapdjusRr/wu+
C8WUys0aOpytu+c0lOVpCtYHZFHrn6UhFdu/j9b+9y/EiMUnVsHhh//5I61148Pgzu0NIIZYFHLr
zO0rpKC3//SbC2zUYbTaeCJhxfxyEy5+TRsJwH5jslR0JmAGdRN+XBr/YMzVb16L0uovN/z1uwO2
iQPi+h/gtZxfXqsgh9o1C1B5Y7gcm5JE3nazAKCw1SkPfjf0/7kk+vFifChmVLB5+OuvS4fKR40Y
LoDHFxJ1a//VdGKeERGiwh6x6PQoM9YgZ0c1vynGrv3Zv35OAiPYMP7IT8HM9/NPBxxcZh3c101v
e+NzYE0EfmkZ1XBSwjG7Yze+OLgkUC+g1qtvsqFZHxEHtMj5FpzWEICL9sCDvrgrCRext5XfARxE
woez1PdG4w1NEStXrzPF1uaReCqtsXvRkc3VAtp1eE51wdpuVdGnNPTLYqNC0XdQTXvWckjrxn5j
YG7GQO/4s47drJPGtkSzcC67dTgSYMH/uwf48bnurqxhdEjzi9+FS7C9OiF2tafCR28k/PwxGwIX
N0Lv4jkUZmo6pwzO5+eh64r7uoI6vTEclFDb2TfWG7MLFKSFIioeIZ9/4/mA93wxG9ah2RJ1IVLp
AZp46NvW0wx21z6NYWf7N2AO+6d+xfl5XDpPJroz1FeMucO91+TtEVVkcxABAgh3EIjK8pJkmVh1
ky330+g7F8ed1cQzGJLrFqBMi8ABnbzL7hR/TLLApv5cssSGNzuuHYWnrsRy162I2rrUZkKEnHN6
T5ESn/qsd+K8782HyFHhvSXtNm4D1z+HawoScqKcwpoxlshAPLO9s1mVigT8vDk+ZUsdFJuyR/IG
GUS1y0UZKptPma9gWhFlAKoAMflQjXtl56MHHzMINNjDdn7qmgAlryrC6mO0Rjcl593Ba5cUh4N0
HigMo6e54QzfW1maQOhmikgCIZedE7wavpWeDRkRYC7SMTsjrmjmG35MO1F9QGg0CPIbdlkaG4XM
FnIXEIM9z9w1O6Ov/CVpbI6P8xhVsOSxsJFaOGRzvV9D33jtEJN2m2gc1Y5lNLbjFg1Jfk/xEGxp
r3v8uqWPKHEoWnkZUeXslGEwTBscWRztLs1xgQ/a7JIl1dF4EnyVdyREw0NKIx4eTaNn/Vxx7Tj7
mT/OB5BsiYpape69MHomqbbejXa2nuTQ+KzYu1lDyW65lsELtGGS6fYKP8CYkijUwvVNP08wuLwe
5ABuh8I27bu5ylT5ZWJEau3SJR2Mg/aien5itlK+E2YZtSdnSYNj3awNcSQRALetFpH37FeNLM4D
/huS+QotvLj3ZfmpxyHcDbE7IseJJ57qe5eebCFFYajxqlgyMI6NNP0xbqkvPzQViSZJYas5dlKs
gA1AsyeSxCGHauRnG9+0h3e7dnOoXON8MPQs7xcIU5TPbvfdtmaX1FVhJ0VphIdSyvE97M155+GS
5+ZarrmR7A2vpuuivyJqx3SCOhEaLyotbftqOTaDDREG+dcWMedjmk6FsTXmZv0gHQdNO4yp9T3K
SyBiXmo2CTYO7wZ+7BV0z6mbgCYc3sjeDd+17i3ovAvOKsMfhvtpZE4D7bZYN7bsxQ2EB8t4JyfL
sfaNKozdmBlIchv3mhTR2UsG3xu+9gw63RtRGq41mc+r/tA2XY6kWjRnqynXLyUM7HA/CxG1O/p8
+EmuyJGxLHDq863s0uJFFzLDXKMMufdEajBe5xAvdugRxfd5APZcdc4cPU5M21C5RxAJT6CSFvsu
DwpFnq7TFToGyzCsZw9xAHMmI7tKdj3sBQejkKu58dNmeaDDnHtEoWU9vgps3ITN4vBye8QPIAdj
sykY1o4c0Ula5uYCWcdennnfTeza4fyOtWvqPg50S1uUXxwdjT/nSKenUhsnp0SUh82FYmwjBevU
prfmvZ3OVs86tWy/EjxVa7g2trwRvTRwaWhjvRKYC1JKTGU85mYgssRkLP6yAiV+acbF2+my6W4i
6OlZTBJUFoOe0+g/HX89W4RYX7DVLONzL83KRvzdNPcDqh7Uvk7weR4t8I4jhAs78Yk6cfAP5aHz
Uofgnhu4dqdaZpLUjcENrSPgjVnuqlazaSPwSHfzE71fud7UZMOjRB5W28W15CrxNoARgyxX2GPx
4Ju+2JnoE25GekDrUz3mVhOH4Mjd+5n68UwUEbQWxBvuwepnOz3YaH/ibLKzW8vF/d50oCq3q4/K
dhtaKX43ZGUGD7teA6t59yW/623gjhp4eK2XMCnH1coOy9yz8kTm2tFo+fNyCpDQHVrVRdkFrJCT
XdtwedS20T6JDig4d85Q1KfMG1kVh2Yb3dfZbEe7xdYs4oBP1rhdgohgVWsgnQntnVTMKlMjKost
S9k6KYHOSu7vcK1OoNeBiJfMLx7JlpEwVyqs1geeDfLgMXgRtzJq1b4wM+8Di0ekvSVDhzlJrWk4
rLMlPlx9nG9o4mSQZC7B0IpIUxgDRjkd+9rH4sJOTxFAbOfWPjPleD+sxRScRZcv1tYFlwweWS2y
37Q6ch7dAaiXTd+47xR3XzYU0sRJnBZPDvZQWgJWXX5pp7t1DIVmXeCz5Bc4LjZWuVCOEN96TZ7K
PU4wMhjbfY6PgEXgGjhHaU6Wda4ifx7UxkKF/+i2btDtqnEynwjnNeBTR/zukD9kFOC90NkjOG3O
HgA17ssKo4djGgFJbk7sRfp0Gcs3ks6i+VYYNRHZcE5u+85ww3OBlJsxkazleGqBWDL2AEYI+hPX
oKbhlZqHqYloQ3SlAd26XG4mGPbbdqW0WsDNiE/GgjYNYR/wqo3GlEisoVOgBrJQ1O+cnhSQz8Tx
EnY3ryZB4ejLD3gMoG2JFH7KoQgdQqzYjVszlWcWwcoxol4zsrE8jKpp+k4nj6qUHWr5Og9WwWNM
1lF461trCSFvCSNWcAznYaymTXbEw8UfIacVPkt0HVeH2dDuJ8u0K85aWVmHTDWFB12NUJwbEuDK
OOznId85QlXZowWwcoqZ8FX9NlyZ6AujyRK4tisVVKefQwUC9IkFw9YqivImzHoZN8xm4jlzDr3p
5be5u1b7dI7yJBtqgCoA95KMu19s+tF0+YWX5QBAzNnVoSfXGLNQSLR8barvvTFBx0ALBK2j8IDW
GUbDsxaizRWLJKaHScx9tUsnu4oOKEkIG4J1CL5k6SoOkrHbGeuEygJglQvdHuznlmnuQnS4r9z6
bWZ+ksMGFfZVZK+ts311x2xshI9nUw+tfYkql5SGZYyAV/JwpTAwouzYVH6FkbCa/RPmVP++JCTh
HvNaG77P1ZRlr5HZdFfjX1TySPODj+RaywSvxboDoDJTTBjmR+KxIFAxiVYPi2PjvRFCIYYWVsjQ
ISzbK6wOBXdf5qGdhBgPtjloDPTsE+Vi0rbdAiBpNdLPwgZsZAm7MT7SRpG74RadNp4C1pjwQdaC
ZCC+e/0+lGmlv9pAXfrPqLwtwDqBMEYi1Qspnrwq/4FtAik7yiin1mKMG7egSkTMrC/a2U5LBrua
FsLXbeU8j1rQJ4jO1DeaIeHRsIpWbEI3NcIzT4xpW+cRG9UA+ev3Bn8h7puwJpqsOqLjhw6CjUI3
jrtrIp9kKY3U6IihomKRnGeHEmrP3VKY9TOEoIFSXjEZujpKuAFMHCniDrwGk2qriogwpo5cSQFY
s5R2A8fSw2yXvcNKV4W3YV82O7oM73Y0MW20iEC/14VXv3DLhUihq/Ckos5GV6+M78gNNFe52erj
bCKNvvHSvDdP69I5VI3YV7/4bjfue2A4xgt+FgcxZhsClGtLqyFzxCHFBl6TXmLUat702kW4A3LY
s+GmWgZCozyDDRJtlozlUFVnVUN13rETaJCO9629hy+XrkccVDo71ghziGdQwtxj8ein7VxPc3k0
/Dmwj7Lss+Ycsn5lZ8xF+1bIAOHBWC/dDJcCQNC5Gtf51Oa2o48ci/mRpooQhBqjTrGzyll/4WlQ
NttqFdiUlty0b7L+2ncVSvCqzZAnfj2RvJMN0IDNzleHrszy+TFEA8VwDPf4Pcnw/ec+UNMFZYS3
R+AQxWmLmXZj9yyZz8RXzG/4N4mTDZplHkk+HaFcIbMflmCHsr3szy1T9OBmSLtSPBNGyHhy4PcM
doBnqzeHphi4YipQXk2182AsqfoUKstcdvnir6cMEf9p8mr3Hcw8y8HMRap3WefZRPZUDDJ/9FPT
9nlM4kHeOKjwTsaUaXS4rrncYt9sDsqd5HztTSDyZr3vgdma5JcOhOqdYUic1Ewdq89u5vYD1th4
8JqoS1aNqO7i9fn60bOoz2N7kE5Jo8oafSWe7EM5WPZEDkEuMNBf6e2bnhUlbQzPHyLsFPZtwye8
wweYwyNABd0Zf8bsH685U8mgPGqGaKxjXVf8z4iIrKKahgTka/3YkZa9M80+2I3IF5vN3JikR5Fq
9alkuvZM0hrIEIIflm0/1MVDK5X5Ki1a1mY1qzuPWdQO9bcy8ee16UfCDwIGdFZ/Cu1C3uZry8su
HToxcjHn6UPkd8V3OABoX21k5fuIvJlbyHT05YMvlz2CI6lhvRXDnW5dbGOeb6kXXHP6Jld5EaNw
tNeEW87LtjX0qa2Y/S++so1LxWwdUVJmNg+UpO3HcbIgAhV8+I1YSdXZutjAiAcEl4MrefDoNFkK
2Ue23KABp0WdK5xNZ65oKyZLq0x46/2DY7fWMy6Ap7ShTPCYbgDIKsyIa6PGZreY/fqdg8a6KaM5
cpPUz+ejpn5vNhVG7Q9KYiDd86e5t1XuVDiFcABt6GSdL6EZYJ+VfXuc18Cat02nZqwCkl4E9VL0
MeyFcSDtkhmVsZDysHUUW+tNTZTfsgvcHIO/NbSowTgPXg3oYgnRVNmbnw9ue7SVgRSk6v3mpsBz
FUd1KqPNlPnVA+K05aMhM/Hoo1jDbZgtp5plzXmWKXZ1B9PjbRv64oAcuXokSiXYmSyUtk1Qt3cA
16ODT34jVh6a942i3xOxTyrCp3H0BHp3G8pjCXmCsY7Ve2OS51hjd51pRHuHBwrOi4U3sC16aGC9
v4T7FXBk7MvUYvunqb9hHp/Qda2HjCXBUS7QyjZtxBYfe6K6wbW4PEesch5yICgCJcqS+rsC6tuV
4WisJJ66ztNYz4BEJrU02wVaWrPtC10dWjtlYkFkDAlCo/IJbLHmBPc7Dx7ogTCN+dtThfoZop0r
TU3Clo4w0Leq5PM2uMYeDBt5NAMleXbHaYjDjvVhmms0STPnmke4nrNh5cC/pCIhXmtd2tW+4vzA
NeDVWeJ0Go4bXwT5Ob49nRsLW+12GqT3DVdhu+NJ33waPVJXirB8TBVpPZcO2118LZ5fQl0FT2Js
AR5YbTBWX9Yw6j5oaeANMdbQrO/5Orh9lm7SBKssbbcdxpBomWEVxp21+j5Lv+tskDpgCc29a7eB
PhQlnotzk1ne+9UjymHMXDSWDo1FgiNbzhvqV3tn6sqMYgBvGPxziXeszyceR8OVb5sSSIVm7961
SiwWCgwa79CYJ5Bm3DoBfI8tNF33niDD8JuvmUxpAQR3O+AnRm6Uum+p0vMjQzB6yaj0GpxelsKg
HqqRdNG+ooXOR5tlHE5IfzcXa/FE3mOZSKcIdigk0iLp2EuTWQNQdt1J9kkoJIO897YGarmzN7FE
3YaOzB58qWuiBNjEU/1y5W1oxJbpKV3lpns1zizySsJQrM48qpYlf1JVNGrqbNZdsYuE8XXQI0Ey
kn78Wzr6hgWNWqBjssjRAGIGMFQGLZtJKzTzwwzCFDiDwDoatPBTRhCGByS8vPSsoLlsDLLRH2yj
s+6Wmh8uqsxxV8GsiU1RQDITYFKxWl1tX32PKHdrNqSHXrpCPbfd+B6Ecrqge9SP7hQV55VcFE5Z
i9Xajbcnb43L76BTXGRbnEbruA+kN76tBZgR7Fdi4bTFCX1hJq8pD1uapsXO8uM1ZJpAUa/3X+kN
55s5xKltV/MC8mGsh68dReWwQSou4qnj0thYszmScLg2xDzB4WZ8Uk2vA3Xw57r1+R2kT+u4qwYH
BmMetuDHApOe7NKEbRMdcKgUQDu7ZbzKKpv+gmKX05eSzXXIHNaQIYSV455n1H+35FMEr3R0ODh6
FzTmpgQnENw6Tt2C/xgCtW1RvvWIDjyYIiMEqn2tgvFo57UCR0Ot/15BXdtjqq7eDccNuziYbesm
XcvFTGge9Lwv+uiO2/Khypkc5JCUoPUuXnoksMn1kkgVZOA21MlRElAPXTo4HtkmSzsI010m37pi
crdSKZbgNYL+D5KWJ9raY0j+d8tP9uozhA3YFJXKeXRalsXpVLpHX/D+E3NGyBfLMqRsciZb6bjI
4bgACXYZDDqzLy9ppsOvDDS/tbZ4SImdBYq5hDbWqqK1kpVVfL3LoOA+OYM77gtpF9+dutLwYFRK
4RkaRDY1QcvGmUiKSJx1CfyLWyHPoK8qTHZx5rf6PetCYW5pe5ZXN0VvsUlD1MiW0wDaHcfaco72
2pnjflyNcdqGs5Ji5wp/hNjojkO1qzMhywQWsa520hLsJweTmOfnpUYGDY8iIyiTBXN6JQma8Aiy
COsPSRmV2ldN7ZwN7P7OJhKZjg65YL5/m1t+hNNeegsxUrBkvlgMx6dthS3pXLoN6YsAZnVwcGDE
G3t0Kv47EgdUmh2Vkx+TiDnuu7ZZq4cMOM0zOmlz2o5c2ecxGHkfeLfNH3YnA4alx5Al2wg0+eW9
HQUGGZ5TOzL65ysjBk7187vI1Wxve6fv3yfGdOvXgUarvp+oe48NZ+CCbtI2ho3qbPvBylq/IuWi
sZ6Na7V7yFzHUoeInNTtgNBr5xqGuMNlpZ4InPaYm/em9W0lszZZGmsxNpEHGmqL3B/Kienn5bnm
e08WR/pMoC0zoTYpLu5EqMi+NjL5oDJ7JBTUK2mjcDjfDalZ3FPWzbeNA4+AaFBCYjUxXvy//CX9
SlQB4GOj9CrM6BHG2o1sSm/Bvi9m9wSuwYhzX6WvDWreWKREwJ2RzbSaTpgp/ONoc2OD1wunV4GP
HuTFmhuUBlYmXuWoK72roJLnu5V0Li6gjPkpEtGsfCUKW9FrMM0ncLpO49V31TkbUg7moOrJoa1D
NkDt8s6LXVXORtg/GashXzC8e2zWeGJ9c0VZ3kPsCOOGs2LYT34Y7oAdDfTBocK31zIufBowHM3b
GmGsfS68MfpeD3SuGzMdrTUmxF3NBBCsukhAJ7glnrYOHGo2RDV20grtS0uu4LERlWvw1Uztvsqq
/qPwtHfBkNMdTXIVnkwHaXJf1hMs129RB9ZWGEomZfQVMqeOPAlXy6+ZHCwUoDUoGBNPqF9Z5jdl
QVQBF1CGpJI2aemcqlzkH8o07wCbjTWtmSm5ntkpRy9MBe9A2j6nlle1sePnab+ZM9XxK5KJNgyY
mIXVlSeR6+GgWj9ApqL0eCLcz+RZlrpRlsCE7OVNh1ukO45l07Ay4Ke+dYe+Ie55hEtJbmY12Rtp
r0Z2MhEptTvRrAM53jBBEn7xgvkZLUV9ZzboUrqGxVCMpiVHG0w4KQN6zdYKRYnsDiY7w8f++tDN
hpArDyRAJcn41dEnFn0Weu7GxlXLlQqiRlpApHii2M+g1Zs7TK1UghVzR74qujcw1VAc9yUhZ1ZM
eAnt2VxIXd5Y1hS8WZVdnIxZKH0n22FEC704PZT23LrJohJCiyDlwgZpXPSfKwt8ZCLlCim869hZ
bPoIfMFedjA5TQlZcodrFZAt32j00M3TespJof0v0s5rSW4s2bI/NDCDFq8AQqXWyeQLjBJaa3z9
LLDmNiMRMQGrvmVsssrIpuMoP37cfe8dP2aU5xiZ2fjJg9RoJpzLMioWSTTm6K9mhvA61YV4L/r+
VNrIQ47X6MSn4iYTJ5FHnazLBDqWPtymaFy+K+KcCveFRpc3SpaABbcab0scJW7RRG5RgGgk9O2J
E8lpalJR7al1veZ1O1HPQZkRkuK0NqadnJpm40a+H8kzQ38pOTISSjmJxanFXisMDoUjH0FwEUpw
WzcF3HWid8IbKtDlPjK4UuH4T8bvLBx4gFnO92vMsG05DWXhmaJoQnGli4OJxJ2hPPeNKcxJR692
YwmuaUeLqj6aa0/doUkhC9oD7y4q+Ni16SWC9B7yj34YXptRCd1i9JWbkXT1I1V0OHCbstqHeZZW
ByNtingfVBldYIMmb+gdJEeZoqQ88/3V0XMmjaVp90WcTy6JCesZulu1uU3QTAM5nHsI3KZmMvE2
7ujk39LCUCTbpKqhdOozPxGJRgz9t0DTS3Jo+qKhWJPiHx3FSmr0eokhvhcUccZXQc+k4Kn2Umjb
dMtXYPMdoSWxNbPqX1GMSGFpG8Lste4Hixi5hlYH0W5FEFAWJm2+hetGCB4brykofYGZ/lB8Pz3A
ARLs1SBXcluNkukN7R2VvschfgadQl4JrKQnsHY67FHkOcTSRkAIaULSMYV40/Q+rLyxBvHwUxCM
7PCIvWVca1zZhxS0aXgVUWXmTRow+/YIMOYbHZzNnRT3JQ1dtaU/hjJ+GExAkz6YvlE/Kzz7Z+bY
rgivvEYvHn1fGtqbXpazbRLn/odOIIQIyeCRa4xE8Ee1VY/fUNGGfLb1Edd2/IrLxZG5t4drYfLD
1pFQIIWKZmjDB8VPlOmQaF6Zv5dI2N+hBwtXe+bHyXsm0oFgi1LdvDSaXr2MOmAxW9WBXShwqF2Z
U1kFkKYJcmoD3oxREJl4QzhpGcskk4o2vSGhlzzy7YLkqqrUqD/isa2uu0yrHiRYFjeyWk5vBaD3
W6jq0Vql5O5KU9Jd6aRNIPHRqBzowNDA6O9GXUP1ZKYQrzLAxZExPEVRQ+XTECv5Mcpa+acqFhZo
3lABl5LQ1PkREgOS+xzpi7ApPRr7mvNyqLSovaHmZnyVita8BkyikVavxBLu/RLqhL4Sw5SHYKhs
ZTUSH7tc7nbwe4NgTGHXeYUtAQ/btTgkoynbYN/yJqZqmdbSXm6hQEJJx2rKDb2z1kajOPGbKwte
u6moENTSEEqv26q6pbUweMiHmK5CthVC9Ag+dYA1BDohATQ1RftUyqX8UIeonodpN9yJlih/kapG
utEHSduUtK9/K6nee0iY11q6CUtKiIncF9uxzkd2iYp0dteLsE4qnRCZV5R+hncyRdmWyFmc7HQs
mutKCfxbQyuMNzrzI8oMcntX9K21R4qSemdCDZr3iuSTwKcwBuM2SFH1J2fJ23RFbT1EFYT48ALx
Qb6ubP1UEu+VsKWFskga001xJ++tSHAvsjU39DSaAxpr4GN/e7BTsBI9vY5XcNfVgetBwFLuCdLp
gIW+XTwkEGU9R1Ldf1UykPM2iVG07H34dJQHqFKKek8fX3YVNaq+HyziXOAqQ86OFoX0aaS/gXIm
ilS/RLiqPuRaozIiUmmroALBjZST2Ii3ARVA5kJNCxgHlJaO294KlV8Kx3DnQateuUoTQRSdCXHy
5PsmWQcaWaQn8JwRkRRZN7uO5S7bQnOg8CxqUI9CkcR8TScPrji9aw20N6KQJjeEals3jZQpO3iW
L4Dpbo1C2BJRIMCVUCPcI2I5JS9jOA12J6T9jUxcZ9ljjJfb5lxp1/T9tdIumdLsQTMJckYP9AiZ
V6lGGAGBUOKWeeEgdySovifPafpfu6mUOSgV/OBgnVOUZIHf3rYhbNvo6mZN96bnhFmWP8K15ZWC
NhxaeVLJOpsk0jjiJY9IAYpEAzcpOHWty0jJGPspabqNPhY7/EX84A1GHF7FfhM/BVDY35BaGa41
zZheqbb79V0oSl5E/hDkEvVP/6UQQs5V3wJGlXSS1DTq+XSUEKdHWyMTeMLyqOdcTEwYHJ9Ez+4w
CSWk8kNQ/aiQbEgdPW+6rxB74bTgGUofakjSBzemvpU4JL7zjUlVIntqsfqkjll67eHG7njC6Pdt
M1SPUjjCgCdDSHQYwXxsLU/gvYJGcudMbWHNMX2iwplYq8YmkLV035r4Ycc0RPGJwhmJ35K/K7d9
TfUOI5dNd9XoenvfQ+TMKpWV4m8rzUyBL5NZgPLJ0yF9kCDdelAQB78dMiGAdog393BQ9JAUl1mJ
EMY2WUxxB11ciFuKkLdGWd37lapxNuDPj4hvriUvmODej/tngJUaFfhJ628qq53qTZH6KFsA7oW9
v7Bo8rSlIukOZK7lN53I+52W85EMvaZQdlBL6VsLaV3C3ZF4+cOA4tBG1eIORqJhVK/6OKys9wTR
rhtglkNsByyLsoWZCB6bChYTcK5tRNVLTOL7qGOCtoQJEnwiUJTq1ExNPXukChGMz3QSJNUXwp6q
ptWsDPYgjOPfNUAjYZdaShc88JQ3ETMgnnGVOoEQV+xUC94aNTfTzVzG1exSN6G+7WjDecINxHQu
iTn3x1ggNDA18qshQZ/tkdjaMOPiB619iC51GvefDFG+R8DPzQ3pgT1ppCOomSa45bSLPOpDNTVd
K6dcAw+YoJNaJwBAcla7iUJZvQEtUCJyRGPcK0ww6puqiIYbG3LwEw05q9pX6lDUFCByM+K1KJGZ
4ouH4Ho06+HdQvRI34aWXokbPK5FIxaXof9umZX50x8nOT5kfU4aie7EKtsQwA+QZBW5dIs0AqGN
ZPbjlyZTo+/hkCnfSrOroa2ByOZrQGdT4yhlkVZU832EOChfWLh46i+kUHujhJK+EXFdQkWZKEDI
KEJEPt9I9GX0tmWMsOSCnrAeSWHSBoICbfjcpZVY3MUeSo4cw0gjYFH7ortP1WC6CqRu+CFyr/5S
8hLCsy4GeEs6WJ73eWQOX+RCUp/HUgB6ngOs9vZzeGZQLSS1tCWfDclZL2dSdEMvWgbtWWpKohvK
VvMFpUTvGkmwuDrkdecZboujHu2oo5gM0EKePbU/YzzTxrdEt1BLH8kqUNHxZpo8ct+xL9RvCizL
34OMAN9RkgBwe8DV2lyFXgP/KrXz4RFRcag4/08zwPiZVR0uPIyV3BUQbP9ttjXMyQEZ6Ke4zcwd
LGHRzQgTzjc5aiDJVUTx43K77WlXLyKMIG0tSSeKEmea7+NG5byXujpoIRqR66cxlG9TDq5lTIfL
Vs402lKLhGtPmYGAqrqA9IpF5AljE1GNlxHSEJ4QAbCt/I5abqGukD6c6XW1wCda9Nhrmgg0/fOA
6M8qkhryH8DgvNhE7yXOvcfLozkzZ5YB7N0yFMYjmotOaE0pYCGPMaEUj4XxkkE5ZK00W5/2jwPd
F0UgtKIG/usPmOuofzwOcnphghItdWD8pQATVbwTaZOFTm2lPdhkPv6CHua2ZFPUVInb3ALbqc2g
teMNkJWGYnkhKhEjKqARab0eLbnR3OvDjxSaMmu1HXle66VBYE3gN026yPUZCndsMC8mSOf8UbUh
v4ArBAlH6SqrdqF1G4W3PupdlHv1lebr0xWjMd6gh03WYHsRl73rsk9R06I3zs67Jzlv913WbJV2
c3lb/GkX/zwySyQDrrNcElC/pdDHYAg5jSTE0IXbO/VG33Xu4Aq2YENAt8kdgkzXcsg7OtB5Os1m
cHpXcph0m1SJI7iUHzaGq7ntCkLg9ETwWRJpALq/DV1dbtfCTNqw0vksybof2rfGXGG7+ENBcDJu
ZlaeYcMSkIfPKyokPllqWLbscjOPu3NhS3Zkh1yQPdl/xw1+zaFC6tAf4/4zanotHd/1HHKpTrFy
ghYkO2zsudkeTI+hi4r5D67yeJ9JfZHAtCuh5zkeQooSvkvFM4Kx+rneSnfeXkivdbtlBV4D+/nn
2qQvKEBOzc/n7ugEd7Dc5l6EeZS8wLjJj1ApZIev93D52cDOzMwOD9622P+glcXObPCYo/27tyFe
Xln+P/LEn5aHc42jApBCA7uOp//8JTVpd2OodN1W69Yp4RXq8vdI050KyjfYW2gTLwQUur7J9VtN
PoWU9CGMjBW+mBM3AzgFJA93DDrns0jC54+Q8hQ0gDWR81S0+zwo3FZsniAqrJ1ekB5kqIyoQK2J
rZx40dmoKYJKFOGRoBrw2agO0WBSBxK1lci6q8r3oieIrNX+sRbymzGTN22v31HHJbWtobIK+Oth
MBWnhtE2K6d97fu3hT88XXYT59aDrwIODvBkBrgsUCdVPVLsBP1le833vFCvRUJ3LVJLu8tvTb11
fPSAhKx9RRjiHn4ySkvKd1mVVrAvZxfEEsnzoP+hyOZiQQyZIq8/0GpdpnTqatBwW4ndl75Lgmwf
k7mjaezH5ZGfRAHzchyZXBwJGcpiv8wwWbHxNRJlIswR1Gjbqt/nwYrLP/F6C2OLtR80n8b4HmMd
TVXEedS/DV6hl0d0cq9ghJNlaJCIKzKL+XmD0Uc7Rm2moAw3ahtqTTCs05vNE+KymdN9DPrbAACO
/7ZmKfnPZnxDaBqhgeHf18yHMRN/QyVISi2tX6fJyN8uGzuZOLjFTAWZatDi9AeK8mdjslZ1tRbF
cH7nH4p6Hekrgzn39xM5sf2ZNjzCYvsXFq2lfk7P2jjl3xtSGlNvrAzhZL4YwrGJ+ROOfK8QCR39
LJgQaaniKQqNuOEYrdvQKHF5sk43gKWKBLZET7o6C2h/tlSkSik0cIzZQijuJB4kvtK9ceRXgtrT
w4oZKMXh3FAg5Vgy0OSNL3fNZMFJLb010Rb1NzWjCwcEQPvFKLSVG+P0nBKsSwDVZlgcCLnFoHqh
Cxqr9ElZY9VWw/bQed0mHtLH2Jo2XTat2DtZLgN7ECnI+Gl+XbqiMEQjOkZc0Fbz750u3SVD85SN
ia1m/or+/Ikl7mUOEIOymMQTpihhrgRnyFZCdG088ifzvd9VVLkjxXQDxHoub47ZxXy6eImIZMWY
g3i4HYCBft4cImq+Ld2u+DtUFtVnSfvdg7XKRCrsxibtvmRdv7ls8WQ7zhZVeMDQFqNNbemP2jJN
Yx9SMjuPVEcLoSLQfnkIu/9rKzzhIHmA8QuCh+W1Sip3lC30mexquIOuUqs88l4r8cKZlcKGyVrN
TC/ikl+QYnFhAsfn4SPcmCTK1OrKSN7H9u3yUKTZmy3WiIFQhSVcl01dW7xMu0YZTSmRecvVgnQD
3h92GKMcDsmgRNfQB/72lB5Kbp98btFlUBIDaayokG7kyBtWdufJuTN5rurUI2avS7C+cFt9XSbW
ALetHckQmBm02u9M6JZeFLVLDlMjk+xT22wleud8nU4BCMYZyk13Ovt04ZBLuiE7pQQS6rruteve
ute3/Nt2/rHd2tvDwbb55Xa73fJv9sHeNfZht7Ofdvz0P//AyJd9t5/sHb994Ncn/hx/djP/Pj85
8w+Hf9z5J8exXefx0d3z43qPLXf+if85/Jj/yPxH5/9wf16/Pb5d/7wu3IL/ur7mx8/r+f/Cd16v
nNbTHaeoImQrGuoD5ESWwGO1JXVMWZUOH/Qu4uqHLE5bNHE8/eXyljtdZUVVdM4O6GPalsWFd/WR
jZmqhq7hnF3XFR1YRO06pbmrCJ3C+n3Z2LlBcUjhRVMNFbuLtU2Vrp9VpZDpTYoHgOIH8NU0Gfc3
nSzsL5s63UYKDJa6LDIwnQhiHvfRpQsNcNRNPqRoaYKshfdWo45DgtAB/rDJmh90IFy2d+rrFIgW
ATVDjEdr5xJPHUixUigR1OJTp1bXopcifBNN+dUAH9+KWz115JiyLA1uYmI8QtjPQwtr3Uc6LQaW
iJ7HQaLYgLLOmLrDTGVpU/1EisoYO6gZgzeDLpwVf/tn6j47qZlgkzADpw43lzVP/dHUdlqQiUMy
E/Xbuf31n1e1ck/TlD1u+JRdtwWH6qbOLziPaWrceM+g2nb9dW+39lvhivbvn6bjbw13vBJWTs3s
k5afpvDQJuUxnxl5sZsnOjQjo85Nu1VQMkC8BV2UleGfmkBfx/xDCWHI6smBGboxpiGsNXijWlSk
gQWXV5e30kKVk6CA59ixifkYHU1wIZmtIVUdezeUsj16vaOrjXl7qGiwdcqRPhdFyn7GQlc6fZbc
K61Y/tsYaP4CC0aNmZqJ9/HiC6AI8wK14wtgFQ8cyE1u8lnpPRu/JEa5smZnnAJgZA0aKPKxPMUX
zwkQGSNlE55GyAm4kPWL1m2aEm3V/0s78917NKsV5ISoIWCHDgO3l249OohCmGnKZCVYOLdDkK/8
w/PL9SkuzkfpJbHfSnS9lLn0iMLAD8jMV8ZyxtsAbCbcQfzRmLf657H0iBx4IeIPdkXjr10ryPLI
Q20HWrmy26V59j+fKBbmyNJiJwxQCJioDxp2q4JwDB8mNl7wqxFUOsZTR6jICbffavr8kcVZOQZn
XDim4akzKATwL4tBRi18B7Qw4lakl9C/p9VCFfdl/dDLO5FGBjW8ybsrcdgVYIKrp6C6obGqtbYa
FO35t5VvOT/hf79lMQ1q1IRQXzENfMuY7/zmLke1BU4YRbsB8K1ru3B4TrxrL+poSNno8XYcV0Kj
M9uKyFCH55BrTVOWEYHU6UquV0xHUYkS1bWC+5p+tcsDPXMYdUnlwoQEjhTdMjHW0pAP9wT1MrCG
v+Vc24KV+AVIeYNu+783NVPJKbgZmbfPzFx3fB5Lvy/VIlZ0m4L8exeOj1CKXtNb+8OLizWnfbp8
vBCgnKPYw61gLOtKQi+XJRxK7GJF2JWl+UOJZVgdrI9/O3uY4UEM8zB+TPoT3h+5mLGjKXPUMGM0
3U0wpHT7gP7Ixw25h5Vs4rlbeH7pz/US0mX/sKwc2bJUoYbdOiA5RzoBYTUqrAcEkYT+PWmKMtpC
kMuLi0qk+a4qzRDRXAE3MJmBuB8dKh7hAVC8/pZAgmHcelXR/4LpzppugHmBPTJohEhdFGV47DQT
xdstnQvJ79EDRurqU6i9yYDSH8Qqsa7YMqhFFV3fvRRBBWQQBtqM/G6RJTtVgcacWySsXhGw8l/q
sIk+KBw3hygb2l+eETUH8GFDtOIgT/fxXPb4GwgszmszdX0PkBC5DV9I3DQefCfKxX4/QR+xqXNx
eLm88n8KU5/9JFVuWSIwI08FWenC6ecZjdutmVk2bZO2rhRXRRyjddDDekJHEzRR9FW9QLLxpEYD
ooNgk/LsGpVU1wD1IsnR4+XvOQ3rdQqOEAkgdU7WRFtcqlY1RQnKFZ4tZeqTqvqglCv4COp9NAVf
zElaiX5PfRPjBuRDUYt3G1vy81n24wJV9xZRiFIPvZuoNn73UzOtbPmTQ0zhaH6ooA0Ob6S+HFM5
NCjSo8ABqsdypfZqatin5vhvd87CysItjVBkTV2ElQ724Yp6RAs3CZS/EDetOMDlePBGKAFAEs4x
FqmJLCx5hRf5XlLWDiwdhuMDkYJ8HRRG0GkrEcnJLf7HFCxghFe88sRlljMFRhYaCliutNFvQ/8n
/AFXMugIMYg3Ufzb0CI03S3bkNtDLnb/cnP8Mc7h0OeavsSz/vPmMKVIoYcM48UYwcOiPcX0KV/e
7men8sjE4vTJkCqI+VTXTsvNa3jSXkzouAiKzWUzJ5H5cijz0+zI6SrIgU9Ji50ouVGC1x7GqUF/
rGU3Lq8APTiJ+EXwm5V9svRl/xglG0IOhnffUqo+Ky34IuuGWmEbOmhPbrMIsFQu24IZ3F8e4Jqp
xZZsNTTBfRVTgalvhoF+k7GnMwjAkWH8yyTyP6MyZkpncN9oTnyeyjgZLKSAmUqQb2n01mTbrIP/
w3it0u/I1/xXc/jX2uI+qFBtV5OIgXnSrY7qZxEdwP3bsbbydlv63eWoFnudWAcapZFRjX66GwK6
qovfllhfDcF7J0j/8pW2NLbY9XkAUCDJGZTQbMLEuo2N743X39dr237e1cd329LOYtfL0BEDWmhB
go6h5Za+F1PBah4bo//iy/1di+QflC3qdJ3okbq2cmeNz2GVSg1IRyTn8z7pyGnTqolxLWxdoXCH
4YdQH6w0BPj6nBS//Wh7+QycXOV/hvvX4tJZTpoEJrftayf+pm70K3mjmhvtqdiM2+ypLGzu7mAn
Xmsr986fDNHJLB+Zne/YI9/iQ5urmcVs9i3fIJsg7L2Netu/qb/SHUQgtPYjSvk7qm1t5SSedZ64
FtwLug6ETZ8NE6IDjQfF55jyrSUBSihdkAxrw5tdx8nwjqwsXIsgNyGIMqxEsE7V95oPnz8QZpRi
xMpFT25DvbKMLOjpHKt7ubykZ93ake1F3jFLjS4sBGz7jXo9JhgRyxvabndVqO8vmzrrAI5MLVYx
TTIRmCWmMqHfCSmgFyiOSuTlcx2yMFV7vWxube0WXnQovKJNMsxJ1kchPeZUV5DYuWxjbfYWvlMD
3YLi0Dx74HvC4jFt9r4B7GHFzNmhoERF1h94D9noz9uwbpQG9S8R15mB+Her4kegrkSQ5+9veICp
7lGQUpdssWXTFakpE4pozTtZtqu+R127nz4mob7l8b/ppuILEMg4y58vz+Hsik92/5HhhasO64y/
c77tAFPUAOnyCUfSIJvi+TC6FJtI11bSBWc34pHFhd+EQzsc6XHmchDp7gXlsY0gLvW6R6kU6N0V
V6Z23tcXBqgvktKkhIOgmy/YCMqTovW/dYC6VnbImo2Fo8oqXptpxJBgEHUJZz0aHZBuvbxSZ3f7
33nT5c/bcEwaTW1rjLQo54a0Vzvolm/gwCBmyNdu8JPumz93jclup1TK1l9GQWVdQi5LmgtQ5j6f
dmEOv9KHB7Gf/0LPNZRi77IG/PGhCGhY/rg80vOvgiPji4Pd9w0CEAjCOGqyibVr2vB9/V0D5AIT
WfIclCAXoAJduW3O3ueWLNH/R16R+szn+Z3KggQ9vCc4SAiRYVszo9AFyLUpNJow4b0oYHAQU2H7
3wz2yO5isEMdmAMoCejmZyoCdNR03Qc0Pm6G/M2YWYDGtyxo4XR40+K10vv5mT4yvvBtbZ0oxjSH
8AAqbKQl8+zO0H6gfeSGxlVr7Eo4/Ku9Z6xkAc7u5SOzC68j+JNvBR1mBRngjflYtqDIvHIrrbW4
nPXdR4YWzoau4b5qAgwFYJBhnrWRH9iqdO1cXsSV8fxx70chUoTuMAy3s5mB7hMkr95RtrYF0MVS
u9YyubZmf37/yFgQk6aKS4xF8m8JeQcFJqcDUu2wXVrO2G/FdkvKveOMXB7k+UCQjglNpCuExoaF
m0P2Fdpgn4i3qYAjd55D9spFBnlnwo+qVPlehtiSTpGDKkbg8jPIVYznhF7CxHoblV8Fyq8rXzRb
PHHuR1+08IlFlQrTSCOW0xWPAVxW3X2XOFkZXIE2sQ0gtzXgzGZjrRHUK/OtccnwInCrUZPWMmAI
zlR+wFm6A4EMaat+r49w6aYQ96BaKUWPTTpegRFyRJByWpAeFPEZuMOVpXkvpf69Nz+yWobzV2ab
BFcdsnWgLoJdk0u/alR+fT+eSzWi3dXZDJ0lKi2Np8tTePY2PprBRVgo61YMEp+BJN1D1xz86Ecp
S7Yquv4wrqzWeQf7d/ssHGzlFZ3lzQ+mUr5u5OfagySheJSae5U3hQDqx3i5PLbzh/+vwYVn9alB
6SrsR06h0jQFOWEtSo4+rAmf/X8O5F87Syeaqai1d/O5SO9NONMoIkPC54tOXx3imOaz1u0mu4cG
9vL4zlzSmijSswu6glQqxZfPV1Zh1UkjiwTARXhTe+HOU690djzPlzb6DiG1MUROl92Q76+otnv9
24r90wnGPm3Dui6iHwo85rN9Qe+UWplfhn7ZIEJMUmYbi9cQwroeZL1QPDhG/lChipFkzlQ/aYLi
JsG9OGbbyx9yuok/f8fiOoEspGqDku8IwPBuyQjQIA6XHpIq1T1gJkioZGNcsXl27CD0SDDRyiEt
24F68GB+rCmEY9Zdou79EgTN/vKw5s/+7GQYFroIFPV5YYvLhr9uqiWT3glyQzpqgp2/E7V806Jy
R91Cdi3vpg5ALF62eW5Y1Idox/vT5rXs1ATaz4ZSGdYAvxxA7nTc+sOvyzZOw2VukCMbi3M5AJWV
fV/lQRUgrsK2iZL/5SgWGzMcy8Qb5sWhSaAjsTzelcmXy4OYP3K5OMeDWOy5lsyAJQiYMLJ7wWjt
xNvo/k1T/+vE5+e5WgQwVJmBJnHMnKG8VYafef/upY+mspKHP78iFm0jVHHnls/PBzkd9R7Vdlak
lUET+tu4WVny87P1HwPG4hXmhaM5ijEGivG5qnap8RZ4z3Lnraz76RXDbNEfC6gFsVWUTj+PwzdC
XbXm2fI6H5IImANwvFPhaT9hs8zefU2If05q0bxMEHvD/4TUwcorYqGyOr+W+ARLApVG6Zh622Lr
TRE9hOOE5kq1ze/KnXfwv2q+XWtOetgkb/ABOvrd9fRTeUbs6Avd3UBZqht4ii7vTunsitJMSwvd
fD8s8X1KqUy6X4RIhCeufDW4KHp9tOBoPDu9iWEH2lgv8BFfNrpmU/48++hmqUFpBc18HendC5pd
l//+s77paEyL1QXKHEnw+sCUptxAjaNbr8iw/+9MzEM8iq1TcITwT2NCN+8E2JjNGDjQSk3o7Fmw
aCSlqX9O+CwOW2eGME5H2ID+3fGzbzwvBxgka3N7eSzn7NAkRa8m5Ovzofg8FjFuB3Z53DhtB8s3
bOUdjSAmPP2t2crfB8CT+coGOHcPzy3xJMoocfNC+GyRFz2ykZVQO1aSE9L+9nURal52vYFKqTq8
Xx7fue0GWApsDqhFqq6LebQspZzZIMgSDPkuhe0KBbz/ZkCkQigD0clAm/XnARmTGCmpzg0syQPs
qhtYr+0K0Sjlh9o8Xx7Nn2VfXii0aJJ4mOGyp8tVwxaS1A27+2Dtmy/yreIO6Ox86e9ixwts+Yd5
6LfTnW6/Zrf6/fgw3n9Uzri39jSO2Y2Tby5/z7nZPf6cxWEuoUWnuZzPmRdx8OD7Gt8uW5BPX29o
px6NeHGeYapWZK/BhLLV7rzbfCc+0Ky5N+7Sq/ZDcLur4la3EcxhlOkNmtneSnx17oAc219s10au
4YYQsa/mvFETGujvPGioch5al0d6zpAEvkHWOBa0rS22URapvZir7FR4Ip22RPPbrmHtS9XDZTtn
HeTcsAjlAnnkZcfiYJTpWE8GWeTgq9mhi+ol9qg/XjZy7pBTLP+PkcXG0ANDKJvZiIpToe+uf066
N14isBuuSZaf24PHphYbJPc9KZlgYHOQidYtGPyhI748mHnml4fu2MJiC3jyAF1Sh4Ve/ZKG+yG8
J1aUilfYeNXoS96vuP5zET0OGTgc0CtDthYDaoa6yiPN4rWdv2RKbAuwXFTBz6D4oRpfw2xlO5yd
viNry8F5yOGQE6I+P+7L5LtQrGTyz06eScxoAroDLb4IdWIl9nu/w91r3Xvjgwq5i+n9060PQ/0S
jU7Z/7i8WGe391FoNf/+0eWcdeKYmnNoFXXqBjIaGCKjTaqsvSbXzMyn+chMha5L2heYSbQDhH9o
ChMprr2zzq3N8eW8OEVTqfgC2LsG2dD3rqC3+PXyXJ1zOcd//2KnTbFUpB1sGA5kmUX3u4dd3hp3
3Sqy75w3kHn+Y4v+TNh/P0/WKEkRYH/2gDi4cPnamrzvxAO0pjyIVtz1uXU5NrXYzkKQJapXsi6F
Qnpzil0leC/N0L08cWtW5t8/Wn20wBof+p7GMcWrVOocK37XEZ/7b4wAidUl+mVpfvpsZGppPG2s
eSjyT6906F5zkGpdMXJ2C9CX9j9GFi/Uyqezyg8wEjaJjX69q6NjG8eSHbQvl4dz1pIBLwqd8rTC
WYvhyAXZ7ghZUAYCENK7j4a9J4KAdC6bOVMl5UnHu07hfUd7+Z982NHaIG4ayiH1CqczVKfUjLdI
NWxVgYLa0msb6UUEvrQdpcutXgtfLhs/d2CPbS92nzk2St57VIFlgJ0tBHmTJa28ws/5U5AGkEPM
nCzGMtr0gynI2C9zj46Py2mzzlWho3XRVqYNLteMQwOBuCubqI+pfbtSKD238XktsmHQuANWtzjJ
nSF7xhRyWxgRkYOfQ3lu3sC0tfJAPrdXFDIMIHSAXyrGPAlHa9gmArw0AyG1jhhpklAvyN3GB9JV
bi8v2Nnx/DVkLlIO5QiXajHH7ooIRyz6bV7znKVFL5LkgAJu5bCd35tH5havLVL0+ZjmRBI6ekkx
5DBJJO7NgUseZIodhZnTwH1oDPdtMa3FSefCChKR6IGSiETAcrF0SiZ5ML+apD3Iw6rWU1EE8LaU
NwFUZqr0s4FY4/LcnvP6xw+9hUEDcRG1yWavr/WVLTaB7/haiPIUdIhRR/W0XDl9JwDUOa2i08A7
g+3ZocrCLUcJ/Yd13zUOHuiLwEmPx8zVBxV1Om+XpIRrbQNPXChuyuQXPSGumCM3eHnUZ9cYaXq+
gSwZeZWFn0s8aSpVOsWdKG6voHQ7oLSN9EQLpy+afYkPY9hDFCCVG/y8bPncXj42vHDlFONLUjwY
HqBYbMN9JpR2M6yEi+dOJmQD4BJJ/1JWWEwx3JxVjNRB4wjGbvJ2YrQz9e/atLaS895Yhtx0FaDV
gOYvPCsLM3Hbqyp0k0Qm/gNydE6OQh8KIvtOqg9d3OxDbXzWi49Yqhxwko6ESIicBSvtkGfHCkOE
QounSP/qwgsJAuJ+dMw2Tt/MHNqbCEr8tNogeXl54c6dTOOvnWXec8jE2qTDhh2TRU9KGG1Kqfg6
eaKL7p1dlD/HcK1d79wlAlOJCC/WTBtlLUamTmnSQVHeOF6owCisTOm+ynkHRoP3oCj57YCSpiPn
gufIkpyvTOs5v0AXN0Ba6kI0VC/8Aup5dVSNOS967XvUP3Tpr6l3hno7rMGBzs2rCVsAbeO0rirL
F3UIs7sfyzzddfO9qA9R9FGHP+LioxV/eE+Xl/BMeY9GeBXYBggahVBsMaioz9oRN8eMklKGO36k
poUASnAvaVtT2ppwtRXyu7z2ND2bwj22u4g4hjhW0LmocXnq9ufgPAp7GNHNr0/Cmwmzeb2p3la8
zNnVA17JhoWploLe56tZnxKqMXJL6AvlmKndAKxTpG9i9BoMK/vk3PEDk/wfSwt/lmh9biJ2QsAI
kNyS7UJEsw365pWA6myB9NjO4jCAF1OQeMBO1tApK+07GxKpK+URgAbIwIfSc7SXy7tlZWR/rpCj
8AbtwP83hyEZkcaDSv09R3bNStd25dnF4skFY5kpw8mwiDem2sg7NR9IXu10R9pLL1twsIi33Etf
/efJiXblQ8Hj0p4+Lg/w3FVEdvI/duXPm6RJPKHJzZ5dWX/3uwM0tb61vWxCnv+O5RVxbGNx4jox
QbNAwAaYRdmW38orzx0O5qF2vef8RerhQ1Mc0dZc/1viXNM076x19K3N7uLswV4tKADXGmeS5Yd4
ErdFOjk6DR2TiVBFdbg84KU34yKcmQVlUtbQzxHofJ5TrUhGpQxhZk/L7yGxfmT+LMO5t+Quig6G
vHIqlmP7Y42nuggejHfmcotC6qBAWt4A0DOnvaJ4j5Dnkq3vblXgzcrkOZcHtzwRszkgIvM+RXOd
//o8OFFHj1eqLRMymfnpudGUfmtMCGevPQ+XO1MyZyo74kRoUGY2s4X7gqzQy3144221+xbmIjo0
xlZQ8pUDfjp7WKHbH+lO8l4nb9C4QEZ0CAl4i1r60RTZzkN+cxAMZMKqnnClNneX5+/csBSwm3C8
cKlyLD7P39RmIwgN1CUNcoYF4pqh4Uj6/yXtynbkxpXlFwmgVoqvWmrrvdvuxS+C3W1LFLXv0tff
UJ8Lu4qlU4J9MDOAB4OpFMlkMpmMjFibvDNw18xJSJEzzExwBsh4pLQs0YYqzZUkcq9eU0c4oQOW
kvcX13cfVmqgZ+caLIHgDm8qFHIiOmydDijC9T4AAS6ykG3lgS9lu72uvcQBlcnlifucmeMwIhuS
PK/XtbliAIF3lNo/ySYBqQZvoOXr+Dcdg5z/SfHX1eurd8P8m7uNsx/mgW/v3w3n2nBKz/QL3/Tf
nXsI7TkgZnVetv6Tu3v4+Lha4ws63yin8yKtACTSRFgBF4n8u4td3mZ8m6kFxLJD8UjNXl2p3p47
8mzOxkXfsmZmB+kMBkG9pvbgqHbjdjiAs39DSoDnoYs9DM0GPaory37uxuBKAyuHDrYiUJFokrmi
1TJgeiPuQhLkUJcESn9jf1Voykp9YT7Szxf9z7CkKIDjiTZ2iWFFduDowSu0PnxRo8G2HXY6gJ+W
maiOFa2l3WfDwxvkTG42gyORKZ5V9ABn0e2hFIB+4aAA2soUlmPrK2iQJSsMy2ahZAgeWl3KZ7Qg
YlXfgHe6r6/NWSR3EhBqW9k387Y4mcGZB9XAPVsFuYEBCrDT/VmKsiB6hnyMtu3OhCQHQuHu8tZc
GAeGYMEXEK3RUyGFgHYKWz2pMI4p6J4hdbipwWdGEvr3PofjDbcE1ESATpMbiIzAxM15bpWN8Y5v
QgavJddiDQh0fnjPZ+gfI1JCBAXFcUzAQuAOHHOmhlAFqhPX6HF+o6c/CX5FQ/V0efrOriSIbGCj
Rkszwqgxl5BPlwhNQz2UOgYOdg3+EPXaxgA2fajIu6qGD4PoIKVDXqBgA0au0uOGWPGQs9CBXk+A
5FGnRAM36jGSG7ZQYk66WRe3Jx0KET19Zxk1v5d6q7oquDi9pMzGr5fHvOAy2FjzrRbA49n3T4c8
9HOBx8q5W8Va6VtmLnZoG+d+2K+iubW5NCjtgDkNgzU0QJwXm6LYRqtdrXIUYjcQmXfQROJn03OQ
dLtaPLfJAK2ga0gjXkXJPNVuCkGIYWul8aYQZK+0t1Xwk9K92a/kiWfgIqAs8ciCbkNwsZn4szQJ
UzX2ojQs7k4ZBF1B5BQji2JZjYtpqFrpjRhzbrkQZ4FGFFesttnluWbeR4mm+IRXbbBLuR1Ghwon
w4iHrUD3oOehPfQQD+m8qhsLSCcrg3JlE54ZriqgDORCLHsI0SpW6q8t5ZC5AAlr3HqXl/fcpRFA
Z9oYlRAwEWBDna5vZQZQ+8wAl42h0gQtWTVyJ2tPMrebNlTLvLItHFb5UbZieMGvYNcA4QWh4EGW
38ynMsoCpYCcCQQsXV2YXl4rXkhV//L4zsAOWLr5bMATAnJhFenw6fisemBmWmVo3wc2JiwiEF48
MPurUfkCwpvAlTTcL4ODHm67/Bmtx4P9BORs1H0viitjlsnwh/YOSN7Ln7UQ65GXgwB63lTgzJRm
HYqTpcmhBwXBQqCHmaMibF22cFY0/Rz4kYn5E45uxO1QgpOohoniPTZA1eRCA7o7jK/9j+FtjeFo
ITCZoGuC/0AJDBVGKRazqRzKJIctG8rmI3SY6rtGM9CQ69VrzItLfgPChxn4jDsH6LxPhxVStOlA
YBRHWFjsoB7oAQ28t3OyMn1nSSF+HjkT+GjgnjiTz9IZrRsUUsVuAT6q67K0J6/og8IlU0d2Kg/X
2kQX7YFREgcaWNzODn9RTajDWlDRYFFy0Jq3kGubELmhsXIJXZg+EG2DghPN0zhI5HyJJ1DIC3mN
cY3lLU6s9yYot6Fif7nsfUvDmdkicXuaOyvl1ybEwSlC6gwChPiban503cbSP4ro9V+szChwpICz
HNWpL3BO1KjlWuyGZN9MHxOcLxzuefdx2czSnCFUUVDc4o6LpObUTJw0SG4DxlFM5u1W4WZ6SEuD
42Wfx/nKa+BSvPokH0a2jqv7+YML+BdzykXsalFPnoeUss7Jolh9GEYCzZ8RkkOaQxSN/Kiznm4y
aM58TaBOep1CForeQ4+7SBG7cVPegsqWQIOG1MFHHVTDlykKk3dKa3NH7QyqSGNn0zcDTYzf/36+
QONEkKqgGo2WpdP5KlucUz0JuNsaoxdE0EZj+Y4FzLtsZsnHjs1I+XKmBQKlY5iBegq04XdhQ1xT
CKj6Pv+DIQMgbTxBIV6rUixgRqkVk4F8v00pOMGzwTDQLCzKRxRt9PfJipAYXLa44HF4zkctBfEH
rK9yoleQVB3tgicQWxN7BcJNBsSjg4ZvL5s5S6FnahscP4jcGB4i3ulC6ZUWGE0TJW5gVFDIg+wv
CGMOI2shIQxKnaJsvLb99S820dMNaQ1cR+VzvwmqYAwpbDIOdsgObrsv1Ac8lTh6eo+K7WVrCweT
Zc+8T6BVNmeatNMRgvvRtHJdJC5YR64IksS0o57V/uIN+Oxpt7lsbWnZUFlBdm4DjMHObnCBDSEe
E9pX4WQfiAmyJdv0tXolRCz4PSDuKio4YHPC7UoaU2v2QmEKNGhJbm3nIkKcFk4PdV8n61dOi4Xp
g7/j2gugL2Ks7CA1i3UEFHQzgcwKIqukU24QRH4MWd1AxJFkfg/StpX6yMLw/kPtDu4svPh+JqxH
eYsS2EoJlmDoSfX6dVz2bkoUKL6ku6BPV2oWa6aktMWe9BilAxR+Rf5cQMcWEmIQTnuNjJVIteAX
J0OS9hknpDH1DHagxuWFde3Thu/ayfj7qIFLyoyaRq0C90MpThFOKqOClBxmzvZatQKqFk8RvFrx
cgN7RrqlgacKxNqQSkLgkHkZ9A5YyridBYbjl96qcMF/+uttNHPZAt04E9qd9cCDwkJEVt4K14p6
7NR0k+uxAxmyv3fumVsbMH2csiBFk84PYtZ2pFgh6i1Jfg0GO5B/kkObfYBKF9qn498vzsmunX3x
yK25ARlSZmHX6hX7klSFnjiFOY1eZY3Vt8vzt7BAMIXwAJQPLj5yRz3vco74AVNmqeztkd6N6pos
05oJaTSjGXVhEcBEVQzscQqrGGXFMHy8PJCF/XkyEMmhI/BVqBODFbtXnAmxx8ALxqMO/MtlOwth
DnZm8n3QNavoazhdm76iZMogzOXy0niaWW7RMLubtMgvR3GjK/ZaHWfp3D2yJ6MTRluPkjDIcQYW
0JWsqyh38y6kTqiVb0Fgb0IebqNcrOzbRauWikwZfaNAquvSKJPQrENeJu6UJwe8CxXJTw0CQJA4
S3UVzSkr5pYuoEhe/tibfejI47U+o7VSwl7Yae5YjY5Smw4auEAN9dSbdynqxObos9i/vJhnkCXc
DE/sSuejoRYhIRHsqtCWhx69UT6M+pfe2DYYLbha83oE5wMEweu9tVZuWPSkozFL+8IKlBR6t7CN
VyV4jmU6ZFDuxyS8UU28CZvp3xemT8Yq7RBjYDj483ms2nWopk5ZRxsLWq6Xp3RxHx6Navaso5Wc
ijhsq9lzRsb8wWy+9XULrTJQHxR88i7bOn8Qm5cPFVYA21EiAef9qbGkScKuNlDKbUx0ykUtnplL
+p7NtT4efAErSusY43UG6iGd7Im5jeLvgWW5Xfja5SvxZ8GVkDyCggt9SECgAOd3+i3EhkhuEvSm
01dMf8wmlcyvJ+bVYE4VoJOscdp8SlwRaDhFsjTy2zZonbiNe2hscvtfFttmxvxWDUp5mRum09SG
tgWAUwOvf6Y2ZLNbaP4mdrhyMC4u95EdyYl1sE+i1IwVUDQVZEga6OSgRz994//05IGdgGIEaiwA
TUkhKSyR6RVDi+2ijMzRcwbVdJavRPeF7At3KWjemVAAWOBJ1smQkqhPQNyJN5WwuDaT4Lpt7OfL
jrs0a7jSMLxI4LUdQLtTX6FFp0R4zYc3xFb2xSJjsq+CsL2O0I7ybKbi5bK5pcKtxVBsU+EKM5GE
5JtRx/EEwkEDlyjCA4UEyiB592bhMjceWiVxSnqT9F4dbC7bnX9Wyv4wRmxRlMcomiil7Zn3GXSb
Q4KzUuHXdlMYW1GPxCEgs7q3m0OUPA9tXjl0lXF7/uFTw2jFV1Gk1lBSwI1OMlyyaQRjXGs6Yc1Q
kp4aeq1Ew6tS65ovUGl30tZ+USDy8NL0xeg1MShBasEfQ13/1qvhs25X4laxxmkroH4HqWy8I1ye
mvOkCN+HmQHxL053wABPPSBRSK3MAmNOqX9pipc+e738++cH+OnvS2E4S+vISCMVdVV1K5Rnqn0Z
kock3Zo2+PLW6G7Od82pMcm9jDgzpgLlMCdIPBJGTgLBZlAGrgDSliIsOAbxN27oM5+jNGda3XR4
8EKtWDMMx6DgWvqm61+VbHBK81poX8v+qu42JLjRxCr0YmG95hqvBm0d1JFR2Dtdr4x2eVLqjelo
6psqvARozbLzqQH6WxeAmaruXdPsfdZ/DUS9CdjN6rvyp+am5NT4BMBMZi0hgAKk4StWDtHmDk4N
rWFfLTwB6qKSHxoDYhXQW1Hu2kg4XYxtbIGJQHWzfDNo/tT6yuT1xr1WuHW0K5GBj4EjtN5t4m0H
ydfhqYc4O5nFbAUaNqJNbxvuGAQQXnoyqt2YcWcA6WlWf4eIlSeUm6b4lho/6+qJ2XcG28Yj2YZA
vqDAmKRPLT1k2dolbyE9nEPIn6FL3sw5DaYswdAhVOxFIEMccAULRycyIAPq6SBbG+NHs12DRS1s
ohOz0qLHw6AoSQ+z3bhpAZIFNsV4Qg0OzhZeo8S2kjqdh8uTUX4SGh2nTn0v7DqEuXzMoBc9OiQ5
iGFwmg444Mixxg9ir2mLLmzd4yHKz++8aDpLyToTMuWWGxaTo4HnnU9rNJBncEEovcAOxYUJV+hZ
U+d0/wTjCNH2FnbGaXDBxAfhxKcs+cnMg9o+UKo4gnloFyvGl74SnqVuNP0DZQunNy1HS3vwnjGn
0G/6YVsT9GQqazS1n0fu+e7684HSDSRIoYuTq5h8E/D9xj7E6FjKjBTmsOcpoCk/k1F1qkTzaXg/
8W95Ab2B1GlI5mUDOL145hD2AOkYaLrc2V3oVPRWq62VcvkZv+znPB5lmVIQQB2SjGONeQwnzVMo
Wt++8mhfAqgFPFLMwPVFHwE9jlBJZ+UL3mPb4QO67/7l02XRa46+QtqPWhkMVAT4CgKlEiP4KAEb
XG/8XUjv4TTosmc2lAqg+iQPlrCpyNTBdJLyIdU2UbXXjcSJeOpQ5rXsleZvBBOOmzH++W4OuU/Y
W18BP/Ll8ng/Y+uZdxx9iTRgCNjoul7jS2qQlcTlrgUcMxPlla0dWICkt/JUfc6B70j9SMgmnG6H
8auhgJkv3rV4gIzj0dHaQ4X369r2UxPNBlx30KADialXanHcNYvt5W9eSPrm2TMg5WhBawnv2adb
ThFJT1k/mgB1vgbaltI3RY+cqja2A3ADQTe5DfAEkLVQ15pwFt0DSzYri0OIWz6pQruz8o5PptMm
PeD4TZ17qdJ9GA3ezC8P8jyRnsf4x5K0LqEdBIZewRJe/HAxgKhMtGnMYW+BrPB/sySdBVqKRQsE
LIU68QIclVOGZ4jk3mhXkuZPlN25r/0ek3wMGFlp0zFC2OFgdrSh/q7hj8mhaCcv5Q+tEvsaYlOo
upNyq5Ktph9CfmUwpCHPCXvVi2dqT/iXb/14g7I7FBvvMpa6cenn2jNSzZE9XJ6Z5Zg0VxBnEiwI
ps2LdHRuWXoS4KUQH2wpwe0QgR+iog+hSnEtH/SN0IzNQCZUcqiXMvZNBO9VpQCbCzK0iXVe3qxp
nC17/tEHSXFjioxyAITWdDJr2uRj4aqkcSIGLi7NZUqBis5VTe77xnIo9y5PxoLrA0IyC8VgPtAC
K7lJqqVKz1MEiqyJUK9SboIu8Ztkra1/aYhz/yme/GYI4BnEWakFBDUoIvBgKmg8DcEWH4/Qok7H
BpjZoFY2+H+DbQAtOVAv40hLxYjH4c5O/mXAM+AJNRiEafmFKSihiJXFiDIQZ9kntN/wKfPzZg0E
c45IRs6PYsZvO1ICkejBiLY92Imr+vsQ6l7O1Ge9sTxtyF2Wm09B2O9tIq4Z6UBRHD1YvXrHDWNj
dmLlUW158o++RcoVWsESaLthkdu52GFuQadJrJscOtgsvNN7tyLpgZrXbbqy0+bflSKDCaFhWEbI
mxtzTzdagqcOlc92RXyw1NBlzcprwPLIjixI8VTtjJGTDLOcstuQvgz6vk53on/Rh4c0PwC9ZmjX
fb7iQkvp/cm4pE2Dt/kwMmyMy6Rf1eklUNAuSg5Kdl/xX0kDFAWwLX//bA5/QmuhhjOKzk+wp3Np
Nri1QrDCdAwL+yIwdqnSOHnGVi6t84SdLdmRGWlCKwL2czqbGcLULfotNFOCzNeHx1y3gH5aqSqc
NVMhVToZlTSTyLK1RilwSon8Xk03SnwD0DgPfyYRQ6XBTzOcjG6efaB3CCpdKxnHYuz7PVa0p55O
aRKnidokCLt6Hfk9I3cdehm7xF7ZBWtm1FMzUyJQ40owxsJ8rJu72Hqd1voJFzfa0Uik1CnnJCLt
gFUTk+KQvnQ75fEfzokjC1I4E3lDIDYMC20UbfUBl8shPLC89i+bmb1Ydj+g0oC1g9LXjEU+nauw
hIQommuRt1a6z8sYpNU3atkA2HilWGs4uKUsGTnAjDRAkQS9UvPKHSUCoWEXZh1jZdAP3I2/zEjb
Zc2uzAe0ZcU4gO/I1LrlgJyEJlBu2xJab+3hibW71vxgxi3RP3L6AQZSQ7tnTebVee4Z/ZVCv9tW
5YpGW8nplsLdyQdLmUse4+WzmF0pFlp9p8UjKiB5864ziMjhP4CEr0z5cxjG2VU0TtxVenJnR+0q
McG82tIyIQbNNGm4HQODKi0TbXM1MCLVdJqhSP3IZqWn6RW5VgOIsnZmyBzoNPSuweKnKElT1+on
dMxwU8NRDyCbStc2wFJIRpMZOkyBrgY45XPmjpZSwaJVtAGrzpS8sQR9fNlrKCBCUX617H05gIGC
PimG8vfuerIe0jygxIb7bY71iEqUQDSrATdd2XZ7keLRGJCSwgmbeE3bc46JZ5N/5LVSiA5TzeaN
AqPp5GcoofXZ6FQ884EPA0ev4RD9q03XWOuWXQ+58mc1T4M6/eleQVuonlkDdubMzlAf4sRGkAGi
07NvE3qXjdUvw0ofK0vZX44IS1VU+NpvwzLnRtjpSYJZni/VX9r+TdV+hYx4hf0lr/ZNjF6V6aGg
V2U7OO2awNFC5D5xc2mmI62tUcCEaQvyn2n31qM1pstWIusCKtI+sSLPrGWVXTDCSowjthP1lo/P
UKHEaevp9vfKBjNv5qBGSvMGPuVOIvImcHfn41MRN57gm7x51RgqpWDkWWVWmA+nM2f7BBDM8otM
rrfVWVakxYidnrdfh/Eq0fd6sunQ9jJMu3AE9vIqNVyxxjK2VH7DnMw4gv+YlQ40MaHPhWW4SPYM
xUThC8QVnnC/QetQVXuggXDz4HsXb9WogvIgXoOoC/SoM4bbRHlMNU+jbpC4McqQjX1Vr33fQpY0
65QDPIaSAY4red9Dma+MFMwKuMC9eAQFUtM5rL0P6L4Wb+O04iLqmj3JEZU8THJeYzpiPuxQw1F5
70Tqpij2iXLgxdfOfjLNm6bfRUM7Sy6MYAKMw58xOFrVB6tYFcqdp//MK47GL7msNVmgsYrn5TFf
s3baV8m0URHyWv5VU1zRPo+GhmLKl3LEF63E3P8S6n9PvowwmeVuBpBwmKiqNsiprpOg2FjBTYCH
rxTXp+KDRVAhXqlyyKEAhJ3obQamEcfLLFMw//ej8yXXbLuL9AhE8yCwDqzSNfWXRqw1jsjrLFuR
zvekygwiBlgh8Xut+nXrldG7KfxRgO5njZf2LKTL1iQvNhW050JQHYoZEKMbqWs294RCBqb12tqL
cq81iw1tnnm4Vrxem0zJnbW2JIoJUKfbtFstvhqSn0O0huJam0rJRRt9zNW0hA2mOf302qd76FPZ
uMtUVNtM1gqwc/614w0hTeVn99eRe5hjxdtuXrjU9pXWh3obyT6UIN5PGqhG2dWgbC8fi2enhmxR
ulUUNiS9eIXFS/agYtIOEIkurpsr5icOv6k34P7V3cdx8xVcp4fewSPcyiVYvnLI9qUIbbIpiIBl
hPOIxg8pdSFqeHmIs/udz6mJF1JqGcB1SVeOrlUAetBiMHXmz220p+yqKZ+jxKf6ylDWDM1DPV68
AdljGsBQMW7K6GMihwxvPr3XWmsUEPP+vTQkKYpYHRBNgwFLJH/Pe8eiLjJIJ1+jzFleG+jGAmYK
TXsZxTrGaDFKLAE1F7xzpID42WussMu7648FaQePJNIm25r5JNTYGXnp9Dx3A2pcd7niAIzn1T1d
qfV8NqCeT94fm9KOts0oYiWBTZ6VL0KjOd4ishJPKEm6o3UBohKG3BiFvViMb7w1UlfUaXllJVTp
nYwr+g+tner3dsiV6wrlm2vSD8U3Az0Cj50SGzd4tUWVwWYd36XQL/LiwqrQItjYvxJ0fDy3kN/6
ASYfMPOUg+GNYNLBM1qjoOHfCkN0aNBgkwILnTt2wcQN7cLuBpWUcM+JNTzHTXNTN/MNaMyNwSuZ
zt87eyz2tmDmDtS3xk/o9KEzphdp6VqK6cf68EQKmm5FaT7pg8J2Bvou/Urh9znja2n24h5AXwv2
mcko4Omne0CBmkWFdnrIbqhvRolWHA6tGwicXA/Uv7ytz87vz8hxZGr+lKPtZlU9sxUlRWSOtb2l
4KJt7wr2phjQhqZXIiocYviJ5V42uxShgcKY27ZnKimZK6Bs+1jJDOwJEEohhUw2aAx1+7zdV2a2
jfDsNabo6GvIy2WzS/MK0VfAvWe6DUPuMsiAuG1HOwGNXo3NTh86MxZwkPpHDMwFUdf4HpZO1mNz
UigLImoqZIA5QR76pPZr+2vc/C3MYF7AYyNSFKOVzaa8g5Ew/4m2LQ6IVvJQVqqT5FdaYK1E57ML
4Kc5HAFQo5lbXWUOOZ5MPYDYBVgQBaA6wfce8N6KeTpQIf2XFvsPDRsMd2A2Qs5T/XF5/RYnFKxg
s3UwC8govkQxitieldSo9gFUv8sBwSpXIttSMAVryW8b0qKVKWgExAChRhFpwDJse/Bz0hgZxJvW
fqxKBSyPCN2LaPEHHFy+yNu6yEOzx07PdN0hULgyfgxmvpIPLZ1An2J7/zEiX9pFbxBDETnS5bx+
jjJzk1XM/5eV+T0OmazKKiYlaxWMoy44SlCQYx9B3bbWH/lfkuTfp448kjGYaGXVOHWy0FeKrTFM
Thq3SP9fS1BwKddT/pUC6Q3lsr8f3nyA//8ZLg8vGyNVa3OkClkwOSrQnQFCoqDO/2ZFyuIUmmRT
LhAVy9E3zRav7Jso+HnZxvIU6tg/wA9ij8jY3rBkhshGGGnjp3Dakv7rZG4FruZBuE35Rql/VNFX
3Ggvm13aVWgg+21VOtEMRctr0IHMkfc7L5+5CubC7krp9rp4EuYa9/bSrjq2Jh1qCeXANOiwpihv
HFIOIJCYVk9OuRjzn5Pzz5DkrAuSHmHAYCQuHoL2TmO3AwFeIT+MkVeHqA6BYBeQt0JZ8cWlQwyq
VL+Tg3nwRyd2EYGbY2pwYtMq2E7D4KY8um378Lai43foSf5D4o9SLlpWQJIIULNkjukN4xzPpm6n
PjfC1SwwF02xh2K9Q7u19+AlNzk2JrmJ3uiTlgsYY91TYN2rQKz15g87yT1wI0fNX8Lc5xXEPKJP
BakAYr50awvarKCBClk3XSu2Ia1AoWn6mVg5tOZvljPlYyvSro5JbAKyjEMrZ7eBaHDP2ArtPk5W
zCylVMdmpAta2w8ThNBhJpyyXdIY27prnUq3wViC6g9K0NlwR9RmJR9Y2mnHVqXTkokgZD0wOm6o
vbH2l9YcNPblcuhYmz/JATlleo2GBASsZoDaBRsjp7C1N8CQrmr18bKtxeGAsdaca51AUEuBI6NJ
2nRGB7UIeAK42g69Yb5VaMC/bGZxSAxkHPORj8ZayUzR5PEIBD90FXB1AxEIu28L45ceQuVmGLaX
bS2EC7wSgIoJhzz4VGWIRRVzo8xEVbmmvbvTqsLtu1udrz1CLaQYJ1akjZuNRo4XqLpyk2pXTI1T
raVlC+4NAyjvgiIP7Mxy6j5aIx9FAAOmqL00ps6kGpu8/TJVwBEGynsEAYfaXuMXXYhHaATQwGoI
5i+0C0kLxYLI0sOqqdySImsigTNYxgMFt0ucXTfXhRk/XF6sBcc4sSefKaGp2qDfrFAEBL+3E9f5
Lkn30yq3yRkgBqHvxJB0fc8iy0rqCIbUcl8YexPyBBb6K3zBnoHC0VC8T8RuiLfm1DpNa+MSOK3s
gYWtdvwFcuEYFyOzLzR8wTjeJIAra/ZOZLvL07l0uz0xIkX4NGxxO5rXTyijHwypa8TM4UN9XQPU
Jmjst4gmkdo/5bjyrAzwvxhntgqSFQ0cPNKeEBOdxl5rK1dH0gg6K9BxbhIOZv+nGnoTeJ3AW7gT
rwnDLW4U9seq5LJgOtJ6QrvKpe1GDb1MAx9RvSHgXsmdIhUbEH5cnuTlhfxjUPLZPtAziPRimFV9
U9p3bMAj/coFZnEqwUOgzrSV6ASXsbyjQYMiLHq4K+HN7cCiwSPlGPiBqqfewLLC0S2tdVikQUbX
mPByB8XWfxgnkC2A54EbFD2K0jmUWs2oiB7teCGut0Goudp0G601Hy1F62Mjks8oCTqTpm6soHEc
uoN4TbQtCTwGYeBqe3nZPslEpLwEfDZ/xiM5SkNYVQUJxmMNfoimj+KBmy9R8TQ0WzbgIbvwE3ET
JT90sp3aHbraJh3d6njLe7v8IUsx7/g7JP9pOLqxkgrfoaTAderPGRmhi4Y+fLYmarDkqWgBwi3Y
BF/MmTiTwLORGZUaRqyb7ggqFzyPFfnm8nDUxfEcWZFSoogVUWIksBKbEAqovWH8AaWZjlxFEIs0
rzqabgLtmosblbpD+2aKX8H0A920lz9jnrWz1T36CslbwfNG+gbUDK7OfTpiOXO3LQERiahjVahb
Nv+yO2ahYNWAcoIuS5ug0TZIFDpT+k+s8JLaxPsO1b6bjbl2S9aXcg3AtkFZBDNQl5POriQuI1FE
mGDgS7zSHzwAlJwRHLDiFg+t+8kp/d7nhzZ2kl9oQdrw6/jlZ+Gnd9ot99QtDrOXxI2uye5v22Hm
Q/Xow2TsNWqpAD70+LDSfhJQ9NOnvVgjCF0KEBrEoBEHQVyIbszT29+k92OSZHrlptVzSRAj4l0z
HszJV7W1h+WleT42NTv60UWTj0wdJh3DaWqf4N1CaGvPgmsWpBCUlk3SiwkW8nR0arV0xNpr0uLJ
cTwIKbqgCyvlRgcTPN6b1VVk+H36PSK72PBb5RDU1+oa9f1SlNE0ggdqUJfYqJSeTltbZekYq7MX
GBti+yW/ZmsmPl8w5d0NVQTcyBna18GYeWoDcC/cHECZ4wJjdqg39ZYxr37n25fRgwask3qBGzh4
iUypU+9yX1k5j5dC3LF5yTOUPDXRzzRPalG5BHEamTGFUsv0L3aQ60P9HE1f8PfTYdpWT+KaY5jj
cMctz4h/WPmdqT1dDpWLC3ZkRQrYRFP6mSkPATsm6ELYQVbXrdcaM87AtXNw0NEZDoAK2KHw59Ox
9FrSzm2gKG3Y6a1CthV68+znIHxuJ0c38yvB7lPYN+wNdBDZ2k5bMq+hlXmm48YVSpNrHclohZGa
j1C3Gu5q4GQG+kCjF3N417Iv0JqJJq+2DuCgbPU7bU0MbWGbz+UjIAKBEwHZnLQjaor7J5jja0Db
lQ+7KMFMZHYr2faSDQ1NZSZaxcHVZkiZfiugozFCJMwtCwD91NHcmFSs3M4WzlTAYFGqR+qA1wcZ
9U161RJVFzVQ37SdifvTZDiV/avlfj1UDl/jNVnYZSfmpNBlQfud8AnmlB6cbIoNmo/BqTrk9Oaw
u7wFPo8mKaBooGcDkSJofCyUPk69M4KOdgU1ScjlHHIHXbxu4OWOGTnCaw/5Ft2Bk5P7P2yvdMzH
zo0c6qKx3XtPPXE9CzXQtzXup6W5Pvog+SxVWGL0k4EPAuhX4z9HGnkI2VGVOBCkKKpxhYli6UKM
CYCAK0j/QXohPy11oZkbNIM9VXWYo6AJBOS77nv9Gu2YcN761MkpKDlWsiZ93vXn8/7HrBR7tKpD
ebKG2efUH4gTlk67RUeKE+yNe3497dimu0LDssN89g0l+tT5zvbf610A0Uon3NQ/bvPJazajG/iX
HWIpi8V8UHQI4eoKuWJpP4UNh4JTgA8Lviqb4jr0mve2dGwvuA59FUwp0DVHDrJfI4BZ2sbHZrVT
PwzCRFEnHWbDWndUHTp1L5cHdtaqi+U9GZgUh3XSm11JYWF47zx9Z/j8Nr+NX+uv3A2eTNSAnfDJ
eC2QTgKO4B0iXzi//sdPkBY9LYQZJmHauKNbO63f/FCvDS//ep/evL8VN9A3fAlcrLTi2VBAGa/s
FadbQiudTIGUPTAN6oNsnmRldzPcpb8A39yZ1s7ev79Cohkw/8xRvqFX/Ylt6cPofFwe/tLF88S8
lD0MFXBEBsfwzbs727W23Q/VGxxwJj+8q27hNr7uVoOz1tyycMpD9QyNrFh+nEZyhGOi4JB4mcXS
A78uNuBVR3UcDDcW+KBd0two4QFPhyR2bSjffOORP6w9BCyewTO7jzX3DYFsQpr3saCFRXvM+9Tg
cq03jgDrBYKya5RbXd/n7M6unbAFSii7nezbYu3+u3SggMYFwoxosKBEPiOVQZtyo4V9EAvZMbqL
9xkLUQ9+vrzAa2akPdyjSUGrCdY3AHHLVObXmmq9K1X0qDbBSoPUWdPI524GMhn8bGhQMYgUpqIs
alRz9iV2F7iNF22DB9tP9sMX+4u61Xfd1fCo3GS/nswPZB0bHCWb2oOSn1u/rO2q5Yh59CnSsKu4
pn2oYHbFiG3b4Q6Mq2m8SV00zgygf3A1p9uSzXSg+8vzvXTHmXMeMIyoYOxH8eI0aA6jSkDWAsE9
1oBwjA5bkMO4TYWlHdIJHe/jHQqs35tGB0VovxJMlgI2SuMQ5MHWAtWblNslSqWXIK9roHwO0O/P
bq2XZGnbWpATmfluCC5T0u+T0WR9OB+QWjSOA3jVcxpuBjVM0AufhqV/eSrnX5OOY+guIL9D1VhF
yVeaSXCFRRkleNNNZ3EvhT2Vle1yM3Fs/q0r1hjG56TqkjUpEFaBWoFifMZeZaGbJTdp5QYB9XLr
UUBeWdQ3hr7iKssWUXgBUn5+uZbGB8yOkYkaAY/yxK8r3BONlxiiUG2qP/Xtr+T/OPuy5cZxZdsv
YgTn4ZWTJEuyLdtlu/zCqMmcZ4Ig+fV3weecLgniFaLbVbu6oytiJwEkEonEyrWi2Btz0aPaWm7F
1JSQW+KxFXgv7sjN9GwcTAPgEGXwegPEFrGrqpULZnyZ7tQCFDOQ05DwaP7DILXb5btWE+S3K+uq
nnsRl0pncdvP7QQvKoZhV3VmOPRaMNsj2qB0d06+3/ai1T0BlwXaE7SigHxe7sfeUmJKKEQS7SEF
NLE/THIhuBmvzamKhmkmEoMqHyrjlzbiDKqasgYVyLqeXRBxumCIhnyCHeRRvR+r6i6iMZoP0q3V
gQSgR9+mUqCIrHmqIWrMUdcCPrCt0Idmmr9Xb3PqWMbaSKCfWEl20ExQrHPQiTIXmymatkqhhlVV
hBZ9VmoTHLvapiDzrlIVt7UbtzOyA7oBvUSqdwQ0OST6yKofOR4rDQJO2bw4zqkNBhfo+YLEVxC8
ViMn+g1x79EMEFPzdZRcVxMplvHlSvtu0YPiuOrwvbE3JHk0Gneq9iZ6/287xxqCjhFB/WOT2/Vm
ZHSy3MNmzOhfgTqoNMmLKXTupVCuHybnqEA12SFAJ4bkP5SFL4xzbpMUkTplM4wTKn0benSC2y+9
MgRZUboTKKH0+adguGtb73y4/NarbKOfBjbcBlhL1PiS6nuOgrSp+2ZsurT1tW4rg+FR01F2GdxC
3qQSouEfOu8t54/ga1io4ULuxfhZgDyraeJdrIjlCV9joRPQmQ5fiGEDNADBEuWBFT221bsMEqMq
f4PMsGQ/C+zzwjMsX7FQvAUnua7jMZ4LhQZEb1t0smH+1ZcOWa6evKL6oqo7w0Rfa+jkwBqK3ubX
rtLnNrnrhp4qSjPpUFbui+dkDEHnOEsQ5dTCcWrcOhZEppXgdxHsOWvJTDUpdnCoaVb9XvXoinIG
tRPkfStOdWGEO8f0lEoxCAKBPh/jXRynnmmcOpDj4yUpHPT/AF6DNTz7MUEe5j6c02SDVU4LTk0H
6tOWCunU9E1J0xfIZIZzhgRBaXa3/YR9P+em5xYNrhkeaZuSjYQhNoHnbdRiG0FFIS/+Q4UfZoDf
0ZH1oE2XiwYSqNhpnQHMK+FK5jbS8iHLP26PZMX5Lkxw2z9StYaqDHsqZ9UWhVHXnEIGOwAb3ASt
OFV6v21v1TNA4wcNDWjcYotdrpU2pQCQ1S2GVLmjpIU9FFrTjQ027Gr2b5taO4PB9v/XFufqY+XM
oO6DLWup5cd5aI5Oap7I4myaEehoTZWeVT3tXQUVZXfqi/kxQr0nAE3eHSnK7GGwy/Kb4JtWAtzF
N3E7wxkbOjopvikqs1et7j9KubkvivxXRF9LPADmUeRTUGQYeeYuOjpXo/iXasaimLOSEjgOyrG4
7YJrETTQl8vQxBpg4i2gdWCQpO0PMvhO/laCfE0wXLb1+I1yboe7/6GO0UZyD02jwQc9VByk28gn
eMx2ddfY/JCOs98/LEHpx8/SwQxuG1/bpOe2uQvf6IzZbNXMtppvjCKDipWzK0G3ftvM2lSeexmX
L9S1QTKbIe776n5klHc9qDKnV4ts/4sdiI6BdRWU7nyH19JXNZ78YCeNPVveWHG+q9HCJgSUfkUV
fs3wFPCPIW7b6MY4pRqBi472LzkhG3MeUF2OrG9xUm214rvp2FvFnlxtHvyyf+vV8ZEYzlsDZ1Wq
/D6bZT91SkHEXY1TZx/F7ZsaWIgJXN6IU4yx76AjNYPQa2kBqoymn2kWLOqa75zPAbeokiQRqVMx
2WTGM8LgQ5ytBjTpv6woVhNIRrSI8C+RVJ6qbsqAnGwbL7GaMKor1wCOLVcEx/H65P01xP7+LKuq
MzMa56xHz0T1WzeWRwtMY3YImUAy/9IikUje+ob4a407jjua9ClQu9gQmoYigCs7/UaCCAWICG7P
31pwAWn0/80ffwrXEOExIOnWe0n6vccDRCH75VB6g/HWJr5l5/tJRIJzxYaG/BBZBlJEGxdmHTJA
lzOZRwCBfvVRLOW0ndrJVYAMqdLGLfT6PtcmTzKb0DZ+Qy3HqP6o6ETG5cuVK8c3Sbm5Pfw1Hz3/
Fm5VF0NtQVKJo7unGVhXAMXwaaslvp4m+fa2qbUlPTfFLWlj1IWd6TCV03hXjIobp2SXLaW3TKp3
25RgVHxz8EyaSZ3QjeAZinSsWzyeaOrWtE63razmBmcj+qrBn20JeE1RWxHMRFKxIan+JtUAzxtD
IMWaW4D5K1cACqTmZrLwvD1mgQWC+17X3ZSK+DbXdieCrQrmL8NE1Zk7I22ZEqk14MZ9TL0ClNnm
YHm9Yxzo8DNVwOBbLaIzay0LA/0LQCo2ipIa/9pMkfB1iY1oqs3aN6cjqdvXWQGjVeu3mgptmlgR
bNarUSrABqrQzgJ9EOAX/M1qlCmkjSUb2hbyzshmj0KnwDhoyms3Pgl7eq+XFy8ITMcSsGAZdRi+
i4YpeI2LVCfee/gz3P15/BXcP8e+iBr7imqCPVSgcwtk70yiBlqsl+EglhqNJEuZeq+GCyFt1z1A
utr1gq3gdcS52oDsRYTNIIqfKHw63JmsRmpRq3GTev4Rit3vx//5CcNjeHRhFr/xE/zv//AvG3fn
4jfktP/379wgcIPKPRw8f3s6bT9PW39/ej29/n4VhIovEsSL9AGPs0z8Hc+EIEFBnn85JwANGXpU
E2jTer0XhmHqff1sE8HpeQ2yYYYAmQeoDbVn+NWlIZnWZV7OmHx/7/uhH2LQgSuIRmsrDI57SD9A
h9nE1ZIL+J3mlGWbtineG/f7171//Ag3b7909y0QLPF14xcbzpkltoHOIpJcxUrkJLC0Px6xbBB+
F4S8q+MSBtgbhIpSoIZYww0lrR10yKUgutofff/9GP5xN3AHbyvY6F9FeN4Bzu1wA1HGsk7yGnaO
Hx8/X15eYndxX6DqjiQSMAX26wWmg0PgbZ8/G+/585m67NfnjEfrhP1DEOy/3g6vvwhoPMdGNwco
Ty6nFuAWo0qYnLDPtsvuYYfpZXL33nbreYLhf/2f3TLGpY7UqgCdb5kxH97vhk8b7ExY8re+wJTJ
wsuVKTztoLKKGIcq8+W45KmP58Hpmakj2wHhjm17FggwPIzPZ79ve9H6XJ7ZVC9txk4+kb4dYLME
xgF/4CEef75itLmXen82b5vHw+PhEAgW8Tr1Yu57ZpjdrM/2B2lHNZFzGEYErN0wfNl89+5FQWV1
v59b0S+tWLGiQkyDDc8/gvET0fNxA0/9JnKT6zIzNxzOJ8206BhYHobe/XC3ce9FFq6xK8yCqesg
hYIyCLRXL4eiZXUl5ZDKYCu1t9z3MSSBH24efzXBr69Q6W3ZHhDcNda3/5lZbvvnWlSiPAazzD9y
95147699QHEczKgC9MHo+xZ2hYuTUncH/Crwr28A0QBZACYR13TRC4fd6QsOJueqtsvNB3de2FUC
CRv9f5aWHaP+8esPbBy2ediJimOUbVb2B/7EzwH//NpM2E748dk2vr2fTLZfrvbw3+niLzFSG7VE
vviqr28L/f85vdlXsG/Bb5wI7Ef0Bdd4bcwLILhA3kOEE3kMNy91DcJbvYPKBDOMjOLrByHyyX3D
6O+9OxYm/VMoSmquchrws4JjAu187CHuSuBW6/pEG23YHcncucREj5GDHpHcCLRCJCD3pSZ6Mc2c
MS4qD1klZYmt4fCr3YfYjV1w1Hmj+wf/tgC/xf4LMrcA43Ux7M3h0XvaPW12QYDhf36efmNadiHb
SK+n/fbkn15f96ctcT9jn7q/RWWzq/Qc+TGbFCQE6EuCOu/lzjVyWlagyMCFBD1tABHPqJgGi6Kh
oN5OEbE2aF1Kd3FXFYIgu7IkoI0wcMsFyA7vhVxQQm9bOy86zb1JATc50KJgt6qXd2M2sru8AmmF
wPl53wfOBrkzvB/6XorOX8I6UlvduEzgCQSeqYUiuxOoDhNLDW7bucZ+MEN4+QQtuGGhFYobV0xT
GU1eMKSgHVEx8bozgRgncRcofWhhIr3H0be+CqfqTbU20MqY1edCCmxzI/gOdnpwXnjxHbwX5pMj
kwjfYWaRa6tRWDihVT4C76s3aM4CsutgIXAqQVsBWgdkuiRgt2bB99YHcJ7VL+g/m1V8gK4kwJ/Y
sWvIUHcwIAlfyXlQxlHQgTfn9rBX3Pli1NyJEGkNMTIKo8OUBFlz14FUpkhCadxK0/f/YApoI4gE
of9E5dsv+sghKuTuczDB1yBO3zRqUHRoihr9SIRtYj5zNZUoIZhQArcUXN/x92f5iJ3Xlh530Hub
nIdlgJ7w2yJi7F43AYFk3GIBsOHRU5msj1WrgkczmVtg7P1Z+Szi99szdp2IsL0B7ef/M8IldEmX
RAu0R3NP7qEQDsEPuQ8kLSbv5Qiku4m6zzbOF/m5mlBCL5qGHoYGTK7BRKR0lxepIboIrW6Ssw/i
Ej28vy5NCmo/LwGzi+x1Cerptm9EewukA8nJSXetE6YEJTXrmBpep4g+gBm4XlkLb4lAA9q4YF6u
rDrk+mLhMYQ9QnuD4pVSoOk7Uz4aeC8xUreWfAf9mxRCTL90YydYj6s05Ws9/lrn1kOa9dmYW7hw
LW+S4X6xIldNf9qzT+mbjA7VLuw7wYjX/eyvSW7GHZq3Y9VhwFr0UeRPc3Ms9c/bw1qNAeDK+r85
5fLqupUXpWEmoK4jd7/wyF3aD+MCkSqR0rdoMOzvz/alXtZ4Za4xf1o239fkQ3LkUE3+Nfkkt0pc
JHdy8Jd0I7MCWF8CVKy+obZngfrW6gLLEYRtloLd8kgubNdOlRuApSDWLI+Uurpzb5qHqdqkEAob
7qAWcnuxrp+AuNFxEbuFXmlGJNirwMzyHn32rrZdfhY/4129y56ACtrkL3DIn4YgG15bOw3tL5CB
Q2Ef7B+Xa2dqbdFFtZN7Dbpd6Y84g8qGiBdcYOMLc3TmH0TNlRJvsCADzyNIHOWuiu5ZyFrcnsK1
TOpsJF/VnjMrKnRqqNnCSlloLyrVAjyxyiPNAZoXbN61Ix35OyTjgO6Csj23eaGopXdOAs0aiFbF
XVhCGGN+JylxibGn0eb2sFYn78wYt42VwjCnUYExGtHAjE+ZDuHq8edtI6tzd2aEfcTZ3EWIgMgK
YcTCsaeOx9IMC1Te5UgUaldHA/Ek1nGMpnX+5mMPVbzMPY7wBvCe+tc0Unc2St9Qgq5VAzt5LiAH
pNS4IlQe6fxZe0imHx0RfMbqcP9+xVed82y4gBuMqdTgK6rsUNIfk3GnFc+RJNhaa1ZYez7kKE1w
835VC86sOA7OcDOH1PSw3Ou579j30uTbIpWAtRlFes1onqFLBUTO5dKZzZj0FOBcvGVMEM/+3kN/
lGYCXqDrEhvCk423BKjcgOTu6uY4UwUS6syKIkMfhxRtoUOtqQZDhdpCkwrxHzw+0OPtgji3ydG2
lwadA3Suj5Np9ei5tgu7/UMl1EqhqVjHjuotWUJ8Oy7UP3JfGBkU7GLoK9ZGJbdhP0PAK9DtchgO
46hN8qYojQmZSac3uq9rVSx62VxbLDRQA4qrobR3hXMugL6USAqB31ZR/SoKSgVyYrZL5n8LBmMT
aQCnCqibgkyfO1eaRtFaycJEtl2MxtTM+iwaQ0S0wWICf3jZIAmA0ACTEOIhPxHREwlCubj01P0+
hYJoXCWCGLg6Xw5UtZgcLNND49xuTEi7LCm0aIH18Kfpo0MPlDkZYCpoRbCiteHgvR69mgyOgEaN
S1sR3h3aGVQT6CMoXbs+jcXj7fC3agAVOwXoKBXoL24w4FQ1pKLAYNCcj8Nplw2//osBaA2BXQux
4KtWch4K4myKHT0BYwS1fjuF7NnQsRFc7b8OOH7V0RWMDmusvQG55ctpqju1bLsMj4pTH22UNHBU
3GhLXzJ9zXiNM+q30qGyGSugwPL69P01zP7+bHRjE4Ofo8gLz2qrH2AU9fRYFWybNXc7Hxt3QCl9
YUNIGmMDqxY6k31tCiTbCGdDcNqyaHk1hwxloJuWgosm5wloI7dsvLIXXmcpkZe0vybWNELfujF7
dCaQguhVcZBzURa2OjyIvaHTVIeP8K+aJZ4fh2iE2Xk0E0CvNT/PrJ9FDe4P6fdtV1x3E5wTjCwe
73j8o5SMYnFlMt36sdE8MzpY9cNs3ifpTtX+1O3WME6S+mKN29tm2R69mlgTBweeo2Ud9/dLH9HT
ekZSgBGaXfKooqGz+t1CfNTONzoNb5taPRHBbvPFBqCDMujSVJvoKtq6Ecql1rmnqeopVDsMcR7c
NrO2Zij0/2OGy9iLXif1gE5ViPtqo6tR0A6C8zmFZFlGCsHsiWxxh7yeg0cbLPhYs+q7Xeyr/Fg0
90Qkcn0N/meHE15dgVCEiPqViEpcpnOv4TT2cBn5Q/rMa2XiWkWCUrHulkn3mFeFX7c/004kCL0a
Qswv8QJUJaHGdrlmtT4mVqvCPdoB17te6dDQK4R9i4xw9/xMtip4BoykNH+lkfxigZX+tlOsujnO
KrRUsvySbxKWZsuZFgknySyRP22c7ho6A0vsbG360XajwNPXLiIAR/1jjRuQJuOSD7hy4RFlQSIt
kwAlVzemP+xEeotG514x3m6P7xrmARdBnz+EfdH3D5lybnMZliaVqQSTddKcKPBISpN+s0CBD5Ii
l0Kw3KgUf6iaxo20d82ZfZXoPrGbwOpEJArrc/33U7gNGAFsWhQtjh3HoF4rYevdD21AgCgqRH2i
KxNtQRUSRXOcDLgpc+7Zd+rSll/ajxME3/tNZvmJAYwUYLT2hyTqIBRZ45Y1JfYwLmWFbYj7srl8
a+P3KVbxToMrk3NnijjhVoILKFMAtQCEBPg9kwsufdMZi0oJjm/D2qDuR6TfxvBkL61/23dWzlYL
WRwuEAx5edUUpU/ghu/KsfByqLJ0LybdGtJdpaMfqnc7cJWRRvAwujaPYPNSwVaIkeFcvQwqdkmg
eBzhpCuWx6n1kmraq8GOZME49AK2hBVfRLsAKuDo+nJUDPHSlCyZXSw3OHN6Yu8n5BXuRCCtbgCK
GOXWo6n/W71FALpgEM1umoYmQgDcLw0ucT1FuYRQnVF1QyTbHfCkQbHPbq/Zmm+cmfl64T1L7bpe
bYyBmYlwLcr6I/C5UaOGkyqIZGtZCWj9ASGDahs6gb7+/sxQ6xhkaBbGqdZ0UJVF23DuDpXa7udC
P0lTn57sdNZ+Ra0JfGJV52GSmSRBt5BZtd7tMa8dg3iWdfAciLVkuKrLuZUSWy0HG92BS3Zo0IBu
UDSoRyx3dzUtlGQENLynOO2P23ZX3fXMLDu+zqYAOnjlNCYq8vdJOrU1NmJivtaJvZGc5bG1Miip
CaVC2VC4tOxiqFxebURTpPWVVniN+mdqgmncqPoudg6Ws7P0B2f4RsqwRbevke1oJLhCrsWD82nm
giqayhQLdJA4jqePVP6galgsTF/5zpC92OndVFRkFU0wF1eXPmrT2oTBepYg//TWLt9K8IaodebR
8kNJtrfXczUm2KYJwKLmMJqhy/UkdFjqmDWZDjIaT/vtYKHBzPbkMXZpLyhXXzMpsHiAmgIawtGu
jVbKS2N5PEWjlGJsmtnIqI2nAIDQGYpkpY5mZiX6pcdZE+QJVe/ABPgsgSfSp9ZgeigAOzjEE1H7
wNroATKAMg4etXG15gKUQ5s2MyodnhXZgWU0ez3bZH1oS/mmhdTR7alW2dLxfnxmja/o1ZkWDw3a
0tFG9UAUsHW0HYhjhhOCl5fUuk/LzK869dgmYaP4qmftzPSlyQ4I0lL5JIN19HHyJV/JBB+2knJa
WBm8g6N8xrRkL5dF0noJJTXMwoR30bxtHnA07G6PfS1EgxUJXVeoL9jopLw0AcLpBOSFLFrlqZX7
MxqtOshloY+8W9o0TCdneP73FgG+BagRZGsoyXC+NrZ4MbMr6NctaZc9kLhHnUxe8mM7KqkfxUPv
3rbHRsAvLm4jgK4AIwHaZm4ScfkwJCCZcSnvJT8iuwUem/y5bWP1ADo3wkVfCCf0Mk1gZJQcx52a
zJtiKSgMzR8y6tbjtFlQSaky5zRZTgqyq9+CD1h5hQRT1991ZOt8Fv51MuQq8nkk807m1e2PkXwz
l4AqAEu8TeqxTHCR+H7b5qp3IjDBA7FJdZ5+pZSlOM86uE5BQbBU9gcaiVrhV70T0FcUVlGWAqD3
clRKpOQLgDXotO8PcrG3wD6ibhx6uj2Q1WCDDmKg+RUwfljcHrBrrWvNmgWbuHrMNemuTdrn2U6D
mJD7JO782+ZW581CVgnSOvTC8Fh3eYjpUEI02WNNW/verJ2Dudivt42seT3c4R8jnD9A1wViTiOM
GMaEXsHWlbLcb9Uft62sJjtfzO7AO1jqFTljgWS2ynITfq+Xp44qXuY0u5QmWylqEFL0LWmcPTX+
WM5/yrNQbrUQIeF8ms3taxBgJE6UOrh4EOyy9LuCJuykU8MxicADW25K44PW0wYobUFUvsacgtDs
yybruUPeyfbi2V5TJgJ2RWNhqYezrSuQC0yWH6ev2qxuJcm865uXLk72eFrxHR3MkaoOLS10GWZI
UAbrm54lW53ogPT8ur0a2lWK8vVhKHUrrIaLF4LLD+vibKwBZy4gKif1vkTi/C4xaln1CifNXtVI
Xr7bTuHs0C5Iwdg5535HBrxPgzc89+JhidwWAqxvVdfIj1WkZpEP0luDdUvnRHdrOg0Qj0NLMORZ
Tc231KT5TbIxpr4qldPvosqg8xV1adjrE7hlaGqqP8EQYOwqOuf7ObbJ5EVxtzwRp1NemkHOv0d9
y4BxSR9C27kvD1C9cY65PNaCGv3azCioHlq4HawBygDZHMsefmpB/GsjmYsa4LV31zRdt9O0uvRn
246YetkouEVebXZGb81IqnQLnScAtF0uyWQnVrYskJsfmpeoQplBE4EPr3Y6Z4E7Tylod+asTEoU
LBtkvQeT3EUivZ6rCMls6HivRpENTew8z005A8/u0AyjUA7y5JPx+2iFWr6bqSBsfbnoxWn9ZQmP
aOCXkUGsxUV8omVWPEfIDggI5QafQdWtEOHLVZ/T3eI1J3BNCW4S11UpziZznrP9bFfqMJq4M3pT
qH/mexrY/rKpD8V9uwPNRmjsREt2dXfhDHLZbWEMnWmNMChv4qfyW3rId1PQePLT7Xiw4vRYtX/m
kk9rjSZNTNqxpCS0QtA396GB4YyCNEBkhfO/rEpQm2f51fRr8eNTdADfqeT/a6alyyn7SuHP1yhW
I5Abw0p2iMDomLz1/hikoSV4Kbo+0Dg73KlCFH3Acxvs6CclHLfDvgsQF96LjSjpWN22Z4vDAsfZ
gBbVKpEfwJApb5fIj7tdpH67vf7XWSkSXrwaKrhCIuphC1/awAvDKA9LijJr8b0BOzNSmXoMZvMp
skLbgWzOpyWHtSWoZl0lbV9W2WWS7V+H794xEhKZkDUvvYjJW6eDm0bbFodALdq3zLO4WIHhgX6X
cf+hjsV5nlKQolfRU+b1JglqrQXs8K2W33Hqu9AhCuwRnOG9RDZAOPjxIqQfXFlBJD02qD4goAKe
XM58o0eZo9dIsaCYRoMmrLb1Qcu8Zh9tWb11A8ajaqM8x2+3V3Vlei/McnWIIhsUPWnYZbW/W0ZP
0n4DJwGZaMG16RpThmQCHQZoNGCDA5/JpfOg6DsOeA1DgXzsoMyeJMl4RHpAP1OCcoSsE4CRzbyZ
ftqVTu6riTZQ3BtzlAmgS3ZHral7KtC3GoP3bSm/dameP7aFRH42jrQITvfr+gW+FXVMBRdKMLFd
PZykZWMw9EnhqSfy6rhloKlu4su75a4O69GVX/rt7UVYOdYvDHKLAAUqVjaGQac/aSAktERkGGur
fD4iLg4NejzYEpI1T9EC0FjXEp5EUtnLdP/2QNacGEVgoEos1J2vmkmkdmxJqiA/sU28fpD8vtJQ
Sx87AQRoZb5wPUaazlgAQavIHetVObYZRZuER2zqpxISz8m7PZC1FAWdveDZ0FjvJ3+Jo2BspGOH
gagzIMaBWgUjUd0euPxOEUmXrCwOaiUMNaXgNQt1+8utMcp6U4xoREdxyB2rj256GOogy0VevTqk
MzPcETFS2oJcDLnQvHGeQSmjevWTtS8eosfUGz6r2M1TV4UYtuS3gtB6XRHDMWhDDB7QHNztQYl3
OUJdy4cozzFC5dl41u/0QAqyn/rpp3GP+iNo/nZ25RKoyrpeutO8eZtB11MQgFZc5uITuC2WG06q
2jOb5Oq7aR8zkWDS2ul4YYBbxUxORyN1YMD4paXuELmpO7q6n6oQDg3IT1NUZF1LlM7nlFvOJC2S
MUvgocmOHGu0zYH8ednoxF3uKlc5SZv5DRJV3qv2MghStNUM99w0iwJnyYYkFVqhqxhq9w6S2l1q
++Ob7ra1qzBH8oanPPz3AfJictkWOrOYABE6FimLK1PlylIQT//60Z9zUS6kQAfQHEo2pkrNd+aY
betGMIb1bf53E7AFPRtDC+GZdpkxhraKQ0cDnd70ZqIDUglvh65VOyDAZx19TNmKc0RjRAEdtCPo
cFNOi4EnePvHoN07WSIIkSuxHqIBf+1wDmhCXBMaJLgpxtLjPB57+iYRkaexwMDlZBc2OE/LzUjt
8Q4FppH4KYvwClcGFR6fYrodlqPandJqJzs/5v9wXF6Y5dwN5XNHSm0WLHSPoO2DtDKkiPaaaKlE
U8g7XVKjgZtgeJH9bDQPHVCzWu7fdgeRDc7t5nqJSnWAjS5+WuxtDRJPXdg3vRpd0cwJwgdc3a+K
kAR9nLEOtK/XgrKaGL4Dpi9Q0BeVZ8nfIB+np69d8dyDujxSoMJavEiizGP1qoWuAeCFQD8B/m7O
7eu+LfuxhtuTNtQgHl6GlQIu4hZUaw5IiKgrT4dCKCe1Nrt4KAb6HjuBXR8uN/VgJGY3s7Jh509+
tGt+LmiJb10Hnczxg+E1R/kJesQiKaO1DJW9T/9jllvUTNIyzAJ488yNhXvlFMau2+0nj7y3z+1e
dI1diyjn1riLn2Xmy9wpFiqU5bbRj+hJtXvg/oPbjsq+md/rZ1Z4UrrOKW3QhcOK0b1Xja8vRxta
IWB77qcwKt9vG1tNSc6tcSmJIrXT0qqwBk73zeTHWLLswbpHCpS55Qb3H/U9Rr0oeXrW7qCbmfmQ
txtFegprtd/zdfxqDz87E+qJNEMEyWBvefhI3fy4bEFn9ewEf9RdH0ZotGnwcrjfi/ok170WuCkT
oGnwgnNeuzRKXtsyUsGi87uuQxnZs6Sn2zP8//HRv0Y4H6ULQN/djLEN4egbW3KPmuKP8kD9CEzr
dEtEGd5qBoYY9M+oODclIPpQewUG1Y1ShNFmeolP9fu0eIrpyq6oiLk6h8DoK0jdQQzDlwvQTqA7
Lcv30grJ82HItlR0zVk38U+1l5efr2mX0XRCSNPLzAVge8pjtx8Fx/hK6L4oe3CJ8ZjnsmSnKHvU
6eRW9r0iyv5XogfKr+zxXQV0GFIAlyGysKD9Q20UcHoE4Vz6nPDslhwT0QGwMlkXZrhxDIk2pJ0D
M1p8iLPDmGyNKLzt0qtTdTYS7ohZVMlu47wsPUg1+LSX3SZ+uW1BNAj2BWfxQOriDvUIDALvLsDX
fSbj4BrNx20jazvTZDzHCu7oNpN8urSyAOmMjiNYyWLdhfCGGyUFeK7dqrpHaQb2JsNf+qCpv03k
WyTq0GTbkIvzF9a55CqXtDFDcyHy0zHb9I71LI9AVkECO9bMAMRsfgZAU2X3m9ujZjHtllku5qVF
FuP2jUEv2lMfHQrjOCnfte5DWwQb6noNUTiwQDwGCmm8YfIQxhKcs2YvWxBir2VINJH2vjQlEGcn
gsLo9TwCxwFMmA7BDhQNrvL8gbRDNZvoMazQt02ODbjiWjCraTt5QGPtY0UFj09rA0PHO2sK0LEL
eJjf1JQmGsCt3CsAZ1e+5cmT1H+/vUgCEzzEzyBm5UQ1TDQG2XT6u0ZMvxe18KzcX20T/HeggoJC
JXAOnP9HijPgioSWpAViLp9245WfjtvsoWk0dK71IR3N59yvt7eHdh08Lo1ybj9LjUXpBKOthd5J
8JtTUSRfyWlgAhSVcAmAnFAuv9zX7TDESdpGMBFUL2NYeGWYbaqdcyh2PeC6Hvhbq1dr03gn6jqH
bOMcRO3r17H+8gu4IFzqklnJKb7AGkFYvTPUYNRGnFmvt+dyxQyYaliBEQIOLJhcDhTbC+wEJMUA
yTfD2WtTaMkvRATR+4KFXYYMUKXBQxwI0qI/9Ct7O4vGcq86bVmUyEjd8il/VUY3DjLFQ1nHTe/S
TeQXrhZ72XEM4rB8doTZ4cpuuLDPJTRtsag9lKDwenm3hIpfhPp35X4OVbf4Zh9/W5sfv29P68rB
cDFg/okPwKmuzGwYjD4MxaWyl7+OeyiuBcaRTKHyCdinKzB5HZbx4OEAMAZIO6t9cmdqJs9SZwA+
jAuU9Jw9tvfjMwDt5sFsUD5bNs6H4gFpEnnQBBY9aK55kc0oHvCUzyq9XBgwpNlUcmiaoUk7Ktyl
jZ4KmdzTRep3CkTrBft/baDn1tjXnDlTbhnZImloHKzSNnf15sdUFS9q/N1e1O08fN6e1hXPgaIL
ejFwQBjoiORnNWuSqG2xkE4NEVr5xzQT12yebxtZiWg224IKCBihWcXXyCdlGmrLIchLGRrKxeOg
dUIKaAu8cs2MqSFbASMR8OVXy5TaZWZJFFdsFPohCNPY/z6Vt1G4AA0zyBHRqsijBFInlUo1B9Bl
qXpftV7RXOwmora6tSUBRShQqMwWWsEu11+3irShNh7aJPs09mFBfMD5bi/ISkZg66AAAKsrupeu
HmjnxCmVdhwAS4nCfHlPOupm6PrBM60SoncMjwulaPt+qQNxMRInDl5J0KyFUfHveskilU4Soz9E
Azp9cWU9mr0ykqPHSbPg51aCShoms9E9yx6J79CEuq1iA7uC0hfENTDzUu/pVELFP116uqNU0l/L
qMdtJJXHZps1Wr74o4aESobKe7IhtADX8Yjk6tB3lBzw3Njdt8ock31jpfqjuZg4eZZ5CdVhTvam
Wsof6lyjFSK1+x3BRkw9RUEHp6svutKisSWXOreNHfOzlOspXHR7/plKs3Gq+6h8TqQ+f2vQSL7X
QX4YGrBxauzY3DdVpSZ+OTnjnV6Y5vsInN9GzeeE9VvQYfaVWKru69Qe/UUuoBAxd/L4A3k3kMdq
rEBQx4S/uR0FBRStumHZA5tGo0dHkrWHbHKgf0QdzRkgdJPUO8tI5teGdElopaMTu7UyoAmC5uYm
SbUlxWN13YC4l8wAiC7QzXkowB72nrdLdKqHPgVuzDJa0BRJmW81M+3uRh18YihHJ9W+avL6Dsuo
xYHm5PMftVXr0l1oXr6kRG1QPjNkOaz6Pv3shxaKQZLVVSgC/T/Srms5clxZfhEjCBKgeaVpI7W8
mZFeGDOaEUHv7dffpOLcs91oRiO0Z2N3H1VdYAEoVGVlmmaXoNwGsiCNDu1bMYc9d3puxb9JWOs+
hsoplAPzVD9Q3qCq3hqBbNx3KSKI4QfjBJVHDOphgvR0V0XIVblSFXjzZ7NLoZiiKe12jqFS05Yu
plj/xoqszqCtHUgYrkGrDgk+DgzBZp9VFQ9bnHvKEwpU+eFnAYkJJ7uhIDu97a8hd/LEbhO/8rr7
7Df3LaRh2qIIenmzr/4KDKGDnBZExxigPfWcBaFJ8wybXU82Bliru1Gaf6xckBaYWP5rQriy9CEY
C6uFCTvYsM7Rbib3N+rIpqPd27mnP1T76FA79l52MctcE9K7Mk/Noh1gN9QB/kkxy5fv/7fFE2pT
7UQ6sIwsJyX2VxPdjtrDZQNrqRRSCuQVAAB/AdNPP0+L90eRtxNyx0JT3s3eNN9yHqKIWFk5uj72
3KSbLLDBh0Azo5+dlgeR5gF2nf2pQz1G/EbNdRkNvWzybW1xj69TITVIw2AcQorrdOheFKS0Bpc0
59ei5tjA8gOOEh2rbpNCg5ybWw3aa6Ll28oGnftUXuXav7B0fKUKrw07y3GixIBhNuN7wgwv7kqv
zgeAWGRUhbLLW1g0teiKclBweTfTjtRXDZ7aMub7lfwQAxMU+SjGJtjZ2H3UT1qP0wzZaJJvMlZs
sq3xBHZxnwZkezk4ZaaEdRsLNUsmBbXvoIx2oPTPU8ASW69Vb/i3544oUqsjr4SFG4kZ9kmARgVG
BL3WgOAe9dLilaqVlyuGe9mvtcsAgnsQioYsqwEV1dPIq8Ki7xobSziUbtRETsldne7sWnfYuB9i
WVCsBfqxOSHQG5LQKYcUtjtl6Pb33qR+Br3Tp6+XvVppEixyE2hsQR6AGkwcW4CqTM2Hsscz0O98
c2c//UUP+QNXTo1eU+ToW3U3XNu78udgezJs6VrgI8lH2XZR5j0D9Bjd2LGUwTZXWgfYbgs4ETIX
/mUXJVbEd+cECh0jmnCjxjx3LI4R1Uej21y2sfa1jjwRiyPZjAmkZIInrGTGdgB/GxqE5Aa8qgRt
5SB++t/MCXssmmiVNinM6fpHan5AYxHDZ6PD4x+X7XwVa8UM6NgvIejjKrOIsrzCol/2s4paozMf
UDTD5XkwfTS0wLtya22i3xKzC9L8zCzSDqRBQEeBV/V0r9U4QuqgwyxNjxs0Y5h7f+y0JzKhjBt5
vNi0kxzZsLa/F4AkWyoFmKQWXLU54UO4TNboRV665axfF1331A1lBtHz2x5NZsWWoKbWjkpoLxhw
UbVNQLRO3UQmPOjmMheqDLQDMeY9Szpwt0a5ui+t6icUEGS99FWLC7YfrXQIv4lCT0bX0qZKcNUU
U2oCD0CieZcMEXnXkkDhbkWrIN1mGEmRdAVW8gLMn2BCEuy/eFaI6F584jwxQJrg5pzti+7GDKrt
5ZhZ2eVQ7gV4GDIH6NOJo3MKANcW7YAfVpMk89mscs+omxFIRPPvZUtnawj2JCBoUf9YqATw7+lX
w4DcRAa7y13ato4GldPuT00fWPRhyMhtz06VxdKi2I33L6aHxK/VxV1rkqLP3R4UqrHaenq0M1Ax
CySXwFnoC3YEj+LG7lARhUe6CbHWLvmwMFkLIrRNktpvLKBXZSIDDMpMLp/zKI8z8wEVqxkm8cgA
IZrH+WMzQYG4AGfCB4em7eVvtr6SwAmCCEg7J/OYMLmZauaQoymFbkl/Ww6x00cPLPl2orUsJUNk
LKUetHyEQswMMSxNzWCoSX+w7EZJNzVqC7ntV0Mk8Wl1CY9MCZdAXo62OeowNSkgatIcLev8NL0K
wTmUJAf2bQyb4JlwPuqRzlW7XpYQtHUJD67DYdhd/krnyYhgQwjEDNpuEe2W1Zvec+NxIiBfGR1r
umrjq3reJANonJy03KEfrrDJNaKXwX402ns0qoCef5b8mmUBT24h4dcIMRprXVGoFL+m7kHReA3x
OgcVSacHTrw0ru2gdjR1g7FInvtSsd5zvMFiHDVJzD5iyh3N1NMNohhVElrNlAO9pb0lSCNAP3ir
gAjCIsl2siH6nAMVVL/ndopcNMhkn2L5+2fOg9AR9V0NKkfidYjXwjREykJOSQyMnQGaDLrFvHtR
DXQoMn2nAOfVZ8EvatQ/qSq5GM+baPAeqvKovOCq0jDqeup9oXe9kVrwvh9+DLnhBRooMq3MZWH1
Gtja3ixMvxwhKjyNfsiSn8OQ+4HRHuoMOneXw2Dt6Dj+KcI2YwHToR6OhQBfbRlyX7X/6vxGrcJ/
s+LHhoQNBkVQFU9yGKrM0k2TV93aamoJ9axnA7VNBU/dvnHi8l7nUl3qs3zra7mXqxN83SpKCqfL
bYOqtq9sLPdSE9FLnxl/dPUBXPHxyPwkvuPTbab5/2Zd/7G5HG9HN8BMsbO6CjZBVTFXvgbSk9Qz
4mzY1mk0vvV2OTxetrh2ccPR/3h5RnnXz3WXUiSRoDuHJnpQ4eY2b/LoKbNzFyVd77K1c/Lzr0XF
ACIEKJD1iBpSKQhXik5V8be55fDZVdUHRlOnNJ8t43e8yLFBvZ3+LIK77ttER6emxanfZlRYYk0w
3VbjBnQjWdd5mY4aeCI7I1cjZ5GXM6B3jyRBiByzHpW51mApK155sKknVwtvUGkGF/EVcG3m7M4y
gr3VoxENqP/aFCLHnOc0JwVsGlDaTcxNqlJXCQ5WvFHYtVFt58A3FC8ivyQfdNmA4pF4bFfomEa9
pXQpgV2MiLi1va/bW2bgIHTb4ZB1QI63XpBu8DzBMEdgyGYAVs8hvMXQowJxKwhQTvcLaeIpsTOa
LzJ+L90Qg8Qawjf8NVVkQvHLXzrz88jS8kuOdmY79qk6DrBUgOWs5NzT+2hTKt+msUaQLik7CIMX
UZAzABrpR/C4EDikoMRuxnHoWCHOnJzS94R0kpGGteVDjUOHMjT+o2KgWlWdEUVVclfRchdcQI7d
crDvVw8BlUn3ra3fsSkhPnV0YUId7RmUNbLaS3RQrULi0vBKQ0bief4+X9bwyCshJE0QC/R9BlNF
ft1o75p9b4AusTrw8gN9LR2i3uSVBDut/1Ekj2QEUH97eVOsnalHP0AsruQj4EiY/kKaUPzJsivV
OhAau5Z2n0Wybv6ybGJYHpsScoK+Cmhjh2HhNrP5mfDXJMdwv9F7JZowVsk3PU0lzq1ZxAL/91oU
VpfPUZn1y4XB6J9YuU5KRwkKh4+urt7EqWyDr4XNP9Zwnp5uu4BUU6yVuP/NvLiKimZXNgESzr+X
P9iaFejaYsdhGJUBd3JqRYkNJWn6AMGZs73ddC9dyb2qD/zLZla325EZIWvSLZ5GhMIMssjrtqCb
GSaike3qTJNA1Va+EsbvMVUJ8KJhYCxF8ChK/xOCpj00fhpQ2xvUrMZIgnkft4rqsXrkDoCitSSf
WF4jQkAyiCiB41qDfUMklcnLzuBZxgt0YSLlUe8yE8SoVi8JwiXIRCtQccZ7Ese+hXHBU/fmSg+K
TMfDOKteoZmkRodpdprg3bInB5PLDpEBg89bkGBZR50bEH/w5i4kW6cWq6IHyV+lFm5klY6OIbq0
651uNt2pQyluYDtbm/1Io07ClL3eEcc0Q5+10badQW4eDrdRDhy2MfizYT6rBXEsK92mdrKJ7cQr
c9tNQKR9OdxWYsDAN9AR1UhCkBuc/uQ5QT0hVQh0eUykyalTWb4R+FX3FuoV9AQk1s7HQRZYCqCt
6AWgcA0ev1NztYWCgraYMzPM1fweMM+NdpTBHsx5RwZ/6LYKcy97uHLQ4hwyQQKK5h7mHIXXASss
i6YzLVwwMnhRiCaf6RfhbW0dKhpJ/FvZvAgAG9ck2IwW9M2pe9M4pNVYwj105b0yQL4aO2n8J2sf
Lvu08tUYhuHRdcDYNmaeF5+PEg2zz5Uo6eHT2G6Zhlod34fDs5bghdnuTJz0/5u55eccmStIPavm
soRj+FLY3CH2bdzf8eAlH3on+zePKniHofSltQG1RGEVs7KKxkY1ChekM6kFEe3WiRPiNdprZDkN
28/FTRE4l11c+3ImPhv2ALYCaGtPXQy1jo08HQq3r70WZId5+jefnge1lizlSjSCzOAfO8LxHmY2
FEgIDiVm7XowtRoOUyh6N25aSlFAS2SLByDuKfBqaQABofN26tMUjnVNI9gyyf1I75XR1VCOgLZf
1/YOszcm8YpyUwO4Fetbq/97eUXX9jqCE6bBBox/RcG8zDBjI5vGryBt1Y+kejfZRut3pe2qDECW
bpuOkn2xnFZnHh+ZFAKVt8GYNwa+ogFBiXm2nzJdNkCz+gGPTAgnGDf0aWA9TCgVP1Ss3ihhtenr
6IYl6Y+eTxJ099qb7XgVRey1ZqRNabVYRbMa/tT8zkxV6LSFd6goXkHo+kkJrY2Nsm9LfzaWLLNa
e4qfWBe2hV3Y7VTa8JY3+6TyqxiMT+Wj0v0JwleLH4ryCbqAtf5cUsmr4xypgbv0KHpsYaNEiqbl
kwXLdRV7So3+WcsPzIjvaqN4acp0Mw2Pk863StiDCf9p0gEETiXHuXTxhbsj0Y2pGEosflL9SYOH
rhq81naz+K6v3LTf5zNe6z8aGfBx9Sxauso4igCiEhOXaQrVMaewyomXt09mcx8MmziXJGFrdwgY
mP7fChWy5iQOukJhsMIoMqQOucpmJjuNvWsL+u358mGwkouhbATllIXEBeMXwq6JzCmnBIxfrm29
KHmyNcrXyVaeahU8nIVxiBnQ00wmQCIxKhZzwGBDlKGF0b4AJc4LxOpilBw49DvUgxlGjiHTH1sO
VOH4wYgrGqFgywMPmfhEwJCVHWo18j/MeJet5mj1fgL27vJSrkTHiRFhY7DMyIIWvO7uPN63qOOA
6RLSJ1g+yU0lc0aI/UixSGGWix3rNzCr6Cygwyrj7Vw5TZF+YnIFVQwMKIuhnleYREzQqnPRWaXp
q1341uxD2BTlWtnHWV23o0xX8MfWMABRqDBVBndz/7canszwibWSN9VazIFIBx8fEJsFwX5651oN
L7TAQqpUZNwpkr1NXnjx0xpHh7UfM9CXODO+Hw9I3QHowRUPyKGwtabKSKHcAotA3DpKG0BLIDwQ
sE1p6behNcjej0yJNQv0HBJWJYspENqDAWinaD/AkejMhXV/2alzcdgvU3hCLYJz6AkKGW4DKrBy
DFnhTm2d/smDsPhtlUT5OWhN+dSYWsD8qUhD0E7y9JDOs3kwJlBybwmx+T7pzKJwrDGi7T3Q1aTz
o5lXvafqWS/JOFZOUTSyNYjVA9+NdpOw+iUbx6abzAI5FUS1tI3R3DOQEaWYCdUL7gz12+WFWdsw
QD0ACqAhS0XD/jS+QqMr+7KBPd5WTlIAGfw2IoE01Hsr4pLrb9U3tH3RtEcl/qy5odC66PTFt7mq
CQhm+eRrZnlThyXmLOfyNkmLaAfnJZCHtWc0NCnRwlukPs9fbDzVqwhFzRIj50bwakE24tEMKXma
o1Ejrt6n7dtg6MlOoxn7rFhn/7JH3vtND2JBZ0TPZw8QNfuJB0s4OeAPsR6tOGHJVinoMHhG1XPu
172R/GAccmuZoTderNTkM5x11DsICYk0FV+p9oPhGTNt0NuCepQIiA5K8KgMCcDPZfGm0RvNhgqG
8VBqD5o2eny8aqiPluTlUFn5fCc2lwPx6NVGzbnuqdWUrpKi6ZnOXjb9WuqqLE2dFvDdFu38yxbX
uo8nJoVdO05DOJp0MVn7Kli56BY83ksPlpi7koAkrtzb4Q3qTG21ycuH0n69/APWXQaZGVSScGaI
aQYuW3A2pR1YFtWbsvCa9tFq0ZcDRzJ6DwiGy9bWclS4+19zYoKRYGSoDAi+aqwC06jtCvt26vdd
5SqYTlsEAALjtQTzH5o8xp+xlmm4rb2wTuwLlw00VcHOEMLdcN7HkI+OfoCTOlTdKXrh+m5kP8sw
lvi8khWcmBTOH2h2oymxrLCmPfD+rwrdwu7z8rKuXKEnJoSLuuz7dB5VrCqHyHABfIZKNgztVTvb
ZbNXL1/Wv2xx5VAF+xWoQnQwpIEOT1hHZSD2MOszyIztq8mCJKjl2PXvKNia0m+2ZgrvfwicUFCt
ogdxuintOsMoTggk7Ki8F7nHIMZjJWCyy5xxlkFqVjIeTP5gtgl5FbHPahq0BZsOiHqgg5uhi5kf
kJv6cfzRV7vLy7cWh5gqwVsCZ9uCLBa2PelVI+hTUrq0Y8Av5ybtUoemlHtD0xazMzWqxh3IrOcH
Q7HawctijAt5VThmEuz5WngSkNdCoABSl2cjqH3IAyufYsROhSGfEPyuGKAPLFOSG698RWhiEOg2
YNyVIORPv6JKVaslc1KikeqkYFRWtSc0Tu3kty5jEF3bDCDI0FVMjqFEL/Ln9DmmjCioD10LzJf5
aznFjtpcgVgvU8ZtVvA9Lj7J11yiXXjFLJR3YPW0IdyI0s2pc5ZS12VFCly/6qeabJHSOqSLHMzo
92OySey3ongN9dc4l9Gyrq7qP4ZN4UU6ll2itjoMU6V3qw5kB4oX2/cs+KWlvVMNmyi4sqstm3eR
7Tb0vjZ/RuHbXNw2UiaflULS8RqIJ8LYTlnfGfgpilK7DME7EACJoEKr/orNxtXrnZYdwtnLJydU
gF12g3z8FyctXsoU4yq4zM4mD0w90EOqV/jTlu3H7I5z8KUUb5KPvZaYANe30LiayEFE9gDNbLUs
MGClRzdi2KTaryDbWksg15t4uqrj3jXMTuLaeV1lEbwg/8g1LNv4KDUpIJ2spBlYWkIl29B8a85v
YXBLp23bhH5XP2jqs6V/QiP8srdnX1UwuxyYR2abutWtTAeYlsXFRkHN0xi/mzIvFoC7glQCWFUB
hj61UIck1JsG80ULvFAnPulfYmVLlV2XxG4ayabNzk54mEOrAdO72KzAHwkXF5tBO29xwL0JOeAO
c+OWuk38XiiR5FBYW7ljQ8K135QsDxsTs7i0zJ+6OX/Wpe/Ys6N78QWk9iZ6kWBy+xppPfo4EQ1S
3eqB6ebtTwsCqxWoMiTH9ll6KJhYvDwywdQ2rbIvOaHhBaoZZgRKRsrcLgTc576SwV5WP86RQ0KQ
24mtVlGAjzMlVwRISMUsncHCC0UGJZAZEsJ6VAC47BOsXBxcEeulT2/q5tHk+8ubZ+37QDcVs3PL
SUFFzP0Yz9ZsLDNDYWqBEVV5K8sKY0r5w2Uza5G2QE3AIavhP7GGFnCVzdTE0WAlMb1WA9I5YUvi
l8tWzl8qCAUA0W20vikI70VQkNrGZg68LOYzOuW9q/StpuiOAvLdiSXOMPLD0OAMtLxqqjd2F/oh
tpRVhm7aWf/mMMSAuI4WCZKWM4o8vTQGTBnhxVDPLXXyqB+dBFOjNS0gwVC4g2KDBArkdWXkNPHs
FrMh+QXLoXRy4X+txT8/QNgWhl2lmbmMwhiQD8m7TWJe5+Apgfx6mKk+sLwQo5LsxLWQPfZZ2Bss
GPC+D4FesutxE7W/m2hbDLo3t78l33k5mC75JuwNlttTZBL4NjFIWuTgKS0HEFmY9VUIDngHT0jP
bH/rc7JdkLCxhjxHlwFhV6+7Y2+F/JgmvWYNywI3GElLtS0dModaf2f2URm/J37TAlaZ0G3TSZpH
a+cdakQoTIHlFygIYZUtfeIJlNBxpJJ4F5q2Yxdg7o+fWsuLgaTsvcuLfZa/fcXRP+aEta4KqLMo
UD92Qz7/yKfK76lxVXZoJywih8T+vGxuNYYY8paFbhrzvEISjlHc2EZ5A2KRneVNFXqZt7O6jSdZ
MrjqFsYlQUiyoLrFZJ9Hc9HRCHaq7GnZFH21HUnoWdWNJdNoWzVlg8oJqBwV8AHhPi/rjBt1XOEo
UImrhjtd8bJiMwW/Il1SYF0LjWU8nTENnXbkLKdXYTRZY9tBktslrd8yzyAPfXKnGgN6xYemlez2
tavj2NjyY47uXRIlwH+bMJb3Tb7tY6I6mDlq91qnt5IYlJkSErAkmSuaEZjSh1tz+kiVe8iOSWys
BR4IXJDhAS+DyWDhK5EGgPMiRkCUHWqwHbrNYPEoNQXISImlVW+OLC2n29HCxdAemu0ClkJMTCk6
MEvBbd+/Xd5Ha8f/sTvCPoqrnqqY3ENWTCOnAg1bFTmEoZL+nE2V04x3VeVftri6gDYFQBAUNHis
C8GHyybs8glz/iO/pcWmVPcRSHdiSdTJrAhRhxec3Y0VrIASxHZA+/GOIuhVRLS7lMvgI+eNciiB
YsfisQZ/cCAtX/LoS3HgBklsYX4/Q7JQ56BkskvHqFKno59mquxBtq7h+mFXYddDBIQA/1FLrvGV
Lb2MnagLvATNVnFLjyXagOXyE0z6qZk+gCwl2/dF7ajmB4jsJaG5clQt42AA10G1EC0aYaOhrlQA
TqrCYdaj4KhsUIB6psa4s5XiOgsxbXc5ZigWULjIl4WluM8gZ302pjiTeux0HV9zVg1/MCwfspyX
LaxsNkvTKDRNljogyENPPyEgW+lUo7sA9PF7Gd4CuuLEqYRzX2ZDiEmaRqqZAWcHpdgabIrviakc
iDVuLnuyEvknngjfZogSpoclIqGOUf1u3BSUIPoTaU3Jil22g3GN0xUDsQzqY6CAd1XaO4V6xyNI
J6MaLaN8++JuET8+agKADeJ/timSKmqQcK70Gs/quQbtq9PVU5k4nBLbC8iIvpdtFbzws66y/QBU
T3s+jMN+bMAJEUZ6vqNRB+zkZKA2mQ488WarGrYz5/EG1rq/uZqokVOjZHhvtXaQ+UkdQ4gwGufQ
dLIpCQa/xa4zdx1kcFXorjW6n6SlBujWPP4Ihll9i8MmPNhROb2PYWoGD0mn6W8UvTGv4ArENgfV
DLdWSow/QZTM92aqZZqnWH2+LcsyHxxjDIcYHf26C7Z10Jr9wa4TBZTZTUL4loQh/1EDdfRDqStd
d/Oi4G/lZJHIUcIgy12rBa4Kqsv5Zojr2JZs9bWDBSjahcIBEAaMHgifucQ1mBEMeAc56CjYtkb6
WtLdWB1K6qO7djl417bIsTXt1FoYdxHg3LAGwJMDjDV62pjdQ3Hjspm12D02I9x6TQKWKXuCGaL/
IdlDEjz23UclVU9e1kaMXHSiwPiGHNVGvnXqTR0wbuvcQOpffZS6p2Vbnd4lPAYx17USb83izq7u
DePhsnNrLw5QyP5jdvH+6DoaWh6meA+AB0D/0/fMKbLHtEkco/cZhjFVetcofhu5SreXGF75evZS
F8fxCWphAKFPDVvV3Co2bcH3bkYftHife5BzsYewf+kgGGSEk2/hQRAmbD+2t3MC4K8BQCcvribd
3F7+LSs31MlPEdagra0Uorf4KXQgBrrxzFMYCMz1Flz4QGaATEuyT1YSKTiOG4oAAa5i1OjU98AI
8ohmQ4ZBI+OpSIFlscrEZVlw2ynFJ3RGd83UPJVURsX3xYwqBNmxYVF/kGUkGUAahAJ9Me8DNUWy
YwFT3yq0vcHY6TggBUri63gGcOAq4UpwrYL3LnKBJOCfwaSritsmBoHIZtbfq9oU72LQVxQOVZJU
c6YuaN94wsbXPoQYtxNTXl3xoWdXk6qm92qMCzkPZWKOayGMrBRdFlCKgsVQRK/G4dy0vB+ha6b0
PYrg3Y1qNQynAn0D1j/x6zp5RkXmnqVbUIjoDhQ7Py8H0PlUNSas8GwGa42KzwkahtMPaobMbEa7
y1xjemGluuEke7WH3Onj9MlGWyS0VMxg9S5paofw8T4C5L9l0VOrPdEuvgnI84iJVEWX8bmurA30
usC6aGKfgbVQXBsoK+u0ViuIfOQgnav0VnMjc75DbckJCu6Xs+rE0+8Ragtp8xFU7OnywqxtcjDf
QGkT9KAqHvyn60K5Cc7MSIXIjZL90AHCtBvz1SDp99MLkHwsVTGUYfBWEO+dIR4NViGsp2F2DIi+
LpoffJthlvuyPysfeqk4gmgSrBQYEhDbPQ1BB5hYEwh8tLcRL2/6E5DBmnjZfNWrL7TbBJ0DEia9
Gp0UaiBgAkyjPQ93qu6CU0vya85Xd6nko6wBcVdcuoaQI6opGEmxsVCOY6B/50DYYNJPpqS1cmbg
y+FwRZvLQknXWPLtoxtCSW0kuBz6tt7m5u55+edx6zjulfs0OTvu7HaSzPf8voWWGsMMBlgBsa9F
dueO96Y+VriRQgjkQgR8BNBUex1bCejl/JlwakY49JE+6lWz6PWBi8UZ6O1ky7iXzq+VxQLePQuV
lYpu9+nCsXSKSMZgAbP2/qS+5LOX5BjTmf3g23x4X+cPnpXoAAKBJXaTDGMOEAo4fxI7bu/bPIL8
dpt9H5wEM8enibBmYPZgvdHWEH6t7E1fodU6KRMobvjtHHzWTbSZACl0ZrwnRlkNb20x0b/CdYlL
E4e8cGUWRUB00G3ihMWTOepv0GJdkqNgvJ6TbwMlFzf/sSWiF6MBaDMO/WFXn1uQM1ggP7vWo2tL
9lpZ9YnpqKwBM0c1sS6ZcAO1bcDOwNDSOkQtHHDDdNNt2r7nylZycJ2nl/DpyJawi8eeNqBOhS08
XpGT/1UJcvKdERQuNX/PKHBHdFPom358vmx4xUc8xWxwbEA/Ai4KaZ5mW1Fj0iJ3h+wzBGusluNm
po4aX5l27P8LWygzLARTgM99XYbHJ9VQZzk4BHPXBjKd0K2mbdWSYSKhc9rvN1QJZjvQm0bOAWi8
mL6W7VRp4VTBVrM1QEOW2CiAEcyqSNZvpf90akjYc6U+1UY6wlCXXSf8Zi63o/5Hs3wQNObot/f5
NXouqvZaFHur8btE8kA4T1VhnqKXh1sPg2pirShndhoiGQVJChs8JWvcNjLcYemHmk858Hua/ieR
zVyv3AAnNoV7TcdppmUUNmeabux4Q7JgZ+pXrJV11GTOCYdKWbUsLscaDXjgQcGMD6cmB+RMhIHs
kPZupG4i6+1ykJ6/kU8WVJymwF0OcXENzuUmam5XbePN9H1uKB757hjX++9bQ1qqghAMTywwXJ3e
QdOo9jXK6Hj4F5GvT5Wb1AcFlb4ErBVVNziA0kiSkrUNf2xR+HiMdZhNNUHhoJBy24wAkibuYBmb
iGfggpVlJ6vWNLxg0W4hIFYRMj8AVWKe1PAPg0/elJsOg1ZHNBWeFr7miuyRfvbtAI+D/iUG1ZYk
E0nX6WoGgzb0XUcUtFtdsF4TsB1yQwOo88aKH/Biu/ztzjKUxRrkXSAJgfTu7HrgEcubNIA1xf7V
ZKE7UEkK9HWRnTwHBQvCpRBw2lZFjH6EsZ0/ol2638y7v/pWuSpfI/d37yQukEQeFnfzbfETWDZM
HCnAHCI5+pLCODqq+6Ixoyo1FSdX8RJC9aG9bYrXGKC1BBMQGSbzh2/r1ggmhY+XZqAu7zWERzi9
p+hyYqKoiJ083ZTkV29h7DqQ7L2z9FwwKKyu1s1tn6Nu64zjraVtdCihk2h7OUbOjkrBhnC9BnM4
ZyaHDY4jOYAu5dA5gKpXVOLLWizicYVKDQqdiEbhHAHsv+FaBDt1+ZzqIJGWiRqtL9Y/BoRjw0ja
ac6KxcD4hIoEIQ98lKQHMh/s093bskmPkxYmLA6+XNBAzlQWYxIT4gxmQUCulC3L1ACDR8NX1ZZ8
h/VlAmMA+BAg/EaFbCAYNaPHEC18iJsFhlfXj5rxeDmmvo4x8VgwMNyM6ogFEksxtxkMbihGDy+M
F237E1OTrylo/bdkm+zzbbOTooJXg/jInuBUlbNO1UrY6zfkifzsf2ruY+IG0HK4PwwH7WB66tb0
JE5q+NqXnBQimrZzwgEww0qGiRdWzK1rb7av+w6q2qZjmHd8URUAnDVpPFVGpbkaJ8BZA4zHUAcU
KYFJmBiJWcNjM7ipsjur+e4bejkWjv6+sJvCvu9jkGXg6pgMl+q9P1mOOt+kMlEMmR/ClqoMPWTT
csQVdepkZBeoMkTA+XzXqSsi1remnRIPIUygzmGG3nv0MB/63QcIcvlnfp06xibblC8y0TupWSGx
iAI7mscBZm3NnR4fsk/VjZwMGeH18PZj8rL9i+1lTJI7fb1iz4ISn45AVRJphviC6dROUdFLUpzZ
dqor9qFtp611U3223vN9nDrTHcdeCL3aiV/Ua5lq7jk6f1nqI+vLljm6lMHzDkxEgC0xMWfmfvEK
dePaGQNf2Wo/uOTm+qKDOvcV9C4o9QDBImKOiiwixbykAPGh+qxeNRfl8GtjT7bjI1Qfr2oHOJrr
RHVkMbvq5oIohpY6/oEE8qmbVjyP8zDCzTEpHIN5JdoM8W2tu/q0L5kXB7eVrP+56ix4ZnHIgWIE
9VjBZpMEfVcqcDbLQAKu+nnnVNv8mj1iFvAwbTCZ/zDsxm3sfxvbgG96bFg4W42maqteheHEvm1V
ZyLPFLjFiu0uH6drB8GxGeE0xbdEn0CDGVV7w/wa+kd/LxtYzVWPLQhHmmIGgRYA74kBNbdytKty
Q+9bxwkPTegZjuW8NLt8+6Dv2b1sX6xcTzramSoFNwwKGeLQijaWnM31pDhV80LQq6lAgr8fZRNp
Kzc7rOAyWKASmEkTDhw9zmyW1jPOOernaJ7wOkH7Wib6vfKdULTAWLiKqiRQKMKBrQa1qXc5JI1j
+8U2H1QuGez7Gls+2dWoQIIDGLP70EpalIVON1dPKobJ5oy716NnueHOvtMdaxt7waZy2k10nfjt
dfZA3dAf3dadX++HLbs18NLIney+ucNZcx349PZ23oJxba85ofeSupdD6WylhZ+4rNHRMcetqFUA
6OWYHrlNhuvE8PXgu9sBJvAN8eAGlRCG1oVl7kNMF4PIl7tlfFDTR6pL/v6yncRVNtDTMQDMM0zA
UE5dUHo1jLKh4G6rf5L6aWivBr4BJRSPJIbOYn9x5MiQsFahHWBfhBBi0DCdNQRXkflOU19KdqMt
u1d06CsX0nVktWd7LJ1RltSLDg55xuvogHr2gGG32/fSA7DCDbftIbrq3WzPnfiWPaSP9j7zkAFs
lefClzXNzvYIIOsqOmCo2mM6H12I08XVsxzcZvnAXaJ9tpHXYeDlcgCuLOqJgWUxjgIwa2NiTBEM
MPNuDjY825dApMpwCysxgq4bYo+hLQBJdyEGkyAjAWsXK9VNGjROru0WigsrRUfFu+zQyo46NiVK
f5PRLnQywtQ439Ni2zVXvSXJaNe8QTXkSzESo97ipZ0WnA5dq+Oj0A/6f6Rd13LcsJL9IlYxh1cw
TdSMoiW/sGRJZs6ZX7+H2t1rDoY1KPvqdarUbKDRaHQ4pwCPxd6rwT6GkmrMMPm17V9Kom7MTFQn
9BdBUg5OvChDFZs5jnv19oCFLUVQFmZkOs/nhYz1cjSRhDURbc8q7Np3RyAzwG9On7c36PpJR0mk
TM430OOUDJBYcc5Ms0BkszSzvX8oEWrJH4puspqhrxPXlEjK/hpuwhUhQ2S7y7hjgZKp+WWYg8m/
gkJAGYmQWpw1urcVXbFEZKph7+hqRHMJXTxs+r6L5VoB7igydPGzrNpRxWiI/i6mUb4KMjB5BNwB
WYHXujy+EqdOXTaogdlZ5Z1PNKLvtFP6AL47E+g7v1UL7G5mQ+JDdvdbsntyh7Y3kHik5L0n/q/b
+l6/GDBBuvwYylr1Kq0V0DgG5mhG4Dk1AkvGwL41HWQz+NXYnpORoTRzyzNFoubEY9z3K67sQjxl
yZjP8vTGw1ok0pcuE79QSBk95MBvv63ndRWa0pMy4GjmpKonCBptiaSkvqsc0U6egKDz0GyEzeQ+
d6bsgNDVlq3mznCNXbtBcYYxebqqrgRcBrySEMlr1L2r670BqBsjwLSnFUmgOrBU/TSxsG5WPBCq
xeh3BjAQUNHoUd42lMRQndrQVBr0tDyF6fPtxbx+jWAxlwLmD1hcQJWPfF7YQEDzUcPJGSTZhnvf
1rfBr+mOPymub6aBbRtbYcuQvHY+l5Kvzk5YimUHybWdJ6R7lX+37nQCXSf6nI/cz/JQh7jXWRE8
a0GpQ9KJbRYA3CU0i9ip03NT/L6t1rVZzMPdKE1/J7Ovwr0wANFjXfnoOo3EZmN4zZ0uT/W2ydFI
Ww4Bq33s+i2EgsBcE0DNGB4I/UaX+5ckUxG3HRIigWT2Nrr9MQXXWP37RHSrSe2KjE5EXuInpAx8
85NHlYdxHGfffekC8QEY4oH/xgyrLFPbKOsDBx5OfEAXwtnM3k4++eeeMJME1zt3KYjStJSjJBFD
CFIekwO6cieCTvliH25T84f4ITq6QVigat89UbeUo3xanGaTUquQiebVJ37Hm/Jbi/X80k+hiQZd
kv5iEX+sLec3tSzImHD0aNCXThNBkTvPnimlQuTIzgJrMM5ogeQjC0yKxGM16q5aEK5JAwBk6Fi7
Atblx06NuCnAJOhBsqJtave2YePmQHUEhGTRb/9JO3a6ORLNGj5aYBYxDGjlEp3b9f58ALWxoaFi
vlrDB6REcrgNGFCFg/67Obx+6s64Gyx/P+wxnWCjhzsn2T5+ktFPaPK7u2YyS4+gL4PxRatnePFB
1K7jDTRMRhQiuTDaag0UxcoJESpjaP+2r5j/D21daMdDrVJHFCvSlZQ6mVqvbUGYHQ4nIajR7uv0
xbkVa6fo32+LWjMrYMwCmAlPUSA3U7dVXCrowJQhSs9b4z7O+OG+T+r9NMbVJu/q0BTH/pdUj8M+
DoeP27JXDy6vGhoQsMFtQo+59L40cJWO5VTgmzwts2vW1PR849MLCSjA+TGPURa0X146QT8Cnlmm
RmivUkCrxyH20RoAiIc/Gm00O3TuaEAv/welFn6XcnuR1IZB0cAzhOU5AnJz89edyOiwW+KjUFFO
nTQy30k86A+D4b6ePvLwtQG7wxgD335iRehXFj8LMySM0mMskseI2uUCoi7rV1ELMBa8vhEZapyM
6b7sNTe0Vy5BO+rttVuRNrPtAjVnjp/QT3IpjQ814JTlUWkOevpDL5puI4Z6ZQe4yu47b2Q1PlwF
GoBQBB7ZnOhCk+TVMQv8LtRLIy5NHuPopC1jsNcIYkyGBi+Sv9cM4OTzbPjceEQj0IWJ3xkBX5UY
ECjcoMrsrOu2Q6htmrZmxJ9XpwpazWNHuHhh8bD8y0Vs+x4g6zVE6VGzSbXBDbTauq3N2sJhpgnu
AqX5uUZ/KcILOB5lnawERARgATu//tQCrrXESfu6Leg6Dw9lEEVjzXCIcRHN7msRhZaIfoui6kvw
l4DpjW/3IMWwjc7bFrzm8k11F4vlTogLR/BYjfBXnhETYpixwPUjA6EAbzhKtCGN/pQD8IhvpTsu
0W0hfzOGB018Eac2JUoLTKfy76e7oTCmf2SEiTzshb7mAebcRuiILk3RG+3Gm+y8SbZC2jlqWR1R
dQXkWU1STrLSVHGzMYgYW3t19czyUX5AyzBaDiU6K1m1WSOVEl+aRa+iP3kYNQy/dndAfw5sOeJS
zP+1gn17l9fMaSGTRj5ruQ4nAVlhYHRZ4MD7yQMIKUvAp31bzJp30aDRnOdCk6FMOc5U6xJUCMTS
DEPD5fvhoxSUDbL2G2SUnNuirnvqsYzoqEJhHE4TL0EqUggrI5EndA+bOUiE54lRuZMtHxRaQthY
MXjp9ba00u4lBsBa1/nufymeUlUfQDPklxBft4NmpykQzuWwRxAhg5QEvPcmbpAT4pYRL3H/l6ZE
B0+vfjE+YgUNCN3g6CrD2UE5gS5UhqhUgAtCQQ4piM6qAtL6HvgMhle+C6O4izzJbcGQ1wYYOoDP
YvQtrW022BoVdCgIYI3nqdOb6dWoV4ZWmsBEOvb18FD40wPn86/lZLzdVnTNfBeivn3YwkfNc7Ig
QdEhqilaKx+z9BR1yEKolcyiPFjz7agXYPILOXAFj6tLnySOjS6BRBE3FngHpLJ462Xl47Y235mD
i5gJpmugEXCeRUeFhnbuKWZOEP2JBdCVt6WMvgYEg59tvEkSiWT1a9Coe9V/HoutNzyWwmdkFGaZ
HLnCSaeNlrnyCBYvu/BdpXB6aXv74653FVO7aNjDIA/iYoxzXOpfD4ov511YmEJpicJEWrS8jeJH
ZDz8g5zv2gwACIF2QV1wg9FJHaDCCzNPPKIAqzhCz1Qi7eSMxWe9qhFUmoNgtNDSRd+AKyqvD5PC
HDHJ0EwPmvw6eqchZYT514YDqlSkUoHyCqRX9JJfLpwxKHKve8CYa/pENUuuUU3PQ9T/98uGk4AS
NiZcgF1NmWfdckpdBQBb7Ioh2QOhjzvmlahaIgiyMO1VM+CRrw/eDJWL+fS5ugUIW2qXBHSSDJMH
uLFK8xC0ta7SaqaaswLutbVDIwDCURRdr9u4Ec1LcTL3MQ/aJvU+xeT19qrNzvjywEENAFVBF8zA
I6S+3BstDrpRTbsCw++WVBAPMxlysBdEBWWFrdx+3Za2rs0fafPvC28lCF4oJTGkhb1iT7x/UBNW
39R8Cq8U+k/kdEWhJCV6qaKqVABtaFO3TqC4I29yQ+qGKugi0C6F9vvbSq1Ygigh4zpPsQnIjlB+
QR+CyOgGCYi4KPgYk8NNvAUMnNtCrpM+ODgGQKRmhJgZHpuyN2/o8xFYE0DrV1JLzQdT0zlMIEV4
I0c/xkh96vIXPGWt2LsHtMLHyBd7kGNWhmSVImuc7RojgvoY8XIf6x7glN4cgxvGPTfB4za2D1ru
GLcRafQfWZvvO5AsGBNnJ/1xGEaGR1lZcjwI0ZyGewjMyHR5WRyQN4hy1A1SX3/Cu803gRtWm3Gd
sIKp2WtQ5iSD3QeUQnNrBUKKS03zQghDzAxVYMuWMWbKNTCgiT+Xmv+hqO0pLgExdXunv1uLaZGI
wRWgemFYEBnbS5EozGd6rzWVmR3En3PGNLQ/3iILmMN2bAZOZQN+w243zz1RyP3fDxDqmMQUMDGC
dnWEL3TwKOtcoIh9W5n1SOqK+HfZeYJYS7H9Y2dKL1JC8Kq7S582MeFYketsN5TqQAvCMN9cYUc+
iFptH2E/J+VgPBGPxQF9GTt9G5s/8td8GzsserI1IwY8EcAYcB7wxKOrGIPkAQypwTpzj7U5bcCG
4QKMdDvZaOzYRIzrgimNcn1BovmTakC10lZ3/g4N0afECkHdcHqT9xnrJbXydsXBWChHGZFmJKUg
dFBuvAd6CgbhCJoWEktzI3Y+er4jrnZtIWsOMxZeXRUiHNUWsvpda/9Css5tX0FdT4CN5AwnVhi2
5gkvVKMuekFuMQs6q9a8YmzxXdt3pNthgEsmBfEfG7d6vk9ZZ/L6OXG5nNSbJgPtWC/kkKnfp5vA
AhCYNZrBwSAOihul1diyM7hvYAZ2Mvfltj+4Lo1jtAIJiDkBhrcMmp4vl7dPDK4eK8gWPozP+N3x
jiLqGa2D7MC0y7fM8sKKy7uQR1mqErZ8XMzbKR/x5D6BpRaV2+a1RJfL5BPxBOYYMznqZsa44lZu
7gu5lMk2/WiAjBNyW7NwgC7560FxeZ5truv6geIA7c1zCytlP4kgFoFgdPBwO9Ftv9KjZAUWGh9N
w6zs7j3cvge7dj8yh1NXgh/o90cuZUNGhiEuOerBSvgavyPL4BPvUP2qbMEc7Cwhz/csEtJVgcir
g6jOQBns27AW51JpJCUTZ8PpuemAcfF9k7Hwr6RVj72QQRlLN2EgOwtxXYymjGp2bZ+E7WieHl49
dNShSkK0O3F7DJ+/VDK+of+L+I4b7ENLvjOenvW/j8QUjHLKOgBBkDSjE3Z9qIR6JIo4KflTMT4k
mTuyTsfKkwlpP0R7BvpzZ5aSy8M4KXpcerFSmYk8WMBgFESgcnhHv2NdhauCvgdS8QrGM4M6DVwe
CXmcyRUK3ea4CzcTEd9kotyrIGPpSW2VBx61r+nc8oxFXL06EGLipSvp6J2ga6eBXLZlPaKFbnA6
fVOcfYQdtnriXEwb3nZtqzouJM2/LwwUuAsYQB8gaQZYNNH6RcAM+Q8iQMyDnKKOrlX6DIRt0vl9
gv0qu+cAeCKetCnDrc6KXFY1mXE1UB5FMEHHElWGhHU3wvJ87qBmD2KJgqE5sji9r6uiuAqQUcJp
FgD1iqN1uWCxjqlTT1Nx9X0MFhAOSexqtk/UrX4IEjLZzS4gdz3JN95R27JIVmeLo695vDtEVLOQ
nQGexaVwYwyKodRgkZrenkdV37SN4YS9zNixdSX/yJEoLK50EkDiNUDOuMMQfSeZwKfiTMGFj3zo
XcOeFBJwaFvK7WAuuRrgcrE6FjvEd3HpWlsAUiOXICImlS61bbMwEOIchqMe63f9wcej6wDgXGv8
0JxqE7xLE5F+Vrb/xG+Ay/cRgrqOsRCrNoUXx8w6iI5lupcn9uUURDX4gnTa9sO95pUYBrB1ECz8
wxFZyKFc+JiW+pgHkOOlkhMA0wgW9txGKcYPR0Z5aO2Kn1E6/l8lyqnNaG6R3kLUyFVHVfCcXjGs
vMxNUeheKvUjqQpMOzKCt9UAaimVOjVck0lTV0HqNGOhxJiY+RoFUmLWGGVFTd4CZwZlhQbQM7q4
FWv79vKu3MIYgzOAtDG3oGLs/9KQKsT8WZR5MCQtMkF4BuLev99ADRVmdAIjNYCSFWWqaKMF/PsM
758JARnBL6i9AdYnnKzbiqytIzJRwB2ZL4YZ2PVSk0L00TLRhrWZApfJKU7y1nOUI//Z2J0Nngpw
AbEkroTdFxKpndPEsTVqgIWgGytBF4947s9GTdDsUW8qFmDC2j4ttaPCwk6M2yKfZYUleiM1s0de
7/YCrjjQC22oAFDs6qlJfUgojK0ClAuuBikia8lmc6L81oUQykunxaC2lYG+Dd5V7wOrtcE5mdi9
9Ti62udtfdYiBcyCAGAC/FazXVCGN6V1wld5hEHzD+wKJl9SgotoIJWrHqc3hrCVSBNRnY4+Ckxl
izJdnBxCcDv4SlKbomuceHvae45hFpg0ewfHnsvs+F81h4U4yvRKqZB6Jc0AOdlJVg3yCEFnbdVK
7vVCI8riYk/OJvDl1EACs/p72Q1yEjmVRgRXt1qDNLZ0Pz9JCpIfwt/KE2M9WQpS1giYxlKdMkhv
zXxOLd396hze9M5gDXrMPysz+LotcOXZdaEtZZjc0PJDWWBBe+McJjaXEVECG7JHMonR87smCUgg
aK9A9yEYOmfNF2GlNAzw9nxem2O6rwAK7SEF+pmHVsOaorlubsa01VIS5RFFTiwnToQk9RhxpN+p
rmKfzie+IMVmIL6bkB1In1ri2S2roLxS5b2UTRnoVFWa2BiQnd93RCCG6Z1it7N/t2jp3NzeujVD
XapJGWoZ+yLQRovalH9mh+DUbLgjd18zhLB2jbLHpk2DsMqhj4FbrBfmQUSpBPEZCPpYuGRrwR32
bZ4zA6Y82pgphRpwxYRCXM4KTQ4gY3zkqsBlbw/bavMWOPmrcRSfgodxHyFJEP+KR0Zot5bDuvgA
SlkAtNaV0eMDdA8999Vrmd/NY635hzJaGeCr+g9Z/pjqOxRxJaUiIAxnsjVcjzR9G++fRaAOZJVO
LYis5kU4RtvxXnWFve4OmHDlP9NtR9D65HRkQIe+gFnX0NEw8Ba4w8kgL9r2rxugL7+FHtAp06rl
xxHfMoEivVPv5ZxBp/Wd1aHvRXUmn1KRCgFACrXlcRWWU8hXtdkhLYEQxk1JexcghvEDZEXlDeao
NtOZd1lnZy3xC8T9P4Kprc44jBbXAwRjLnTa8njr8ugSBtXt7OPDgtmSPJ/7W4pS28oBAT2uUshr
BJH0qFxUHhEFYDQb9m2vMP+jG4LowXedG4HYpWPP+NHUBLP29nK4m2vVqFMrsiMFH7flXQ/szEby
ZyXpkitavaIIKOC1+dPf1SX5wg2CUzuZCHotnrSgSWUEbCwN55BkcZHkOaBIfRUattEmK6xKRt3H
SRXMPJAi/a2xxK3Fh0v9qHBKV0BKqzSzpQAPjLeG6pffnBlruBZRL2VQd6MylGmrCJCBuU+z/fKe
kj33MyLqnfQPZdGL3aLuxrqRarkRsHhNawJxNRXuko5hgdcgCJRFUHdgosqN/78r5oA/zhR3mZW6
aOlpYBHxtnbQDb8Rf8gPtxfxO5tzbfmAV8NkAaAQ6FZRpUziRtWgmvGo7rS99MNA9rgm5w65GEDH
OYX5A57TTJDa5Te8Jbz9Q7oJa/vnA6hd7MsoDrMQuyiAy608AKg/kNyBBVe3FiGi2owWZgntltL3
6i/MH4SHGjchFwjYLx6k9SkxmIOGs0lfraSsIZWKeRFALVAmHxhDwrc6FFFd1MXM6DMARd9deOas
xE7cfutbt7duPWpaCKRWro30yAsMCFQQYJCxJz/eRFI/jpt80zO8x7qZLGTRJ6BEKq/yICu3ec9W
gasQE94ciLxtULEnKgGx9tk7fxQPvt2geBUfJFClML5iZRPB+AJ0ANQBQL74nW1bbGIcV15SigBW
U1G8Jii7Wp0ysEiQ5juM2kbMa+noIkKvCq46ahtlLZ6ayJBRIiori1PdKn5FS+7UYUClPQUs/vM1
lfSZ1REy+blSfOmWy0RWpypAI5qa8NOj2pTPI7aUVbBdeUijexClBBQvgYpBIxEAeLyc8KDB/elb
3mAldWr5Kqn5F7F5bRJbHw7g/Z1YMKIrd8BSKn2pphMYlupWQqEx/ywS5YdYibZeZ6+3j8GKFLRK
/VlBKiZpgfuV5wkaFPsQeM+yuGtUGW8xdXNbzIpZACUXGesZdRolTCoUKSNPiLIuwBIik+mUnQYy
zBhsIlmWn8rK0B88uSyfwoSJ9rFycaNxDkEeujbQukFj1Tdd4LU6GKIBh7P1dbs1zhXC2+hYxj9B
CRTH97f1XHm6XIijriHZh/qaDHHViFPO2zFX2FFZIb9oCTDT28JWrB/DnQA9UGGZ6DiivIovG0Wb
zuXLqdx2wC5MQIJ9W8JKBHkhgVJHSxKlCJoB6hTgu85iEDE+yOkxrwfrtqC1dVuqQh3koMedEEcQ
pPL3dY8xKr+wp3Iv5Ckg9/4hzX2hFWXzhVqNQ86j/NpOXHlKg3iwW67074vJuOezRmTotnLEcMDm
Tm9A+cw36KWTGtNWLkYF4jrjPku3VfjJLBCsLR8yy3CBMrwuum4vRXRlPKSjOKGQnZ9DhfTtpo9B
jf7YZYyAZy3OAmz5H0nU2g0emDmnApJG13PT35PT7H9NKMpotvIgP/rnwpV9ZP1uW8ea91gKpVYQ
aDpg2YwhVI82KdwTf9Y6S26tMXgIOsbzcO1Q/ZGFBOPlUuotgBSCHLKa4THsdzqrTr724Idfn0Mc
NMHyYFu+FOBn2uQJMfz6dMp1k7fTY+8OM8Y+Xku4+Hs8YAwLDxgWTtiaGS7lipdyRz8YkBCG3NCf
6ZN+RF5i8RyjwrIu5D9XJf0w6/PEKNIeVyWem25cIAhP8p2ks4ia1gwCKLFzeziaw6+YqTwDpGu+
DF00/neebPr0Ycpj0lUA9Ma9/Ou29a3a/FIa5QVFkPI0cQhpGOpQf+rREG9VA1Qr6JT1JiCjSJI9
wDrPjeArJpBQ84MGsuUtZoVqG5zAoTkkXb0NolS1+qrR7SYuPm9/4lqlFM3yYCrHpAcgP2hagTCX
sjFVRxhVLNpd86PF47sNRCuKDKcvP0QNIG3ACwSflinw3bGRRpn0JTJe7dukn5Og2nKCvEPV6KTw
wPcwWDxeq2u4/EDK+oYqB2i/gQ9Uj4MTAUrJ3yR4ocmN6W3kx3Sb7QIcbBcTTbdXZu04L+VS8Wgf
aGLpRagJ5PGPRj6mrKTOmiUu//8sfxFU53Ikx7IMdyHiVEnoGWw6Swt2UXT2OmKkjKrp2vFaSpt/
X0jLig68uJgVwuTvz7Ga8+YvCgvda+3OX8qgrF1t9akvC6wYlzhR/CQhfxNb4vhwe1/WKkYYNgCy
F8bLgKNEv5xB5ZUOaQJVJvEFoIlmVW4roSE5MoqKq9Y7Ge0EJSvpsabbUii1W7UhlbqnwAr77jmJ
n5QEr+WjynqVrLp4uHYw1oGDfJ7au9wmGb0s4Qh2N7OycPAm61S7oWZjt+zi6Nk6cn49kR9YZcs1
48C0toaCGMbmroZkQ63tUlHHivZFbIclKnB19zJlKqOmsmbxSzHUSdZT3ePjEvYRNO6UWzjTpJsw
6Q48cp6PiSwxLuR1S1noRR1hrlLrnv82yLExB6DXyxgUw2PikEqR1ee8BkSX4ARuImKUHSPyYK0p
ZTBiAMJ6iceaevx92L7FrVsNDELbtdhtuZ6UsXCilk98DGMJh+Sh08FNpAO6VqueqqCz0UnE2L61
3KmxlEedbzQINLqXQJ70aMm7xNFeJVDOPdbOZI5b1BederRun/V5kaicgKFJQCfDHCJmSekGNhTG
lLD2IFFNuK8x6n9licwQsbZPaJOfJ/zwTL9CqZXCRG56A+1Qcnru47tEe+J5lsda26iljPlgLJyv
hCC77jLI0ERz2GPe94EzQ1vd9hGZ7ttttwMzkTu8CZ8s5KJV5XT0jQBxH81WdMGi0xNfj1PEH8pU
O14XhySvC5J6HiPRcY1chMQyRnLw1lIw4YAB1UsNR0VrRnXogUfwqLq5LXxwJw8n2vTvghAZMkuw
0Kju8lu9JdNI5Fe0Ae/0D/4jeNGdkLGjK8MP88eAiBONBUDypjNJTaj5KkjUGrQvKE6O1waAVMDA
qTnCHQZKI+IDPqk+SF/C1k9I5kau+sxyddcLf/kJs2EvdhxTXWMFaHsgeEQ7Q7RFdNexnjbXNxJE
YJAQs3BA7QTowKWItJaFks9nLYvPtvptyB0Jkcnqft8+gte2eymGst0Y9faALyEmAflH94vvt15+
zMWBjDwLL2WlvjbLwgsHyTJk5ekhv3iKhynwIMsfIjdpPydZ3TfiO/LzptoXRAAhM5rbgTAffzVq
aGljdzQUcEtU6DKPdIdLzoMfP93Wf+USufwoyuvJYCn3Or5sTLxdQD1S2xy6vMftGFqS+jqVG52/
k1iEKLN5XPo9yNRnWAegH11P7PGVMeaSiDRTqvP3cao+JpHGCG+vL+NLEZRaUhBzw1hWjSlmkl1F
Zi+4fGxxhb8duV0A6N7by7h6IBYaUdZat0bDBTXEgSmN9JjeC5Ia2PQlQ8yqtS7EUNbaqwWI7zws
nBoLG7928gilE2ke3sMAy/YfVAISBryMiGEnunPJ77sg6kCvYgooJColsPAbG8Pqt4Wsmp8Bwisg
ZQPgkqe5adSsSpohhUaV8DtAFxEydQisQ88ETRVJIzNQiShubgtdMz8D3Y6YSEXGH6wjl65Fmwa1
1BVsVpFi4LaS7pK+YgQTa95rKUK8FMGVAEopQ6jFhZHJYY4JLBVIjUvF821V1gxiKYcKAcMyxqoW
kJNpMcLaEx7WE1ruwY/bcAx7YImifH4p5kJcyxAVi5kV6KSoRLRym1VzSMKP21qJrB2aj9vifqmy
WB1TvsHybVpAIYpEPzZb2TZM8YSZTRO4sUAbFuzJ3emn4OE5Mp99S7Fuf8SaB1kuLeVB0G7Rt3wz
W2ab2Wlm91Pu9OhHUIQ951sc93lb3JoHWYqjPEgJjI0x1yEOQ05PnDghpYdpyrJAvuK2oFXTnNs7
0JWIQ0CDVwnIbkhc2zamXDqTBAaxo+6/TyxrWV29hRTKUxlGmKQYOG3MMHV7vdtwAHcKvf1Qp3ah
n/3Wua3USpsZxloW8qhMaFaWhQZ89gZDqET/rfkkfZUs/l76oaTE70jhm9wLWiA24l3pNJgP8x9v
f8Dq9kkS0m4YpEDHFGWxnaRwQzBCXy4C544fmqFsqixKiNVjsRBCmaQ/qgH3vageWvV48UfYsi6Y
lVaceTxonmudMaMFulF6ioEKMnhYx4w7lfk5898q39WGj1D+rLqTGu3U4uhzbsw//cP6LeTOqi9O
vAe0iDiYT3w9+ZYAulVFQ0SUPtyWMlsBHXgstaN2iau6tJs8SCmzOzn/kseDiMQaCnt+kYEkJLFz
9a9xTi7Xk9qyIS9KA9kp2EW9M6I3sB769ZvCuqtXzvTc8QsoDLRnI2KmroEOWYCpESGl8Dgz0iQn
Qako1k+dEDJugZUUDkQsRFEb5YMkuNcyPIXAlGc8Ch2ZNuFxcrmjfK4qkm4B+LE33gRGU86KO0EV
DIlQJMRQZKFnlIqaayWQpjdmUxx1byAqiF7ADCsLORLqdpszUg8rp/lCHKVkI/UJGBAgrhAPKfcg
RBuBY5jiNQ0t8D6WKlG2OKhFr5c8ZFTKA+j/uAp4Q8c2sboMRH2hLXS/G9mp9D2v31fdXsnOdXgC
T0ILxxYwVnftSYlv0bG0MmYWNLoYLNQ82O37GPpa/p10arGz+btsPoSH7tBsgofWSTnibWY4ZJXs
gueaRXGxElxcfAB1TDKPQyU/xgcMnuMNThFYgfHWGXdFoJm3XQBTV+qirUo+TEIFoiTfKqMNr2DK
VP4MnK/48BE50Y9csMKtDyDU7NCS8KlwAfl8+xNYylJ3o67ng1aC5BV0kFYvWzIQw6rUDv2fUvTy
30mibsVEy8cmAy+XCdSfztuXyW5MHurx0QtZF8d8IijPutxAujtVBiKSHFWQVImHSv7ZxIyAeqUr
CUODMprJgPagzzgTlxdELRegDpGTxhyHk+KdMOMyJE4pOVO2HwcLykl+ALJJFp3PN+oYpRiGynEo
JICuoRmaeiwEfl0XQF1vTKORrAr+bQD8eeRGjUHE3k50YA/Fpm+om7TY+92RC/bgiB6VvSrd9cqr
2t+jC42II6j/fDf2rCjvbIBN9/w+npw+t7QJLx+JgI0k0r19640k1Ae7A/d5k3FmDRr2oMDc1bvY
ukmqmlo6kiLej9VJa3hnCEwDDyYf+PMsD7hioyIYfQSgBSEUuCIuREIGrZ2TgjgAHhAdsrlxjGPT
4O1SqazbRrri2y9EUc427+WpScRZVHgIVasOgGgHLltg6AOau2B49lVhmFZEfQV/V8Dv/tS3SSpB
WALI7CGdHJ5TSSO8cv0hb++ionFuK7dyM8+C/iOPcmxtPQJ6TIC8mHvhMcQiiU9+rTpTa9+Ww9KL
8moCsGaKWp31UjxwL6aOLn7kiitNgVto+lafWB0wKwKlGRZp7v2aGSqokIMTA90TVb01hcrm/WIb
Tj/H5shl5SkU7L8fKUcSQsREHRKwyJXT13+aaYCF843WFBXPHIvnEeXlQHX6jGEdK/f+hRzKFAtB
CuQaCIpmZpyG+JgIT2HHcMkrjvJCBHXtS5NkhCi2tWbjyWDe7U2VxfO4qgQQRpFghLtCF8ClpxQn
SfWzAIslB+2PBozlXRE8ZBEjZljVYyFlto9FwN4JOqeGPKQAW49I6HzN881tk2bpQXn8iAsMEZ1H
rVmmX0UJ5lvkupAm/a+E0JPUspJLPg4IOgBAqdUo216X4XkZ1WnGWtGYPXqKvj45hyZ8q5yCTrQw
v2fd1mMtuYwRw//s+jcKxWI/qiouGwUYMxipn46hegCnn9nnwKwbJasIs0PaoBgQ9HiM88Cx0+wS
hLtDIFhBlxGl512vf2xiVp1g3iLq8rz4KMpJZGgZagwOq5u2z3r+WI53vr8HfHXnH4XY7lpGk+GK
s70QN+/DYg0ij++ySJxtMuzdLjQIF/5IRNeLGZVX1n5SZ7jtDL0ujPkMx9G5rcp9mj3d3k6WBOra
yEvf0AceEnr51ctcsREYdr+WeL1YK8pLqGEyYQgGa5Uo/JMeRSDPnnqgLBvjeeg424h1Zwhz0tQP
hh//t8Ip5xH4E0YGeg8Hgn9KvYoEOOTtKZ3OtbobIgNoLPuMExlSV40RWS9c/ag5YKTt0jrqSld9
mQtAQQWP5WV2KEdo9TG1AdCR7+oD33zd3sM1a/xmskeeGf1PMrXC+iDXxWBAXmt0v9MqfxqQC2uF
zOIl5oKKKwdtKYta0L4B5kEZhxjBPaAJu/LRL1e8a0fv8Vl8qD5yRjPbStMSJpnBIKz8n2qUa9Y9
OQEhOcR1H/xd+KI9xnfjV2mA1QG47ZJtKdsX5Z45mDB3GNLeZCGVxiEuNBE89gmk4nVq97/ROq8c
5S1QPQJSsNDBGJtHU/npQpHz2QBZKHRaGSDPp8yMowedBVq4dsktdZo3duGyAiXCoEwEOalkbNVE
3gc9KIhGVoKIJYZyxK0QVFLazGIU3tT7XYTsGitrvwJ+cGEVCuV+R33UxnYWwgH4Tner1+gpOwhW
ts9f5cdIJSHDDa/eecvFo0400Gz4Lp43qc5e/Hcw/v5sgDvG2aHbmWgb5b6KvfiE5kfjPnm5fbZZ
60n5Z/jNpAorSJakj15/EaWalPzzbRlM9SgH0o2xwPGzbahHCe2APwXS7MOdklltD5Xy12k3nGNL
KYjo6qznNsOhKJRDwa2tBkMJ2aiLo2NKOMkoxBMVg/a+/cajrUBjxEgr7TcqUNVFZYbA/QanujwJ
3piGRtEImLUtQrztT2myiyM7kSyM/1th9DiWx8zbtK1bjhZX3kWxy1ju+SV/6V7mD0ATN7rFUZim
XzRglPWNJJMxstZXJO7QhVko5sgT7C0wsiIMAAeqPXl2WtgMydq8mrdEUycn1309RMMA4DnVPVr+
mioFgtAm7rdhfOSMU5ofqvI1l9xKezFA9iSGhMttif8ShHcVbxSF8EN8/z+kXdmO4zqy/CIBkihR
0qs2L+Wya6+uehG6eqGofd++/oYad6ZtWtfCOfdhgME0ptKkkslkZmSENfO2MNkjjcf7e7MMtlMX
O0bxgiqJKn1L88q1isiuQXXYVJ9DKDtNc2KgNdaKLVFDNCh3nYaBQJQv6kM9xWjUfJqgJ5UazRlG
X1G3EWhM051e7nMp88p+l0mbINrRbLIbADzNDR03VfccD/cBOeksgyQvc9PsJ4MwVQoaR2QVKXBx
00MSnTLVpaoPwGEBGoDsFKW7aPTlBvlq9pYC/R1sI2NrWm958UgaVAQgEz0+JtCyUWLXrLZG+Ww2
fhoTu+gOOt1H7JHmBwkEVsa7hYb/dIiru5xACSbeGflTGm+y+nvQv6BvklnPRrfNqW2Mm5icMpwf
uQNBFP9RQ2+tOfWTDzEfj4OSPf0m1x+5wR20RGwkRTG9D01HU16z6FnKv5Oxdi0MpyNhaSjDdoHg
rdT2teRa/Iea647GPuTxmEYnqQCxLhopagecvunD/Zwofw1K8BX7U/O7gVKDdZCDE8pYXf1qxl99
BSGm8tBBwKCBxDAIN63BiTufaV4t1zupLQ8NGze6ekpIb8u5uTHjb0AL+Sn3Umut77TQXQPXGVCb
mF6T0RYSiUVSnQWVHrYzGMdRdsau8hvQpnA7OdQYw7XlB3JvvFYePOwZ03njSuK2ZB4zpBD2sRRA
uAH4ugwNZaLnbaXCfHRIXNXpHUjNnirwHtrvz/TA3Gz/A42j99pbGw1YmE9Eif7MsnAwaT5So8Kl
9gceFHjqvrSnd1baKVJX58nwjHtIPh7Gbbgz3MKNNtJgyy70blcCxEJ8uPgZ83V0niV0dd4waGc6
6kxFAtOBSzcIxj14GF4zGzecaxxi+5v187bh6yzocvnCNdcVsTnKBvplA3PD9LNQvboo7JasrW/+
/UL8u1ifcNPJcdqXho7+VWqnR80hd6EfY52l222gf3hXb1tnraS00Mi6XJtww6UhmOUbE3uavpV2
uMv8UgOhA+qP7vfm/phsdKdfSZvXVilkzQmpQFM+u7Fh7Ym+CYYjkba3P9jSLXq2kxgtFDwF9NI0
rmAjouxL1reTnO2KqLbr/js6Tq6VDN+bXrVBah7b0JRwRgWyD7x7jOO1F+Yfpr3/+6OiaXf5Uywr
UQtrbskjGXy0QmiEZbvIjY+B+xVvBnd6wq0GKbbMrn3T7qC72Ti9u9cj+/n2nlw5MfSRIHQHruSZ
yJiKoPNeCsdEVgOkUSMEJzFsWCK41sb9KnT/6vvC0B/aXQD3EcJFUVErmZKCQscDhTfQ8dHMLiSP
qP7t1Vx/YcGKcCbVjkzJUMNKxW0Tgz3Iz+w82mTb4DnfEScb7BzNqzV637W1CSc0w1SCwcqod6T8
sYleCt3vFef2yuY/ceEvwsKEA4mKpVTLLRYmRbK8S+IyfVclQiNvyMf83mij5LfURsNKHXPJO8CP
DqoZiH0DtyF4aRwBJtNNSY924EYG2Z2MqYvqTiXfbi/u+sn8Z3V/7QgPvUlToYsBjLdjIa9zlcGn
G7ZXPyTLYQfzOXsq7vT7eKc79RoS8vpZNlsG1xOwlmRm8RY+HTMmq7d4DJLiHU7dzpDtd0wmeGRT
7yIPWdoap+6qQeFDtqxsedXCIL2H5jcqwxvL0R+Nzx4E0OHePK6WI64KA8IKhcAq6WPWGyEMljqY
a3KnA5uLXSFT8zNnVcb2unF/ae1PZe3sMm6zJO9GGdYGVzmZm+4HVFBrMGw68/ts2tBTjcQIKujf
4U3jdu3eWjyIeAtAiAKy9LLYqh+VPM/UKe0BrAKktdv2cxVLp2sp1+KxIOB/xuAc9ELEJgJtTKOw
sK1Itlrou8rQc5UO5b74Ch4MD+Jl0zF9YH6zJni+7Dug7UDrYk71xEsDM1YtoybsorH0Q3sEsN4P
3ORLfcE8oVOe2q+VYzkfu6ugc2ZPOJa6pCZNGOYgilWBZGkaG/hTh29qV3Z7EObg9beys9f4g9l9
ziwKyazRBglNJazQ/GTQd0Kd2s98qQOvHdSnIChwGkG2JO0i0Cz9hoTFZ7GXDmtU+3PaerVqjImC
D9PCTosYwCopajMnczBKDpry21wTMVle5JkBIQQAWdanrEEsbwYKlHduQwXWiWTzKWsBT20LC3gX
tPKrxI5GDSXo0A4GNLn7cMuKCCJ8uq3SAEoh5akv+l1sElvpq2dT71Dqk/jaA+M6zZ+/ydnPFQJI
F4OyWlbn243u6OcswptTP3wutk8FeDTNH6k/9W60J/vBUag7OKP7/I8RMJc/wRISNyJpQ5Xo2DFQ
2Zbyp9Q+mhwST+8QWlvxwMWPP/MMzlUOPOaE+yDq9JJHNeLXhF5XNhXHYZA3K8dqMXxg7EgxoZEx
U4Rc5n5DZuB5Okdk8DTpIKo7tkdfvyOgk/lobPai76FBAIykX/m3Da/ZFd5rUVDFhDewa3F1pxXT
AV1qh+WjF65RbS3v4t8VznH67BboolGfGgZLpvXO+ZvGvdsrmU+IeESBcgHkBeABJK1CXmLURch6
VsIlmb6pUfQIHqBu2GcbaAwf0zW4x9Jqzq0JYTClxRTWCayN1nvL/Fmw+PZy1gwIDkENrg/KbICa
z5ryE9Kht//+UvL4h70crx8AdQzhBCvqSAjtqt7pjK9ah+LypuY+plkstpKlLubfZ5ZM4aDmA7h/
jRiWOJE7aOeFqDjH0X3KfrIg9plKAC5NGjfrrPeeZ6Arypo3ucM0g27mxyCpVzz+GrGLwAEGFyjS
zFqfgHVfOuLItJJ0GX5P/BtUJJbbAFRUgw/1CJASCiKNvPKKXTpiYITEPCEov4GgEcKHxolmhmXd
OywA0YRxKEiK6Rovr93bX/Qq0ZnV1pT5JWVA1Qk6O5fr6tII9DdlAeVhyOtMblw+4ja+beK6sDTb
gAYr1SH8KgPvdGnDaEqp6OQaavWfwynCLbXpfL+0uy0wz5aD0SsPtMAjGNRTdw2Gv2ybmmBHg3yv
CrrvS9smrQaFm03ixNuotYfnDFy9IaTgaxQhHQm1D+vXRJ3pnvnDZNd3q1n64v7+tS/SKKGxUBBt
gH3UVh4xXF5hntF0Jyff9N5ucvrQVZznlf2+OqXzfp/ZFL4pH7qoBcIGovfg8d1xO95Dpzi3v2Kn
/AEwG8QvPLBpvhf3a7fr9SmZXz8Q+jTxDjIgZy14baHmLeqzDFUl/m4Ejsx3ZbcdoIJoMjuXHro2
dsFpnVEZMPDN7VVfHRjBtJALFc2gNJzAtGoMu0HxeoV6Q/c0rfJazyf94soQDAke1XBVCbIJhiAM
9bPyp2/pXtuRe0y/6RDf4ci7VoLuNbvGpUXRh6Km1qJEhkXwW2qf+XZwo9N4z566bWKn90iWkLRn
j7LPX5HZGvtiZWevO2SCfcGfsggag5zCfriTTtYze0t25RtqTAfzZWQe9C4hVOuUL+pxklZCx/Xp
ufAnQ7gwlaTph0YJYyRRiU3j9zAr/EZaWd/8wW58UEMI7VXA+6jusbwJPKVZiyqeWjzVFio8jfzG
QAqRzpWsfk0Q5LpWIWzrfJmf5TYD1hVjvh+fddMd5GiLEpPDf42WjcbjLG407NU707dc8nL7pCxu
6gwmBB2aJUNA79Ju0dexPGnY1CCBilK0qfK3QF/Z08XTiLwKFxemJSwx7Kol66RutlFaFK9n3foV
T8qpkcZiC/2Alct5cUF/jYnno7NIDFIaGAvJLx2E7ACesDUEwTWSZ/5aZ0aEQ2CEwExSDLw6mnQI
NLejh8jovAxKFZW6rzElV/xA++/2l1rZRdH9w2iyRiWATeTZmVsl0b3egTkntnLJw2hv949zgcsl
Co6RykE2GDmA1jJ5DIOHEpiatQx47VMJPh9aUTgZjONTmV+mZhP0RQ22Ei+XDxaE0sF1p6ggDZ1/
xNnB0oFP13od69Cte0kBPd19rtkNbn+yDZKdzl8MiTkMRQfml/pJS1ygJtRmrbc/O8RVWDn7FfPH
PfsVUNkqRqPHrxiqnUxsFXIEauUZ8fdwOIH61u7RXQqh4r6Wbi06zZld49JuCACWUtSwO0bPKnXU
eDsV3KV8JYosHgiYAZmYOks0iiWyemojPQtgR9IgZqphHQqttkGQuxBtH+xwTJ1SVlypJvuwWikn
z24i7i2Y7EA2Bw1zAjmTyzWWJOJInHO4ERvR3im9OFmrAM7bdGVinp+HyDLUp0R9rZKDqEdRsby4
NPeaAR5YGZ2TgXxCWnfH1u7468ELhBdIbP6vOYjsXa5owCBzPqoA/ydQzDB+FYPiMvTG66cCAnRV
Vrlh7qdZv0PC+M9jzLlhYSuBLq5HlcFwFkHLi9Ad45VvqMFTx1YlPefr+mpPMRIwwwPBqCOmh0lb
D5Azgi2zTpmNFgsE4Cc70xN3pHi5FYM3/+9VTY6xkmzhfO5krpCMLG/02W8Q8sSy7Zss6fEbJCMK
XipD6u9SmkluNOV4Z8qF4vYSmzZsMMd9wdXqlA7VpjHNfg2Js7wZOjSVFEJBmSREKSVMUuiZ4IfI
NHKCxu1agDF+SI0f6wAgoDQGYS1sEuAmw1qEXAoR6KGBAtDEpB/Yci+dTR0tK+1piT3gn2YMfMZP
C/q4unPbs5ZiPep9II4xIR+HesGllUgaiJQX1Zxn6PuW5tuwRRF9/Lpt5bpSgJNDZRB5zSwmhizG
AiMpuGJGSKPUDiF2CMy3zIBcpN4UaOC3ifoaEOJHTRo4gdl/DUX+ra6Nx1ILLEdJyWvQaGQlOi2G
Rgz5YYASrEOAOAkhuEskXEwVKFFjDGIHJHjiBqreU+lIfQNdZP6otamnD6nH1lS0F3P1mdBMAxmR
Avvip0WPvyNSAtPFQ0WHDa+0r2SM7bR5mpTGVVj4y4zxLLReO8y8d8VHE+EW6it1V+sxEjXVptbH
7S80nyjx1OO7AHEGyQOkgkKEGY26LJsRwZoP0T7uHlMybhKd2AFa83nW+UG8xky75N/nFoVnQ9FZ
yTiCktEpoqm0CdK1Wk4+uN44upSvxM8lLz+3JXi5IjXToPawFSObtnpuG8Vb0a+kNEuX0bmR+T48
yyUqHbQnigUjI+JjFJU2ZxvJ2gd4yK9R2S+9hs5NCQ6UJ00b5mEBrt1GBeLTsxLb4J9BzFwV7zwo
f4NJeyUmL5vUgBsAuzvYSeZ/P1td1Bc87ihWJwclLEVOFau70UJjiFrHgNa2np5iaVrBtf4ZOrny
S4gxQpZ7zt3FslQStBR9KcQnbcPfNWe08Yw95PfETpw7yRudYGcdBheDKm56X7iTHbxAelbbDXv+
Enwrf2or33gppzEwwamrVAVwXhccCSTR+hgqCMqoF4Eg1TxytpqzLToreA8tFSQOyJ+EwJRn6aRD
uQoh+VF7Uvx8z7zOQqdF9fUN82O36G2I7N4+/ku+O39UEPiDHBRkMJdfNy9QO8jrBgkGNcbiIR27
PnVjRE3d5UnROxFr9Ke6zo010s+lxUJDXIdV8M2DA/nScFWkuOsBXXbS8RQTv8mg5rOWJS5FGhOl
WBPU7IC0ivOycjP0Gdf72Gnb79J0ZOErt16p6d/ewsWVQPgAn0xBTViMoJMxjAmuUxwQkz+3bfcW
VaFt9pN328xi+c7EPTor1qrgcBQidWMFAZMHjDQl1r0eejS+6zOgRzdV+yDrXq54BA8lelC6l9uG
F9d3ZleI1+GgtGEfTnMMRX02jnakfMrTNa2KpXvofHWCI0aMTyztsYuhoRVORYxfs9GtxbXMUYvM
8HnRKm6ZZSvkFMt2dbyUQD+IO1kIb3qflaRusLqJp8ATmHedQd1xArkdpMcyRfIp/X17P5dCCSLI
fyxqwmMiaFLekUxGKMkZGG6OVrvWX19Mcc5NCK6CF55WUgYTJlp/RYuT5YXsgfXvBcUw81aFvBoU
Jm8va+meABhDgQzxzDMubmSgF3o9RTrcpMs9U//osxyEnL1LuubIQYzZaOlB7sfd/8uquJka7ve4
62DVHE5TcYraBzV8q6SHWtsCoVFqK96ydBbOFik2ZCxitbFEYK6PnvPkLiQamJRX4smSR57bEM5b
DjpkylTY0GK01SDmrIW2KiVQDXDHxpv+TX3u3Jxw8MbUjMdShjkj/J5k4OgavKpd+UrXkBZNBXMJ
7nG4/UyrIxghMWvKGomE045JwoGj79gH5HTpDz7Flm/lSvY85GZ8BDd2BarRikmnNJMp2iEx6w9h
mSR3Dabl1gTWFj4nrnP0/8GMrctojFxeQmZm8aLB+3oWSQigFgWtJrNb0/NcOo1gD9BkPKmRPmBS
/NJKBSLjnHQoFPZ9qR8ks1QfWKrfJQOo+NHg24yd2rvI4e7RGhrtMMon5/YhWVomqAAxJoTuKAX8
TfgBBjrpaYLHbGA+m9pDbm6VVdDSgtfScxtCyCFdMWUWauZOA7a3OJ48rcntfpJdI6i8hksHtTHs
sMMElAJFXWI5cdrZcqbYUHbYjlniDkQFjv7TQE3w9uoXsoCLXyacJ9OAFHs9F04r5lnkrW9xhvZs
rcO1ENXh3CbVMHMOCR2x4Ea7pEYZAa9KtfodVy9h9Xp7FUt/n4A2c6YIRA4gRh6a4w1PDfx9aIGC
bjVzcOHftrDop+AzwMQYfr5+lZKxqQwaneFxkdM7q9kOtWfmTmJ8aBiTAe/20KPkstJIX6oPoN70
1+bsVmeviyrUqdJZEA8hz5ZiY5rDVmztA2jJI0hko7f6YLnaSu136TSAfgASfyC/wG7O/35mMqGY
AtTy+bkmHRK6kfBoW9XXXbgM6bmN2SfPbFSKHIDIa15W6SoyakTulN4H/FWGFrtqt2sp6DUeE/EV
/Q+gBRUkhlfcUBCrMpR6wPOkdTpXfh243dlogzgmZMb4wTzJ6OBLdw04iNdALYu7OYvtghh4fiEK
eXxdj2wWjkD9QNlr4b4YPs3VGcc5DAtvQQDX/9oQnARKhVqbMTyM5I1h8y3z1I/g0PrWJrTpE6jS
VipEy0uiiNioW82oksuPl5YaD8MJSzIV3Ao/+vR+bFZMAI2ztCa8p6E8hJcDzvSlkQZ6NmPMpchJ
JF6+yrifviDs171pZlps2yJQP5M6s3YBj6SjkUXNPkqV1IugJLMNcjncsahqPrQhkL+XUR5sZYVN
fiTpmMvBg45s8o4F/sDUdi/TqYP8oZFNH/GIMTbKhgTuMWhyYUulCcqtMWrvG57AR2paOLxu1ft6
NKRTVQKQaMvmOG1KpWTf1UhJ7mnaFo9BUQ8HLeLNQyJVLapSYWEByZBag89bEHQxWf0yp7iNPMwS
Bqqt4pp9aVvOcSt0/KgbFTh9uc6jySkIUCBgZTBq057ysX5raKxtsHH9E64UtlP0UvEwYRZOdtua
2jYswCeH1lRZHTgh8y/D+F1nWrqrlm2WgUUojDDflvd+SfXKl7PewsQ54NhbtAr6HQ1Szhx5Cskr
SyZz31OIbmJ0MCPcw0T3WGDiTdYOaoHpO9ZbQ2QXtVxDthqb6PcpRjH1apI+BgX41W3XQr+jxdCO
5Ue045t0sui3tAmBOZBl6SXCFfc5BWZwqote8yQlJC2kpjSS2LwxRs0lCdM6Dzhq5Z1MkEUf2EDv
krRVvmO0Vv2l5Vx+6I0kwlCZwvGmDNQ0caUsT97TmGJsn1l58jML9GEfESl9i5Su2+WZAjqlfkzv
8X9vMatnZk6TGOQ+kEYFDVgS7sxBje5VrpdulU+QFi3RFnq3SpU+9hmzIttqKwJpYs1Mej9IGUs2
bRGquxxsxY+YFSh9zJlYmK4hZNxLfdZ/Gl0oe4ZUoalkSjnb9IomA0rD9eQB9OT1MQnKCFOz1pzm
WAN7ZnGaPeXZRHM3KsJi1+Zl+cE0GqLJrlT9d62LpMpOlHHS92qYNN+i2JD8CKMl+6CVyUvWFiTY
aX3Mt22sTo9KTzIMQo66IwWS8agbZbDDFK2O1r2GHr5XtmWg2DRD88TRonjsNkldD49J0Y0QYEys
4NDrUrqlgdRuA15IIBIfyvwrA1DnhWBfQrsMK+mZKXqduZnRJS95pA3PKmuUT6uwIoclFqiyoyLK
XjLSld/1BJVHW80AIbfDOCzf8z6xHgMLtEd2VhCyaSUtvTP7AQCNthv8JK/7F7Uc1cpmUpX/Hrp+
8BQgHl5UyqG9nZhoKtupmg+FhxHh8JnEQXRIuR5CFhjv1xd1VCU/D1oS2nIuJ2C/DYb+jVQMXN5J
Wll21lN614M/7MhIgwOcy/qAUwTOrTAturu+j+UPEFJDJzIuNfx03QxSd+xy45hWKHzZCrxsVwZc
QuigVTxuOHSe9lolxQ9jNLWQV9DCcldi8MrP9AZ1dX2CoFvd6MNBQu71Ezjc/rUAN8suNRMLgDY0
CzB3GnoZG8vQLaq8+s7MIDwiGrauVKXjl5GqYGfViIQnZDaEGFcqAE+bxpHd8Y7jdWeNNNgAVJ0+
DwjXvhzV6jz1oLFdbhWlbxIzvteKPHqSgjHc0pDoOA5xgYNEw8ZjJBswUDt1fj7R+AMTo5KtjWHr
pWNsbHvZ6ECxyPTOraoREniSotalb4CC0ddGA7SSWtl7PMo0L+9ivd8UlFaWY6aaDgUPotSW3ee8
bFwVmNIQdYsK8BW9gDKH3Wkk81qDN8QxmBF7VIkTsI8QlFKzepAmhDC9Gp2p1qYCbGN1/DukGdRK
h7xs3srcCryRVMWHoQXNtguT2B+1pP4gTGq2JaisnUpqG68yqgIUO9j0MJOmd01p5d+9Fpu2YcT5
I2BixoE1GJI1THPaKXDE1zaVgEi7nVIupt5zYUzG/Y13lpgc6HIdjDVu0tTyyhIj14k9lq4JVrfb
dpZubB1K7nhmAWyNIHZ5mfZqhLdljMyVBHtV+gWlDzNZKYOvmZjz87OMTtZHTH4NMNGaz1bH7bZy
5XGl67hmY/73Mxt5XHXgbEFmaua/y9iL89NQPN3eqeUv8nenrhJTs8VlhGUUCBWl/m7mnwGwq9Va
eXfpuXL+RYQvzxU1ZFSHnazd6+Q16v55IYae/30hJYQiX28FGraqTL0yTJxaf1PMt9t7tfY5hDww
ilXSJQXW0NT7qH2vrOc4eLxtYmWb/jzJzr64FWQGVSqYULVvYVLCq/4pmxseBpBb1Q3UN/DfxJ7C
KLfxKIMWx0mVPR8gbMBtOVh7xC3l5+dGhI/RkaQ35AZG6GP6vTyy47SVHOq2ft9hsq74Lm9v79ri
q/HcoPBl4gSQ1ZnsB5NZCu62h2n70N0BevVANq+WKx/WHjlLyTrYO+fJWejUgCD28mDKpqSWVoM4
NqbAe/QPpvTY6vfMPAGdfHtp1xPD80vu7F0gVCuIlgxVH+NdoNuAsPrVt2Z36j1mOnQTPVDXgKqC
3X9r9tS2NsXvzMEV8aop9rZHYcW7/VuW0BgXv0VYdsilMSZmEDkdeZq4LwMOohgfqvU+z9xh6RLE
iEdf6/zbdpcOBSDKFpDv6A5dPWbBNR/myowYlOpNOaR2UlUru7z4PD+zIARz1hYqs2a4oNWOn4Xy
EzxgtiUHNiXoePEfIBR90Jo13fbF+gr0tyD3AUSErogtrzqqSa1Efz6tCu5NW0fhYQu5HIihnPjX
7T1cNSacybI2onaQYCw2UVvjO73zWxx+U/d5uB34e6D9jMrfK0Zn5xQf6ucrFM5lXkUo/qcwCkkg
sq1+pnuUlR3th+xignmTva6Ym9dwbQ6PDR18zejzCZeMJpclC6QZXPJYHYib7L64w+4b20ht7qgP
gV/v0IQwj+y01q1aciDgsv5rWdhdq5pCFswuWiV+sUt+s4P8o3qLVhmB/gh+3lqisKOZFfOgCmEI
rL6g/Hrzpw23Qedvazb9md7rT+EXnntHjDDTY/VqrpyTxSoFEDxgOQPtMMB8QpWixqNO1Qp80Pv8
qTmZD1oBUqsSaZaDmW0n+swfxjs8qi03ff833/bMshAHdSvMrXB2peabqdsnpMXKhrrEsPMfZmiP
fmVzt77jX9Gmy8DHsmJ90ZHPrAuRj0tEypA4R06JSXibbU+KYSdvvYtB1A331+ZQlq4XACygU4sc
dsZZXF4vvA4TjHriI+fBkXO7p35TbPr6PlhrLS1lNOeGhLjXjdVodTPAV6pe2uobYbtWXnGZpeB9
bmL+CWcZTVTCXfkcWidjN6QALijkX6Q0aLOjn0SIBTl54UjkFqp26oxTtPq7fsSQkmfpKyXiOQsW
T91ZM0MEyCt1WstKh5aBNJmH3kz2DY9dJecOidYEoJe+/XlqIXySEs/QMAvn1ELeaBj9rUxbo49T
vMktd8Wp5zbP1ap0EHwBdgGFDlFnPUpSnXYpTAWP0clQPNw/3R7qJKpHfgZPt40tedrMU/y/tsTE
VlWKoMxAhu50imtqx0nzu/7f5M4GQRUfDYSZn+jS06qBqokSAEwHPQTdAk3nmlLGohf8NSByLSZZ
k1MznFs63WvW+zS8y4MNJSvJ7OJOAcKMUUJNwX+EA2PIPCvrdm4VGJue+VIZ2xjCvv01llYCQhZM
twLlACJ3IcDkxWRikhbQkTDM7BRYIjraCTT8Iu+2nSWMCj03JHizLEWVljazobopDigIx/sMBUnP
aOr6wagwdVZ1EGzpKIYNZaV26aT7CeXEaTW+lm8tnSw04/DqAQIVYnPC3ZU0ZMonFY8EI/ZlFYNY
4ROT7xpM3g3KClptKeidmxIuq6xQSyQLMDUP7XDy2IdrUKZlCxRgeiQ6VBFTHZIkqRHNbZam3hT5
kXQrh2nRQ9Cg/s/fFxOaDJIx1YC/X2Y/ozZyWYZKp2V4hBcrYWhpYO4PqwUIDmWAVMSJLjgiIBvg
anbMjroY3EE2Kvk6S+0C9WbQMgNrbdgq4x6L8wOGko4j6vZT3aKqDYYIzM+TSbZ5b21b5dgGForW
K3sxBw4xTs60G//5gYITN13eTu28F630btKHkO7T0AtBxdXsS9AErgEsF7f+zJwQANAvQLLD0d2K
gfeoeQOGydFR8y1Dcff28VwKNecLm3/J2d2cWZEuJSMWFmFigbw20lGWVyLAop+a0IBCOo72quin
vZTN8lDAE0bqIYwV9NxXwU3L+/XXhOCqI801NDCwX+C4Lp0wddpj5jMPdN4uPbU7yc1+85f2eZUO
dG1pwn3TTUYIDkPYxQQbPzYPqmSj8WL/lA+qK2FQuADJ1+3vtRjB/m6myIfBs8TKgc4E4o/LTlK/
1IafJd+S+iCla9Nlix1kemZLiJZBHzRxCPpMMCRNB3JHXNTXj5ZTeHxXQ8UVdGmg+NOR/j9NK73Q
lX21hOAZWLTqSxUuE/Jim0f8QLXkX9yx54sT7r+aqOMQBdhIi7abnPToPGR2YiQrzr/2vYTAUXZx
pSmg34A+iwRsi21knV3GrtY991Hi3vaN5bP831MgEq2NhayOHcWuqY3m0vw1pbFNzZV9+4Oyvg6F
f60IEQOTt1oto9/jxG/WQXscXMsPME7dfzR3gZ/su6fRXnOH5ej71+S8yWdBKpAVblg1vhWDMBHm
a6r6fuzvS4rCG3UzZWMR//ZOLhsEqh6JEXjRxZCltJQPetLixfKth3pwfIgfpj0IkN5vm1nOjSwI
+eog1rWuRvKKaIx7TYMdAxov6T4YTgmmx1TlnfbbFjANzdYUB0g5G/iilUCy6CwzfB+NV2JezVxm
wxSjOQnTYb3P2tCR0eUNo83KAhfd/8yK4CxdZMR6OFupPWCsnnV78vm+eM8Kj1Gnuht35XP0Ks3q
9mvv9bX1CT7Tadko0fnWscxNZGyqtMbI6L8JU2erE66dMuOTPumwMaQMaHkE/3blSC8GwjMLwgXD
+qLgkgQL+Ix2IIHDbW3o65rkCdVlDCABjgIldGD+5408O1xpYKlT1gxA0jj9hj8lru6Dx2xL3/wc
FZ3unn7jfohLzfTrwyuIuLYrD5Gl6d+LHyD4yKBzE+hW/IDBvQ9c6we/q3ZQHaO76EhsyQVh5D73
bvvl4vk+W7PgHLkO/pE8xRRAZkYvEXIgO037+gD5cGhJkRFtyWR8AkzhO6YRdrdNry5XcBqi8qGh
JWyDNbnDMLVrncBxtuGP2bt+b4SOtNEsW/G4b6z40mK0gXQ4aiSz8hIk0i+/dBn3dWTOX5rr7DE1
wchjvfR1iZZ1cehqAxyZ8mM1fE3NG2ZYPU1a00aaP6R4cxgqJjwUMGwBcipcub2U9mqlYOVppMSR
LxujvNU6Sf9pJQW4Kcxceb2910sxAI5NgX+DRhlGjy8XPPBeacIOCwbNqhKDpz07TSCXu21kKcSd
GxHcF7YHXmgwEpIf3ABuY5sgJ2qrl7p9u21pcf/OliN47TCUI+tavKSLASJ5PRAdAEuBBt4hzcdt
S2sbJ/go0iGaAG+Bp6X1nTHwhTwbqxLXc/Z45Q2gMsLMI4TrUL27/DgagBS1NB/70nCngwaK4fQg
/dL3/Ut7F25ur2f+W9e2TPQHgTpA1ifYUtWyBDUsJjqy4LsBAiwDmLYCKCeIklvfieSX7Ou2weUN
/K9BcQbBTFpMMoIsHo824tEBcE8KXnYAq26bWT7S5K8dIUWHyoOqjOVsZ191zksduepPMHx2wHSy
xlYi9x8zyeG2AJr5PzupqZdfrch1pVKz2Qdjn2aeprlZ8ky0lVC1dO2dWxEihZ6pedqWsEKqbynK
+cVKMXft78//fnbnGZxOA0tlFGcGJ2qY3Udr6dWix81pHZC3IHcSC4VdVCcQbFSQ+BjPVTM60fBW
yRogUUBz7fiIdilf8YXFOITBNgxwg64X/GCXa2JNbgD9AIuW8j+kXdeO5Diy/SIBMpQovcqkLe+r
XoSu7ml5R4mU+fp71Ht3Ooupm0L3xWJ2ga1BhkgGI4JhzrlKAOtcppsyAoo115BB2FzWu8X9O5El
aYFu54ppMuxfDKQdBSV+Y8XULZbz51H3/65G0oDSHkvCBkhoMHqVHmr2WEUPDMCMzZajzQ1ZhPSg
RZsejXkaBpjKtaBkXsGZxUANUQesvm6fReZhX1gaaCeR7o810C4WVIzPJFHQNsdSuwKQXliiBD40
Dzm1iltgLWWVN3dSXmtAM2EuOs7Wbt6iScFwOuayVVANyHEa1aO+aUMDXyQeUyDO94fOCS4f65qI
2QGdXAujcMYmyQlCwZTeZLwEHVR6U7JiRVMX78bJSiQ/Buci7GSCmFbk3dGkIGUOFe2QDjPNpZke
bCcHh3EaHUlTreW7FsMvtNT9u42Sa+tZrY3AEc68B1C4mLd6EL6DrKHcqUfjHhRRgf4A47lbe8Eu
Xs4TqZID6juemKKel2zMWNoblj1W8bYCNevaKP3i1fwt6Veq9eQM07QVdsQgKQbVDyNgtVuDWl/R
EtnQUKOilFWQkBO8qeqNjm5pUqz01q0tQ7IwzqDV6P3FMQnthYIaZHi8rOqLB2IboHIHCAUmW+ZF
nmxTmablYDYo5yVIz6umVwCjLb9WwjuMHl2WtDjohucZ3tmwZxhrlpaS5VqagzcWLtMe3dA4CvEz
D4FNf6Ow3OtA2WXsaPE+hte1eYdBqBXpSwtFoWOeW0ACxZJDn5Jk8ZRUqEP0986GbKuHaVdlLtl3
wRUQldFR5F4xj4Noe6VxcVkuWgRskAch+J7/frLBoaWUqRKijQ2u8BuLMTQ7fGAk4HYwnwwAkF5e
5ZJFARIPECswdE2QpP8qrKqQ37Dn8QydqN4wHYv0czBs16y8uDyKzG/XSOwWBYIrb6Z8t/DbkkCl
RohSIz2KVprqOLbvrY006HAT24D2DaOnqRj9CLgIl1c5/6jskxA02DP8OEaV5Co3Rb6Glhrm4zOC
IZ5sr4vjKNYCl0UhAP5EmxWGM4kMNgd+RY6iEnJtDKRHbQjU5VjdtpEVXF7LYiMZekgcLAfzwabc
RsJ6PbMysMl7RZJfg7h5GpG4Z+2NYVkBhrE2cRPfEao9jCmYp/Jvl6UvWRdAN9l4A4M3F+XAr/pi
OVNpNc789gDstjJcierHZQGLu2jPGQbcd4yRSgIynTSDaiB8oOG0nXtea0XdRGjZuyxm6UVon4iR
HLZq5DZgGBAl6RTgGzrGyIoNTx/JX2BOWadypMusVVovgEGPeBkxbIL+uwxNnRrQWdZ6HRfv1cmC
JO+c2KHF6wn7VukqMG++obmI5I8dueXUL6tk19p/0TmCEA9uwJ6ZUOS2jrrnjsoamMcoO4zTm2rt
NPYXfclAIUazO2BLTHB6f1U2xUiRqVaQA3XSFLSagCCEb14rgS1p9KkQyclY2ZSSuISQwrLvVIvf
O+XDZV1bk2B8XYZhlEU1FrA+DUCbNbDN5ytHsfiYRdcG6HgJ0pBoqv0qIVPHJOoZbmVrv6oVQBCO
o/6o8Oc0vgcrb3ytXCMLPq29oZfu0IlU+aUWI9bOzTl/02cTpqFfOkbd2vZB4nZ5/2bVla33qRxJ
DSKm9kMJQjpPa6xym+jjvRhe2eTcWdP3AkAlIB/6vCxxyQidSpR1osyMKqtwmTKwW1pt4Rn8IWuC
y0LWtk9Si0Jv9YiFWJZwtlMWu5PlNtQ14pUX+5qYWTtPwomKtr0xUIip8eLMh9EtrM+u39VrMN6L
TbKnmyZZbjJqOdXRjuCZyOlH47cpxIFdh/UDAyFulNXgWtcRyf1FMwfKTSDVQTUIOGByO7mTRhhV
mt1hLtRDV9IbwZ8uH9TS9ZorWo6Df2ZzJxnx0Kz6AVOTEEGbm2ZOC9STm8TcLVID4+MN0mEHapR+
b74N0Zte/wWIHXpJQCeBEWtg78j4eZbgWpHocCIqquV9tU0x36B+mMnKPVvQ+i9iJJ+ICkdEMgox
XYfRvW647UjzsyvXmMUXrvMXMdJudnxqRDKDxORtek0AlEcx7Xo/UOeaVaDoQHrg8vEteEaKdz/6
JwApdN5FkYLztElbuPrUal6IXgUx/xmHQBXrH6FSmAT7dMDufVnm4hpPZEreWCFKbzadPpssn02P
LLt3XQM0pGm30iy1eGZ4JyCuBe478EC+3u66ZUWUzIL6sdpyO96IqTg0U7TyJlkTI63HGFhEexVi
hm7bWHdpu8nj3eUtm79UsvJUtUHtgYZTXGa5k6kLm7rMMPLoiR5TKEngMGStMFpduN1acXVxNQB/
AFAjgjOUOL5umqOC2YHPooa497m1Mwawlq/lS5aFmDZ+DawoAOj9KqQtDAy3mjayTsCXADbjCKgJ
M1rx/Et6pqno3kUojm2TMVeiaNCViCvoaE+1bRijspESAM+T0XcESETzAYnTpFo5qaWVacBGsPGS
gk2Sn3Bpb+FhXEcA3e9s1XNY0fjUEf0mMaaV5S34LmDS/pYkWaRpohbGSbG82CGAXiJXIMHYR2Xs
w9PsL6vf0qJ0dFph5BF1lbOHMIAsw9zJkASuByvoVWCFp1YwMmfFGy9puW7hHQpdt/CKk5x+Q7mT
VwlSQE5Wusm4JdhF+2hRd0w3lxe0tHenkiS/HyvFBOgqLKhUNsBtdC36KZxAGI+XxSwEt/RUzLyv
J+GFpuhqhOVCjDnd0t7ZVlW9YsCXV0LxbMdVAs2QdJPyIqcoiSKjVZQ/R2BfOa+UB735NwoApN7/
SpFMXJJpRhPPWWJe31Uc3MzBMGwv79XSPBoFUCkyO8BtwuFLm1UPosjUGdarwChf/qO+Sh7Gw5Pi
5cdhZ27YMdnTA+q5twDnv0H38vF+hhpZmwZZ0vTTj5AuVVIUDu/nj+jGm8F8UXjiqe3Kka3JkI6M
DT2Dx4UMm2xI9NZrQMlea+hbsn0oyDsUUO5AgZVTV0OuZ8CShk8C8sVnXcRXwiiOmZFu8jz3zMZ2
bQ1UOpdPcCmWmAcl5uwcEIjkSMzEUFbfRVhXImpg0dykcBtNUbktizyrDoDe0a/lrpYsxqlI6bhE
redRrcJiNAW9QUecp/fFd1FroGW2N4IWK8Z9bYXSyRGGzujQwq6OVV15HRm+hbXS7nPRvlVCfVed
qArCxLkp0I+8srlLpStMCKhAl5wxXPA/X21JKuK0qUfsLlrINkaS7IGt7WmiDATtdnA2yEamPoCV
HoQwNugfDezom6pEd3m8YgvOLQ6gX0zQOYDJB5GVnC/sc+A4JKBP83LuAGJgn9Qfqf1m0c1lbVrW
4N/aJJkcBfPEQ15jvRPVhq1aI18IiE/hF1T5NlThu1pp17G5VlE5XxyqNJgqmlvXAOUig+VEU6GP
tTK7oP6I15oxZO6UeCz8eXlxS3lKyLGoZs0jTOgH/HqaBKgfA5C2YOx061rNLG/MLR8EUNtGSY9F
9t7ZoH4HaIcZjbvI5N8vi1+8NnP+EIlrQOQZxlfplhCCAeIJb6bqe5cVuCnJRo8EIolvGIRb0dzF
LT0RJvlaw1STEFDbyIUBTb62XrIp2ztttDGVv3nM4Of+XZa0qSZgK1KLYVljDPQh1T7SkiIcpzs+
VLdpp/os7lx7Wp1FWVvh/PcTN1/ikwAMD7lxWu8AJeylJoj4AEMBAOrrYRw99KffRZge1FN1F/Lu
saitW5r0nat0+bbJuKuBNuEvjvi3uZBR4gA9k7Oez9cHBYM83jiRbxEfsGvu+HlZ0uJFPZEkrb6n
DKiKMVZPhg9iuEW+y1H8QpNIOM+KihXVXXSeJ9IkE1yNgAcz5nWBGc1Vx7cQ6WktWtPZNSmS8Yn7
zFTMfNYkEwMgAWBSXATBK0e06E1OljL//URtjM7ksTZb9Il3b4bTXcXc8kX4grnGgFhJkMTfSgzH
XD6tlZVZ0vMOHGxWiGnJOeeu+6DOBgdDsq2VbiXGWYp8QVqHVxCw70H+I4mheVubDog+vYiCvDq1
dsBU2v7NSn6L0L9uHwZ7kiFSYFdaER1SGqObP34Jp2lFzOLlPlmJZCsro6vsbsRKyBjtWVtfa+JB
K230+KzSAM8/Jb/yEa0BJBSThmgqkzaNOF2rGLGD4BPw6sPgTuZDDtRz44WSt2Ha8PDWBIM7AdQF
D9q1id2lgjJ6dX9Ll/YzRljeEoaF6kikVeTeig+x7fX1EXQ1Of8EaBBuARgChY4WwT64fJiLRuRE
uLTLLe0bzuaEQJUAZzr1JhB2J9yPiufScckais9SOvbLWiWfFEVxHRd40nrxdGOKoEbPvym2U8IQ
vj0YykOu+8MaDfCiIs290POFMM5wOxUn71Wngsw6jPclEyAya4PSVrYcS7y8m4v+fYZlBgYVQWpW
UiQxmsUY6kgNmLFAS6IWKJxsczxkJvKG2PKPA0Ig5yOacVSqAtFTrrmOVURMhVR4Vxi0dVmW/+ga
R3h6ZCXupJvPl9e2mHBG+IkJQmAxgFBXUpWocuxWNSEOjY8EZK31Vdc2lW920bAHrK215ZbxvUua
1h1sXvnGANLBOpweQbu6Rm92vs8IhWeYfgRRqDXLxrSvmMHRUZh7xO4DfciBT5D5cUvc3HiPBuJd
Xvm56f4qTbqgk9BFmjJI6ybgk+t6kNO7ZvjjZOYsBKj7aAmYs8LzR5w4JT3Ohog6CUZXi/57P1jD
nU3Fc5V21UqyZ2E1UBZU6i0DgyqmXL80iRIPCINzz1E+WoCO8SSw1iACzj2sMbdRAAhZRWuDLacZ
NT70OWbNcM2tzzzcTzmodPaMAqYkO1bV6/Dyxwc09/2AcwUZF2QcJYeudirScNEIktExUOydaT9O
f94lZZyKkPuwar03VVpDBGuu8+i9AVF8ufnTVegUUQk6iwiu2Blfj150xoCAPffS3DkQDq6Lhl7n
qxmKBRuM2vW8VXP/0Exv+1XTujQSYOUQKAMkD3b5rRb3FaiORuGh8zIug1ZR5pLf5bWd22DIRHIb
8woG4OPlBgrF1uOkCiEzLTytfUxsBoKlfdWvIXGvyZn/fnKLqM7TCICgiB+p1/HHsdzQ6ZaR1//f
ambzdCKlTnvQHdpYjQmMn9jGwL32SFT0tjxdlrNwVbFrsLkz4i/YQiSL2yQxKDC7eTX5Yy/uS/W2
WeNVXLCkX0RIDjk268lxZhED/YzoXmN+VKEh6ee0Vsc7D0xxP1WQWmAuDg24cgNZB6BIZZyHN4b6
PmLOg2rzlarTogQbT2tkyuGd5NY4Q0vjMAlRUuPM69JXYqz0MC7pFqjoLDBqIkmB4snXU+dxPbbD
r/IZfW6NjRFWbhbelhjnvnzqa3KkN5A+lGh37ZG8tgo/ynM3ogCyRTmXrKxnab9QPEb5FplfgIFL
wQrv8BqpLeSWmXOrV//kvb7iN39ljr/G1cgKIDEJNAMgC6Ev5+uOWQqt1UHgNVdfYSZq/6FHLvWb
IPxot2NQuKr7cq0fjI0ZYOJ0cl8LTDuIQ+QjV+AiG4I+7W9hEKFTBHxV28t7vAB7hE/DIc6sZXOF
RXK3DPOR5VjiOcbN2m2HJ5WHbgxUKYyxuKy6dpyfxErvO4NvsvReFe0O1dMnrhu+qjEALFcwX83a
43fhLiK3B3oZuBrAhMjXnfE8bIGwiSeilR/DiR9Zom2NxtyMuJbjtIbptyQONLS4lSgwQKOlLagq
8AX0FHrG2ql+H2kI7NBisqnuVXne5m46agRgabwxd6VSYGqVEEHdaaD9IQK/bODwKbddAI1UJdg9
7RlkORXtc4jc8J1ZCWL6l89swRrCBYMqHW2aSK/LZUVg106dofS5l0y7kbyq6RVba4paFAHzYakA
w0DDpHTFY6FrbKLw8mJ4RDFvzK4QT19exZL7xcjNbxnS9R5NAG0DUx3xF3ubPghOF9265j968sHF
fR4x1+TFiszlZRkwvQ4mfQxZ2Zu646RCYsoz2T6KfiYgyja+XV7W+TsSSgsq0P+KkBxvqKl2gUMH
TGcY9Mou+9maflreTE6gt38RwJ6Kkg7JGaM8JhyiHJBSR9quTz5Q5bu8nIW78WU50iFlfOxbTYWM
JhndJHcJfRntwnW0o7FmJRfM/RdRUjim0YaFWg1RffVdUw55+7MevD7aXl7QudrZMMRz0KehQgTr
IolJ1LhVOOgg8fLOByypAxsX6BHsJPkni9GyS+Pah+MrA4RPkd/Qnv28/AVnSogPwA9gUBX453AH
899PgqZqHPQ67/ABWiMiF/8ySjZj/xkq7RqF3pku/pKESiY6o/ASl1EY5xx/ii4h5jkkfC1zITwH
6ORBh8TlYKJZHh2iLjPpuGKfznRGEivpTIrSVGhoENug5RCo7wn1SZa7cRm60R8DaEqypNMsGcNk
jYLNTFrA1pU40Hr3N8f17yaePXgYCmwp5HiJfQMwbbfvj2yto/FM9b+uQn6K2lx1prDDjkUAdGEK
utd0t1Kj264RKzZj3o8vkcgsCS0bCEI0ffb4kvLpY5ZzgtVk6BCnfEDxDu7KeZmM0WuT7K5gtTu2
zUqnyJpUySiqVhKbIWmhEemhB/tCbV1hRsUdNW+YQY7qTdwVm8vHtqiEJwud/35yy9S4pyrKokDB
F7pfVxowY/ljVja+aiqYTlmLoxZP8EScpPMJB5617UBcbo4g+txb4r5pR89Yc8yLcnQcHWZuML1H
pGWhj6zUxhGBveVUxziknimKQKkBiFKujdgs7uCJKGlJQFlxhCk62KkWeALfrGGXZANqLKXHrLXc
77IsvIrRd4NAWX6Kc93u66LEBTANbrtj9Y3G+QEZpthHjm3HyOrw0hzTn92D+Rn+H4G/ODlP1MOk
Ci+FCruBEaO9WpODlbTHNlL3JX/r4uYWkyQuakpXTaHimuT7y8q56ALmQiEwHZEakg1zM+RVmCPf
DEaU2k8bUNBOn6EZrtjhRV05kSIdYAUSBd6lkKLGia9wsVfjdMNBupub1coFX/SqwPNAAxCGAehZ
XsMG0jqLCshSukAXOXg10U6Z+3oEvgPi2hEIPwyXrOFdLO4jMO9QyIYjP/PlOreaIu972JURFDBW
X7uakfqW0q3kJBft1285ci/9GCt9WCiCeVXmeLnxATravgRrMSBYMJFssu+mQ4LLKjIfzpmCnoiU
HqWDrZemYkBkjgNzYh/+WhRe23ykWumq1sr5rUmTM7t2jclrGxtJelcPHyPlwXKuY/KINFi09txe
20zpMdxbpUVKFbIs0QST4iM31U0IRl5Kgbklzc/w3r28l2sS5wTAyWXPQHOClj9I1NDH14HnInWi
oEcOO8LNRjHyOU+GWwzo/Lgsdv7ZS0co+Vqt1BJhVxAboVelaHI/BrLxZRHnWGazP0coCeRigk4O
uZFCL9HMTZMR0YlyFYsX1rx17dEAUZS+A4MIK3cF2UxT7obpva2CQwpjhOaR8r0B4tEo+dPnlfQx
0j4z8LeIMceChfVQ8DGosyMyeitCFnf1ZMXSruYGuuP6BivOsoPBhqAZO//ypi7aTUzIz6Ur4JTK
U3QUR5V3YoItwxZq4kdLwhnizG7W6q2L5utE0Pwhp3pJjLBOGwjq686tBMh1jBfNWrFd50LAwIQR
DEx0glFDlWNLlmt6jgZgGBIkMRRQN1WcbIAs/MfH8lWMZEEUmkRGZuDsgZUoUFVUwd2SdGtQcOdH
81WKZDsUABt0osNi7En3i/SFgd+rCT978+NPVWCWgyQ9BkURJchjK/ZQm2luIfYhnbUFFfKOORRU
XH237S19LRNybp4gbB5jhrJp0GzJ1Ot2NtWoRGFcGWoQj49G6tnUj2c+1DTA2wO3dsVsnN+hrxKl
wypiw8qiXIU/s6Yb2jK3c6L7yzu4qHZz98V/UmqOpNuCDpjgHLEoxcg/y7Inrxmh4TbMwCF1WdJ5
7IiCNgZvMGCBwVdMI369RXmtTIM2EjQ9ZRU4tHaiM25Iq7vNO9Ksl0Wdoyxg6ht8BnN7KYYqz2Ye
eVvpmV1YCBtHT3vbqI+Dq99XXn1E71zmNn7/Fnn8U1ub5fuVsv/qSr7KlQ5Mw9PMHi2TedR9sg/5
1XTXBtOt2NxroEmnLnfLLcf/TSPXcZ/MYPDEa7tVAts3A1CS7tIXzbNc1Xe86qryu6B/NX5c3hl9
/oJLXyjdTLuqGKjK5i+8jbfxU/1Kg9izfSfAFxzroEcyezrYrv4A2LN4a7irgG/nIczXLZp1/sSY
TiqgpfmADwA7I2OvmvWkpXtS3I0GPMWKci+Eu1+FSU4oUfWoUiYI03NfI9eGGUSgC1PR8ss2Yf3I
wmCqV0zSopqfqJ50ocZepGWSQPXmWpvB0dlAQYxeuSLc0TUPuLSXhqWpqLnh/oLs9eteYmQgFJVC
caUqd1AMF/N17igAnxcJn7PjWs/7eTMqrtWpPEm9ywRE6CnQN7wye+7QvKDeFPUHXn+eU10rIzqR
Njb32jWU+CW7i1wg5jzwcgBYuGQ4hnpQ4iwPoTHDLZgVlcRx8yjQQM2XoYtSfbbX+lSWbCKZ+1OQ
eUT1Vy7POwmQs0awBnhdtunZB61ehnDlHp43UWErT2TI6arG1Gu9Ywo8F2OPUzn5nH8TWfJBwP3K
Ru1Oq8mxNnNftXvMikVBNr1ifGPFJJ+3yEhfISlQmicxPgMr7fvaq83PJizvi6HaaJgfTPSXqY/w
lLlSlGTLBEcpJf/TtLUkX1KorNLMwimxCxamahpAok3kddKuzPSODitgmUtadLrhkuGrSlE3tMVS
VWQ7WQ0KDeob/IfRbhBsZ+2Oir8xPqcSJUtXmUZK2wkSs/EpbbZD4UVV4aLG6HfiuaVRABJjpv55
pvWrYkkmbwDWCZlmqQN9rgDlSNZirrWNlAycXWhm29YQ0JZT7EYA4VGAgt6WCUZHqsAwwpdSKd2p
NB8uu64lY3e6nZIZUNqwrm3qwAwYICoaHkkGWp2OenX8T5rukz/Pysz7iBwJRRceuGYkfZk6jLvm
KlQzKn72nUAyxi1BKvPHGJG/bsBvMZKS6E0oNDrfgG5Kd2E7XpOOBKrerLwulgLy09VIWmEmXaS2
BsSo7UPZz07J2JS1R9Fwe/mU/g+T8ntBknoYTTimkQJJLK69Ie8CM3m1Jl+nWzBZgVthfsKb3hT7
hrnWzbjon+YxXhtoshpQhSVzZg+tVk0kar0+N/t/iowM2xmZYl/WFKRWvAjFg1KT9hXMuY0vGK8O
xKz7gKXFGhvTUhRANB0zpRoB5oY6K/NJlGPkFk8oi1uvEMSP06ca4A54JRAS0GSlVPCrFiCHdKey
5gt7IiscTJFkLVZNGfcBMwmZEDalzw3GRZjzXhijj2UeOzPbNrr1TsE3qqLHUwz9lSp+Knaxgfrv
c/W7o8UexqO3xqBs0yR8aFgKdgowrjtrg6Jr+yPdLiWuMzR945sV9Z+h3PdsUyvHCklcde0tsCZJ
umAOqPPSuIAk24m8igZl/VSpb1ETBxVwcS4r/6JpPDl16ZZFSGAREBMjD59vOgbsEA9DxEBmrt3C
TDyFv2rJy2WJixHu6eFL1w3Ri0InC9fNpNvU3Cs8wDS+klpeyMBace+MyC9xd0XofDqXNE4yxQ5Y
d3lHsadGfU85tMk85u1rPmlBC1DEknUun1OG96PtMucAQr4V+YsBGiB1TRSHMV8mz043xhjStkta
z9Su4PC83uIumIqm9AbXvGYfdtRi5v1BGzyrf+qdg6Vi2HWNSVZf1qzfXyFtPclGXvc6voLe3lrv
GN7ZMj/do7FZdYnXIXpze1/dV9732o3dnygXqpvMVzZ54PjT++UdWfSNJxsiHYjWTILB4rTeoAB0
X+8/kMQA3105+lxt9iZp/YGbaz2Si29JciJVMnJ5FDlxq0Eq86lbbuLY/efDuUnc8EeMZySa/7EB
4A5xMdaJKa69shvWHtxriiCZvkQvsioHU4mXMReDx14f+1W9xtpjzFHoubr/e9CONFFZIQGe5iak
AImsCPhOB+Gdtf8ET/2n6Ro/Ri8K6tdQcW0/2ZcHEXQuGiLejYfvmpdsqj06JfzMX7+EK/on56N4
2xm2mD8rGjSg57PaMjdhFmteFbHhWRG29qABzKD3aB93h5YnGORNi4T/Q7SUgJo0HJ1PoMGkR9Fq
zrXaFXbnRqVDxvtpCLv3SmTNlSbaEONp1Gwf0KLNN2OcYqBE7zPHrxy8bLtkUEAXWdcOd+O4CaMA
ZNrNIUrNbgfQUuNYgfncVRtFux9Ubj0i+5AgWUsp2YVxbb8WbR8eMhaNkYvmWu7jSiHjbfTTTUmd
fJsqg7Nty7YKGkXBWLDNy6sCg3o+kstoMStY95xXY38ILSf2Br2pkEF37PI6t4lzW2EM9xvY7ezr
gk81B1u3rae+WglqbUKTlAcjHrKNGVLVL9Fz6oL0hyDF2xrvSZfxuwqqXfggh69Rh55Kf+qK+ElJ
heVisNW+63IxAmiIMN661jRpu662TUzudaP1XcUGHuMmKjtkCLkaeb1Tq4bbOPGwQ9dhuAfpDQVy
bQr+Hu447MWexPgE6L3mzh6G+LZVAQeGfl1t3yD5GeS9UH8mjY7G54qp76LTnb0oY/xiaLNiU4+0
ATn3qHV7hmLUIcqIeq+GfWT4qE7Zz0IV3XXcjFbtN41a/ggnUNeHscXDeejK2Gl2UaO5McoZOXA0
0VmuHndOuUEqi3CXhaFZoNiU8cFFOUgfXTvVgYs3tNE9CXVQqld1Ht60jqXf4aEeG67V2MUHZVHY
AmUyAl5LS5mCxruGOjuVlORODbPuEBeGcu1YXd55tQq8d2aF40+rtYhXTWnZbS8byF/p80t3WHpp
kgmZwkzFZdGvkwfEgh+pf5cdQv87ACS2+m21T/zX/kj34yZ2QSK7In22EJekS+FOEbeVI2ZLaW8/
OZJqu/gReCbTfenq71NgB+k9hj7pFb0Nb+hsN9em/BcDEwczxGBeRhFWLj+NOa41iTKsvquI243N
tUUmOwh5/61I7e8Z41e0xKGZ1bi/vPTlmHyGhMaVAyiI7KuTxqBFPQAlPtfaTWgA2bGynW9Z3JAN
MwQ8g6Ug6FSQllXzJnEVDYmkqipXEg2zLz47gJOvkHw17Vhlq6h7eahJ3YTKsCXKfiq2IFD3L693
0SifCJI8sUDrqoLiWuvxhiPdyzPh1ml4ZarKO09sV6zixy1GgGgNBqM90EfRBSo9epQ8c8yBAKay
648GPM5o+4w+arDNXYSnjS+G63QNPX9plYAmmPFyEO7iiYztPnlykG7UeT5DY6rss6Tw8+arxUzX
5q/mWifN8vqQibN0wwZapvwQj2IQebcMO2qpT9GASfujiWFphfs2mtUo2SSNn2hrRNNLgQVQzDWM
+BvokpCLFcJJolp0ZQtjVKLBNT3GXRLUeJ5f1pZFMRh/BSHFr0kgyS5EfCwaESKQrqYdyxzXUq71
7udlGfMDR1Z980SG9ADC2xdMjzpkRLRuNhrrxL7JojC4LGXpgp1KmVd6ohHhOBq80SBF9Bj+zBq3
x7hJr/tsiFYeWcsKYSApg5I5Sn/y5FlilXWqKBBl9iyYeoTZ8CF2M3lNW+0BGGa5JfJsMbN9Uhtr
pnzpxDDDh1brGUROkweD8DqO0IfdARQWjRAYA01UyzUisZJFWbLXuNH/LlEyV5PmZLzp8ZDMlCtc
Nh9Qrm+YXHhOlfxDC3HJc+LW3VqFbnlniTUXzDCrCP3/eohmhtcCRlxbr2a70HAzbSsA2qx7k+5Z
0+A2Gnis19DYlzYU/TMgGwVkCWp1ksEkfFQwP4KlOsaDCX0pRnCerzihRRloWLMwSIj/yMwvQ9FM
TlVjXbkVHRt9q4t6V9f/XL4Bi54OvJ7/SpEuWtrZLO96SEkwc6qNMdxY9tCAVKsltgcSNuEVjIF6
rfd7Zj45rFT+wvecfsC8Dad3sMbgaVUgyuiy8c0akH6bku+KUe9UEJyybu0BvHjlT9YrKalZaKIX
IdZbxttOvCTDa5e8CL5yFRZaZ5C4xFw9pqEdlJ+opJRhERdaxRG7TDz7Man2DyCvBCbNXKONrgT5
LhoQbwOLyeVGciB64dpFlrhgsO1dx4pTtx5+1LZ2nYDGmnRrccXSw/vk42zpaVhSq0uiEFveT26T
HCd7y0FbZbZeqoL8ZA23ZFmPMTmKsQVqYxry6wHrmPsPo3krwE/h1qXmM6Xak7JcSRYvWp95evR/
xUiKPBCtB0MVxKTitatv+ZT6I9nYuQ04I+AzIGu8BqC+tjBJc8dOC5tYQKJaTF5nR7lro+m46oZm
JRJfEyTpbBRbNdHaeQfpc2beDGAoqQE/etkSLO4fmivndn70/sqgzoRmdTITdoN7F4+f7LVPb6Ix
9dvwG6YU4aDcFk+xyyIX7yLQ/W0NY9LIN0sBWV5zboV6BdtjbuzGBlU7aLyuR65tLstZ3D90w5qA
+ANvkgwXliHwmwDqC9+LrumJ7GPk/ICcGFyWshhenkiRTqmwZwCtCRvYmPVVidmjTdQp77SzJ1fX
+X0VAVXwssRz1CzUYU79uiRy6JystyqBF5ryveNuQ69iFM/ssPEUDeUmw0VMbTFfTQM9/oiaAeD+
dKW5c+kMTz9B8oSDEed5GuMTaFP4amxuMvIwkuGO8fvLiz3bXvQwYcwE3hD4XKDEnQ/51E9MIgR6
Iub2RsCCuWGm+mjNOdhJdTUo3Y8y4X8csf0SCKWZu38x0yNpJ2Z16BDZM2KIwmCFW9XvDX4FllWf
TqPPGgcoWgV4xvstmEPWxgbnH/8S/87CMaRIbMzwoPlYEg6iSQwSTcC4GITjs17dKaqzoSr4ckxz
o3DjeUp6YF+ANEd/EnW0UnaebeWZdLQnzl8AOH55kKPEeMAEjkOMXkeffYzGmnatO/FMbbA+tCpg
Qo/ifQQL8PU0cxENjSFCoASGAYn3jXYcyoCXb5d15jw2lMRICRTQ1CqohmIb1ZdaD6Jn41N9H32A
kpHIHbeXhZ1ZGUmW5OeGMtY6M4IsQfd4QLhJc+vYazd+/hH5ZPDwwusHrW/oyJVuQcumZGItAFhL
c9hg2qZ2kc/WPNpp4xbWIHNLs8/8vMrQFJ92ww3IHJAJhWs8tAW/F900rn3RvIXSFyE9AL5XdDKa
1hktxJT2eAFzTFqOTRYAdg1VWs0NuTjSBvUcne2oU99gZmg7muF1TKP7uPnT5qV5401AQWI+AP8t
j6waSdgT0HwANUL/CbxQt/gfzq6sN26c2f4iAZSo9VVLb27vduzkRXDisUjt1C79+nsU4H7pZgst
JIOZpwFcTYqsKladOse+C4ny0Do9GEmHlZh1mTD/toakbubzwZND+sy0q0FePXP5lCpeG1ASPDoh
BR5NFOJ7x814AzaB+yaarDuNktvYViw/npKVC/r7O0u7Pj+18ABX4Z+gxHB+f0LDZkMXMhCZlGaP
h2SXUYKqVKa/KE6s+SgFV4DrDUnObqDUgEvG4wTFO8DGp71lxdXLQJN2chvF0j/sDkXXRKETIoie
JQcixpwBu4O/5NaNWb8UDlf9MixRNq3zZgyiycxeNbPBhGtTqC+k0ZUvkddi68SK9s0IQ7FLmzHz
Y6ZPR8b1DEyjYQjYBcrsDy3q/H/9vkWrFy3reSdAt4KS0vluEG6RblQ5rp42+RinAKjrRziticVd
XvBzK1KGGTp5ZpQprHB6w+LnFoiEZPSuO5FLvwgbiHNQ/7HB/iOPYJVVVoSTAxsCyI0JArKg9wHr
PAOV2XVDl+H03ND8RjgJp4mTNyHA/QgwGnTDlF+RuHVoMFWuWMP2XCSWc8kBFDjU0lQUcuWBeyVs
UzRd4LJANWfk9x33G+u5K+5wVZLCt7KVd8DF4wb3c85iQe8CHgxAhKWFDYDHaV2eAisOwVbNesiN
Xw0oWxO1clubboY12ZpFjwCSHzpP+M9AYckimit631p4PmMqwbEfMSCRt2+59cK6j9Z55CCiQ7yp
1yACl6cR68RJwZNqRo3IxAJ9qo2GlYKxDH2y3aCGyFCSe7PSV7ZzeXW246B0BLLni0ptDEWAqp/5
r4qwh4TNz3oEUf/N5Lgoa9p6oFmHDjLR5VrOfnlqsDwHZUxM7IEmVX6O2HpjhSaGJTyzeZ3a56FE
e+7YKG6ivJJqp64Rp1wigHBsAIAlqNjq0C6Umabboi0ziHKA7Kp5zTp/oB5J/JAHTeJa8TtNMWez
U807u9xev4dLqdapXekexhrLld7GOu262XJr2PXjmjrV5VXH0jACgM3EFM8FW2HV9I2W5viCUIIv
673od6PIZhkiAPRXHpFLh/LUlJRvJUWEEgA4Lzw7ajBeb+5sI3VJlm6ub9raiiR/H8WQb60YzIQq
SorDw5C8O1nhheMnW0VMLPkTSBOg1ufAoaAXde5PZhbLOu8bRFpIzjlPTuy4jvFYhc8tRhzMNQJL
bek8mPAkeKWC3cuUnYkqFJSG6JzgQRamUV2nfNYmfLlAEY91+A3C7Ip+20YfY+Fl9o6CAqK8Yxgf
UeOt3d0Q/bNShJuVz+m0y02f59nT32/96e+TzqspapoYERIPIOFj4nbjprIeaf2z4SspzmXzEzcS
7hQy5+ifwMVJTwRa2bXKDOxEhQiV8206gu3ZFQwDJcmjMEefqaj2NnmQFvDs6Y8SffvQS8Uvgx6S
4VtuD645eMR8XC/mz+dLzr5Of5p0zFsNwwjDvAkiuxlJhs0P0DhA24o6L3G2MdG/SnaF4qdR5uf/
QJKGyjPMQ34BRW/5cSYEGJjQZk8BRyRATUDiHgAAsnKRl9zvqZE5TzlND+rSyaHPiuiifm8a12i2
Vrah7KU3dll4r60V8S/THnzrkzVJIVSI0Yg42AM808B8kunq9G6A6Kez9uxcchwg90Fp1kR2hV7M
+bJQtseRK+BtadJBsHVfTU8MzxZd/UjXpskW/AbC5W9ZIohlXDR8oCsM2IoOUzx+NqMKarhAbxf3
keomFKO+K+ncwvc6syZ9rz7WolSZ+QaTeD+JAhLdDEQPumtqbqb/oBD9hWLzdU+w4OvPTErfLIaO
c250MKlVNCBN6/fFLVk7GAsf7MyI5G6mPo7DamaFjPrMFekBeTC21bWBE1xDG2uLXwz3CT0p8I4B
QH1+OLI81lN9nPcwfebDvud3TU4Bo/GNKNDzFx7rHsPAZv7JzWM47Sxa+b2ORhqZB0hAWd9EmyrE
yE4bQKgRKGKAi7oNMopEdwt23zt/HwTRGfrzc6WtgX9sc43j71eAYTiAq6nV1hI/e8UOrM/rn/qy
nQG5nFNb8/E7cQeVDcm/ac5SQvGzMPxaeePgZnMaN2F7MgYV35T06KiBVjw05iEbc09oT47xnmZs
W66FoMsxlLNfg9bY+a+pSRr2hODXONhmUBdHtwYG5RPi1t3ezCM37N/batgaxkOe+f3wD/SH2Iz/
cXvKDUcFNYEa3bl5Mx4G50WbAKAqDgNbCYCL9+uPGXnYRplCxak5zOT1O696Pyp3uchXLvGS3zit
3kh+o4QIAbSPUb2h9r4b/zO7F42C1vEgop+FveFku3KQZgcrRU7oqeExCI4/G6m9lLl1zsSGXjXw
Vqq4BxBuyl+tIkjDw6BPmAR7oyipNEhxVpb5+5tc2IUILAqO6BKjTXx+ZKxMGauwMDEq79bf2o8s
oD+pzz4LQOdcvq8SN/pE6/OtubVvxhXbC98Rij/QqQEaBIrCv/Ock7uTVI0ILdCyzoxqtu1nzbYb
guvbuvAVgZlWMfFBLCjZE+l6lplVDoIrCJ+CoxOF4aAtIG2gpHMN7sMXxWv0tgvx+tTg77rryZpM
La/UcghxbPTYTWOMQPH91B5julIHX9q7k4X9fpye2OkI5F/1zMF7QomASkQxacDQzj98oFMjmnQ2
ytbIc3huj0F+zAk96rz11UqbZCGOQbAXlMMzHSxOghRbElOZMprg/IEr8FgXrUcFphR6HhSzYmIX
r+zbQig7MyfFBq7gCaEQnLlU+0wAUOOa6qZKIOyDjb1c02FcsyYdv8po0ZbNYU0z/Sr+gJiLq1e7
IfEN7TFpv66f9YUwjcrVzIYEZhYEarn0aRmpI4ASS7wbEF5uu036UmzHQ7WvA3vveMor9/T76Ag5
tDvlBwhwg3IbH304HLcOIv/6b7k8nuc/RdpmQkIzby0FCrW1wGPj0OgdYDwrcf7yrsEIeAJQEAS0
62I+yJgydIIGrFcDXaTe+gLDwJn1ZCn764u5dCKwM7PsQEwOfXQ5/YmnqCAlhx1V/UqsAGWsSbxp
eex25mNm9R4zVgLcJUR9LtueWJS2D+/qWA1DWKT3P7hH3+vgGTNx2zZ4+eW40zt/+pXVAfcAz+IA
Drm6z4+lmx6K52gzBTRAaW+71mC5vKfnP0k6yinpC3XM5s0OAxCcdM6hbr47hp+vTUEvtKZOLQFI
JHkdh5R9Ph/jCQgjFHnDkG+sJoxuwTIUb7iTGcicquJTZ2b0xFSbbc3WSV6uf/NLzoGzTwA1i/Nf
QUY16nsTv6L3KrwaMFbvBM3PlLgPo1+Cc4Dj2twoO2vl4ixusw7dGHuexADX2LnZsHIqmhFUnxtx
W0MFJNUebev7YPiiWvGEi6f6xNJ8u04iSGbEpMrnOnfSg3oRo1sgWiFQnyj0HevfOv1Rb1ZG2xbv
64lFydXbegg9XAqL1NoWfTBpFtoR92H5D50onKA/XQ+ZilkfWD6Mcz+CWB43MVaE+SGQPqIWULVf
of5E+Mvg3EGq5vqZWf52f5ot0sENIxJHZj6vT/VBou5WyoPpBLkTkH6l9rzoXv8sUG6Cq1EFAeYC
lhQ9AHy2nx7U8f36Ypav4YkNKfirilJiGIxBZ2VW6C6CDMXsZqoDJ+QQzXjtYlcZ992aYvLCykyw
saCAjwIX6lvSGYkZ0Jd2wpHbx0dLfUiN9+zvMw5UD09MSM6VA7YY9yNqVEn+0GgPVfcqCsxb3Gvt
ihtfKFmeW5J85iCAukGLEA/R9+RD96rcTd3uG+ZHNtGR3rmi93SXfRyQ89zXBxq7X1/kR7pS//gN
YT1P8OdiKRqAiJMgbJMb4yPYW+yhRRNYVUFg4epb+0A+ROom34ptepMzbzoMX0O90VaSx4XbcGZX
8i+iRZHS6mDXDh9S8hwLz7Y9HQ49Hnd/f1TPTEmHBrzQtlWa2Gc7/WqUd/M/1mOMZXTr9lYV39T4
NgrX5rUWfNmZSekQpYqu53aM1aGc1KvvE9lWzjFf6/XMf+Xat5MOUDcm9TTaWJijfo7dB1X80HkS
7Cnlu1Bb8SmLK7LBTgp+67mGKj1ASdvXrO9RadRRKOjQlQMMMkqPdA0BunjDT+zo53En6TuNJg3s
RNO9Zvhh+dKt5Srzn5C3DQceHmSukxtywpY3Niu0EFIWwNCB0fWLrlWalw3YBNrMBAAo+VlJbVQH
rAmSmpFKQQejPU+r3I6LJsAyPnemAOySQVYY/DN6LHr2Up9F+WRCGur6rVn63jON+f8bkPw7a1Rt
mPIMrNzZI0EzXUvurfSJraVzS5/71Ix0rKpYdIhUWAer91P+zRJuHK7c/yVPc2pCOlEsqiOM/mEl
dvFN4d/B7GwrKMCNiZuusbMufhUw89g24FmaKkN27UTv1Zqgv2ZwIPlLr87WIK1rFqTFJEhWimLu
KjcICagDlcZKFrb4QU6WMP//k7yvakrU8BzAABT2yvUXOg5e3K98kUUbUBKaFc1Q9JNbg1E45SIZ
0IIvhntF8e3iSLOv68d3IX2dZbb/Z2I+3ifLSKuoTvQSJsrxrrHd1vF14LnKW6Hs2lL4mDdduS9L
vlizgThE7wL6IXIcBbpBRVseVUc2boRZ+1qBJ9foK+YR/lmssmcuHuoTc9L6GsNhUJeHObs69uqO
W98s6o/VDuyO1zdy+Vv9WZcUPPvOFh2fYKgdfpjxVoDOXl85cotrQRNr1iWbO8VSGLOFk0FkBgV5
Wr705Stnez0CFO85jlcyrhVDlpSBi7Zvs0zA8ZNx12UvyFrT0uuAyzL/dtIL0B3tz4rkiblIswEs
BODNM9mbkoLys+KBswY8X/TQDjQToL8O1Rr5xBEoWcTQVMYRB4kvpLIwAkVayESuZIiLHufEjHTS
1CaOVRbBjEYeFeVdrM2xLL0kZrFZfGIbyBUk9udXtYjNOA9noICYMkx+sxs7TnzKtR3m2W9Ifzfk
ObAkWi5AyVOvTIoutERQJTCAbrfmHBiiU+fG45xyy24muKI79SbbouTrE8VF4xa0KC4I42J3WDH5
u/8gpx+nJmdPcuKa4ClasA3BpLbN9/zpJd+DwEJ9czzhl1+oHmzZnfqo/qCegokPV/m8fp+XTg1Y
3ahjQAMN/0q73dDMoVOOyzbY9wVmKo141yvAfO2vm1lyG8BhzPkDKrOYBj5fJGs6OtU2bkChbrXw
v268HzHrfN3GAsRqHiL7nxFDus+YHmuh8A0jbekBQuNj+D+0vuvW1jE88AxO+VMMQoF05XIvXYhT
q1LpJxopmraz1Tq/4ZizKvW36+ta/EQWLgLuNqZK5PpEpWFueCpxIRoQfLSejgmcLUhQNOEJKzEb
z4AyQeZft7kULymQkyqQ89AtlDOXgU4gHsR8vhc2ej66UC6MQfNVKsKzeGNvjV4DYX9d8lulCVHb
GzN1e/0HLB6YP4vWpW+JBnKd2POiRfGRWXthf2/bzXUTy57mxIb05QQG2EQ5wYZq7sFl4mIyD+CT
h7R5mFAirkO/UMDGFVy3uhR0MAgP2TzEhLlFfn4T0lSxaZvCqI5UKqWBwKULndRV0m9avpJYLZ6c
uUOICj+q/GTe5BPXQjLado7TomVWcR/ECiDAbITLUg154iojzOIXOzE2/5gTY1ORp+EgIA1DyodR
95v+NbFXvtji3jngZpwpn9G6kLyIgnHwNE97fDCRQxFbcS37Aw9rYPCgbsaMFX+yeAf+WJOZX4Qp
GmBgsKCRg2Td/j5V75EzPWY5uSG5jVwBUwL6GsjwMgIhfM9UudCOAnbNMKQ1FjGG65GVFF4+bgb9
HhPOHehVwPHjdWBJaG/hy1r7y64qF3KrvmqsvSguPuNsH7IV9tzeVTVHsh8qOWSrmg6wOO3Q81+6
eGTRSsy5BIme2bio2Y+WERpmBRu1oz9iqMvNWt0byK/YgIZVrO0oz3800fg9bhVXa9V9mawpT1+k
59IvkK4+iKUaM7XxC2aQpQNoQ13flay5MZvBN5Cdj3xV/32OpGdxHiZVE0QN2NqFgQeRzpMCql54
Sgng/1bBAPt7O81EKWTsmydmdOWjIIqRbTSjBK9MaFhRdFQjPdlZZdHRTZvq5BA7dr/26L6IYPhl
c8aFYs4MbJUHP8yhK4aC6jlI6oytMtmbkv911jibMDGEhWGNBfRnZ2bJaCHkY1Q22gvN9rSuXglZ
F85uNgFKABPVojn/lTIZ0o7CmdCC9sos22kicpXhWHENugx/T3eAsKhCKRawNDx+L/ariNMEusVg
SY0hOQcBqsI5GMVjtBYqllaEcg5YDpA3AY0ghQrM3Oo1sBj4Lhm5UckvIsSuHgjE7gxlJSotXklk
20iggG+ecRbn3lvDpLjOrGRGw96F/etgTC5hOzVNvKy4V4pXs71pjUPWvTJz5bm3dBVPLUv5b5dr
FWdVWuAVdmuJWzXfa6riGfTOYq/qtBIRL3NEnJKZvgHPC4rhR1mMOdZZlI2kAB04AAR6oT2N3YvT
lUEUFZsybtyG9reEJEdbsQ+1Gn6/HvyX1go+EUeDZiKwyb+/wkmMBHGe0YohLzz0jb+NBnO1gm6c
2PZYRd5xWG+aSF+5FssrtnH7NBNIFYjlnn9ZZRgpCyOseEiMl0EjB2VU/UFt0Mozo6Op9u6YOAdS
Us8IPzP9H4Zr4faw10BroE1pyQGFhky1uga3paiPduk29d7uMdyLIXYUkmwnsJ2tE25SCqkA6F5g
lmXtk8+poux4AQGfUeB4FWvy67tyeFi3BI6hj/dqBsIyA2OoyheDbzCVXTru9fB26L2//9JQY6EY
QALkGtne+a5DJB4sk3OAwcBffEyaKoOcW1PeorbxPLX8zopDUD47zQo+ZsllOJgcgGYy8JcXQhIq
rfKUg+fJ0wWqAC3kw8zxng+9S9RopQNwkYwhO5hJWAA9MKAyK5OhhKVeEavAKG1n/HLqdovxRb8p
atdpqr2FJvj1/bxM1mdzaEhBlg9G0e8+31DIjbZtMk8nIPV5HkBhZ2uZV5AkUG2BifeHziFe14ab
SF1TplnY0zPL0qdUCjMWvQLLdfjQh7HX5BWy9WiDEZG1u6pdHlWYQvDSwR4wC9GeL1IZwVTmZPAP
zUQPOo9dRP4jUyKfllWQZDomEtimsJ8mk91MvbmtyRpZ2OJiZ2j3PKgxj2uf/4J8AtUcy7HYSfnR
GLe1gpmk5gkCF39/P4AcN1HhAxgHUmnSSls7C2vcSaS5anuo7C6AqwbsTv2l5M1OyYY9HhPblSO0
eGIBXcSbFmOBRK4s6aVl5bYCmwnfG8WOGwc12lbpTifQQtmxyc+sN0M55s5Gi18VPHubfmdY9+1a
iWshCoAUGKT2cMjzuK+UYrfUGZgy4nfEkE5Ltjp9sYxbuwq9hN04qbG5vuzFL/rHmlwV6YZR8FjA
/+dF5zXkTdTMHwbM+6y5vKXt1WwkeL+Js1DSOj86ISbp+radQIFCQOuncC922qdcLW8YTZ4Gp3q8
vq6llAVPQRBeoF6H6XfZr9dkIBwC9QWwgCOkVUu3rDcgMXL18jbPPGhohvwpzL9xm3uAcFw3ri9c
1FPb80U+CeRJ16ukgnYbJoEjbwrjo8rWWAsXHmLoHmCw3EQPQQfk9dxEV5cls0MbBMxAottx6xlk
RBbI99dXskB+AWICBOeZuwjyh3J30mh1owPNFNxb5RRbHjEdRPwZZj7tyPE7Y0i3GAYDi5wJ4wCz
1SOgqiwakRhGxquCYLPvimxc8YQLZ2lmMsF/gKXD20tuCGhqPRstPJaKpG5ND4+g8GizBEycjpYi
t7cqmtwYShivcanMd09KFtBxQIoGIi9iErknYPLEbAuUF6C8FWjVXW8KX5tMABNLL7U/shr0/Wsf
YMHpn5mUPjRvc6fvBpi07MEX5atTEY8MWaAryQOGIzD0APlbZDaDm2pkmzqO14faSlvnckoM4dWY
/1VnyVtAy89PWzYiSYtbXKaKcrdLUQyDhrYwPjva3Ogk88IEAU//cLiJ2lG11VsItan5jmcPlW3u
EqNxQ3C7xia/CW1zyzTFHcrVAu/SrTOgdqJTPPFQIpFORVe3cTQ6uHV5ZyObO7TJexy66HSFdfQa
6+Ve5+9qDeg7mJ81TEvGcQVC5rWR76WLies4D9OiUmPIoQsXACPyExIfTpXG47o67Cojyz1aVytP
o2VLeGfawDvjDSidDBVw2LSdSwaxru1sle3qLg3M1FoJjEsRwsLo8wx8B7eU7AEGQhUw6malZzNU
BmtIiH7yotjoa2xvix4bACIUPzFWDkoU6ZDlIzfiJhalV4gw1ALGSbYxSNUgcVOAEbNH601tVXWX
YRLzWFu1erTNSr3R8xKqgyDfW4kgC+vGU1fFPAH6mfhndkInThxvsa6KJxB1pXx85yl6ckp12yhk
b9drA3OL6SuG2BDvUdObKT7ObRVKCaxViMZEXbkdP4bFZ6t8aU1g6e+GtkU5E83h6479srE0l+9O
TM7LP1kej1uwHScwCRksv3pDQeTpJ7gZ8bZ12xuMgroPB/Yf+D08y89W3MnCzp6ZlnZ2ZGVVO3FX
enH+XRCg51Po2tz3tFl5FSyEiTM7c6Z1ssQwC0lRt7CjaCkohBQvcQZPGeo9xMNdqrCVLV1K3E53
VErceoq5Cd5jR9PmfaoGdyqfe/5EFL8IgRxaG0zDXAN+vhSMUKNAkoNheiiayVFwirPYyilSN1TW
rBYMgsNQbWuBRloAz2AeqkYTNIgcy9mMWVN9I2WlPSiGM9JDY2VAe/elOmzMhGIwp0X9Ldro0zg+
amMBqCudKE0f4GTFFghq3drxMBk+EnUogIEdIxqwKYK3j+wouamF0/S+VjEdxBZmV7BgMJTqkBJ0
SPh8O2muhYqXtUT9dBpS77S6T0afZI7C/Y7FueXVQ2jfGYqIDVdV7fKBRjp5EZqavhskswmYtuwJ
j0ewXxNP52qouaxo4n2b9RTPodFJfNViFX6D3d51VkgNKFAp0Yda8dJHMb16poICmowWYB+0cUN+
oNcJl6YTbkJNLQP528ZgQjtEfTFkblPOHWYQkBsMtO5Kti/hXiBwqqa6DxQd2TlCAwC4SVttwuz4
gAZNPOQCHpiM3aFPmAN5hyi2PwsVwyhjazlfSVSq+4w6HORrZPSdFCzbB+iVgJujGTvsW4FNdqM6
BhucsNoWxAiNGXot0bP/RDm2tyZ4KmtPTeKw3fCwZaDfrmLjK3PC5kPlzWh70MyofgEpmT8XvJhC
1xDg+21sxflKDWzvk1VY0V2lDhgfjca0oG4P4hi9mUTQVRhoRUxD6Owx+97loTZ4rGz2WdPGh6nv
8z3qp9qeNIP9IYYSnCxazrJiU9U4YUo10PxgGCPNbnOjsAMNGpWRX6VtfkOLLrwlWqlUuzFXrQiq
wkQB6TrOLjSiteJdq8YQRGMO8LteNU4CAnyW4RSP5RCzG7Maqe6hCycmNx+EQGe/K2qI4yUs2sSs
r+8UY1Kf9Wrg4FgU3QQ2clpo6kNpdHkZtL3aRuhBVvQ49FodULytfnbOCAod08wN9GI1M1t5uS5G
MdTKwZs7e/MLnpKqanB6shJRmczMTFsmbrX+e8LvKBpC8Y4WX9Xkj/RogrHuuktfMo3HMkqHtoMw
Cv6qc39XdI0j6gQJUMONY911d0b0mYD10kjKrQZzEKDbFFp/IzDbWwNo0uhrUzQLLhDEOpg2APQT
DEFyeypXyJQxpMheq6iu5m2NY9vruJXEYzzfXF/ugnenQEuaSLE0cFzLlUtVSY1abRRULlvXNO/K
zPR4vRvDl5CuqeIuLQs1s5khdm7OysWscuzhNgXY/sNaR5VU6MVBJUObusA6gQEfXqT1p0hNoG3V
mn2/8l0XwuVZIiKFsVQByFUxkYiIQexsYUAIHJ8YI7kRfbi+pQvrBGG37qDCj8FsyKecHyA6jE5l
j2Cwirs8CMHD5GtK8awMfRBbWWBjtm0Y1oYcF7L2M5tSHmKBsJF1MWymbe/mFUXC/nx9VQt5MijL
kJHjWYC2uowYC0uH6/VYo/VjgL8nB1p9qCCPsMKPtrh3f6zIT8OcxW039S2o+1sHQVX5xhMInuSm
p1jpxor0bRcp279eGAbGgVvEZQN3v/y5GjrWHDp8CGPgc6hJi0Qj3Kdc/ft0DXxS4CuFQjWqN3LZ
sUEHwi4ZxDditQkqYwfCMWRULxhWu76cpVcm5tTwbMIVQ+Ime48RvMS0jHgJWaS+fxdDYqEGP0Iu
zmu6FMoLGKHCr2BxMk6u2euh6Y5IQn6EXdsJ6D5GyTGPVOuG1Z2zY5HJgjAsoxvGeyVQ9bRDrbI2
k9BPmr54GFLTFq5WdRhKub6MpRrByXGTC09FA67lKQFbAOB8Zvpgh1/asOcQe00fWPZsdv9dN7fo
HU7O3ZwlniS5ccM1jHjBHAtv7WEHwPJUfdPXhk8Xb+mJFXpuhRsocdP5dFcWyml9jCpPwtbmkJee
QThnqK1ogHDAAc2/4mQtTsdzg7QV9CZNlFfZBDAKiGemH4zmrsp+9Nks1prp6krivuAgzsxKbi+p
80yrYphtjT4oM8CYx23arhhZ2kECgQ0IeBMQfMlPvCal9dgRvG47NPYiyu6TaG1GaM2E5ErVokKs
jGAiyxLcjZA9as2apNzCXsHRqOiig6xpbtmdf6IKqjNdWgOtbpPyKa+VjyhMN1lYrjy+ly7RqRnp
VLc8rczGhpkZsZreF02GDOIWrFCpE9DuLTNXXOlCMoFlYUkgSZ0pcqQjkAm0WzIDZbxmhE5U0dzH
s4LRoB8ggQr2vDWZskVzNv4m+EVnOIJkLp5MYbYqXqYh2lPqlAaGMH2tBOkSZbfl2szxUmgCaOd/
1qRzIbphUOIR1irlfuprV9M+6+S2MTYMLW2IQF13SEufTjWBEQIkwbEuGKX0hGsT6ydYM//TrcCx
tkP/lcYvTh/6ov0cAK2/bnBpMw20pFAMx0w1avrnR1KnAxqNUSLADjMERhGCJyHVB7dNYm9k1ui1
ZvvzusWlSwCsjgMgEBAeVCaHythQOIVVomldRK46mPdRZGyhfMX+YWV4+MwcfUhdTJmN2R5Hi+Ou
5SAnCbrpBhK1YBsNWIVnzxqybGkTTyrbcpJEQ5R+pxRJplW9F4S4BX8dTUyMhLtxrcF1WXoC4B3t
w/8H6snqZFVuCz2dANSb7gnzoqcc9TtkZXdOMN1xj++jF2cLHW6IIfiI4XfFfm1c6cJRSj9A8i5p
JBQtUvEDMvC/zbMX3dr47gIVyvkapYBpKSRThhjwwGGjboxn9sKY3/n6AeWUGxG7E/Osgxd9B67D
BfX05vr5vPiYv9cHZ49n0dwekm5EloG4Hlk1UKTxF50Ud+pdVESc/NVY44RdsyTtJPgvBlbPsM6W
gPsYcmeOR/lj14Eg5fu/rAlXbgYUzKNy57e8AUkdbcwBeDxQEFnNXSW8zn4BS2WHW3Hd1MX1xvb9
5qi0KIprEBc/N2VC3YzTbD6fRhckUIEVLUbatG/XrVw+1yUzklvmTIkLrYIZZRfeFh/opQ9POhr5
x943IPbmAvFy3eL8B88Khr8NglcQ7+bfVLHn6yrQUYdo04iBM+sjpl8DunoivK/NFZTJ0pmYE/jf
bNEAwkmnr63bPqoYvlSkHNtoT7S7tL/RisfWXHly/e5wXCzoxJJ0+khmFC1r5jOhltupcm7iBmxZ
NKfoA5atr3YQoi/EVkN5cKjrz9J4/4cNxQoJKKIBipP5ZtrKnqbGmTe0gqKIovuRCBoAjqOv63YW
D+SJnTnAn+TFtqKkoAAi2FH7JjZu9HijrOEjf1NeXu7ln7VI9ytTR6QGSEU88mg+qnvWudpj/R9G
Epud+dxYvvIaRu7kcR8jeMH15V1kDPO5/LM8KqH5k8EsUTvHNg7dGyoQrhh28YCmPf0aQdehjXeE
7q5bXLwJ4HUHNgDig6p8RC171Ho1xIZmoP6ADq+pfrHRj7S1wtHiVQD3gA2qO3RNZdBDNvJWi9Ek
9xKIeMUfJX9R+qAu74214e7FBc2ThHNBDJU36c6lbVRD+kLDTUiVvVl92U73y0kBbajEyu1esyTd
uSoN+RhWsNRrj46NNuAbrS0PNJYrh2IxguonS5IiKMYVgWELVSxJ2LdTV7jUrLwuj1/R/X+qkvbI
CWSM2ItWQm2LPaCm4Cp8Cnr7u47a5ghI1GRyzxLxXu/Y/h/Oz8lvmxOMkwvZpsjXdYHfpgq/doJS
vyUM81dP161c5O3zvTCBm8DcBLrJ8th2JJxeUzvQuNnDj7T96joPguVEHMbS6z+vm1pkdji1JX1W
liEOYgAMc0pB/o5Zs3uwKkLxxI8aH+kYxE08YNuKn2v6H0uZmD5jXUEaB+i7JX1kfYzV3k7mCzLc
F+p93ayNaSwe1xMD0pdKqFKOiYABYaZ+TI9j46eCbro1lPyiiz6xM///kxNhaUWXmS3sGPwHzybX
wFRe8vP6R1r0Jic25rWe2FB0BX2b2cbYZm6cvA9l5CXQZY/bJ3uN0Wdx38B5rv9GoYEY69xWH3UY
lhthq4JENUxhDoFgCGOltLh4wk+sSIGNVXUPRgR4foYra8ZBA7xGEbQEVbONbr9c377FMHNiTIpw
ULHtqTpraHByG4K+swaD6MZRX1iEtvtO8O/Xza3soIysy/EE0Izxd3Lw3hbbAaOa9CUi/nUry3Eb
afEsCgIksfxw08uRTozOcTu7sTbdOwkil8SQ13XHh9ytH4yt+dz6H9DmXckmF0/8H8NywVsti6TN
CxiuFXs7qYkvzOY2bKwVV7voIU7MSJHN4KDHCGOYYVCq4wyyuG8rO3iBAJ/d7IkFyfUJSrNEb2Fh
0r50IARFteudb7r+pIk3Bko/RT3YxVp0W7zLJ0Ylxzewjph6AqNGiWiGcWVk437CmYvHj0+tzxZq
XSx/ak28QJzvA2ee0r4VJH/poOshYoCp9P71+kYsHtiTnyS5SgVq1AaGj1IP7RjMzj2XJXh1n6q1
rsXSBwXrOggaAVmaZZ/OPUtWNllXYL7KazSfj1A+nKaVk7n4sjoxcXH1DB7ZBaYBveguCQaIcLrh
hr9O23aTfKJSjsLQ9Z1bNSgdUrOIAEyYuRnjY/uV78NDh1kNF22m6Yu4GrA1m+sGlz7V6QKlI+tE
iVll3MYedm8D8QfrUbXejb9uPOJinFqRzmgY4zhQgVWN6X8D9KmixG2GH43zdX0xS44EpDQzytSA
BIbswcy+qGPQWyEZx/wwHhyGvpn+XnhvXssfI7K3srWSMKBDkAeg+Z1Fz47wnfjRrtw6/j/SvmtH
chxY9osESKTsq0yZrqr2ZqZfhOkx8pS3X39DjXOmVSzdInbOYnZ3gAY6lDTJZDIz4lDnsVtAXO26
WWtn2xKRWxMyCSzIhwBRLzdq4LQEe5zYIzv2vxIm4pIRjKHBLQjTajvUVwNMyp+T1h26Fyo4ztZI
DJFixds+JgltMny5UdNIajW2qIvRqvrZgETBbhjJxiinb1auJHbSm/12qKvRjYKO3Jh6+q3PS3Sh
x54V/dTQT6Vl/YYOUyOIIdY8KfgzkOfSZbhx/r3NIq0ayjlSUGYnoeU2gkCTjw6MH7FuNyJx67Vh
XmJxw1wFuSxlKLN0irK3QZTmTNVPVUTIt7a5lyDctkNIFJhjCxAGodg+UNw87W4zKbGnf+Ke+lTW
nbVLUNo727uIKBH2mWEdDDj6FFcbEjtkP65vgtXJmaV7/wdgtnUBIMcoEzcyAAQKiC/Bek3byPa7
11z1FCaqIF07WaAXZpimgRoNFKKcg7WmOsrRoM5MQe9F/7PsN9eNWZv95e/njCnDVjUCn+JGivRt
QGs3NJ6bQVRBtDZkS5T554shY2jB9DOQ5Dt5vO+0rS97qtKhvBw33Kd/sAeKSqh2wmkM9ohzpLTP
ctOc6bpRtO+U9YaiQYoYAr+xOilfIJ9vvktzNL8jtQwQH7TqprFFsYfA0a7tFwP0ppRgKYOahTOD
VaCTHWIcU7TcTRCLZqgVe4z/haZtgXIp56vhxYDADhJsMuXPAKW167Nx2WqBIwq1bdCxwJ0fxNKc
HW2rwb+MQNDBL8HUPXILeov2vC1UOE1/X1Rv2KFJs0WJBGgCXQ23zOtfsD6Qfz9A5/JwUE6PK9S0
zenU0KlM29df8vrbIGppWN1GX3byTbaBHCm5UsNORUHnAs6G9MkShS6rmwgvZ+ixRD0luh3Pl7Y/
0pp0MRI0jLxq1ZMW7WW2z2svFuUu1055FCr8BeJ9AsnHIA6RDkMWkfSnvn8ZpZ3afKuynSoi7CDz
8cLnaJdgnGtQc6utUHqKsK+1p43xZNmRPcY23unuj/bb2+TY3tHzdHtHRe88q7t4YSZ3Ue/zmKWj
AeQYta4TGgCLSHCMrxKcLo3jln+c9bEVDICgd23m1o+SI91KTrkNToZXuuW+cDx78IKn3mUv6jFw
RffZ1Zv04gP45c/MSg8nCWvGfFeegtv8FXKMjR0//Zbe63vl4aZ10S9yEnVACxYQvxtyMqA4zQQq
yUIoQoO45Gi2x7Jx1eQ91f9rgR9cjDkLr6G1EF0GfP/mFFhq2s7OeEjyTUSI0xravp2qXa1Y0Joa
7KYqBAxWq27NpKDug4qygooRLpyhjR9FforQNI8cn8o2iFEouoga6c4v95ppR/5vxMp2XN4m5Ggk
biPs7Fy74C+/YF7ciyNIMqtOiTp8QZDfkgGVmiDx2BTpKQxOFdZX/OjjwnvdlV6WMs0jrUIPDu8a
ZK6DOMcE417TRK2FSw0oznsVL833UXEvVYdQh/i3DpmdPLEhJyOAnX8t7yFAXoDTA+obKGThPERq
mixjOmAtELX8KpKpxlOK1R/aAVXsrJ6Jc8E1ui0hZQGt9pjiQkJ6XFLNScaXgbupa/t/IQWcHwPR
rwdZBhQmnw9FG0MWvCIBusSqx5q+pajxjNARcd3ytbNrCTK7zsUcEzaNTeaHmaNKnhne6OYdwiUQ
cFxHWXODSxRuVtNxMjpJhim4Z9hGiWJVEf+oyA5urfqykslMAYKWPPQZsobAgNp4KCpQWDsgLWjr
onh63ph8sJGYcl4WVZw5UlC9xoZ1XynSLdWHg6m325o0u+sDt3bmQ2cbGX4oJEJPgnPuJdKuzJpm
7RQ5t1nzrTT/FCiDuA6yOjtfIHyoOeAJUe0tSIyYdetUKjpFRKHmikTT3NeHSnCU2+LRl79s5kHv
B8yHHWFkl5md/ZHuosNwKDbsgMtNdDS8HkfF5Om34Y22v27e6nM3etFQ3Y+KIJTecYOoIFFiljXW
Rh46nWXjgDomp7J/SvaJG29Ro3Adb3WJfO1bPlGnJZC6DJooQ/oHqj3Bzxaah4n1ixX3Qv2A1eXx
BcUn7BR1NPsogmVDkLpRPB2jIXTJ0AveLlcXyNei50/4JItibfJhUae120EZHiYcf9cHbdUSdPGB
zWmuoOd1iHTF17ogA0Rd/KRQWEpCrw++X8dYK6BC+SVKpPF2DZ1dg/PymZ5WKCWFvGjvTBvrqDrB
TfC72oVvwUPxgcQjfQSVCvkFAcH5zR5lamyfvF3/hhU7zz6BCwhbvQ60UioyR65HX0WxqSzfQ2g5
NlyVgWTEu462lmA1FQ3FTLidkLk6+Ny9yzT1aafCYhWNQ7GEw0s7+ijeag0U6DjFlNhmOxMS3dOq
2aC/S7AVVoK0M3judJE7Eid6UmFW1Y2EpymI8nbo4SodKt/JkiASXosdztC4U6aGHEOSRECj9LFB
umFC2T041I3wtaU42JGAO/rNPxxtZ6DcwaONlqqiYRB1tsVdEfQI8kXXy7XryxnEvKYWZ3RAzTyT
UtglSQ++tqlNj4aBq8onzf+WzK2Ckl39opmE1i50/76ho2Lm20VWxzFAPRodev2nHHwfy2ezE5F2
rY+5rhF41XmN8dSuUBLJymjAt7XFawa91+6HNm36wtxm1bM6uVh8YJ4Wious7CITncV4CZkf1y9Y
yWik5WloYtDHG/m3+r0E6/SudDUneQaP30HZl14vg1hWsJlWHDuu8TKyDSjPhTvk5iGMpYZJBHt3
2Iwe+eG/E2+CFhD6+YLf7FbfZHcWVvY+fhAdn6vmaiDvBRMbkv386SmPql8qUBtx/MGO6asO4ohm
c924VdtwtQGvNlKaBi99l0oyHdANi51K6NYYfqLzdwxqZ2DbId5eh1oJ1WZ+lr9Q3I4pwZRp6jmg
QsVNJdAp7yy2HQ2BQStn1hkKN1mQnJu7+oBiJtuB3NWmiDdhdVIWZsxmLnZlH2s5KSIAxMTRg5eo
24SipoG1yGVmj8NzyFz3eyGiEIaVVEUdiPuNSPagRGGbipclH2jGiZQjhcBGsgExFUR1RLTXa/v6
DJk7pySaQkWYzpIB5UOLZ/EMpSwfSA5OeKco3AqPdKL01iokOggI2NTmInH+DqZYsZ/SDg8lyNKk
9XMOsSkwVSZgjxtbOwbFmDTi/uBeX4wrszi3LfwF5e2UzXhMZkZcNt3n+r2s/NGHn9chVg7BMwgu
/Kz8YKLlAIjAdOTRrgxb3wegCxhNwWn7WTfJ3WKXSPxjXd01Ghh0gESL/llry5vYn/ngYnAMjxhI
6jb0T5V+05Un3CZK/ZgNIYi+UHdj2nIS26YW7qNOR9d75Qb6C/Fl0JX+jCARhSJKu9PY/dBrdzEU
3q4P0IpDOPtsPkiJulDRanx2h3wGyTe98mqhXpJ512FW5wGKtKgptEBCw+c2AzX0C/QzIm2vT+pr
ZFnZe4BlCPFjlYa4hmjw7A3TQbImoxP9v1+yNGiJYQ8rcysTnB/nLtIyg6BahIqt9CmXDywVWHe5
kPH7DRxOgNDAOTr/fOGOsg70on6M31/joRZNt+ijTjaW/O36GK5UFwIGhbvIlOCdDljnMHPBh5Zr
UI5Jo0dQjPTJRqbbIXD1IAC38502uWVnG9axccpnTbUbxyG2VmwmkWtcM1dHnznCjlkFgK9EbcJC
iUcCc8v8d57ox2aUtmNLRJXSl8ci+IrwDzp7dTyM8VnGJmVKmTYlknCjrT3L286VX7Mb/2ictMpp
bOOU/WJOdkhvRBp0n6w753sZyOBRkcFCgfYqvkZ6kuVWKmQ44F7Xp9CWcL3+o6Dc8ID2/5mzOG1Q
y9/MDMZRTuuHfEghGTRlSkVdJYryexA/IMYO0jqCDJNV6y4Fv5HX11WHCnm9zZgNdo8AzexlEj77
Rls/91OOuaNyYu6IH4vO43lhXNiDWm9QiiGfibac84VTtlmqq3GFl3Y1QG6mMFovtVLFMSTTtEuS
HccqRYieQpkGcZaonPGyRxaBG1qCcBfCg9dlG4Tip6gzr7D54z15939QuzhKyFFbjroHI/m3Dinq
HTrQmX2T3am3YHARhCOXPu4M//PwW2xPSQFVm2wBP0//BPrBj7ad/6ZlgtBqdVd8WfkZTyxQQFjQ
xdosiWHWjwm4PSpociov113A2pZAny4qbEHuMzOun09kW4Mpv6Dd3ARU3JNWO4UW3er+hCM6t03J
FxzQl3Ec6oXRQA3mbBCNXnCWgShDCpQWJqH9CULixCah4K19FQH5ZkRZ+nws8J7Tzwkh4RwCGPrG
UtFtVwnEDFaHbIHAhYpjiQoTsG3j+SB/6HxwTD7J8cFKQMwi6tm/POMwWtasw4psFxhfOPfc+l0F
Kawey3y6RTuAXO780GO9rYEMV1hpPt+n+S29ALugckdkU7G5Hawq3Yyc+nGblZ4J7tBgp6ubgbp5
fZdF6K7fmSDxuL4KV4R2zyzlm+F8KZt7GgFe3tYP8mBLL5Yzev32V3rS3BO43ULX2L4pOzvYF7aC
hhYwNtnMAcOZl6EyV/A5axtvORTkfFOgbRkVX/O4y+WxwoumtQtCgQdZc6BLCC67UYSW7ytz91+b
uu2wJyh5nNy+wcviRjKdWkjwu7otwMhCka/CYuJTRwNLEpWhitQJik3d3MvTNxLvzPpuRAte89uk
+1R9LyTwHLPEyeUftfafk47Y9EiwawYq3HEh4LalX+pB3FLYm0EYFUogdkcE3nLNQlTnowAYzNHo
ROIQ5KkoEqLPJbIU2jDZCcSXgmWxkn+DEXjGAh8axBUovx+rUpJLP0HDDBQHfP2QjY+KtZOSU9B4
ue4GVmKXNQrd8EfwfLjmCBbA/N5MjC5oug7AaFazpK1CP+LmVhlf6uJG+e81/GdG8lsxHuGKitnI
AnTf9fijmMiNFEbu9R0vsojfYiVL9XFu5goptfXpLmUH3ER8/UNudih0FqCtbejl+HG7rUXZXp3I
s02ovTLe6+Ym7r9fN2jtVIDwjDzr2KGZnb8RFIVWVWUDHRHTV1GyUkW/ow4Mj30+jV44BJMHgVkR
y+LaIM5pOjywouodBIjnfmqQQhpZcyFeljw1DWjpHUl+yRV7tEC/9XzdvpUhBJE/WOFBDg9mR56i
XG07JZd0YDUWEr9E1Z+LRp82qRGNgm224hpn8hO8MOJiNxPxnFsVyD4uvtCDdCIW2coY3Qb5PZqZ
biWluCnobSjTjakhPL5u38X8Ia2OhzkT8STacMBueo6aU5+gqJxh/6L+K2+/l59sMtGetcEN8t77
62gXM8ehzT9fhHYIj2K9LYHWlXtJeYmrG60PH6aqB+1CbFMzEjhHkXXcmLJs6uKoAl5aD5vMoPeF
XkOxKPWiJr4dcnAPXrfvIkA+t4+vEzMbkhpGBKq2TmmQ53yu6j+l8WsQ9YZdptQ4HC7Z0Jh+FBcM
OI1F3uskDu0qZtIBSuNHkmVQWR4GHcTVA5QTIHnhNaT7IzVFInAvIms5Z1ZH5qgos7WVtCGmW6Ak
tkUrzyAkP1+dRkgiYH0iHQpy5fNlA82EjFgjpjEsTlm5GZIHuGpbr95C0Qv86gJdIKnnSL1kWGwa
gGSRVzwkgSKRodoKrO5tYtpBL9rzqyMIwlOkw8EDgnTEOZwq9WkTgdXOaUogRYqbYYM3Eznp6Jr+
h6W5gJo/ZbH14iop5IICqjCUJxOsdLGGTGSv7ytNJHB54TPn1bmA4nxKHUuMkQaDqAbWA2hlUfve
fqhmLbBofRcscDhvEqt4je/DokYDqkcnl4FHjISFy7A2yvQZvdgZ5LrQkS0KFUSzxnmVxAiHNq8w
lCVFcohYuZ1WLWrgc7dnmsilXDZnfo4mmGkUyJLMA3s+cWWWFzNVZA0JnuF3WigOCqbuzCHYN1n0
zWcZso11+ycGKUhisWNoyqgXqd249F08Fb+p6Ju9vpBmvLML0/n38O/onWSwom8/Rx3ETHLlmGpn
p6EO9pWNpLvg6Cnq/h88DU5fvB0g74Jjn1tRUp5qdGAVZlrOIVjBDE/NR3cqKhdHiuCee5nCh4FL
MG5ZpZ2UmyDdrtGScqDdAUyOanTsMzc3XkB6mlpvIR4Pro/pZUaSw+QmOSunBi2DwFSVGxbdZQ0G
snCb+ClBmNi6an4K5F0SezXI65rTaO6U/iZsHo0I8dUhCkQVn2s7eDEEvMSeJEEYhqb4nFoL3vuk
/qWTZFsM/n+9HX1ajUpElG7PEtic+1MQatMoB0xsoCRDZ9+R73u4PrJrRwfyIX8hOLdnBVT30X2D
gY1ru1YPNQ7/SbpXkldfFqRgRFDcItWtZtZyxcaoIBgYZg+1VG4KA1T0DBdbwcitT9CXWdwaberQ
z1LUAzlwRGCEdwMJxXyqQMZlHWQmM0e6ESl/zqBksMyolrDrkhq1LHEIWn//UFAmmKK1MxdMhn9h
OFuqKM39cqprZ2KnoXrWpfpbzW7ztNnoSImEIAwXRGmrB8cSkdttEwTN5LgBYstAdZvvrN8wjt6O
hX0TSc4E1qjuvxOWwqnMImqfpM2gLD334g3i0KYdMJZy0BxjlGtJRu+lzS1akBsq4Ia/rLqd99UC
jItiijRggRbBvqig3gDC3jBDMXVROX6x6QLFVjq0lbzm1gO6XSEE3Cp2KuKkWB/jxTdweztgU4ps
MQzWddvy3wf1EWSLWQPpApxgEODoK9tU72rj+/X9LsTlNjyEXEIDDwTYhagLwsuD3D3kYBUhmwIM
wlKa2YUOyifVVRAZXIde3S4Li7ntwrJOitkI5AKvAnJ3M+nDthPdaOap409fPBXBWSJwQo6Ui/yl
HuoCUtDWDplkF4wJuDU17bfrhnzG09dAuMC+t6rGsIYGjNPWHRjVGvJmWdtKOmbqLVganfLNItu6
uTXzn40lGMRVZ7Cwj9snUpmoUmcBmqYNKBllewJtSoiWBtAI69aukAzRq8paPAMRMg2S4nhUBdfp
+c7UChbLwQREqXgeu1Nj2Ua08YveTmlpt81O3P59UZI+b88vRP507UyS1iMDYmdsG+Lp+f2YTGiM
y10WzgxG6Est8DYm6lZZXZ8U2k0o3UThEd9qi/aehGkDnvxy6VgPD4l/YsH++spZXZ1fEPzbfdCy
Mp9bmZwSEklQanD7VET4J7CCLyPKFL+X0tkKDc/5VZK7wXgIw9/X7ViPAVVIFs1SV9Bh45ahHChp
JJlASZPwO/6+VSpzVxmFF/sTeM7pttcfGN6XEPiKOJFXd8ACmnPeU5VlEwoYAK28FkNoW2ln91G7
b/3vtH+vS5Hu4er6X+DNA764GJYoW4j7bh5Qa9rSadiC3d4rcmJnVncXlPpWnrkXUhHvqshMzk9n
QzdQeYYllvQq+R9dWoZgwBw3OX1XuszrSSG6L64uHTy0f/a1o0SXm9Q2VDOrmTCyERk3hAzQkCxO
EdjDTHO6jZWXSBl3A7T5bGOMCsTZKKa1pDc5sWyz9re5LmopXd0tM+G2gsoosLZznkdFzXoba2bl
TOWwTUn7OIRUsCFXY9K/ELrMdfV1BS6kUwgI2tq9dovLS5xsTRWt2IKAdO1OjODmf2zB3eF8FUmt
ZmTWYCDEgHBBhBK/Fq9XaEHZMeGT3fo0fkFxpxO66vNInqexa3ad/mD2b40iOhT+Pw7gC4RbK0xv
JnlsYI+RBcjmQS8BRbhJehP5eKxiHprLSYDrby1qZRECc9sf/QVtAVlMWCc34LBGOQQFxdSuQ/cO
ZEVGfUfL29IQhOCiIeV8AMQoEzOWAMqIa6Bw3Q+2Rt0Jwu5VEHRmg08c/6JE83yJUJZmgznPG0Nx
xhAVW3XUPVD2ONd99+qSX8BwjqUk+mjGOmCQZrfb4qNCr1WQo2ot3vj+IABbXfYLMC7mU6zGyKsR
YOXI7DG9LTrVGYMfdS56yhEBze504aX1QKlwRwJQxO7jfqvAKMOE/LjgxU00R5xL0gocAEmMhSAb
yH8E2VMoj5usrJ+uz9E6DAqt0TqLtjCe3Kws8jCrJ7glBc2APR2Rx34awLbzf0PhHAVLiirA00fl
DI22U6zwGXKH25hZgmvy6kmGFvT/NYZzFW1kpEFrWvCxuPdP4Vb1madFuwbXyTJwJ9HtVTR2nIOA
GGSvtjng0NAYEqcgnR1HolIAkU3cXkWyJrT0AUOXoWrNrYgVxtC7yH5EqTl5Deosa3RA9dSj6dQ+
X5+11f2rU5TloDIP/AScfVVZp41u+YDWDoiOB6VyaePS0JGVf0llgv3gLxRnZZ2i6YQVgFJoe6TB
CDG1xyHD85vcBh9dle4pHjD7AoJD101cncIFLueiVDkZujiREPtgdbRgKULpdTD0gkTm6hwuUDjf
RBOQbtPZOlN1m/SxADuKgod0UH8XleUJSztWPdQCjvNQU9u1lpLBqDTwOiSCu2JL63dVbwWDJ8Lh
XJSS9p1ZyjCLlI09zFFjGSH5nDy1eSyKGOeo5eIi/NcmhQ+fIAmb+ZEJLCt8ifp9CB7KBGILrTP1
vp0mT5P1Z5Cfc1XUMXnZjj5fERfAXDg1SHqqTxmAo9pE0fqf2reCjTlAdgqurEykbVY8dd1oW53p
9ghWiw7sHVD1IhSc1p3xCKL1+zGTRS8715cUHsbPTyHWGCre3THHTfzSdAfNfGjy8CZOX3X9PalE
ynjzTF6OPvrVoWuE/lG+YZ0qY1FUKZxQlco2lEG6fLAjWttM2Q/sx5iiRDj8l/P8syUHKgfo4eM8
wpD4hEQVnCsu6Oi58urme01/lyKW5PUMywKH8wBSO8Zx7cM0A9wGbJ9FINL7mVa7rHsYla1C9kPx
q2pfyvQBbTPude+zniLDXUDGwymSHnzNhtpKYdP3WFxV42nVYWo9EGzbNL8t8hurcWPDbsvKDkA4
ch149tyX8/kX97OzcRHDsGAqxy6B0ZNC7BQV/f4g2rCrqZUv0/gOzLGTmjRVAGEyFN/DisLY6Yhk
0Q2ZQDRpbDf6uEmD/1wX/7ldvyzj9oXBGKqcOywbTTIwde3rVKXb64O3fmZ8QXBRhqZHbS1DBMCx
8lMFSdEofzZw/F8HWd9xXyDc2QuGYVMawcLs4I3PVqV9PfMUEGrXmDB9eGySm0naXYcULQpux6W9
nLGWAJL5qGE20hs/Z+/XIdZPjC+ruM2mUx9FGSaC2hKlxKw6MT/ftvopAhvVvwB9xRPcHEHMqvdV
CveoGugEz+LAIcz0uoHZuam+XcdadcULD8Kd7qpZkkaflxyIj1IdNWTJa40X6NbctAHa0UQdoqtj
uIDjTne9qBUoQAEugCRhdKsWTmneMU3gmlYXwwKFO9shDKqjZQsoXTLtNa39pbREEK1fNwTPjudH
WCrHVsEiQERl5YaITiRqV9J9Wm6uz8/qfjXnZxhFVlWLlwkBBzdp4gzdh2TIT5JKT3omv+qV8Xgd
Zt2ZL3C4xY0ekqT1KfwC7d/wlKVQL442VLEbLfDkCnJxOzDihWA2FeDOa/nCmS9wufVHRqmu22k+
RFBSVXXljT9RG5dH12eDzZLKC60fNQt/FpCZKUrDZm19NAyQ2l3/jtXpXHwGty6pPzHaN3NEkrY3
hVocahR1ZcNgE0nUwjxbdM1ibnFmllb0uH1VTpv90rBwqhiXO5QV92+gbRV4RYFZF6z4deIzFOJi
u1WbIIwcYFmjI6sCz7jqROazC5xjIMkxuUlU1UGPjR6LtBy3av0blToFmiQj2dWal0quBbt79XRZ
oHFzZbVG0hgD5kru30n1oncHYr32foiehQMrNmPTCvagCJCbsaT2JRUqPTCPxXagO0w6KWi+qPLb
jHqa7lFROmjVf31ZyBcsa2EImSISYtOboEVApmGKm+frC369VGSBwV0N/BrlPmyAUXIqP1hRb81y
nh2aW0nnKulwW/bxndzUPyvaT46hTi+1P+0l00f+MLqLqpndrUpjL0+pD7F00Mv0Yw5GcQsivYIv
JSsbZlaTnAv3tFmonHO1vtTIGUSMnJTiWb8Otuj3QnNUXuxIjK7MMrkJu2arFgkYNeGp4n4/NJYo
CXRJPICxmiX5NJCno772MxRfRJ1BAaXhdp6T0QHFLNpAHeMb/odCMeNWq+3G+y5/NI78KB3ZtnkB
a0z6IB3H7fWxWDsNlh8xL5zFRzQUTB6FhKEoQYU59MomVx2dGgJnuIYC4qn/3c7WPCELFB9thhAy
xtKI5elGwrtRWqi3QQll7/9uzRKHi3MglhoXsYGNjCzujvq5VxroPVBFSfh17wSGI0PG66zO8wah
1S5HWRvMMfSXTp/sOnPbBo2Zowf2FlkX9cKvH6Vo2oZCDvhQUdV+PnxBbwx+omKlpImTGqOdt8cM
b8CQmRjCU88grxjbUgMKI02wU1bdxgKYWx1BZElpjoINZzTKLRRXt71Idmv1PFkg8FsxzDSEUhjK
wUQIPG0KHVKYxi6H7PT1pbF6SIIrEN02kNNDAu98DEErZg15j6XBwket9CIUXMiISlUP/dECqNXV
voDiRs0fSCczNkOVD6rS23otg9w5FpwhIhRu5KAODvWaOVcnRUcLhQERqj2F5LWrBxWKm8FhbFAU
/3MgELOWSlpjehSQKQfRcYTchgwqn/rOSr04Se2SCk7+S0bn2S3OHT3IsBoadJTOJ6pIuyRLDEA2
zE5O2uN4rz/Xt+Te38juLEyGHv9uH/xBUHd9gaxt6gUuH9mQKmGx8nlHmvam4WkonI3vSXBoFXeM
Bc9alw2z50by7wxQ4E06BMI4K7eWHXhGYAfw/xCQvc9uMoixWZP9JtvpS7mBOHljQzlVElw31vbD
0lxyPsx4RKaRrmL5TMOmjQ/jiNzys1m5uvLj+riuPhwukbidp2UWI30AJBIf4JLbsXWpfNA0VJbQ
XaVvSmhkl6J+vktONG6EuU1oml1AOgkjXNv5aUKYj65QewggwWOHb82L/3hoqI2eFveH7wWi120q
WkzcviFTEsldDI8NkryN/6zfx2+1a3iRh1e4bYAJfYhd04W4/F57LF3pvQFrxbb+VmB1F069Q9hk
gUo03u/o92ojP0iHSHRPWnPtM6EBBBwJBFX4RmN0e00J9O5xhg23fjSAtkF0bK05qGWUxc17xbIm
lUccHsy3NbCrSNnWFzYqrCYslyjcPFepFqnTfERlcOjQpzPSE5gm1PAXbVFLkUrQUvFK+WWSt721
0UbZu766RUbO59sislHxqovCRcAr+UMvodUQ5YMZEz2yrkYASyv5+1CTSdADwXpC+qEyN3V9nPpX
XYK4fPqtjl/kfKeV+3J6vG7c2uG8ROXuRVIxoN47g3FqKd0kk3Ho0z+gon2rR+nXdSTRMHJOv+rk
nDGwvjvGeK8pL2P31Ph//k8Q/BUobtOWGQGMIcnkkIiA9nXaTClzr8OIporv15xMK9Tafh40sLIh
+4BAozX3FbnrNK9XfsXKIVdcWc/213EFI8iH2EE4dIocAjbQvlVIYXfKg0bermOse7W/9yY+DtVM
cBNkBWYp6lFM2oGOq5e+mWZ/qDTyEZtPtRntriOue6kvRG53j1ZSpaoPxKo8+TJC3AwSI4KDfxUD
QrJo2EQj9EX1FavNWulnD0La8Da3eqSCLDVvf163ZHXsFNUyVZCbmRo/djKqnSC8MaNAVHmU7BFy
T+noEolCouguQOL8/4bHjVwWTGMCciJ4jPKxUu/8ZJOMx9j8nvkPA1h5roOtLr6FcfPPF17QkKM4
kXWAjR3k0dV9ldRgARBUj696owUI52qToOvxvA8Qvy89EFw5cmQh12DeoahFsOxEk8W5Wz1gMUlk
QIHTlFooz/Ga6WMcnig5SI3gNXx17L7SAPxjotHUY5H6CFQMMECP/Y1iulEp4htYDzgXKNxyYCpu
+SgZhXjeKbyrdtMO7+377FRAuSq28YaS25FL98yRTtlGzuz0ZHpEMH+XpDtzSLb4Bm6VNK0KkpgE
W6D7eQf1o+AV9Yu/vj0TDYp+pds52tZwJmd8M73WoTeT5jQbVfANnxcWPle6/AZuESEPPGR1gHFo
wVfhZr2jPQ6Hetvt4o/yZ/hAQdzp4eFe8a5vkPVwdGE7t6JSRka9LoELkSxTspFrOTQ78sv/1VIb
r+HyhtjlB+o67goUzhteJnp/XN08C/x5xS92qK+qSWJFwNeeThYoOt78Yx97mHt5AxG2x/bgP5Jb
0MwEH9cNF+FyB3us14WmM8w5yMwj5EfU0yR5QnFfAcrnFWRhnZGgH2GgsC6qPmL/ALGIJO7sqRTc
TeePvbJ4Po/+BQzRap/G1jyIIAVOQ+M3xR0CshS2TP9MoYxrjYwctag8eNUZfU3dJwvGAlVlUxV2
I1Db4pfkq26agHYmBcHds44caVRvrs/YhT8ClfOcGAX5FyrMLb7dfyosPZElkLXHee1CTrU1tgUp
Bfvh85XpbChnwmgyl5LgtR9XEO5yAFHKIMxmgUBQ1o6eegKx8p667IBHcFyMJniE0B0cO2cO3g7Z
1v1x45jezXVLLzPW3EdwTjEyQBKhzkKP4xasrtBE/7AOvlufon2+t04gzvqV/D4SO7krXFMQWl8E
HRw05wvR5BNWSTUr7emjPYBhkvaCM+zS3XIQ86ZZrBtaVmZnzsLaoEZCpkZ9f483+vef2o15N+0g
iv7QHKP37CF/bm6nDzzUBqqjeL7g9j/7tWvzzPk9Y0JgKlN8BEhsy/g+ljcK3WXZMYdCiGA2RUPK
ubgglRk0nwBl2Ol39FTpg118ZC/H7lX6Y+5UFAl4xv11zFVIqIpD3Am0roghz4c4YQMbzXFmTVHA
hNxaThEKwsYV1slPeqC/EPwsRpHMpAkQeeoqd2h4yLaNK9nG3TPKYX6ip/qP/vxW2ZLlVF62Ld2+
sE0wUG+iD/22PcSSYJQvPC0WlQ7WIhWsXSp0SbhHnqSPjYIWFMoyyg3pb5jqjeafXBPF5CtmIxQH
KSD+C/G0i1IgLc3aMZItLN44yjdWG3Q7hqKCyTaYpgeuYYXmKZKz8DawwjZ3qzwrb/s+TZ+iiUY3
aUayfOtDPSC2yxJJXqL76RORzPJI4gEq3kQdStBoadDFrfu+9u04B/Omp0fRSMDvGWlPYLSLUTJY
E30f1zUKdqRUkUSXxYsDBTJA6J7HrQDsRdBA4bygPyaBX1Wwkiaa7I098x21rqV938yAZQMiZNKr
W21s+y2esv9zY+AMbxogT0LrlYyysvPlmxl9HyUFzrKIkHLTGEnwzRxpgYRNJWozvTxVADXzx+Ct
C5RXOmfpYMVKzGIoYaQtqgMNhUX7sNBN5HKHXrBE16Awc7NMnEUJsv3nVsUFlfI+BZ9zOBb1ITf1
4oHEjflhFjQaBFiXj3jodtTR7gweKgKWHJ5IckDzbF8XJY4phz1bd/lucDXFbVNoINWxnRzRKrFJ
jsHWdDUv9eCI3thWlLleMfjsGzjHpyRt0wf9/yPty3bkxpVtv0iAJorSq6Sca56rXgRX2dY8z/r6
s+hzTzuTSSRRvrt3ox8MOJJUMBiMWLEWfsOQXBHyEtH3FKR0lyOdzAa3qXOqhn1pw8ZS3Ab9bROt
k/jxsonzYHqylXwBvpmWtlMWmDCXea1p2RY5j/99E+AxwmQ2/gXDHVvl0ZVIR7OowfaNZw4YOGOL
3o1FKlnFeUHyz/zrXxtcwB46MG12CmzUqyxaJXf5s32l7vRwpe2dTeRqlbvIPo5o546XxZ3jNqYR
mN5gMlsa1wFD7SBJfM9hv9yiOBcLUUguFWahuaKPkac36FaQB9O33Hw9+i0eb/Yt3ReeKnuvsb/4
NH9g08R/d5PzOwV8Vs4UNaAWvM/uGI7As9/JQb+LPXtHV0DUrJ0X7WW4DjwZ5Eto2dTBWonelwYi
qlNfscgAraQalq0yds3iKXkraeqSyUfDV50+Lzum4CIAmQGYdpmECxJvzhjCi5P1TQdRDO12HhhP
ErByoTdZ0NjbzAFmHWUjBqIDja3FuDbQNZC45wJyn0SlU5XQHS6Q+qnTPk9+YHj78qrOkwVYOLLB
/PbouDVGo4B6FzaUwo1/D+2rGvpJJDtwZ9Ba1odH8Q5MNNAoRDPj1EpLOlsn5lR4wbO6rx4t5hb6
urbR3Zklz2jBZzoxxS0oGvVgahTQ+WAERLESN48eLRBSRo6rWSiCevUi6dIJdhBHC6ypxAahnMZP
L2ZkcIASBg1+Vd3WxuimJiq7gERVMkyM0BC4noDtMDACzkMaQt2qaZEO6Jxgrn6ONdcBqTQIC1at
WT9c9gpBtFLR2f0/U/xjPajMUl06mJoZAVNb3M599X7ZhMC54RFM3xX8zs7ZG7Y2c+R0FUyMQ+jn
gXGXot4UpTLwjCjWozMOlVKDUdtiVaeu1wMfMYbZnGPsYt0vD3F2UJKXUN8R6HLEwGTUh2XyxuSm
yu5A/HR5jeclPaYhaeBbERAQGUjGT41bHaFpFJi5p9+jrYaK0pW9W6WbdIPa6+zOa+dewTsWmim9
+6xsAsnZFn1F1PNU9A/xhtf5p4+qKHSIU5J7GuZQ8x5HIl5fXqDoI2LAnUEAgNoADdnp+khPysDC
0wJkIS+k3C/6vTRVPCckYXtogroaNQ8wWPMqcGY8zFauWXibkkM6+o5brAd3uo+vl/sO4AZl/UPf
1tvL69JFZw0k2VA5saF4cjZkuFSk7EiNheVu6/b7t3bVJS6GRkDo1ru5ezv4+sa5AYDpJtg2kJrZ
5V4KaSE39MK17MecFybZDhz9GP10l9Mlb6qsxY8B4EFzXJTNAg+YA7e7S9Z4Tqpv9AHi1Xggxd7N
T8lGsL+bu9xPbHORu8cshAbqByhfvaW/572vhavaNe/69y/757KZtsCAbMcri7rJPd2Upat5Un4r
oZMdLZ+5+dEV1ddmUjXsW5Qr59F4G1w0ta7JBk7nTSvl+l6/ryT1/nM8BPTAEZLwjoZrGyCU5kzi
sh/DpoTSbLcB3e+8aq9R97pt21V6N0mMCZbHXuk25DWZCjkvczmHadksDRriY7pVc8Vdlm0MMdPL
31EQCqDXB7gOoiBSa/4CtklZx5WtwYVmzcPUIBiHJRbOy/ZI19lwNi5BpCyQ7T7dswCqWm1RUgjo
3LSb6NUc3eBK71318S59i1ZhskVBonUvL0t0NE6MsnN85Bu6EuWFncPo6LWbcKu5NvLfbftevdJr
favfguOmWUfX+UFjKgUS44JUA9rRoEAFntHSkf+dGqfOMlVBbkM0ww829XWys/eh6U6f+h3Swvvi
JfbJLn5PX+PHZNO9XzYuCFAgsYX8EwVaDqa5UYS8hs5BFETIDYvrILqJ62vq/B51SRwUuA1jhLdA
3WyhyPPnfjvaXjuNiy4tMLY41i+a+WZl3/d91BkM1LJtgHzPSg5F23czSLYL0B7V7pj6enGLadrL
OyX4SngfGPB8EPQYuAtPv5KeBaY1Duyxh+G4/Gm0NyUFteFOJQ8BGBcVaadVFD1ANYj4AY1MzB7y
4xtxPsyg/Z0Lr+s24wp0XT+cwS/cBOzrsheQ6NSd2OIOgAKEkB41sIXJ4/wmv7Z/RmvL79f6Wr/1
wAF/rX6qspemwCtObHIplVbW0H7VYLNcRZAEKXFFRn6KcGxcRzedu7dD2TEXxMgTi+wheOSHiqph
6LmHICHFBfylvqSh17nzbnZb31kFj5qX7fudTIGELYO7+k6Mco4ztnoJpki2TOdxUQ4YWxotz+hy
twDE8rKPirLUY1t8YaXMB2J1E2zhGdauIJKEXrNnPhaHxL+j9+1j6F82KNxQsCfASxFANL5GDNrN
AlFNRbDsZ2/BdZOYTzWgd9+0whR5GNMYxkNAAsgTRKtqoC54pADC16WgpfYrDYOxMlazs6VwRjjf
qCsQaQQTjJAASlnQBzaKTSsLVGcuz0R/IJ5i4BmOiSz+kadq42RNE1R/Eh3ObvhjWElc4Cyg/7EA
G9C7YeIiXNW+66sK7OcgnZtqxy9q33YetAzgic9vfxJkABATASqeqrrJ39JlU+EdWUElCRPwWT1h
guM1/PazAFIvJkiSNBVfHQ8Qbi1KW0akoSA+LyLj3ugHnxTaRg8lcUjw4U+s6KdBYc7GoE8CZsVI
d5jr3Whxf2vQdvP9HTMZ4xp6KibK8FwYGCYU5a0F3OpDRq66ybimFDPBef8PZghqxDqwnmDq5Xu6
86LoVkPQFm8hc42EholEKzLWbXYWTkIaPgzU5XALQk4Z6ijcbaGXdYGKvgU1ZULWoxOvQLW/GUPL
b7PkYVJGP4pkle+z65czyV0WiY0BvqmjINyPTQDTV3H1Iww6P51QscvWZrOBPuflD3YWt1E1RgMD
aSgEqyBUybk4XUqrIh06qrbdIqnG02SswPFQbazFfhiCXJIjnaMJmT1kvChsgXUB1a1TP4wCow/6
HDodY1Bv+mxVWfvc2ZSA4dPnNH3RtPsoenNCSWdctErMRZkmShpInnhhLmRVY5w3KLYazT6MvHLq
3DY+tBPknQdJhVcQmtDdQ56tM70xPIpOF6gXabbUJUwhCd7lRnDVZylmX+vfvdPdX/52IlM6EkJM
fuHWwOV0asoEL/1IBngLsQYVo+NVf21Hc3dVtbXiduH8D5EKAi+YNgErjcVaX6f2Rh3AwkDHgWh0
a4WJB9emaEfKCjGibwUFJ2S5KMZgoNM4teI46QzvQQ+x1FKK2ZmQukC13sdaZgI+Ua7noni7vI9i
iwZbG7vd+V5eTZsha2qbYTfIr2wGMZ9Zu0vYtG5ip+tWCiSX2WP351GC1k5tV9II9qo8/q1GndcW
036CojqGU+6tRpYvCUI/eO//Lo874jPemXWWYkPtYlxXypNmkXUp044WGsHrB+x6jFSUh4MW5exA
uRdrmFJ9Vxv3HdDBlpZ+/96n+pEVbufCvG/ShGF5pkhfq03w1nf1tbF8hXEjQUKI1oNmK4Ii7hdw
m3O+bizgDVmSGZF4eMhGxwsVxY1kwVdww/yZQtLwP3TM+avfTMy5CSCshzFCzY/UVzV+DdBlLYL2
vo5/5FQSL4TmwLtqGypItCAPfOp38xSpqlmxW3Op9jS9yoyfDaCn1q9qDHeD8Xj5VAmyQAqpGiQB
SGywi1ykb9SxV9sBGUfqOF8KSFaNIpa8iEUBEOmZgZYP0rSzaS4cItXUW8RalHF2al/4/Th/oKcB
BCKR3JMif0CWRtFaYi1/vqEVazXecBSwlYRuMdfoZuqWDcBf3rLz8i1ux2Mr3OVhmXFeODUW1GVm
/lNZiLUPJqO5g4jj/KwpC92iu1JtgFrJUJyn7SGp0CsH1Ubi3OrOODxa+Uofh93lnyX6kthiB7Ub
MPeeMSz0WbUUWWSiwOcEd0Zc3U3182ULwg9pQJobAQRvLH6YUQ9J4cwNsxDXabwf1FxLNpOhgXMq
qUjwo4sGWaVUZBKFN6icQDFThQudHoagM4ygJQjCmJx8G9XXJTXuK/TTMQeQry+v7rzGwX1W7uA5
8UyCyILzKFDYy8aN1a+sBYMNkWslflkbGO/ZtLJ7VHTagWrCVQ1BUFPnwZ2aEjZ0IUA2VU23iy1j
t8T9VZBN2xmhLGj6fWo2/uWFykxyezqU1hwUIUxCqsrtTMud7K8u8LMwWAF1WcT/EM/wviQQjcIj
82yycpjnwQwVxLOuiDc9Vd8KtdqXFXqyVL/uZvAS5XR1eYUir4ForsHEJSG1zQe1qF4mkjhIuSga
cOYCsHFeHMwSfRabSEpxwlQZ543FTxjEv6ceqtMkJWUPDw3QujHSEVOTsBuuk/RromBTuamDR6qv
pZPFwlAHj4HPmEAb8axVEeCyS2oySFxLXa3I75ouXQdSDh9RFoTq+v+Z4UmqWnsOoQcKM2oTrsLu
RUHToi7X0by4g4xfTvTZCMRkgQ6DftoZAXBIFC3RISCLzD8YoDxs/3TqkXpKN0UQM0s3l51EeN6P
Ywt39YUgiwNgC1/L6o2buHkobVq6aTluMhKu9SV7nxYMNeW34DGS3IiibwcEBDoSSJxRJON8htZD
EYQJfCatSepWxPztdPkeneVakomJ7gRg0hCq/5czgAtpcWcU5TIpyI/6+b2sncg1ZpkIsPCrEehH
YPgFjBIGW+xRnpz0Uz4CesSkVmcXw0ZumSS46kGYLaWJO8NcIELjrY8SD8III64+NWWXyryMC+B8
VtfZ2r5zjDC7RrJZTS5kQx1rEw1Ja7vWqKc3ZkeiBz3S+4PdN5GkTnO+ZjznEFnwS1BCsfk2NDFG
MlbIAjx0Mlaj5c4BiNc74hbFw2UnPT9+MGSj+2QCsY65dG7FxjCS3nBQ6Q/aq8L6mCBvlBVbPFWB
KJOkNedOeWqKrfnoO0LLsDLAk1iAFROM+87KKZFGyVIImRHOIQdC2lpjULgc88/tp6MMbkokiZDI
BrBMiIqol2C2jjtdsT006hQCLgPCW9/Khm1Os7WhyIokAjOAXuNGs1FFMNDNP92vWUO6UGmoNxct
/QGqkQ0NED/CKvx2Tot3x187vIiAoaAcNhpoFFg5RAQqZd0q0yogmiQcCpfjYCb7D1EFYE2ny1Ec
dHja2sKuzcHgqXZpu45VFm7Xy2SOBIEX4pFIVFG3Q6UHsO5TU2Hd4AxnDkj7oD2S2yubYnDm2i5j
324+rCpa21rtLTIM+Xnaw9p9eMmhiIvRD57cyYrbKAliWLWz7Klqmhe9wi2tAqOiFq1LFMixhM7q
8vEVxAkNADGLSe5aqEJyPjIYYZL1S1x6AVXXg/GZzeNmQa41Exl5PvubTsugcMS/lngvAQ9H2E4T
LHX2M7EdXKErJSCrZfogmDnuVrWsfXDuL4jFgMmg5E7pOd6ZxBVIntGr9tKme0ZJAQoBeuIXRiUT
OxO4CywwqXcEfgRBHj4LzpsI2k7I5lAJ2Bt2AuL5sF4FbfQRDOPPBdKEmOnx9LK401ARuvwBZdvK
nYqsKwNg5bGtUVu7dEQad5OMa0t/jam9apU3aklubKHHgOnZciBKcp4D9dTsydSmpadZQFNF95M+
+2rgDlSSt4pOA2Cf/88OWgmnZ7CBil4VWFgY2EdQuX41ncULEk8hb7nzaisyHv/zRESDKeLg4LO7
jGceoRhDjsIGwbK2DjrIMIzw+405jQm3IndEF4ClVacLmuoMhYYe8auydRVzzpgzTLvccWtaFZJT
LVoMasdgYPoTTfhmODpqmZLpFMDnsHIJuZOmVH+yau40EwdNLQYuxYgGn+j0jZqmTYBYNZG2cKuA
HGhOurUyJ7eRqtzmrUn2gT5eaYqyt+1mp+jlc10v15Uehr5SINa00R16SCZy2WFf6lBTVpCRhaox
rC8fkD9zgGc/FarKrO2KbIiHcI7NABBdGpVQPbXWlZZv1QgIWEv1q8Hx4inC/FXgqdNXuBA/0ULP
Gb6NKWatAgOyNKiVoWDGtw3aKkAHcoasXKntw4G6YfOgazJd8fNwx4w4GgAqKOZTvmWWZ3mdV3OI
QIAgFLTqxtLxtCy2l3fzT1Oc201wEOsE0CncGWcac21mLonu4FhOa7JWbj4nP/8BPkmwstStu5m/
mtcHBnovDlfpbeNmL4/KU7SvPqgvBZme59pYMN7OePlRjJjwaX2f1IVmpFhwOaWron+mMxuD6qbt
AnK6pun9OWgetKqxXSLVtxRuNl6dzDpyOF7EHWl3bcQEts3E+TFPnTdV2iGLZDBnwTnGEv+a4TPe
ooGsdg8zcYlOU2bddFH8fvmDCu4P1pxEMQKDawS6tqdRya6rJc0VfE+reTCDm6F4MwBynB7s9s00
t30gyRUF1QjtxB4L+0dJfDdDC3mOkxIaOn7Z3KQzpIq8SfPHZW8qH47hduOzMki8VlAQhVVWACEM
UOXwE13pUDk1qMmhSr9Vuo19r65KT3/He8jyTT/fDZv06+flfRV5yLFFbp0Gcqq8AswQzRn1djbK
/RSS21h5+74VNO4A0AXWGUU67va3aodR0eUlWBrnVdPNu7ppfQyRSe5iUQyFg2g49sAcg1Warfb4
qzljOkGdGl/tNrqa1sMO/Bme9lFemV8YlZe0PqXWOLdXNTVAlRzWujVmOrfWBnJeB/Ce32QuHtIy
fQLRITMcIKlVZN6AAXB7OCZ2VCOfxyEDhbzR/sLb9fJHOseLIf4fW9BPd4/SivRqDgug+c123ZsO
RjMVrVXX0vz0CsKD3g/Uj7/frwOiBTeODjAtXktndb8Ew9SD1SJGqU8a2Rv6asxkfsG8mL8NAGrA
iJ+KBy1S39OVBaTRg2YaS6/YJbf29ZP1U985N8tefUx9zwZSDHNxIOLzL2+o6GwBXGgh/AJdiNDF
WU3nqAQAADErb/yisdzQQIVDVjY6Z9zDZzs2wxznyOnnIqRRUw0IGrfl7A4+MsLSs5+Ar0039Lq8
al6sbX1wdoskdPyh8jvf1b/r404bqTBKU+VYn775mGB4uS2uRkSttfGI+t+v6qoG9m+A8DjAtuic
vyr7Vd972Y/Zn12yk0LhRVfE8T5wx9FSEitULfycrl2RLX0EUcnB8quV/liVfrueVo5vbuur+DZ9
9UDKd/lbC40DBIbGJrwML8jTjxBadumg5InTaR36bJO3GPce79PIL4JfzejnMqFegUcDbYaBKTwc
IYzIZxXZ0DSmk3aVZ8QqkI/gpR6hmXEX27GbJTFGHyQXosCXKUZyAPEAjynGctj6j5xMmQdSoxpU
emkBjqDO/hpCpKqG/u1ZSNx8KOYCg8aeBSjHn9opDK0Kolhlz+9G2S+j3qElTWR8yufUETADTAf6
DNhAZNzc0UwiGlo5CIo969n+oFedT4GqDO6c2AVCdvJ6f9lDNkq5ttdQY7vsKaIwe2KbO6910sx1
X8O27rW/85fmKrszDnnt2nBSpwKFjgG67Gf19bJZ9rdyh/XEKndY7bSGw2Sw2uaHaXgpvy3xwHYU
dRN4PwSrVB6jqIOEuwQcp/SUZlWpaBClgJM8ae0VdPr0cDPLhhNFudKJQe62qkCI01UVM3iwNt2V
dkUPy8FZKb9af/YxAace2u3lLRSccVRqWAUKhS/Gn3Dqm8AUkrFT4Zu0nPa9M23Q/XMt57dBP/HO
dAONbkCgJFFOE343UC9TdKRVvMm47zYORT2meJYihe+2NBxvcsX0L69L6JFYlgZ+DXw/k3/4mb0R
lQT/QIQBiHTzJYt3sXrdoYrRe83wrINiaLnT8SCMf2T9ZkByJct8Ras8/gXcx0wJZDvrwsSZCBZl
b9BevzVr8nV5necxUwf2DwEasgnoGBnsRxzFsFwhQTi1bYUhl0e1QDN634HGybxV1L1p/rpsi/nC
6XE7tcV9NkAWlDJn8Xnuf1BzAw7NZLrS4msnkXw89hedGgJK4+jbcZGsMVIN3oFvBwq3lYL/tkO3
o7HsfmOXJ2+GYUEwJgn0JNKo072bHVCBTg6Ly3hFdpXtaZBk0OLbuizXl3dOtKAjS3+qmEdfiTRL
HEe5VoLdfdnmJvgXnGS1jNbDZTOiBYEgCZAB9NPRcOP2LUu1OunRboISQn5LnfBzauJrFaUXjPxJ
7k5RhsYomAm6hxTzJvzmAWSfZ0YIW3pSHfo+vFtma0PBhIjyxTpNu61q3GmYTs9q3XWmG117hM7k
VdgS8DN/NmkqWbrocXv8e/gt7mpUudsev2chwWs5aCuz0fYQrN4naXTXopGQAZBPUa4AFiFyp+Lb
5xBZBAaH8IrXkZXzcXQc9DkdO6Dki9Zxc4huaR74m8Cu6OUKHvXvlz+0wJ+g44GSNoDNGsb2uIxi
scJmzivIfBXLBPWSzZz9WAZJkJbZ4MIXCco0c4KoghRC4S7BpphDv5ZSJAlc9mQlnMuGdTWpWouV
mNDa7d4VTHhnfpSsLu+XzAoXJaPK6Tuzx1qs2StCoOZ2qD/q9tNlK+IdwxvdAE0P+hFcPLG1JaFw
wwpq1CDVMLcOBmhnRxJKxEv5zwjhavPR1I/q0rBPr1wX5m1Ot8nsTb0EhHB+rcCdUcDGCDl4eICp
PQ2NdUGDZKLYMKUF7eHY7SqjvurNKnOHTPdGLdjoo6zrINo+1gHAdBzSZEySndrMEpo2Tl5UwLFD
gWx2rqB2tXE67fnyV2Lfmov6NtI6zDDaDAPNw9eh8JBALK+GL1j69bxgijf4vGzh/J5kZS5kVCCt
A+cP30wEQ32vNwbeFdSOc38cIrDGR2O+0triY5yTHnExzCXx7/yDnd7NzG2ObhjWNO3NEndzB3YB
+yYJnp0AY/4PZXE16RIovqDpBkwamIXQoHVQVjfZjzky5qgY8U8xWuFFsb0ro1fVIF6Sz55FwZlX
IBxNX2qYPQaOLKs731kdchOotQHwAMQf371fkO50jon8uIv9wXk3jVXQ70fzo1e9735CGEKZnQ1R
Iqzzt1scaEbflshQq/5tst6DZhf2L42+X2QkVOfeeGKIv7YgGkdJNiIz0Jo3cCe407S5vJLzBF9H
cQ2QKRTYLLx22ak7+latOSxl11nIpabD0t1ZxUaJXptwW4+HSj+EraSAKPpCx+Y4PyxBU9s3Pcxl
1ezN6m6Zm00QfyjTtktkWFuhLVA9APQP5DAAMKdLGxbo2CCe4MpXXzo72ZpkuS+NZqU0vQu4iiTj
OQ9PjBuS4eJtaEGCXOvUGlG6JCzZfTiOuUvperSfg2p1+WOdB3dmA9NXDvp6kNrlbpAyGey5HFNk
8+UvMj/UyVU0AwopKR2KfA4DUXj2AQoNpAW3b5pW54VBmRXt3gpilP3vLy9DGIxwdeBl9yf+cVvV
q3VVVHVSeWXhW9WzHnyF5q2R7HJQ7qeyWqvIC3BG/zPGBSPUdqO+z3Ah2hAIjtMdofeEVC5Vd63s
fS5yAQwv4HECODxKrtzn6UZ7LEiEjatrsGM0Gwec0gRqz5d3T2gFujpgcUEmibvq1NGipiTo0maV
5yj3s1O5uvOgUJnWgsjTkKj8Z4TbNbseFURaGFlwOMtdG38t2l6FosrltQg/Dlr6yIpRMj7jVC2q
qqVpDDN2Sg45GFq2qCq0rhlOHxSyknoY5JIjJLRI0JVEuFMxtsB9o4hEBVED3E1B/pMlEi31amWn
jJXflZvLixPu4X+mAD85/VCDWXRtUpZwh3nbprsaPJcOQfIqMSP0hyMz3HG1AlL3/QgzQbayhvc+
eqjil8srEW4a+iQUDS1Kz2DYThKZDUD0lafr90Oy7shedQJgNT1LBvgWLgbBR8WEEaIDP48bgctp
NHIsZmzjdTUbXgLs/mTOkvtb+GmOzLA/P7r1sny0rYSZSXswhycQ31rNmuV25T+EUjZc+n/LYRt7
ZAd8fZmupbDTkGhn9PZLsYT/8vmPTHAnFcXjsEDDBZLO4QOBKp1zu0yShE78+f+ugjszren0NWGO
3GrpOoK+ULqpQ5BVmqU7SAsHzF1P829kqn/Xwz9gQC06trUJY30RgbxuZCN6y0YhH1Zv+x3NV8Ni
Qn+gT8D2PGzTxfn/208+a7AoZqjrEPYRXnv9aTA3QSur+Eu8nOinbqFn4KGyK9jIGsenETQGHZfK
MLkSH+cnbmqrHKE6DiNa6DvdarDXRN9TWelK6BuY9wXGDrUe22J/fuThhjpHkTbBylh9BYVbz6sh
u4c4gEdB4Hw5CglqtnCNI1ucq0faGE90gC19o637fXxT3pTP6HJt6eKCaAbJw12/pd9+tTOjGI7C
ZuGC4glvI5O2eORUCK/qkwGCzPwXlUVw9rvPXP7IBEvIjvYwCbPOsAOsyype7OJz0n6kjjfYj/ao
u8AGS3ZReMCOrDHnPLIWRF2mZTUWVIGeCjL378Whcem1sol9Z2P8vGxN7B5/d48LtHSAGt9o4jXd
QBvYiHs/miaQbLgj+SzJy2Vb5/RyePodfyrOF9NuakkbwZg6b/OV6sUvpgelspth32zTnfOsuM5q
WHV7ZWNsmofYh3DB5V8g+5Ccg7ZhOKh1ia2NGrIFqGCYXqGPsdGMd726HvR/eHEcL5cLy4D/pU1o
wppemJ8QWYxdgJ/Wc6PtLq9KUDs92dc/wLMjj8EgVAVAIfa1C1dN8EQKnwKJtCTbqfdLa1vGuEOj
baBSyXayBVw4Fzzwc9GmiFRg5/CCJn0ZnGTnTE8kYDYxbu8kYCNLvLr5l8fJ3+NhcLG5DJY2ClMY
7cdmnYNMrR498Bfo7fuYQ8xnlBSGhVfBkTmuwIk5rDpVWXgpegwqgeii6aqHTKGSVcm2kgsxutKR
ZchhRi2/SOJV3Z72AaqP22j0Zsjeyt4PsmVxQSbMqkiZDNgL5mva3ZTlk14/XnZL9pMveQcXWoY6
q2qHmVjGx2n+NGZJ1iMsYx2drzNUsB2EVjLAgD11L8usPGhO4lZadA/+zNVskUNc3FYZZhFzS3bi
zgGUpyeOCySNrddqEsM0dFtfjLy/SrLwAMnvfWbG+8ZRvQUyOKVmrcikSu4HcQxDlk/xPGI0Z6fX
QwHujt7ocBkliull6peaRJsoX9baEvh5k1yDTkRSExL6ChIIjCrh0QzKkFOLBkYRpyxhJ46MK6se
V4Vmgv1MBscXXkVHZriDbfZ24yQz9rSLh3Vu214zxrdDrPu58StyZDQ5ggYYPuFR55VblYWXX2zm
qLgGH0rkMtkKa1dfN9sQbDk73ED7ZHK192Qn69gLv9+RXW6ZVtMZAxgnkPZ1UK7PU8/pNx3kBtTF
1cvXdJDEaPGu/m0wc/HLJMnS6goazEH5ogDPa7+2pb+0a0N2t4rSWVaRBwuARUFBwV3uxGpJvwB8
5UFeYjcpzgGH/z5prOshimSuIoqWx7a44wfVhKJUC5yBSU83UeiP5X2/bFHVWTmKCxVbcADb/7CP
xybZTzq6Y808rOosxvLa7HduH5T+99Q9gyzXiyC3djlwijyEPa4hAgJkKjqEp6aafuimDPxa3pKu
aQDOiw/dvgrmcq3rvh1KKflEsezYHOeQeUmNqm9hrkZGRM1dFumuYt/bQBktzpVdrqr8V29ZkkUK
3eVokbxfRllHK4N9QiCaps1Q4nUAwIolo4QUBa/j1XEXq1FihrtDHcsrx49U9dToLpVReIsuOlaf
hwYf2oZn2u9oEvWhVSM+lnZ5M1TBA/IFyYUjM8HdpUWpVHbZNUgPquAKnZ1V3coeisKNYpOoIH9m
HDKcg6OoVMeFjUBhYGxZi95bdXITGeuq8OD+Z+RsMgmFsNhuJwQ/Os8fS/cUO9EuRsF3+myVxyTW
7m2Qd14+TcKtAyAUTV3qYJSFy3QKQCrsoMXXSeePxrkzv89igWba0d/PfZpJLeZBYQlibFlb24lv
oxSIgbBUVsH8L7UPsO7awCgAi2gY3DeyoiEewYOCbwQqCzekSu7GfbevI1n/TOwM/xkyudJoT6dM
TwkMqRWeFNXr/84LS0KqMAT8XQ2fV6jIm2iMly4Q+GAEyFwbvDv9cxxJnmECYCW+EEix8ZkArAGd
w2k8RcdbtwfAkb35Hnwfwb0/fZV7UO0H63xXvIabaV9sZj/dBW62lyGAhbH8yDYXXAul7WbbwBpn
Nk0TZpEX5TEGy6bYWxyoSaXZdsRr6bLLC+58sBliOhoU/4Dln+GICpJEmG8D4jqDFr1vDqDucpvS
V5yXy4ZEL08g2EEABPgt48jgDlcKJjArtxwgAUm/Mud8o2TLOkgxyN4s2878BVDADUEBLZmtq4TI
UA6idQIuBawxo5XAf08/rLWoYzEmwAyZfQ0F8EwvVtqYOm6flp2HQ1T4agTKyMtrFsQTDKRhOgAI
BEwj8uBHveiLOdDQHMsCaPI4y+c4g3rhsg0BkBSiEwarSv8RN+LL7MNCWivv0amyZvMuHwDLgrXu
YGt2sVfmGc/rSblDXYoeNOQfnr4kP8CuAQCXNaRuHEI8K/k+gR/7SQCzgx0I5Ah8I7qadTWfDKx7
IF+kfkzD1IfQE3Z9dgPLkQRtQfw5McYF1R5tYLWyYGwKJ0CXFDJ7utUQV4nmz8tbLbiRYAmdVLxs
8Pjgz0pRo1jhtMjrmnlIocCI9D+LY8XXZmVXzzFZN5mjuSCM+9VN5dNl26JVgssJggvoriF34AJT
EQV2B8g6AiCNdkUIbqACBbheNp8rM6Nzx0Qr5qWkWCLQuo2eu2YfuqNsUFMQzE/2kR2bo/y4K+Ye
nI7oFCqL5WEWmOp+1Rkrs1xd3jPRmT/+XmyxR3bmBIXKFpLRXji3NxRZYw31q6rxFPCajzKNW5Fz
EFACM7o2TDfx4S3qlkbPJiyqb9vBqw0dJKCqNb2UBebfVLP4GWdQACmbIXlWmz6XvLtFWwo0o43x
OwxVg537dKndBDrzflIAB12qxk2WprsjXVv7MSlab1mmXmJPtLUgUCCMAgwiAjyhAbgLhtBMsdoa
ZBRD/+K0+z7YauF13EmOt6h0gwnU/0zxjAZLmZskNhHfzIkErkYGby6jN9JZXqoHr2nf7AB7/Zor
fTersofqnwY8V5jSjo8d9/RYUmcJQ/b0ILf5TXbbrR03Xt0Va1CSLtBcZG2K9nO4BoEWkbHLCtKB
E9PcKSkGq7Zi1jwj852me/pw37UPenqVoyAuEwiW2eLcJxtqbZla2Aqn8aroLbeB+rQ5tKshie6S
wYEG6yD5riKTx5+VD2gtQYEdtUWgyZK7QQNjCtFulbLx0gHzhwul7kCUu8sBQXRKmMwV2MA01Kj4
17Kd1HY1MrhFj/9bqqcEz1qc+rNMdli4tiM7XBRFF78dEgN27GD0rwu/LDDvXt8p6drWJTFOaAq3
AlDgYMwFkP704FOlT3uDIGCXIL4OIc8JAta687tG2xLzYMtGEYXmWF6MPcRNyIPlAlLl5E+LsFfD
eFsvlgaWPKC95rycb5zc0fwsDq6rbPw+rQOm4DH0AB5ivFnPkDJGjQnIeEZyXOW3jNERAn1qvbns
HsLFHdlgf350XyRpYQTqCBtTQj+7IT0EcezhRfiIBHqHIUXXUGRE/CKTFLpr4N8FD/cZR9GQj7W9
MLTyqD0piueE73TZteNTjnahtFgkuqKOjXERpez1IKIoRaOfm3jR8NNM/oe061pyHFeyX8QI0IHk
K0jKlcrb7hdGW3rv+fV7UHt3WoK4QkzfmJ6nilAygUQikeYccIh98kd/y5DXDMab2PzXneWgjkaW
AN0myCtiYO18SasoHkjCRSrqspnU7rB08aYf6eb6zq3MMkOOxgf7CBYSUPPnchYMpLU1DwK1sWdU
fw5jFF2BTodxCE8Lf6DEhcyUAhrMXDaLt7aoIAHgjaM4DqY4m5uQBEMnFc46QTVUsWM/j1+J9dbT
Q2g9FXqM1hpJKLjmxT5h8TD4x+l1+BedmCmQCsKkVbCmaqQ99wC76HPNjzBk2BQyrKTVy/dEltjB
YU8RWp9SrKuR/ozA4ZCDC8dFg95rE8Z+XJR7rZtqRirn3ibh2/VNXYsxOFA2WiQB535RrUcRbWh7
govfyYB1ETw5CKnQLMccJXSLStLdIxMmnI1lwZRmokLYoP9wwq3WZV6WvNe1P2Gc8bpe/KfEmOJU
L+GybZYWoC68J3NQ37TsGzCM/uL3UaZHJzAGxTAbdG4fIelCu3Lw+62TP6vR8F3LFe9vRDhoIwIJ
G0C4BREVaXSnRNEOGPReBsRtUkWS8GAF+gYnGjwz/xEhAk4WFclJliJ4t+7L2K2O0z7dzg/1h7Gh
z5R9q36DLdwv/da3t8rI9P11BfkeXOwRWoo5ubYF9B3RnwTdMCbIBbsW6VyzYHML5grZ1OCa8+d9
y/8nRAgTgGOu2w0vg+jOa23t88zTFhtDybqbT/f5j+sarVrdiTAhkgWU5lybBYRpk8JUYPoZsiBy
dc0AIo2WaWA8Xcw+o9ASW1qD7OYcov8OcD9gbste1aSV2Pe6HAAuwCkATlrcG5Ar4rDyLjnbjsYt
wQvHTzF44alqK8uOre6QA8IFOFoEjeIzRyFJCnY6uD+HNH5HDwl4r7pfZpUyUrzowdO/3yIO94Vx
BzR8XGALOQsoKgoLJl/N7x2SnIosCba2cn8EYAzy3DPM9WLnmQ0BdPxmQYnaOkSyK0MmQzg5Earc
bZFAxkw3TvKom3cItK+v09oFeKqGcG4q0hNUoSBiHI5RAuDbfdV7UgI2mSLCgTHBIqT1OqQ0ervJ
63Qzo7Mv7xr/ujJrF8/JC1N8uVuK5nQjdwKcA91mkfOaork4pT8K5/d1SasK/UkhWXxZT+KGxOln
hNaQVIFNiIIJIqfbrJUEfKvpyFN9uL4nUmoMR87ViGUb4uXRtBU21ri2I9WjRvo6qJ0XOR02bkbt
F6hASzewoow3WZbcNfUk+xjZ4goRfUaytjD4870/KPfO8/wIDmew2DLVYs6W7IPd7BV+8mq/y7jt
VwOn02UQbsjZMFttTrDYk+28jZjRjZdykwHw1Cqjw2QYDM5rC3wIL8r/ogXxLHEgnPIIb9ze4M2i
YXw7Td9rACaOPgDYZkCcqM/Xber/0dNG3gv4t6CQEvRs6q6ca97viAmuYJ/Ner5BzvDDysN9Uk8I
1rLedFMzeS4d50Dqudpc/4AVD43HE15PuKMxoyY+SAc7iPQSfVZuWEY4nT/G0oZ1uea4NYZDInNu
a+pCnEHRtoCUPmoZ59ad1WPi0ATpAztS7gwVcbHZIecVux3YzVLAUM4R9WfSMjJnu+uarhzfM9HC
8c2MpmubDJrm6m1S+Vn9VgQSESvHBSLQHavzDDOGks61K2gVxBNvAEnqx6T3FMNPnE0w3HS6pB9r
VRew9mK2BtlK0AifCxrmVDVjC8s40J02H6LyLRlfri/Xqi4nIng8dOKHMoWGaRBDRBH7SX9bAxIU
eLnLtHNkhAt84YVYEYN9f5QRVm1pRmdKK2wMgNfz+DBXX6cQoxXfr+vDD9KFFIxY8VFwULeKL+ks
V4ZWSxdcehlTB+a4xTfd748aCHOvC1p7SwODDK92YPJiOPcTN+lk5VIUp7My4rZ9Ox/Cp/kuBuCg
sg/3OaT1sorrSlx6Ku2iIRU88CRSCGpkx2ibHKtjtIlv7SPZhNtla24bKb3oqkCM7TucxxLdR4LH
stKiiRYL6jlgUB1Qf+xGyTFas25s0H8kXHQupFrsTGoPCUR5GMCL3e7zwPubTTqRIYRZNthFxmCA
jPlx8ea7DHggPxt/3gTv0Vdl8xfvPQ24dwBQgvPjiEPnhwlof9qw8NJ0mJMJTZLA5kcYnrPrSq0d
pBMpYqbfqnqdVCMeEL3x0Rlurt0UyXu3bK9LWbsxTqUIK2cEea9EMXRJHGCog6VqusmSjZK8O/pd
sTxeF7ZmChylA5luTmUgniW7B0wGoIvQRT43GnJutGXjUkW+hYFWyeqtibJhziqnKQYSnuDwKl1d
QDwGN1SmO5R35+RrL+s8Xtsg2+FTY5im1zFwe24G1TQORlsM6F+Jfja6ZxebuMWMsQysZa1VAHBB
/8gRDSHE/LA2oq0NWIG+ugl9sCwhqfZgBn7mK8dK1vazunIn4gSLqNI4NxuAV7qkRSt8BdBV3iYu
ObEyIcKjxemcQYsbfh+Nz/W4y9qnJNz/e2M7XTbhVlXKLLRjdDm7qgkFwL2mRZjTl5jZmvtEqIfW
Lxg0+oqFxVJ6POwR9fFy++i1S3czE1nr0toJRZEd6SsLKPTwo+dmZtrRkGtAEncjkO1UweSWc7nV
kLlNSufRiL7bei5ZubVgAZDRfO4JaBQgcjiX2OGhN4Y8pVBPQLofaqYpT2YWMnNWWGxKADdkwgRL
qHW0tmUqf/EVfglEwXk6tEuymVXQ7myuWwRfKTFoONVLsAjeCminfEJ2mO4I4LbB+8uCxM9zrw06
TLY8KHhyXhe5aucnSym4oWZMh3no8P5D3+0hLZyPDtgbuhHJ+l7WjAQ2giIU2MrQ2i4YybDgKR4q
uCwm9EZr6VttvTloNbf2arwLIslDcn0d/xEmJiPLLp9LS4OwKox2Y1ZgVr/fgZt3HxsFU6zll0an
ntkKkU0XrnrcP1qKCCYRSUaa8AmW0rRZX79OocaW+Ba0MZJtu6SbB7DtyXpqglX2AZzuwFUctepb
pBoNI62Ju2Q+WtXk50T3EhLdT/YXQgOvtF8Rsm2TVmMdHe+16iWcDJRUY0ZAifsXBsVJDYAqjDzc
RVOmrmR6ZeFsTjTctS3igrj7XS+NJCxYPZWoM3zSuXCC33MXoLZotNcV3NSUvLTBc6ffN8V2+RnO
73+hjoaQV+Ww/heIDKNTD0q9wH+mieHOSH84FibXZa1Kq9qcBAOCNnXW5lFtQAqh6SO+xU3BghsA
8yzPykOnymKP9Rv7RJ5gPUu5LHBluN2QxNFYQ34u0ddyyl3SGxtUPW8XdX4JyKvVNi7NZOxGq4fk
RLjg5dJJGbI0xL2nkezGNp9zEjyn0bKxsLL/fvNA4YK3P44KATrIuZGEedoHeglJZX0EW1lTHyMZ
Z9lqigENmbBEDjkNQONzGXGFsoc1Edx+9o9+fgkji4HFDBPadz0MZkqYljzbwNu8rtnatX4qlRvU
yaMPD9zZAUEjPBxotzriUkxHXJewsktQCCkitIeDO11skKrRvoBNwgEzJu011fH4ivXwez+ZaFfq
ZH1sK/aPhktDRTFCxbtFvNDHmS60a2H/ivoTOAgendO9UsyebbZMT35c12zlyjsTJhi/NYWqFo0Q
lmeHfmpwCbFxlNQnV1fvRCHBxkHquOjqgNTMgiavRXvVsqcUs+yR8vO6Lis33ZkuwvU9tgppK/xz
Y216BVTAxurQb+TUXmM7t3Ovv4JQyaeJzPxkS8j/fmJ+dNGcYeQTVgqKvBQNJXkJOPf9dd1WbPxM
N+Fk2XYfqlUD3ULAoOR2zcZO1hcn00M4Rj0atqYshB7JpN9gNgfTRQ4UySR+aCX4OdOE//1kuSLw
b5agHoc1WFvaHe1uMzUaP0/M7HK3lNjE+roBrRbw0IiPxWdfl6u56bRw7oCr9fT2po5lOafPyXsh
UIVC/4gQX3xZpYBVWYEIc6PvMMbqG+7Eihvl9Y7cj1/CI/qWX9B/c1ttAz9tWPo9/53KPmLtEjv7
COHSNNvG5iMgyAxFrB+Zox4n0wXmlAXqFSAS9KqL0iyViV13VX9UF7xH5AxKp5aQmtUma/XHPP9S
Tcchmlg4SZyIZCMtwYnoU5y2NU+7UhBujfPWVmRP93X38UcZ/gUnhlkqgHRoHS4BLw17ZFPoj8k2
TzkhGmhftqOMKUW2eoLjiFHGnJYcAkF0ganWZXmIx9TtY2/Uv173HutH+49qgvcYCydvcgJJIH2Z
e2T1VFaosmwor81cOweC/6iNou36GAEGmdEd7dH4vSm+dpihHcjXIvFmjQ0y1DiZUQi+BGOamGAw
oJeuvvXBV2mqUrZuQsyk1gN4jSb8fudE35R53AHr8b2rzM317VmLm05Pry2UvToQxg0LN+4qNDCU
uAFKXBsChRdg3tEtLbxCO5gySL+1aueZUMFlxA2d8p7CEcPQ7X3sk4qpu+Im3sN/GJpb3ysv8CFF
511XdjUaAFQ50PNNNHtf5rAR+QQaxNpj6MU52etIVFjKDwtDQ9clrVrHP5IuctmNGpO87yFpbjBx
2ZSsav/mXJ1IEJawtKy+J/wua4C5bg0/QLoaytDcVu/LExmij7XrNml02IaZfaHO8xLeoTVhyoCb
r6ODXLJkqy6JExZZmHIwHbFGqCqjVWP0HWdYe9RVVGtsb2qPfXxfKdvrm7N6tE4kCS6JOEnfpwb3
Fu0TMT2T+E4l80jrBvBHG8Ej6aEWl8sIbUYFAdPgK3rnF5qvVh2rVbdsRjA3ghkE7ZZvaf6lHNyx
l5xs2RcIDgoAroitO2jZlj+p/gNzL9dXcfXOOllFwUEtmbME+cQ1LN7C8clRQej3EPQ4uF7egj2u
ko00SAzEETyVuRSBUYAj3Q0BZGkRN1jcMQRuYuQOslKUTJRwuOjYaEuvcltE4kjh+/URzx9DejBl
ONUyScIR0zFHN1otlzQqaJS+iZXIVVtGpx+TrLli1fsB7h/90kAQRgLwPMiolxkQ4Lw8QOx3pQOd
Hf3emQ+trB189XSdiBFPlxZnbcgzNYv1DVNrw3ikgSSvuGraJyKEw9XZg9pb/OU42s9R93s29tdN
W6aCcHTMpKYAbsdKaQUIpNLQI/1WD37/d0KE8zMbtT0OfJ20gYL4Mwcox1YPP/4rIeLtnjdN0iFP
gHcp7qFE8xfFZFYsw7CUrJeYNmgGPTFansZSrdfI+BqH20wGwPeZSL0I8f7suS0cFHBW1lnKNbFU
5uwAMGvef9UewOv0oN7VXvIOMFMv65jhtcfXsAPBM6tvFIlLXT2sJ98gPARqGx3INo/5AL7hmsNb
PNRuUx7T+Khi0vj6zq261xNZ/AycPAmUWItSq4assPoWgMV0qbM3kuhePxK/cxyvrvONSfMv16VK
l1lwElFQFiquR4SdG/WoYtCYLRtwc/3O3WT06H7ZlsfgpvGLN7J5DL+3h7fr8lcjjhOtBefRdSrN
Fv5mDsevRvWqgAxiaOgmU1UUmKjNijSNJQvNf/KaYQnOpIyGYLR5kNNVIFCKmBP4wCZkimxyS3ZI
BKdi0aJRJ66aNu9tEFOO71JKF5kIwaV0zWIQ3PmwT2djTU9F9l062vAJMnNlucRbeAYQYOksUCM5
tm65VZ9ihja5BwShzeKFt+a2UN3qXdsET8k7fSds3Gl3vet4r/o293JZFkCisVh+qAtbmfvwc/Ne
sv7BaZ+MWHLZrIvAxAgvc+LtINhHl+ljTfiJmJeeRckuDV4x4Xvd7Ncdyx8Zgm30VAsm1YaMOJtf
47xj8WRs0ilgVVV+KQxZX8rqKUNDCuAcAfOP/NS5b6kbMOPlOoIOC2NMQMlkTr8Zmtirq0OU7Ims
hr+eIULh20B7Noa+xDGjnBZtPuUzMr1P7Rs6tGEi8RGDfSbLH4y7VlaUWz3RJ+KEq6IJMH86W1Av
Jl+M+WDX+6h0c3t/fc/W4K3AI/ZHK+E2AB5GYY8ltFJ29uPsk9v4oJde9l59bZi6T7bJIX0w3cC/
LnbVHE+kCveCmWboMikgtdOP6Gck03ukSDTjbuLiiGNqUEUBAODx4ktsbDKN5iGKGhnGk8lOTf0W
GMHa5LXh1rAmtqTvf6HTiUDB6ze9pqS6Ap0ye9aOFCGxG/QmmnHILAPrWl2+E1HCaV7sKk2mBf2A
vZM+LkXkxqF1k02SOe9VCzyRIpxnDUe3DXtIodnW1sG/8JCTO1M2CLOGBosG3j8bJfp7CgaayeHN
jUvoYWI9Iw2j0V1d+VP5BmpIO77BWF0c3Azt05wAdmjj/NVb2uIzmMAk49jY565kNACMPVJeAENl
Sp+O5vyVyrzjqj2eyBBWU0ergmGiBsHf65Hu5fl3q/vWLb4a/KwNv5ZBEqxu3ok4YVVbJexIE0Al
w/gw5x+q9kKdG2nibfUNA24+oI8ZKLmJqMH2nJllwfeunSd3qL9HgcQGVy39RICwaqMRGXFlQUDT
bdP8AIg/Kanh2j2C9BAwj/nVhcr8+eYDfUCJ7BCOVp/L4qmKuoNjoh9n6RPz0GGM7i4kIC3SjDbf
XXcYa1sErBQbPYLA9jAvEGKmYjKdYoLDoE+W9YguxEm7SWUZlLUV1MENogOOBf28Yq8MWCiVqo50
frw0LwDmXmguoIfXt9eVWbEE9DliOBuFHKS9xPJCC2YAJbbNzCWYfgd8WkAYcD3/ghjmTIpwbwxO
bU09hRQgvTxUFbDL62wD+p3nFqUailrNdaVW1g6kgjrgoDhqG+ggzk0DCMuZYU9W5lp95JdN+0Pv
JpcqRFKaWRWjI9Guc3SXCxYmCyQHwMyxM3dIqo9iwNiM2jw4UnyrtS0C8yOGGmFssDn+GSePMSum
uWlESuYGdmH6dp0mT4RGH0saJn6s98c8qO7ShL6XaPZlw0JvgzDXGemWmk1B7ezT1pThvHHHKlzS
fLhXxzdZJsXs8Pkn5Walxksd5Zi8jdgIio10uTM7V00PufNyfS9XThuQ0NCAwJESCUgvzkUVGESP
2jTJXUzIYIiiDwM3KHBHq3Ma4KZulU5WD1tbb3Tj/i8tBqjiBBesBrnS6Gqbu/0wDYwktN12VdlK
xinWYEqoiUFpHD0gCWBjzxUjSxs05YzSbxVtNXIYGj9ybgvFzettmHlIOGwbcqBVw1rjR2D7kfEl
avZB/xDLsILXANTOvkRY4jQJ4zCZ+txN31r+kGq+114NUthf/TZFBnIfHc2HyLf9fkfvZOCKa5ak
megQQw8niPJEfKZh0IC7wS2Jd/aPTrmwoqMqs/BedcF9GjG+/NctalUkx3IE6g9O7ueD4eQ8RZMV
1oWa5+40bZz+AKZu/P91NjW3ko11rRW46Cdu5H9kCa8BI6ZDQg3ImgHJn0e7YkhYG7tkuesWT9cf
ZyAcNYp/XUFt7cycShX8Hw3CpGynDIhJecqx9yYrudXUsv0aBPZ8a3exfq8G1PwVjJNdbcKubwuW
URLsQ6IOj+OcFSjKaiq4tJWJ7B11aAa3bVp0X1R6rxZupjjqj6gNqT/GIa6oDhNWE8s0vdoFaRy+
RoUxZ16tdJgLCQZTUnxa0w4WwxGSLRPzY8ID0qzRVWPaMFcl4W3TO1Btx+Gbs0jEcKsXfRy4p4Ej
ZwIpAvhM5+fTGbN6VoGtDip1ddtM6sZuI38OdMlmrZoIiKswCaeBEwcP4nM5oUmHdmxwJ44zQBP8
fIzM38rQ9CmbAy0JNk7cBz4QLrunDC7QcocCcywsTPNIVqH8bOcSVdYJbk30UwP4Q2waWeZkMPUe
1CL6BuDTwV71gL3HJv+H6oVo6u8fQ18/WDNTMqbZLDkke3Cs+/kOmGr76Wb2i23Pev9ZO9bPhfsX
c92YHf/n48R2E10tR0XhvCeLCbJx/bl39vjIyNiO1m0xSPq91zb/VJhgY2MIh6XwlQCAiKaxUWnI
LxW4L0+9Emdfrh/Xi/sGfYkIwuEDQVmFQTHB0FQQFsR5WMIAiP5uze1ji8jl34vQTBVtkASwQ0iE
nNsYmcZ+ctIZcVfVUxfAPJ2rhK0k6lorrJ/tkODsqnyxaM53iD42ka/eaL7tDejrYBhr2BR3gU+8
39f1km2T4OjmWEnLOuUGGz51xr5St0EqWbo1UIszrYR72jBLWrUjZFjPH7G/7Acv/YqxoPuj6j4s
u4eA5REzjvFG98PNde2kCyq4BnNxmrbWILr/bb0sH8P9d2CWb4HyfXjIt5ObVpIdXF9OPveEQTs4
VsHqtUrHeHSPyzgzf0/Fg9bfSEmdV0UgbUAwfAxco8+o6OTy7Z0yiccGwSwx5206EoZuCZRrZe3F
awORQC5yHGCq8OlYW7AMLetTrf+0jLhk82x8D4sfeZ8dtRYuas5+Nqrlqkbimnm6W8CbGqbxg2T3
uIgLb3oSJAu7l2akUxudGyeY6Xywp74TRxk3poNZ5zpLlG1gGs+ksTNGSHwzmbHyxUqyp1ztqQ94
SkViyGvXJvA9sSS41SheRoIPsIsx1Xkgnei/OtUf0XhYLzsq66SQiRGcQNAn9ahWEJOWd0HiVcFt
n2AHZCBV6xsMZnA0IlGEceL13I9ZGrd1mrthaiWbAWQ6iZMck3l+cfr3qMhum6x3axK/91TZFNmy
N7UPyQavZCCofvIJ/O8ntqyqSRTmBj7BCr3oxa5YErHs9+zX/r2msPfRC5/VmbV7Zz+MLJHcUGtR
LCcN5SBylo3RvnPhQ9jmg2EisuwMEOm9wdjYVG6b+Gcua2NeVfNEkuAAdQ1ccBWPYZvO9Jz0I4p6
lk6ERUh+xf24r4JRUvW4uBEBi48nH+hQwdyGgTVBNyWch0bn8SsyIxPL02n2mt74i/INUivwdejX
BzLsxYGYY6MjpMAKooSbvk6oDZDFk9jISnMgmEIJH9G3gXYgTsJgasQyagXRHQmBX3qY5rfe3jTL
0Qb8Ogj8VMuzZJA0a2NBZzL5ET2xyzAOQFHpQKYGxtoy9VS4murboN/pwabWvIXeR7U7wxMpH7Xm
ZkBfK4nX5Xta7p1SlotZvT8BxcPxd/GOB0b7+dc4Rcuztzy+LW9Ch5nGr2B6BPWTErBRe6YBQDl9
FUSkzb2Z3qCGEQBQpT70vV+NX7LYLxPJrbrmoAwMg1AH9IYOMIGF75lK5FEyPB9M8mtpPypqAbzb
BrSSdOpyVRJmew2MQ+r0Av/XcoIwaigktX7mlTtji/BhA7TF44CW0J25+RiZurHuY+bcKazd9oBV
YaX7JfIBJuXabLpR/XRf3Nngv2C77mNGkDG8LduAPVZecBv5b9dtde1qNmGphmOgKncRJPZp206m
MSJ8w5sPlrPED7YMBmhdBjDOVB3vYrx4zhe/je2yxxx37hazubPM+tYq1Z2ithLnuJK0p/AhPLGC
HCqcybmYMc3KMHOQWxnbwonZMqrkfgCW+KEhde7pTUceh17rD/ncEerOeVS8X1/L9VedZUFHDB3B
yAQrw0WrNEiT4ZG6AwFNz6bvE/XMZoM5/4LpklBjbVVBGAzCIKAZg6NCuHPVpOutIB3wNBo3jv61
yBlRZNM5a7fAqQxhSVN0UdfRwo9N6C0WS7WdlgGGvNwAH4fKpj7WOkFQmvijkXDnoHBcREkIjeIG
L0yIqxnAZb98lNuchYBNKLcWiGMzFxnl4+IezJ/zTka7tnYJWYAtBRQkIJaQ5Ty3oR7A88gR4hOa
BYeh1xKW9InETFY37kQG9yCnnjpXJlzikBHYGI4E5bm619rou5W3sqTXhSSbw4LAIAmqPjh3woJG
RDHoEA+FuwTWNlZDV7NyL22XzXW7vxCDUweEGBg8mvx0/HeuEIir44X2OHhKvQ+HLyTY5jK3umaI
pyKEqKuu9BlJcoio8fBSguNC/RjNHwPB/I4NGgT/LzQ6SdMKHkuvU721Gy5u0Fwjd26jyfTneHm6
LmZVqxMxwhHua7QfdzWOF6D+weBkNQ0rlHfavjjKvpLOK/JfE58mp7ln4TBrYawtxghpyDR02ccS
WizKXxE7R9V7Z/tlSZj9i9R78Duw63pyAxAln54qwUBQM7aUsMAlk7205R3t7qflliT38fN1MWvL
eSpGMJLcHmuMxEHBIH0OW4NlpdsaHvitF2OLqFmi1Np1A/ADneP8mAB3FY6xMUyFFg4YnW0+chS+
I5B6JofgaQ7ZXzRgAByUIPmpIa4Afu35+WrMjoI+FJKIeWMn20x7pH+B9H8q4vNmO/FJ2qw39Vjz
HRrfl/Gn1npq4+ay0e1V7/pHkYtUQ6ylej9CkY6Urta3DEhn101gzRVhDgb4N5STl1wQlqUVagum
ilBDP5qAiMgxmiOrnq5t/GfxlCAZjZypcI6cCY62Rb8K6ugoIGwXQCjkeB1pVcimatsVqZeMEn+0
GlmcyhQ8OS1SlSJpDBcbgna3OHZhA/iLG5JvxtltwztQP6DB//parpxafn9gBlgn4G0XU+5KFyYN
BhjxosCI2MDxfPNfyYxmnOa7LgM0+6zoCS4CwvCmxxViAtBMsHFwLoR93ASombiGOzyPBstzNmOQ
4S2+6fb6Jj8sbvHkZAxQdfWDs3e2fcEcj7LEN1pX9s5eS8Kdfg4VOv9pGQB9SoHuxdHeUrd4Cf30
Ntgx5Ta60Q/xM3m6vtZSgcKNE46ATC8T6B9ThvkkZnvhY7ezIGp6C9xsX21/SiRyM72y4lQ79yrL
mAf6kELiiD5wprDUnQ7J5mFBtr8A2XMqOZlrT8KzJRWOTdSPI6bhIQ+g90f9uAyuw1JWsuLecMm3
8i5k77Tx7rDFGKRv4U4lUYp0iYUzVERNSdvy8wPa21bbwMbo5kd4eEdZI7BQO2eg4JFM5azYNdDZ
kKsCEr8DlyQ+Ccww6wtrAC5Ib6I7EIgc1B7YnPqDRTed+dMGsvtoflRIGTlhhPfoBgl7ljq/9WS5
zZHF7NudMR0d67kje2o/hX3hK03mWUA6lc1eXZ53/qmODZAWC8Gv6DtJ7MzVkuNTs9aPxyc1/4L0
xUDwSp9+Xbc9vtJnpgdiHgr2NkTYBAiNYhKmdcAn00Y0c/uyxFtiMTqWZkslcZoXdwGX4pi8eISb
88J/AeOrokWMTg1Aey2HtmxfJ0cDq31BX/+9OpZGNdDs6WimEdPOg94FoB9B0ZBE4bccGd1FC93r
Ii5CG+jCEZRRuEbDjiq2BBedomfI+6E0VX2Z9eduARUWygJhyIr4zaR/sXJI+iNdgkFyzRLB0PSi
mtPFbFA5ips3Uw2PdtS8OaEMyp1HSOdmgHc6L7WipQqiRETBtJ2UJbXyzp2yTaJ4RfCQtt7oSI6g
TIrgWW1zMqIpKzrkjHfm/LtzHpLCC51FclvKxAju1K6sYlbVrHPBwNLtSRv/UIaifgcm/y8VDTOS
HZJJE5xpnnW2A9/dIdT9TWffiV9oe8hktajLc4oNQryGEACtKngUn18RptXaTjQnnZuFEWifKhp6
xhzLrG1VlxMp/O8nsWc8ORixy9IOIHK2l/f2VuP0BQqv0mz+7Sni+iDEoDBtUEEI75Ayy2Ngc0AS
UpNIM7tK7wb5tw6m4dwDalBy412e2XNpwnNkMfoIgOWwiKnpbvRgaFldtTGrBrXboE1lZnQEDlPu
OLKszfqC/lFTiKUwaWrpTgg1m/m5ylXQSTqsWPBu0CVe6SISBp8G2rMcPP3BWwlgvvOdM6yh74oY
R6uwA0Y7C2/ImM2a4qe4z9Dr5OW24466DGB3bWHROcFp6z69omD8dWyEqdrA+LsJVDZAR3sO1X2Y
f4+qGXxIlkTJy9j7U8s/4oS4Abxg2kAGiAPsjp+adxZG9EqyC/QHc3yN403eu4j5/72lnqoonLyh
QvUiyyAz7D75e4sGkS8Q2kOfWI+27F12OS7xqSIa+9BZq1J45PONnCag2domCBad+NUkqF1uW2Wf
FiFL9KOq4dZBQ4jtWbhurqt52YUmCBbP/lgHVKkgeAiKI2m+Jva3snqtldYF6ST64XA+dGU/dwD1
oNXWQYBYmv12yPVtG2GIBFMkQZV4pNA3FH0h1z+OKy1eT2gv/2dRBOvu6jYsdAXWDeBgpgVPBf1I
JomMi5iL66+qvFHMRMpRrJM0TUODZoYMgHM2bHYwPdVG48AGmvX+3Bd3eH7KSnuXpSJBqOCYhtxa
yBRiWnq2ytdkGrdW1HtVMbI4Bh81+kYHlN2S+kuFCnVi/tbT5dZQXzOCcWFr8Apz9gx9OTZBsb2+
4OtmeLIaguMiNOwnBJydqwOcqVXetX43DNts/gFiOVaMfljdWvlh6PfX5a5uNHo+wcqFHiiUrc6t
vwD+eZRgTh6gXcXOtLqdZgPArqhk6l2UBT/XHe0P8O6gWTIFv4UZthzlTxzqoZndYMjQ1DT4HXLa
JggLVEN7MaLSG6z0cV4iiey1m5xD8/2faMGHGSO66R3uw3o6HOK63uum7DJYX8U/IgQfUoxa2lcp
Ns/pJqAcGXAhIHMy1L9yGSeqCC5jpAXRkhmq1EiBeOkONbTf8Q4ttMdmV+wK233Qnm3mjAzPi938
9Dem8kdJwVSqogvHDK3IbpxiOMlJ/Iy2/jjnkph19WI90VE4oVbQ9lbLL1Y73pvLxi6fHFw96RFY
7w3Z9enjf6eVeO46R0dXMpY0U712vKX0SKef10VIDFBMqCRJMDoVD4+V8mXS76VB5Orv4zmJWiaa
M+BLz8+w3hoIVgE16mbFfdc8187u+vevxhwGuk6QfgU0nhjq0HworayFj+hIehxTynQ1eTarF2pU
u4ZmN8PUfr8ukZvSxfVzIlGwgTqnpHY0SKQzivTurDzUys4sfwadxNhWD+6JIGH3R4eEKYYKATNr
3/eAEjV6DIPK+gRXtcF7H4DEKDRfdO6k46Ikhl7DAY243vJs2oN4oWQR+SBz7XYLkezXWgyMBjDe
9oTiFzDyz+3B6MsgKPOGK7VrjXcbtCbOppMxCqxaBQAgEfqCBUgVYSYVZJNCm2LpQpp5TYeGn6zG
3d26arhDvokp5eYvjOKPQHEWOupKtI2OEFiXW1u7a0B2VP4i9otKJXfi6n6dCBJezaFi1+FUc82A
JkM7bwaWW/pdU11nkfT9fHJIiIaOvC+6D1ClRP5EsL/cmsNwjjqEfAWLXIw/HKg7bejM4l3MBpbu
zdtxc5ccvjwEnuP2H8/tTe9lN+a23hQMS+4i/y45EpelaFzVJ99kCPnfioxNo9MWlLz3H4ofHvRd
d1M+Zu8AtrtZ7pL3eL/4jylh5kN9E4KXFMG5JDK8TFfyT+BjNiBJBLeeyCORNhUgOpy+dWfkBQ/6
dvIiD4RDw/+Q9mVNkupIs78IM3bBK1tmVlXWvnT3C9bVC4hFiFWCX3+dNrvfySSxxLrnYeZhzpmK
DBGSQhHuHn4XgnrzaHj6Lt1AUFzWaBc29fNdMxYxtA8c2PxMJh+qeh/q4/iofqmDr5iHE4w+Js4H
6Y15i1XfWxsRd8luXhhfpEfCNTLXZQMcvplxM1UYj36+U3wRiUdrh2fsXXEPtbCtdZ7D6yL8TtZ5
kRoleN7GPIdZ9AmDOrQ8qGHnGNvR/rirX80Hx1MC+0gCNdB39cYh9Yfuc8324pTqxlqoo4H1Bjcj
mrx38iCjz2fb6yM70G7UR/XB9Y2dGYxe/vHSR8jQt4RyVx8Dp2G2SKcG1jXCjvETIP6tIcS68Hny
ZKT4f7Yei8ovfEdujHCTor+67gRyTmihguS1zIaBgRjbZMC6Ew96eYBLAW/hDV+MCGJfEQYJ3mYj
oFFZ7ZdRjBbXRhq5li8YJ9aXX70tQE90YD3WTc8cQt0d/8GCCcEDA60zjN5ekpy4UlCEswRHush8
oI39bLOjsbaEJkBVAHhgPM+F4rbGCpFRFSZa8P+Deo9DuvtE5Nz+YO/c+5UcktfRSw+9X7w7Wwu4
dsGe2l7EjdlqxqTFsO3mA7RT/IQFKUoHGPF4/cZbLREAh6fhEoei6cUIIntomrzG0Gvf6L3ph+u1
84jv7wn6VdZT4VmNjwmyfvUVBRLhjbvNU2ktOzo1vwgUDEWjpS3nNR4964f8kh8z6JtCLgYsQc/x
8+8GHhrlw88Nr9feigQ8XIy+MYCaX/JDsm7I4loYWF7tnRSek/+yyd2Qv+b6e2YFaX4zmBsLvXrn
nZpcJJyEGiIFH7j1G+rlT8MehLwHqDHe8kO+F5ZnY5bzvZXjAoIgNLqSWQh2d/qG3s1111eC2sLb
GPQY1GjxXl1kHnHTlqms0VSX9ltV+W75wM0daoqYwwZh/QdnKzNd+cCobM98coC+MBdtYU/XR4fZ
Wt34QAkOO+kC4GbG2YCHEKbNXHdt5dDBALaZPo5Cm2UtgVIF5XQwVUiro+keOXz8DvWcjWxq1ZsT
E4uPyOiAVBsCuZB0q72umoJOPAzj7rofK3sfM0Xmlto8LBoMzvM0wa77zKAcRiYDpdAkD3u4g5la
8dfrdtZKr/M0HnCk8GbQUHo6N5RopdEqfddg6vaNRHoIvd/BhDCalyiQdDk4xZGnL9dtrn0jB4Lx
pgEkAgAJC98SI+NZPvSN3zplxGJ+KEizEQZrdS649Z8N/dytyUptVuSwkXOgbCAGaTR+xbjXGVHT
BdPoJVOQdlGabNCP14Jjnj2PIAd2xb24klzGqesAK2KM93H8i8qXqv99fflWQwO6+xjRgk0FcNS5
a6qsRjYOQwNtq9faBWXRgNZphhv2/bqddVf+s7M4llNG0Q7tYAfzJnLj3uzvtS31x0u2Cb6RA2wj
KsBg9GBm+LkvCqGFjNU5+srqacrimehavTeT0QNGbib7MZkm8LU5u6u09NC4xlcXNNqATUn5fN3b
P/j0RaKInwJhAx1tFtz0i2XVTEy813LZ+EMhk8JrXdK+iypNHkkh+Y/RZFKHXBonpYeZdHkwtMy5
T/MUtL9eyWsfBxrb449XO4aRBUDQIC+5k04riNe4dlJ5FHrMiQt2IFW43NGqq+94mnRvlq3ajVcI
DtKWmlj0kUnT+pk4ufvRjTr6nHIk79QF+SeA+Ef/RONcQwA3ntQlRiF0evZQ9XPJKuaj4+n1QCNM
Kql+i1TBo8lxdDVMgKN/1FiNl3Ot9fqN3vfOluLaH4j5Yv1c8INN8DEwSw7i6OefUijdNDrN2PjM
VqAU/oYlDjH2Iprcad86mmeM0MzJ6Gdi/Vbr7gWiQF6qZx+4MILSAiIFqFPWfMv1xDNbAfKxhm7a
8LfKEpg1PrfTdJSHZwbZItwKAEjU2sI31jt6K4BOqSp5I8nH9VBauV7PrMwb+LTbOjmst1RYcVsu
7iHZ0qRe6gDv6qk2nQ4qa/PnHJOiEgKkDAaJPV43v7pvMU4F0hkAz11kcyAiVInqYN8CGHJXaMA/
K+wuTpJ/uAbxqUEUm0erg0507qUlk9Lm2dT4aU8euDoEoFmnoKFs6nSs5Gku+FioW6iAMuCZfm5o
qjUxkHI+79zRDt2+QHdqtCGlANDPS5MgaZySSvf1QhOe7bQs1HuWvF5f05Uzd54mN98ouLMwsub8
N9TDmGHO13xOIV8a+t8N9AVMK5Rb+qFbdhbXVlOxkhsAKfuaXkSuXd+pVvyeFc6NwERs/7pPK/Un
OIM738HonTn/PvcpjSUvsjlMmwrlQuMlwxRszDgdBCYrjdF1W2t+ndpa+GXGKd6iI2wp7o3b7Ky0
O6rJXUG2VM5W7aC/hIQe5UKAks59ygac8BMmq2Aqnw79Nh2ps6W02m/X7kG8sS32dt2vlVQGQ9nQ
XMQ5ioN6KTLAZE4n8Oiw1Uvw0AzxXIqtQtnKdj4zMbt8cpoMnVm7o4tzVdQVOKZa5Gpj0A3tPxyN
IMuD9oisBXTWxcol1NGqcd7OZvPZlMyX8Uum/Lq+Wtq8VS/uiBMjizAok9RqgW9t/Jr86buouSfz
L0w9aNqbUewsRwK74Yvuvnd3AOhft75SScZC4s2jQrlIB3vsfCEnSP0wYOCQUtutR8w9hnZCa/o+
RzE0Ddphayjb2i2gIa8GOm5GxCzlbsoBOh1jM4c8F4c4M3ealN+AqbitkuHONBnESsyDZYj3616u
ReSs0QQKJlB/OC7PveRxouR2Cy8zCX0dvboH0/bvT/6ZaPZ/JhaJYTFkpWHPoWKp9GlQy+csnQGu
WxzPtcDH14LgGIpXprWcrojaVY4ZBgxnYeMGmKoV6Xw6uOUYXF8wshYXeAEhG5in54HKfb5iNUFF
Vjerxu9Tra68wsUH8xqI5ARqmTdWNKSWHTlDLV8g5jnc86LIg0KvY/xLCn6kR1XajR5R01b3MtnV
xOtkUwWq1Sij36QZBCMxtu2ooAAaFpPOd7PsAfdiVZV38UCmGxOg5A856RmY425cf3SxW4ZOqkEy
FLQEeifaZnpyTcFf28ydbgZg3YKh45PjoW5CQEWdOvxfDc4zyAHaRml5CYobPwxMbRzCSq+qvcI0
N0hkGj86Qq9xV+pERIUpmW9xc9gZtXQxSwt8HLRU0kdIP9NI1eoYY6LiQ14p+oEoFmTuJyNinIzR
JLgLmJo7Pri6OoH4oZh3Vo3XlpcWfVWGBsvVJ0PaDAqd0jT249RO72Nja6UnSMYfjQn9ca+QaRd7
GAxfhI6VDq+ykNqur8v8q5JQzR97agNzpMQAPl3/4mtvXuCpkFTgoANVdfkA1V1M2CkIHoYqMckd
jWt+34umO2AItPkOaFuceQ3rZcAV6dxDwjVjnszGYWMbrd1VUFhEHQapBYSqFochBAQzlSn4FV2m
etU4+KZ4MZxwbDfywbV7/tTOIr6xgMYoS1RfnCbBsN2ocnPIEAW1eBkGZ2Npt3xaHA2Yh1sMXY78
RS2p10O8KAXWuQzrdqN7tGoHI+Ewd9fGQ3B5lveJ2xl6C5+MLg0qFjTWkZuOR7T99VBZO01PI2Xx
jQr01Liw8I2Qf93JnDznrN9dN7F2T8x8GlSUoJENeanz40fgGdeaqMAC4af5Uw/Rtwo0lxQCUkpR
fVag8cSZc+D2Vvt2LSygR4JKGUIP3MX5n5/kFa4rlMGYl5Bpdzr1KyXxdJQbs2KP1tw/hMWprUXJ
rOwzWZIBy8ihfu5h5GsZKbb62hV18wyouvEvO+skW19EfFLWY1sQFM8sN/608fr1EkC/2qZwPFGR
5+vfbz0U/3saLEJ+hFpKDaGpObXFSMnEa+w85PprnG4t4uUHA+F5xl2ghTv3cxb5S0Mx+BMze0tf
K1AWF68GwCuJ9ayYBoqEGzqjl04B4QGfdBQFUSFfBgeNy8EdCxMJkgMpgd+KFpTTYy/f/3bpoDOi
zRIY0Jo1QSQ4D8HREpDAqKxZxEE+ZcYnBsYdOXOC2t6Cjq9knvPwplmVYq6pXjwiazOxS0ZgCso/
gexvBgOVpr2Lq9G81SxfTqENyYRMfM3ILe7dv/cTRUG8HS3of+HCOffT7dF/5gOSahU3Ykp2xDmA
YY9C0NbMhsvjCg8RoDGA+DdN7O1FiDgGLbg7whBkzf0x6+9lYj5d92XdBHIliAriSb7UANUrtUlN
izG/HpMDMhl0Kgb+47qNteib55lAhg6V6QvQc5L21DFjzDafrE8Hohbka1NjZofYMHOZYKrzJ1ER
eYh06N6df5akz3IBvCtWy7ytavdYmiTA7NuNj79lZXH2QZVIGBqFFaANdhNt7jLL/FmycuOWX10z
sOqxbpCtgULTuTMdtTK3GmAmsb9Q9imL2KvbYHOY7kphHYv2f3ZAyDm3w+2usjIBOwVrA6XeTfKb
Ud1MKap5du5Z7n0FhnXtF3+PAzq3uwhtvXaRzcazXbMLMazPZ4OLy8oJB4nusvGMVMr/6yh0VRyA
NijB85Dixa5lMqad7HLkyK7pJxIVXKCPYuM9lhtP75VPd2ZocYPYGA+kGSMMtUZRvqBJqB+gJFjd
jg3/lpN0i4h8+d5R0ZzAzHoXFTXQQBd+9Qom92oGDomW5+9qjWJC0vceJtF5yEePBoQFYlP/h7XE
YxhqDwAhORfakjnRFIdmPQPs2PbFAPR1Grhs9OL6r/sv4NOiwPtH/xU318I5OoimdgiODij13Dgl
Sz1bgyKQgWfS30fHqfDDwpA7qnwQOTwaoWJB9dfBfTKKkDZbmN+1m+tMYWJxSco4BQCvhKF4YkGe
T74hopaE9uhz+0ZDAYWnfq0ELeZK9tMtNTaCc+X4cnXM9cOnA8vPWpYxmFvNuqAQuHAxaUhT8lAf
zVDTq40saiW5OTWznGkUm71WKAXMJCmwWPE3YdQvploFna7tK74VJavW5htyljmFxtfisKSylopw
JjiF76Xy6lY1Pyn9lQxtkIKaeT1SVm5MFMhRh4d4FHjXfz7wSaKtKa0KLV64ZlD2qJTGHam/X7ew
+o1OLCwOkFodm6R0YYFkg88Am5i07tnMi+i6mVVHLAuEQsNFRJiLVesoG8tBFTg4nORJJfLFoBvP
uvVgB9kJEvcgj7rLWn9F8T+XlYVgl/FzPKsWV68ECgMm95wXhtL+8ETMI/ml4l3Jym533cG1gxhd
SBRA59wDpfHzu42ZbR1b48j8zHnIbLyMxA/ah7E6bZyGayewAT2h2U1HB03h3E5jlULTKQR/M4Mc
Mb0ikJXtxSMgcW6xG9Aro+XWHbMC/QM+Cuxo9IUwIAY1h3ObxSQYE3PZEUzRDzORB5uW/TdSGLe8
s46sb21/MtNXuyHPVEjhWXmqHRpTqDdxWR8sszEi3tVQCdKMt+urPls+LwqjS4XjZSZGQdBpWX9r
uKUJOqIV1gh0CVsf1dmkjnj5KwYlZXRf+3Qjjtc+8/zcBhIHTwJ8hfOlAF/conaTMB/qIl7cfxKC
stYEvsHGZ1517MTOIvNzapIqTqVALGV46+TjwA6qJdHs3HP3qPGIi3+4+wB6QDVp3j2oPJ/7RRG8
SixSpOZOhmISlCwAFWsbbcOttdPm1My8vCfnmdl1Was5WD7bfRSk8jrMKXHc1+tBsbZFUDHAZ5rj
FXiKcyMObUsgcynzNXkfp8eyMT2H7IHp6ViYjv+ycCfGFh8qVZuqLYsMp46penV9q9NdW/CNZbsU
poc2A9BWeJbNKk7msp4N7TSo5xg42+q69azU8IQNeQRUfjwhs4NexZElTADaUSGxstzXIKxqsWOO
sV8DpugMtfBq67dVb412XItSpJOgoAP/A8buImpwzMciS/GgYx0JIMiPHf475+2u0t7YBC7JkZfB
9W+7FkAoe5qQk0KrCfv+/NtyonTQbyzwbesy29dqYQJfkspjZRT2v5jCuiN7d1W0txannok4ipkL
56pmOrojpBGl+moT8XLdoxUkOYiFsILBIhAbv+TGQB6sBKAdL1Zm7Uievg0dPbbDrzH+aQhxcNIO
rfFe9aED+KJRGVp6wwNFV73B6rfoW2vJzenWWfict0mL6Q3YOiNk8QiYsxizl1Z3HX3Th385Sf/b
OEsM/wBwnSgSmEq0r9zZy/yp0V9rfri+uqvn9YmVxbVsuyKXrQUrrnNw+cfIHzATZBAbl//aPphZ
JjMWToVs6SIqzQR9LVriFZYYSeD2v1QURWGNtJjzrNAIPWDfGbcS0bWt4KL84AL6hDLYcivQrNLL
huDkQRYfusDnZKjRO+Tp+gL+4awsr9hTM3Nmd3Jkd1qd9YoLMwq6lW99bg0AWrW0y8LBIuOLiUF1
cQQGOrM8wB/6MuCaO3zHWSWA6tASzJRzhkLxkRJo1bOjK9277DU6a40CJoWBBID9RGMKIVK3qchn
OU7u82A3BUclQHNesjhzn6QNbvxQxu3XGn8Fon/Az30pakfuuhT4xihRzKGDwhNGbHtpB5Gpp0ag
0hVg07bSz7K6cnzdUPNIpNJgoQB6p41IW9iemCYjaBvCH3lcTyUA/AWQyj3viE+kxaMaInNl0mEK
ZGtWDCTvtOcuhI9Efe82nTZ5ti3ZT6Un9Muo5hDqoQT6xh5Gp+NVJU2o6LC2TnrfzLhu3+QDMQKd
JOqLqAeZHXtztB+1tHRliLnMAh0WqRcPuU77ALrfie2lJuaFmQWEQTGJUo3fU+5KckxLCAUCT2aQ
B/SEm0OaNCSS2YDsYDR5pu5M5na2744ZeRNZjeGnfT8UO63pqqg0Hc6izO1aSHxRU9xCtFh+j9U0
630hFR6mls6LjZN0bROehtDimmgmMTVDhu1RQqqqje/7+Jmg6OPkr9djdaU5h34YxMXdeUQEFMYW
htpMNVNtLjCO8oFV+5SEmRqN9ZuDaZQ8u43JwVD2122u7sITk4uMRoKkQJiCikgDjXau14DApvwp
4dPX63ZW1xBKH9CZg0QG9vz5NnTbehpYATtoEO8FRixUdfaWGfYz78XG51pfxv9s/fnnJ1tejkxQ
bS4FT/Zecz7V8akzqT86300eTlPY5k9ZszVKYuWRMYProPwBqRlkEs7ipIaYadJAPRxFOveY1I+V
ODbyR5J+H4FcsaIRG5a+Yp97mD4I2qVX6QHNv3TF5/VlvjzJz3+Ffr7MmBblxF2KXzHkYBDEL82Y
B0yVfjyzuz5S6tOtduRlAMHijDmfX/govy/8ZhbmD9K0Y34Oaj+vlcikzkHEW2ZWiq+wg0wNUlc2
JJeWqkGxGGxeTBVuQmG/mO7wRIe02Xepe2MbtPJKPRd+auCR19HmQKu6Dh1g6jZC6zK/0CD7B0oR
YJSY4bIUsZqATOV0rsTStj0il013cen0QTcqnedOI6qxVqr//akwe25jcTVkzvgB59801iBbruUw
WtYAw/7K09EzGnxJ5atSfh/Ge4yYHKetvs3qZz0xap4bVcu4SBoTgSStaZ9p9pcu7aMKvPvr8bqy
V+Hc3IKApDHmkS2rHioGh8SV2aIeAGm2srxv3NcS2UYJJgbgWGHZHst4Sz/88iyabc7IGiwp7t5F
yJaAa7h9g5Bty19Nm/sZxgrEoINtYb5W1/DEzmIzxtDeGdGLxdna3lTFZ1eGmthIb+bPcJ7dnLuy
iI0mc3voUcKVrnma1MqT49YAj63FWgSCo7fEShmcyCGwjpvikFPniRS3DmZheNeDYfXwOlmveT1P
zu2SOxlaLHCGOQ8K+am0tjfJg4GnS6zdCS322k7fMLnmHXbULNgPICO0qM5NukbdS+Ggwqx3ZpCW
DyO9Z0CRG1vj3tdC4cTOctKQSFtjVFPYSTV2a2ss7EDpnookuL6CW2aWkS2LwexVmOkx7tvFiJC0
bAJebg6amyN3GXY4iQgU6CEyhfThfNlELTgFzpr5nAqQgBIRm5He9XQEprEzyiMGpaBm5tTKPRBi
Q2hAhOabI8rhVm8h5+yJBkKff+85dAVBkjdwLuMuOv9FfHC5S1Vo8iY2GAhNWbR+Uos47Ln26+8t
nfo+r81JlBKjMfFMgO9OPLxUsfazJWZAqo1n9dpeOLWy2Ngaayc+xviSRHy4Hfe0CsPr6iegHVJ1
Qur5BW37f/DLQcEJlZA5eVpYTDjNeaqjxE2pE0dZrVo3FSQ80dssrI2PtXZqzfw70PFxkSLZPV/C
ri06wNZhqu8NKP1Uj5TZ/nVvVi8WdMPwlEI6Dbb9wp00zjPoPqDPUcveS2ZS0l5X990QGV2ouY+6
nXpd/9fgGzByNQNS5Sh3IQVc2FQUVx25RHEbDAEAsiAXMo2H0jRDm3UbX+uySAhTKNMDQoc2PuDe
50tIcrduJqozdBRLb1KCaUg8zf7a6Ecmbljzdn01147JU2uLKiEpRTeVJaylKBs7bGeoHeoqrVfR
jRVcYUXNpGb8B5LXQPEuqTTK1BQtm/0aLTVwrC4y3DKgEHPuWsXPiBaI8QNz9Pyxlse4IFGcjRuR
s+YrfgDKyFDEnKPnfGXLEhg0iSEPmAPXRnH5o3fSoIRwuerSjW+4tsdn7VAQr9yZYmGdW1KAerNd
BfLebmYMUCqZROPFQiMgy7QmpMrssX2waCIga4P2JJ6DyBH/4SeATYdMCN3pOXbPfwKU9R0GTdEZ
0vIwOCKadZi7R8u5M7KDkNQjpNnY+2uBi/YPxsyDvj53Zc4tOnYitbaglS+d75OGLPaxhJh6q6Ue
kUHS/j3TA6eoinfJHFNo3y2+pl5XHBM5QB/Qe6e+rUfTucEYDQDUpJnR0EAVZNd1TruJs51vwOUN
CTIuxk0Af4pRNYsb0qIDHM0Jqq8s9gxDYEDCS+16kn2zxgeag3X8YNu7qe6i6zt1Xr5Lu6im2Rh2
D+G3xfJqDunNBCpWfqd8V0z9lqE6wpKtXuXaAY6EHTUKANQNMKDOP6INKW3dgoCwT/TUa8ZdVT3K
7MkuUVPbpfZebe90PZqo6QvkUtrXUt3Ic1YaCn86eZgwPb+4weY6/wHVpKm5q6gA2+7aZ8cX4XCr
3doH5pn7+A4DAiGood6Sg/78t6s7mwV0BAVBgNqWLweRxEMpDBMcm9r5AFJwr1X20UmtLffm9Tv/
iud2FjmGZlVO3RSwk2LefVu/QWPzYIP82eojLjIA5pWdPvQvLYVqnWg93lEUaIu3685eHk/nP2Lx
kU1SalSoIA9bo/HQx6lPzTbMCvNOsRMMRndC9GyCCuavm72M4HOzc+yd5FdDrkNTt4bZvDGQ8Rse
10hYbikQbTm32CcoGXTJ4MJKU/gO3JBvAP4bxpcx/l7kt7Hcettc3irnXi0CVq3svE6RO/qNGabQ
6U595n6oWwJyq1YsjDCbNQDB4118MlakKk47EG8woECVO8zVET2EV75c/0J/qF0X4XliZvGJxskh
eHTCjHmcvpDeMz4B40euf9N92IfuiT/bSEZ+KVu74vJMxRrOr3ZAFGZg7iLnoQlpCUbEYPeBJ20C
RHrT/CZ2QPSHofJIEcgB1bb9dV/nv3nh6onNReaTdK1BRg6bmozy7Le0em/OQLL7Lt0quVzejMDo
zhAu8MIBdl4Cj6u0I2XTYtNbzrFhxz49NuZDx9+N6WkwN9ZyLVBObS3c6nVlGvsKtkwQV1M75HFg
VtxTxOH68m35tLh+qWbSygYLGEzZApRo9AGqn9TWo4x1ns0M3+6d8LrFDc+sBUhzEklfN8m8ivyh
Sn6R4Y1Omedu3UBrcYH0DBwWFK/A4l/EYsMKVSgE+jAWyT2nuLfFDfQ2PcjngeV03aO1A/HU1OJb
SbOQVW/DVJ4d4uq7Sg5W8ut/M7H4TKziYFpaMCE0ib7Ko8J/1HjCXDey+mX+W7JlDcRtMdcy1uaY
o72JzgZrADm2gPiJHftBc+OtwXCrsWeAJgPNYWBrlrUdu+NOg0kusCf19ynLEvQDZNCI8VYtmDe2
xoft/j3YE3sYVVo8XZAVXSQILvo3SSNi6G5UDRCLuEig+5oGhfnyD2sJBhcyTOA9LyDPSaU1IAIT
kG+ZOBQoYaLN4CqJz7fEWNbuSZzmeB4AIQEO6eKepMLM2nbCItbD95bfAuHhGdVOYsREE6AXqcmN
YF/dVyf25iA6uf1LzhKhS9jTp30lPEMPku4r0Y6Mf7u+givKTzMlAs0EMDBsPNeXO1inAic7llAc
3XvUIrSPfM/39NjcFG+a3yoeBK4eMSb9l9vv808l2jC/dpmdml/saqNNW9WdzQ9Rdd9DNAPV1c/i
VtnRoN2nlX/d3OXeQ6UFbCcw3gEowkS/82XVSwXqqDRrfWhLAEErumM8BaO+cdqvWoH2MBhdWFay
7AVhcK2ljxNKb3W2l9adnbw1MlDc9+u+/EGfn9/JBmQ+MVQSNVvAd5Yv9FFokyxB4IKUn+LRUMd/
tzvt1rjXb6DCmXjVrjU8FSUsL70hBxpghM8tDeqNR9BlpOJXYEou3nfATYKYtFhS080wVxl/u4Bq
4RQomlfyKK0eebMRqfMfunD3xNC86idbQjhJioYj3JXGDygTlQPms3xuLOmWjcVmsAfV6ZQczqhP
3V3t2wcnMnYDlpX63b6Pkl3q8zDfMQ85QpCF1kHdOaF53HpfrWSWBgovgObPzJT54XzuqzlOsVAh
HeMn780PzKyGKNuDvUs85RcJ2R6SKUftZtyAea8gb8+NLrYitVxJ9dlo9wPI8oB40765o555aCPl
W3M/7q8v9tpan/q4uGw1J1dTZYC5bLyDPoM9/Ki2EAtb67jMgnqu63U7wcY7PzhH4pVPiqepXnz3
4WLoU3fUjk//k1PWot4h3T7v9NmgPh4y62CoO2Urs7u8is4+k7V4FI9lReK4gAnyYnwgfQy4R1/Z
jmyEw5pM6WkMXkhHquCU9+P8fQ5N5WnQxfO1qIjMV+yFsDqMUb9/c0LmJbvCi+mmZKh+mbec+7l4
XSV2EpvtHI4ijP30zrzvouxrGeJ1dSufh32HPUiwF9UDPdz/lo/6A+Yvh/QzRqBuTV7fXIvFIVep
LDNi1MewH/vQCNK7LGIQy4/cEHLhnxh1/K7ssvuX9Cj8bLf19lqp8pyvxOLkc63RsvL5S4w3dhjv
HBQnb8dQg3bgrzvgb36ALv/k7N2Nt9G8vsvzFq2k+XYBAQo8v/MziCv1qHaa0/iEqruiK2+bpNqQ
wl07Ak5NLE4cyMCpcpaM8kFE3nOe7Cl2S92zDXDv2hWFywkkcYfMPJZFOYAYRYd+KrLRSljf87RE
PaUkAJum1rMQnRMxS9+4SNb2KIQ3CHo6UBbG5Xy+duYYO5CHmN97KOgWyf3k2rthCNPpkAL1CyZy
mW8cPGs5x4nF5ZinuLbUsR/m11H1nlR1KGv6bWDzDNdhq5a8tjExPnCm3jsQSlteTqgg5zSeHxRg
DN3mSfdslzlm29X2qxTxcw8dKJTs366fq6t74NToIlRAoKmbUkWeSJLpESi7wC6dH042+S75NmK6
Q57QaGywNapRebKr9h40yZ1K3tQCetbmcMMsEvE8eb7+s1YiC9V7kCH1mdN28fytrKRxpoxCQFQB
EOeYQb2T8MDGg97Z6pKsIH9Qu0efCyUfDdPel08QzNVT3Yojd00zDA6BSCtXAm3gHqdjRPGwJ0al
gSE7oiw0PTMrC6+7urpXT776IqRrBhx1XOIDaN0UxX1zLwX3q7Te+NCrwQVPbPRF8XhcPkcA14Yy
ncSRUMpvdgck0Zj4aubb6uMk9y1RvOterXxAaAHN79SZzgz5pvON2qnNpGYOvCrKr53BIkern8rp
NxtAirG2VLBXfTsxtri5a4gAknqAsbiFugvL93mLdppvp7dtd9DQX7vu2+oXOzG3OPYaAPGspsFS
TjFQ74MIM0gHS6psPAC2vFrc0z1kHJQhxnEgMWBFMb5jxJeifteyj8G5JcrP6z6tHnMnPs0+nzwC
Buk2Lm2xhFWhe0hXg7r7mUh2KMBL+t8sLS7dVmENVecXv81+VxBfVXQvb18Z9Kmu21n/SiAhQtIB
/c9lgx6SASbJNBeVBcP0APu77wDcSNt8f93M6m2Os/r/m1l8pRq7zSIcdyDvcjWIK6rtR5EY4XUr
67Hwn5XF52EUwrtOD2fs9g4iXJFBvgziwLsdBCFr5+t1Y+uxAMaYAzgtKv2LvYvJw5MbK4jvzlEw
ZQ7vQfDGDIgvpUzfSFRW/UKDGN1aoKPwqD8Pu9qWmhFjiBSKghAGsp+N+oNIxZsqqMFovrYFNls7
lVCWBs4TmgRoni6X0UA/2kpx1LPG8vLmvoF0XcWfxuFLY/61zMcsAo0aHeDW4MEtAcnMRIoP/SVU
RBLN2g9Ngjxaz+iOceuxgIjU6/VvthaGkBVBk3/G1lwMJR1YVZlll0BnvMnCUk/ux0RG102g8Iev
schcIQyEsaSYXAfV/aVUY1Y55Wjlees7KG7dWFmWfiUJxsFqnQBoqNDz/JXFighVI6kOCjXKH13l
2P5gxNXLwJ30NQaS9SkZWRvmTMEcwYxaKOQ4yp0wmuG+7zTBPDQnsUzcyOsf0inbL3khDd9qNf4F
OvJO6kuNK37sVPJTVRTruQUn/b4p3Bjw1TLda0Mif9HeLo17GZvpISFznlZMqv3bll3VBkaR6gc+
SSUUyVQcJjUlZdC5uRXfmnma3Vkc/QSvlKWF+RhDp4/BKEcbExQUEzPGcrtydUxy08GajafSTEOM
3jKY16qkxTNCpCIsVHsI8ZIcfg+9dFvMA86Ai3az3jX8WEzsMGqGvM00pbxri1K8OvnE31ulfoOq
6iNMDXtZMXDqR3WaBq8jLpS+Ur0E6CzWjQgs/OJbTzrHnzRePPfoj+6T1tWAP9ehs8ckOsaQiKUN
D007F4M/lqoNGbHCCO1MzQ5awfSw0GaWuyHJDSJJCdnQtAelGeobC7JVhxGc+QE9B5mCdgH96h95
3GvJjVlMhY9fzZ2bprNpFdZmQ6A7m0rdLycsuYeULcZ5wVRMPSiafFaEHvmL2dAMyWuO2wt8+/eS
N6PXKa4bySH+f6R92XbkOJLsr/Spd/aAO3nPVD9wiT2kUGjXC49SqQJXgOAK8OuvsW7NZCgqjuJO
z2OVlHICdDoc7m5moPoUrtMHntWSNwlABhiMSq6cyPKphA4N4C0LzAfkdSjqgd73U9t592UpexUO
NjOe2dhVq9qStR46IItcjLqufhKXgi2o0es6rsAM96h8vLNIZ4nDMRBhwabR2OmzBWphb2NR4T8g
865WqutbIwkg8mzuJwDR/AD8vo63Ynrf7aQBhdRNi/YC5Cxm3l8mCCT8uO8ldgC2IDUEnPnuFPRZ
jQqPOfJh0TNmPWUVLSAAUTK20SpCVnVSNCspwIvjNRMmXoHksXBtKgyXBQVNHuwBOhaDJN2+N6FE
liKSbdqUiVWidf7OHMvMgG1a5JFLOrrqoKFwxEz+tDZHNFQxz5rpMU+6bGnJCYRJtT+Aj9u2RxrV
pTush6bAMI7MJAQXwD3wh5kNNA/aIUN6MRgSOphUJjtT08p74vLxE6pvWaz8CapuI+9WHobSPlNN
gsVP5t60LViegJjJNu9Eq2thVqEOHphY88IWAwRmJo02b8DPZ0bgVjV9NfIcvaw6q73xkDBWbZqk
BFOPR7ryzhpb/74zBD1UJlOvo2qVuyCF6S+n0UjYanK1dpfqpYsDEFNLcdUVzh1I0UgfjZ5W6ruO
lPXR1jq2NTQn/4PbSJ6AYPLRBrTAexwDVwspUafwhvG+GxkkLUA8u3EmV0Vg484hjqm76sq5fQG2
gYsxAP1gLUfBEUiGrwfc6LuV7bVQu4YcIom0CXNJEjLxrh/5jhvj1Hu0xadVNsARInr2QbH5oSiP
GN+D5vjH9wH8wvDb14c5y1VaQuqWFvOZVIIKengAVU6Uu29SmtHU0z+4+BDU3qUJ0rGuC7Krw1IX
r1qnu3F2/pa6VnpMzgX8Md/krI96AY2G1gibygLiTV9ZYKBxSgzEoZ0LOPbzlQ2YM5fzAwwvA9UK
fx6v+dv0nyZy0ObjAHOaH0WKiew2XZisfevLZ06AzG8GjslpTqOyTgO/llcO6QuJFSCs85AB4PEA
X58tH/rlpixdAfOduLUBj8enshnYhqFjfWWlcxv6bys9MTU/ykk+z7V+cru+gS5QLaLMj0kuYtQ3
g4aEanhysqVMN71xJRe+kM3NUuW4XWK20ULS/dVoAbhxgnYe0iucg/Y0PgESuZomAkFD5oZ1Uxw1
9f79Qi9kdAB8g/sDPLC42VpnuWpKNW0qe5jM2iwcLRFQIwU4f52U4H5cfm/rQo4FalYPtXUdWT10
9L4ub2Bpa9WmQqHA/MBMeuB20fcGLvnHqYF5f09eGsIg5gk9GOg7kUG7zKpu2Ji8lHmhcFsqxRVz
s7ud+wiQVSCBRd0DPbuz12XZOY5we8LrGu6b8SnNn6lzpUJ4cct+mTgXTkyVpmpthAlpysiRYM26
pv57ZRHOmQOwZLJGx4CFvvnhDaveffw3etRgj0QHDKPrCB7AEn99Leak2aoodOTWWVoFXo+zHjQD
mq6/MKPeDWl3N6VpUIvx2kTDpe8Jc97od4IyENi/sxdUmCWokIjRhkOrB0n1g1QxcjYtBcawfJDk
Sr3h4vGAcwoU33PhzTn/fLVKKg04FYSnNxYBClPeNs/6DbKoNf8pukBdsXfJ24GQAt+NC1gFvqiv
28p60bfmfDQW+oPg4O/9oblbeS0SXrICsAGm5sGnj7B/ZqVPceEjJvwjZ7dtE6pEBsJECvE/H8Az
MeH8y87Zt2vXfjdmBcFqoLZAuLtqp3LHkaiWjFxp2F76qMDpAkkNsNGhmHfmFlJrRjtP4RZIN3al
N+1UcS2SX/qqwEqFqDBfl3Gh/Ppu1EAspApwBWC3aTA4DFB0mSWgdUHr/fugd0ndAnPo+LZQhgZ1
uH+2c7huCM2ufGQlsXzBxQdjvttuKWIrnLY1tNSc+2Thxu4j+u+B4kGzYVeKEBcXe/IAZ/s5+k1R
lu78ACUop+WGsc/iGuP2pTr7ySqBHPm6oz74SWQxwYi2Qtov4n0Vdz8g4LYsF86afyQP7WF8hoT4
lcGMS81n2AVtBnBLqFGd131t1+obpqHH1TbB27SCxkr2luohXd8LEhirqgivjp7MznF+rpyaPHuh
JoRlxiLBUkk4rPUV7SPnMADAGuuh9uqsrGO+MW60A1ld6+BezLZnygfU9nygVs4bUoZdq9TsEkA7
l3JnPKKElEfZMllhrmAJBnEB6a9mOW6fvvfgi9/jidX55yfHttLLXvj5rPouDwWxg8S4glqZHfDv
G/prWbMDnxiYvAF3YwoDzQ6se8M2/4M9ZQsfqK2f36/k4hFwuoFzND2xxJjTFpmFDaygmHrTvbBd
FmsYrFzYS3/TLYvn7+1d/vJ+LewszNCUZkMHFgro7zWRo9uBBSqecnz43soFChkT38AvM2cOiftx
7eoDzHRRdWMHJBTxC2BNZJ3ck8V7u8quLOsCOOyrwbOIYjkyGwboYIfmBwZ6q/1EQmMM+pf2AdpY
5rXlXcr1UWDEvcL6U4X27I5p2VzPXQH3wAR/99IujVeMs+y9W3tjX/OPS6cpaP2wm3OCj0vMV/9o
81b4Exg/QlTWjub9EGHSsdvlL946PQKH1m+9RfeeL6/pV1/8sE/tnvkl8HtmQdESDfWPIk6fWJRJ
MEMG8oj5bDs0bqy3XAsIJGWvSYRc9B0X/OEWmLIw8n5+EjpZJlIO2Yewz4lYtaxAsdrulIq0NNfW
KR+x/EmgEVSbdoW46ln5/SRI+8hHoMmSSpcrbk5sXzc14fH3jm1diAunz3bm193kNQy8CYgLbAgN
EM9xbVx8b+KiK6PYC9Up3Ozmicavb1yQHMqKnou8ZrJQAzTvdfE6GumqqIawZpguqD7rmtwNdnql
WnF5cf9t+FwsGu7utZnCxie5vhjddMH0cnllcRfd+dfizpVZUgeVvxlCH46begekLcovOCbJI8Qa
6edO20/v5R8kMK81Ry/F85M99ec6+0mU7Sae6rVjQ5+ZkaeuNlY0aZeTixk414I0qKChJ5xDW1uv
36/3Urg9tXsWKEqzweQPwZZWkGMvfwht49aP35u4uKMWoHA65EV0EAF+XRoTSnpugh2tMFGA+qV9
62CenLx8b+Wib5xYOXP8PtMsiL7P7y376dXr/tpI/MWsaYbV4XICLOHfcPssh7RxRpE1mdA0Bgms
CNwbchCR8yEW/rpfyWudqYsrwhUTef2MOfuzcnbiEpPDkIZznBiD8aSNu4Jc+Y4vvnpQYgJcNqN6
z7uhDbAEYE/CgvqGY/hYgqTpbpj+54TcuMxhMhc4SNzpUEr7+vbHMUUkBDlLqNojH2OhDk1x5dZ4
cSEY0sC9BJULcu5gVPe6oRtx2An15138JgE2KB/bf8ePT8yceZg3Vfi78wkucjB0FkGVrCzniVRX
rh4XP5cTM2cb5pcEpfn5PFVqVdW7wl33WlRcuwTMD3ueP86DLX/tmXV29xj9jIELAlYMN5zyHWne
SjfyoUAqY/2acPTlAxPXRrBugWTWPAfgaqU9WKNIu7B/9/pYDLHceCwwl+Umi0ApngfeEIHdwLwS
2y5/sid2560++YJ01oBGppntbsale6sdcZ/b8z7s9l3chd1rv/o+Bl18dbMmI9BUwHGfEx1bpHek
CaK3MNd32WSHIJZc583PQquvdJIvJuUzDcZfls5fn432jodzGK9PhX298JytXT/r6jll64JxFBvW
XX5X1UFLr026XM67TkyfVdfMRh9d0mORPmQ6A/85vdePoN+gAVtJUAOEhRame7KFJJMbfL+9F332
xPLZGQlJB3wWrOjAjIfxwmPV7cwe1Hg3Vb6T4hra6tI8MyRlEbsIRgsxAzBHnRPnIXkKnRGBdbZu
1O5BzIsm2WaK1cFd1iu0HPdmHVS3xvH7NV7sh7igJ0SvB5OgINL8atbkTBT2BJ/touEZsT9I7un6
Nd37q+lwxdTF/fxl6tyJ8tHzaTJhhfVLHztLcWP/KD75Xt3KJlALa2EfigV5o69pcLUeMKcVfws/
J6bPnUiNJu/nVQ6RHvhBtSy37g1bvT4mIejBrznOZZ89MXfmOfoAAtTmz01d+IG+Ogxhth8CNzSP
ZUBDd1fuqx/XBpnntOa7JZ5nVjPBFgPCEqjb20bbFuTQjIHmYB4o/v49Xjz+5komgKggODnXdcH9
OK9yqCeEmQ+4tqUHo/9jSNffG7mYjJwYOQulhdN0vZ8j4Gh2EujyiC7l9wYubdc89QPBLzJD5848
AhSUVeVRfNwTujWdSsOJlnsu/ZCCHZe5zZUuxKVQfWruzCNoZwKqV8NcnydBadFF3+y1elFdg0df
LPKdGjpzA6OROc0MbJxcmOucB2JlBzKSW7BvN1sM19lv/VZbjQG7k9e+72tbOr/TkwhWQ/odFXWY
tpb2B2YEeDBFRezH1m1Th/6dtSiXdD3FScyu3WauWT6PnV7TmX2F3fW99yrdlO6DKjH8sOqvCdBf
8v3T3T1zS78f7bHrYMjGeKJgAU+XBkRyvnfNi0eBr3vAzs3zHX9HgbdV73VzDitYTDWOQZgtLZ8b
aw3Zlz7fkhSyUFCGAFvBLjcewNqZpFfKfZc29PQJ5lB+8ioJiMbdca5idtVtqe4xQRBglgVN18DP
r2lLX9pTzPMgnMyNH++8YuqSopo8idQwU7eG9lNUC/Na2/SaiTPP1Jp2MLTZhOL6HctRAHOSBQhd
wysvbg4a5zH4dClnflgMEPiFPDEOUyiclu+9FjdGTPkfpr3HBHKUqrDyb+VwJQ28cK7CTUDaCM5I
pBDnwKRJjiXybljVGxHo+o8BXEJVFVj6vUwwMt4vvl/lhVD2xdxZKBt4VpaYHcPFlDYHwVhkdfli
AFgWl7srG3rhFPhi6iyYTbgteqMz37SGKm66YkNbJ/7frebMNZpBc03VwcRQ3U76s9Lvveme/RtX
RizEcUxoagPRfA4aESO4oPicEMjxHkM4drZm12hxLpXJTm2cw0R0rUtYV+NcVl4ZASkd+bQKgC19
7UDjb1ARzyKuUyZXIlN332/ipRvXF9tnp6kyDOnbI2wT6yWv47HYlPWKZ0+TiNv0kdqrzrxXYj3W
kUXuTOdKwLwQrb5YP/NI0MtbloDeKIigrTAlPxs/DYoU6g+cPPF6uOIx16ydOyWE0MtivnX1/kE3
P60hDz0GKtpqi4nOK/s6P/lZQEHNE6mbBZC/hbLG1zhsgpR68BKszFZIl4W2I2jtjh09iDxFmzd5
5QwDp51+RLfr1rOymTbv+0eYQ9Z3T3B2EvDK03y9wGpzickkzxt1DLg1eujq4hon0MWNPVns2VXE
McEOThgW22f2NtXoorbsjekPQWGUoAn6+e8sDMMnOGEhC3NejiJ0SkumY2G2WFsSEsQYWlx+b+Ly
gn6ZOIstZTaIRJMwoWMuVLpBDX2nie2KYZkXT9+buvwFgt7+v5Yzv8eTE1s3UpAK6Ei+1AaNs2Sv
L9q99xOdmANI0e2NtSrvrp2qxsXwPM9iO9CixoDh2Vfv67LQhww2u4c+ziOIhawwBqvRIAvR5o3N
ZRXJuFrUQbpxbvCDHXx3ax7aa0MqF4gOcPqdPMhZABAF3HIs8SD2bRk+FVswvlROaHSRtwOIKlSr
9yKqRaA9sEdznV5J7S8evyfGz+IBwcRv1th4y6pcNWNIzG2XhJYRZ+xYO+JKqLuUG35Z6plPcdkU
/sjnPV/UEQgOli8g0B9WeeQf9WMXg2NOLZMrx/Bl5/LA2mNgtn+WwvjqXNhdMRqkxPHlOEELuBF3
5nnoKYBu8r60IXgCVJ7h0NjJaFjqBri/i6i3P4Csu3IvvPhJnTzJ2ZtOU1220zDfo4AhG/eWD5JS
C0jpJhqvCQld9qoTW2cvNvPqotYVVm1t2G6PrsxwyA/dynnARaoInMAMs0X/U4vucmB3v/+cry3z
7C0TY4Q+QArTmoupBQc4lK6IGlC658NnOlrXnOpC+xbEgb/e71nwqHOWeXYNc0p7lqkd9GLduKsq
AceV9eA7B9BqBJm4ssaLeaQHWSgw7KHdcA561CbD6XkDowlolhXK9Z5T34FdQufX2LDnx//bGXZi
aX6Sk9ho2wKcUxYsUTSeMlBYQGGEuFfCwGUjYFqBxJYHZMrZ6ZV5bVfYpOrCsUMqDIHnvPUWKWmj
Pz3jPz7k/6Gf/PD/Hrv913/ivz94rZqMpt3Zf/7rtv5k/ziU7x+f7X/O//C/f/HrP/vX8pPfvFd/
/6Uv/wZ//C/j0Xv3/uU/YtZB3P6u/2zU8bPty+7Pv4/HnH/z//eH//j88688qPrz998+eM+6+a/R
jLPf/vrR+ufvvwHUc/KFzH//rx/OC/j9txVuTe+N+tu/+Hxvu99/M4x/ztouGEebpwYNMB799o/x
c/6J7vwTLUD8fxxSM23tjO5ivOnS33+zvH/a6CgD9wXPmCm58QAt7//8kf1PUCCCshQtRAvweLC8
/NfKv7ygXy/sH6yvDjxjXQubyPC/OCD6XcDZo7I7z3/A0t/YgDnP2575vghbT3tL5FIX5X2aTN2q
5aW9Mg2oJamuIguvlRExkhu0sgnmpCaB2fjUXLgcYA3U2b0oL6rHxFDOwh0nzDq4eQVCsxGsF4yb
EBiZxhg4GXNfmwaOYtt5N6HLeXBztwbIoE6CjnMvsEvnVY32z8FdVn3y3rQGeMtqr99SnkwHzKyL
jTckZmg0LIVYlqbFddbqWUA96W9AvUMPknIJbXbbWE55su5qmQZQWj1AlPMtVxgPqutpB5m5nYYE
IcA8pwbGTAiXAMOjLQZNM/fS0cyYaAL31ZRNPEq8xF2UZVIt8cEUR+lQCDqg/uc90BSAd9K1RSwq
4j1JZMMr084tPULjY8C4vANB1cjJevJQawbUZTquPdSQSq5C2YDb3zLo8Fy0aJaWWQKF1wwTWyuv
bzwsx6WQixE9mda162sPPX5j3s66G2MJBa+4J50NmI2cQM9fWWOynaVcIV+d6GmoE0jJuCCyiJTK
xgq0rrYlAy1l/MVPBxQQuRanXNVvUyHpQtMVRQTNLa2FJphb3Ft0sJJA41PfxkD+GBtFcurHGhaa
B1OSaTtMg7RBMpSVCt0py+IEOLbAyhxAWtyGYra816cSOjaeDixH7xrPg5L9Ok9VtRaFUGgPlx+m
Mj95Oe1x8XPiklvqj7L0gTpMtV6EHNiTPdR1tnp9p1MIIHTI1go7D7kohzAtOgb1vD4Hy3Paqxel
p+1WAtbwrvUEmtpgZK4lAmrWmjOiKag8Zd0DNsLW7WB/CFEvNU17le60NtzkBy/obdFMSybJqtKr
Y+O7WEDZ4a1S5Rx63FI/29SxgoZPzQbJVBU6FOAI2RGJ6pceGbSoY0eAXR3onWWvV/4BWMPIEzSQ
dhOrZOVnbr+jtVktPV0TEbObH5i6WE3MJO/S16COkqcNnQIMdWSAsBG2thAAbpyJSRmUvaGelNHj
z0GESFv4Bit3pSObmBTirhWQi/PG2ntQoq3upOodzKvbXqAPo7bqrGKA1BCmGmdMQkwtDFEwJ1VA
JhVuIOnSdxtjLUdO49zISFzmpXxsgJ8KcrvLdj1AUXEjSLJ22pKuDdC/vAwaN/fjwCFqlPf1EJKu
fsxZ8+r2foe6X+tQIAsoaoEDUIGMzABcZES5lb/UY8UhnSH0JQiXvQia11lY2fxxmBpxQxil695I
RFSUtAx5ZzSBNO0MkqXDhyp7iQHrBs8Fwuk07BUwE3ZLBi/kVpIGOr5r6I6gA1cS8KRynURGCWpY
s6P0OLW13NmtRlZQX8QFJ/WdV8+w7rUU7d6W5/dZCvBZbRLIz3l+aPrMQ/wY0iMqV2A30Gu2hrrw
LWf+kqdYddFBPLgwAGjeTyZA58AJOluvH8W+Amdf5t/zpvLj3MJx3iBJcaziD3vKjcDQRqjoDgZZ
2B7lt4kgu56MzhIDCVBZmFyoXwKeFMxhelMj9sMHLRrbReXuBSjbg8xBnKVaqFgRj+BAyAdv5XBj
D3DjUoAUHKTOiBDOsPaYuU86fG/t+AGeb8C7fCjgQMopqHoKCOKUDBEQlIBy3qWa1Qd+28RT7xcx
zSoXvNCFs0saOzKV/im8UQObv78ZVFPNZHc0GtKyfmwYFWDJdo5VXWV3PpvsRakX5aZOvGkhHZP/
BAW7G5R1MR5AVJyvyMDqB5s0uHhIKO84WZhC/1brqydlsQnAIj2AgM2GDWU8Mf1V6QShwnO3XalZ
IQFeMzCs1l9LXDED0PJlD2k164wzRrq1sKuNRA/dZrkXGyOpQ1KwpINymKUiY3AfJWP4816mxcDI
zErGuQx536bYf7Y32jELi6LEAIM9OaD3/dnq+bgkfV0t8dHJVWZOz8PQGzgdZkJXJfpnG6Tog8kH
G1pw7Qgn9pF9N9W7TXu6ULyr4xwqfHGHtnczjHKTJgwTMmUFTdG6gmqlcaOUjrIT1Q46cHyHREAB
tNbZLYrN9yipbAud48FIAaoxsEEm9etoyiyuu1TFjiGyF5vyEgEXCZ2L6BMCPIjZhYoGmNfyNmbb
DbcoTIIjXonIQvGgwGbfOJCsXqLXCDXCXJdPAxXdqiyntTfmxRKob+i/QLsiSo2635gpifWSBEW/
A/+PE+RM5E2QerW+TDCQHqRi1qbDEUzzWScLpfe8ql+GVhmB1tX3Vdt4G6aA90x1nJu0kcl6hDzT
kvcVmpqiGSNoXt5B1iT2dbvbUJMtK96Wq6FuyaZTk/XQ6TeDkY9RPw0YYSwn3B6tnMSceNauzV8n
j2mRIonrBjnvjman2atEwbeaTnsGi0EKMhSur1xB/ENfqAzhoavXOCNQa5g56zk1/AVhdZaGWIKz
dMYxEaHWkCawNZrjXwPia3pVNNn9nlR4NX2DEXsgr02nA7S39YIKGpLosdyikvmzMQAAaEucG2ny
UWIvAjRJXkta43dziXs3DpqFM2XJi9CG8Ug9HHwYoLFDp1L6cvJTCXhm3QVkcMRbypsBQNupSWIX
iVgW5wg30eRlq2qiZpiOgJf6HN4kab9AWH8eQWOuOn2pwLEB0OxOFi+0woGZv/gdqFHt8laoNrYk
XwKTjo8tNY/QQIHm+7Pk6p7l9h0tfviAGJp+uaC+/1Y1oHgp9n6SAau7Lnj/YvQ4XKFRPXT81urN
lQANXo3KBjxBejFROeKi2R3HRJKNYE5EdfTNM7dZOzl9tkDUEWXEOQqAgVbp6KNr1JgHLimOKh5r
g0kApR7aOKuX5ugvuFNuLEjiCXvREx8T6RV7L2R5S1oDyEPjXvPHl5qkG9vqb9oOHTwuDh0cZhqz
ESRHPo9aIFri1s2aOBlBYwl+m7WGtBWClCqLkiHxA2gi0psypaupNuqo1fCOPPRcIJH25hUYaEoz
700rRiNuW7iL1+F4GLgHAl18azIoiFstcJLxYChakFSa1F7nwjFWY8GWBSOvk4AQPLoh0ywnfRCu
lmE+iulRryVTIKR135d4lQW4k2LXzMSxbvC3HFHTj0xr3tJ0yGPDACidNoW9tXvOln7feYHLgHRL
m2SRNZjlVdpn6rv7xh7hXBqLTNH8VKm/V4YIfAmZ+y5dFJAgVKD4iM2sQVdkfixXNC9I2PA3CBrK
gD96yJg0maqXUodYaAEpwBc4WhWUWv1cFuNN7zkfrCf3Fa4xNxopP5Gd1RsOBOeL2Zh3FenwVOBF
GQHzcrR7q9LvvKGFKxlDcqu34xG6i8c+YUvw1i9bruZNNBc9iDSWCoZWhFD+roC0vvdLTOlm+Se4
kUOj8haJ6th+KpH1NKUTgu1RvUGjr9p7oCkHerv2b6uywPTZVIkjvqmDV5U/Rz2PuaVrAfSPyXpQ
hYwB5dHKYIBMSdR4prMzkxbj5lCxiQWhW962BegZLPe+07wUtAaFUo9eVrs/QBbthZhhLnYJatoR
pTjghZrrK8LrohQdNaT0oo/0UZoB1FZAkOYCquwXWRZyx7mFpoSKk4IixaDpeuCAw3FeGDe4KfVx
x4vXPkmOYCTKXpMm3bk46Tso6cRpjSwcFRaxrfS2XuBEBolugWfUuTlP+/TWu8kxFluh/RS4iaGt
uach9OqYPgxyigKCm49iS3Fv0AwL5z6Uzaqt4ZfDNuNFHusur3CDsvsNH+vmXqZTezskmRMQkM4/
aEovIscVVRfQCtvBXIqRzjYVW9L4dJGB1ijQlebHJvRX+9gv/DevziiYPw2MTiKmA5BucbSscuBM
Wm8I6Mh5VPi839RlBqZVy3jX69H/qfB9oH5O8yOwmyTORZ6H0u1IMJL0NfUKcwGme0zh2R7bVJiQ
0QPq9s26aaj+KHVninoLbfxS85sPIxnEomjVltUUCpys0P3Hpsc5PPiaE1qkczcmZimimaEDfYJJ
BW41YFoMT/WkQRmch6Ow3VuZIiQZo+6uCre1Vr0zVsFQ64m2gpZ6guKJeh4VuAGoW1sldrXsb3O/
VitayNd0qkoWCd/LO2iPKrG3lZPcNkVhxE2JuqdCpIy7Wpv2Rd/6kT7VYqnayXxDxdRY9E43bvQc
yQBKhojEpTBI6DcU/GYFxDMGZ4y6ic2kCa3YtL6vbfwBt2KjnR5dvSDP42DoYAHpR3S1CmikKqqH
49Q3AaJ7tdShMrJyge8HcVZWHom0hylQVJBtApAhuB+YjBtMc+5LlRSR7HP9VviGmv2o+WMwuzEU
fmHsG7ODjgY7Sv+5ZCmIibrqyXU5f4cIaRIXwFjgJE+MlaEB9jAx8eGz1lqOigKKk6hkhLBpWi9d
Is1druwEZD26dcgy+1X4mv3IBx1cThM6Ah2+s2dl1LjY2A7bJbSSyyStm4A6mr0vUvGQNyD7bkbL
XttgEIC3gkWrgn8lILxVTd5unBKcvlC78iBFTLytMX+RsvCfCr0u7nqTyAURhR7VVnYwafsHkx1S
O7NiO+7aco/buTyIQffjrmcvg90my8Gi6a5GcTdixjghHNFx6xKc2/mY5ENcgSAlC/iUPxKupptS
Yeq2SZHrt1o9LnGCTKkvQ28wrBuIRCYvXs/FarA7J86GxF74HEcOGV13Nc+nh66bYnLJARuD7XUb
TcdaksHpNgMoqdfJAGIHk/pqJdyhWnIox4IkQEz2iyF8dQewi3FEomb/MDF5ciNJDz1YazLHW4GY
jkiUWj/BMRU6ZjWsqVmLGDPJ1V3lfKRiRbP6IDr9g45+VIm1IY4p70LPWZkd+6Fwpm+qqU9D8MFV
K99tMeztCh9p55hrO1/Y2l1pcDugRTE8mRaOWk1Q9gGPlCgkNNqq8ga603pQAmv5dMwrk75g4/Ot
NN3i00osiRpvYy8h81g+lLZCYM0h+SrI9GB0oKnQykQ+pZXuv4DYBPeW0RCvcshAGZOY+Vtj9R5S
qQRAZGtoZIPydMVXqtejgs8gzV6UPzkmREAjCrq5FmFJn4qw6VVPYi3lLhpTnjmlr5WZO4Hl0G7b
pSY1YsfTiL7sIA1QgMrc0o4SSS3udeAserEsqhXI/8v+lUpRgaWCSH5kmHU7FFjjsuRIG0MbJEA7
ZVqjG9uQJb6tkfqtQf8jykB5YOXB5TzV94aszWcny6sbWRoS2YNuaX5QllYKPYkxGe97yaD2ZsJk
GnPh3JBML5+0WrfWla5Nx6ptcTPV3bJeN6bH/Uhi2vwhHdFfDEbB3YM1FfZn0qcyKpES4xDzeB6O
LcA7wWDn7hYT0tmSGz0k34VIvQgXUeOHXbpGQGSiLYC7wBVaGHWMXq8ZKX1ycVkAnY6Z+xCSd3m3
ITWkjANUNESxBbsO14Brt/0f1J8OVSKMR17gblEx0W6NBhKlElerAMcchJwT1MKcMPXQK8mEwq1a
Lyf0BxPv3U75eujB8kN6ThDtWRVaKARsUhA+hmbJ6z2tc7m2+2Ejc1yYcm3LUvOhQRvYEobC1K9Y
dLiO9LRN7vrErVcWci9ML3EM+7cNbu6TxCM3TaS8adlY+7oi/5e4M1uuG0ma9BOhB/tyi7OTIilu
IqUbmNSSAGRiSeyJfPr5IGpsqlhjJfuvxvqiSzwbkMglwsPDXe7KihMyc++5i4sbjK9+GKXlimz+
hFzeFHYXWoswrtymwWsH0VdEzqlOlt2UIS9Uxum43OaErg8rrUH7ILDSQJgkLQO5kxzrbeeJXVBW
HDFL2bh7u2igkFCrt/UnWYX3ajV7t16O5Ro/+XS1l1027xZ9XqofcuBAg0GehmX4gDhB+0RmOJ8Q
bf6JKBUGPDbJ7Yxzl59O9OMDA3XmOizC8AqJ4HBXCnGEjvPfJS9+eM66fvBLeUbnddnRsdcikoRS
T+lXn0Av8DwGWEwFMlFpEq+nQJfNKYiT68ZG7rIuguvYC/6LdxMx3VwW+4YGfSJ4e1dtqafPmXAv
C+PRWG7/WF2C76gt6wdO4EOkVo14EUBgtMSpFSjwDhfEsvDdI0HUHbrelIWRddhliVj3ceP4aRgS
59lB/NVTcl8K9wi6d6iTvkhjI1PdVyhwuh1m5tl+kiTaefAQNPNeAKHUS7HLyuG7q6M7Ezs3CWn8
pJJntBHEzhJ+8dCTAh6ZoF9xWPXSbT62joMNWLDetvlKbhKjB2NDV6oasSs9yhH3lgsreFG0I+U2
US+tApXXHpLQfqTf8BAXgtMnuNZJ/iWKIbVMO9PNKV3UT8basLH42lmyNJncvayJZCN1TRer2AdF
/Jyp4KGzHNSJcJldRuvOc73T1OqvdiFvcsEdj6hlp1F48Ff9JSzrlLjhiHAKh3t9K7IPfVHodCiz
q6XqH4hUb6UPSNxWoTg0Wfy5K4Nlb9ZtT88fZkiRaVwm2Pxk7mVdWwTf4mxfLgF0et/sq846oUFM
51fvJBT7AFLavvMvnPqfRKZQ7FIxekzDB2GrB232eeVeHPJ+csR9S8dOSoKX7EoqHGmgDRC37zEb
60M+R1dANehs9hHbT0/xyUKYcsxRHEpazjM7C4iW2p1nCfZrdLri9rxEzYfQRorK+wjySNi/6KNq
OU1gBKbr0jRpw9CAgY1XFcTDIRzQ2BqicFctjT73q0pXZYNg6SjASS/6uMTVcZAjay2IduMMmQMM
IgUou8w5jWbW8mAQ0g47a5+HX5clJtHrMw7z5HvUVidPyDGt5A/VZwD2vhlv7Ma17/thRRGwUGyt
aDzt0IHKPyW1i8eR75boW00Ncxl5NPKgr5U7sWzQUwtb6yas2fAqvTWAzPs+P2QGiA1N4qLr9mvi
f+77T06c7+YkuaPZddeVyTHqfLWbJ3k01b53utTzH7PyQ1LG+3bu8fn0cTpSV8mCbV/3ghNnXDpf
Cc6XdHC6/mAN8UfZeNklD/R1W3Us+G4y1xq3myizP9ZjdyMCIFc2+W+YWN+RgVzqZXkZdP/BXl8S
d3ho0BZNQZiwNBgICQZPvohSnArSlFDxUFSBPn/WX5XTyIGrrWfLvSktRU1D73p7urbhbsY1zC9R
7Vx7RGgKsYYGbTx0xXqTX/e8b5kuHrYokjMkX4/tfLL6Dz44FUGQfxUnzSmrnsEdUpk9d8vtjNm9
FZlHx51A+kcUak8zuKgaI0JQNNgAWbQd7fCNvqGkkhbTtehe2IpSYo4UDCLNip4ixkNJRKr9Zb+G
K14Y3scweI4nJNfcz8H6TQ7PlFtI9kgHOQ8G9t3W6OsefnukjkP8OtjWboRu4oB32FuwMDa3owXm
RjUZUbB1Tz75oq3BQYuuujb2BP+mTPTT4K/efsrR/XSp1uwqN36ai8Q/Ntp9wPZ0vemGnjwEz+ad
GX/4qJ3Usj347nRXkeIdk7KXV76i1kD8Qgdu7Fy32fKk1HDb0Y1LB8c2qxseWZGgWhKPaPVErfng
Z/3eeLm3F1N0LmzSUDdj+1vje2H88BBa66K4B/K7NcyvXWf60gQebAqrn6Ibrx6f7MXPz/EYrB+A
s/zqHuXrHxxBoB8RkYxfTB9CtsZUyG0nH9f4LhOjPqFopnZGAnyw/VLReM3yfKaRxAz3i/0cWc2t
dCT97h5rufDCuxI56wtlaSDc6dGXoMMhaU3XcXRo4+xNlr+Oo79+iJbgSGxNvW5+VWpNqYlGx6Ft
ccX7aHpOWvckS7meh0UnR0xkFnxUoqfCcNQk3rUt7DulPi09tLmhfpJWBKtk3LtjFaeN7Vwtwj8u
NRW2xvwCTd01vyqXfDkHFcatQOHiXCdKAQEadePbOrzIUd2UdgCYq/YFBGkFkAvMks/oPiXI/lbo
3C2B5rOEYhaIu+2pc5TVYErJku9aUqTUltQ5hoFIa01EdZNn18INpnM1rzl5SNadE/gK904SvYoy
Ly/D0Im905fJXYPW4lUZyV3BKOzQYo1ukq6+4B54VxTHzqupljrxN0Ql8zRwK4wDZhT51ijwdMoY
O+cGbPXkYPueWk3Sn9uwJABiEkbYvpt8HVMvtD4HxIY4AhZngofxYEUriqgIP+x0MutjFxMcLePB
JrCIp/E2J2h+WjfRlEkK4tCoftAi+Vov/slx5w8LItYn4zcva2XdAiU8y0CerUCfHRXfG5H7+9Ge
QKySGXQ/uDJFfO8R1k0Dtdpq8tJi9MpD3Y3PKF5+bBEf3Xlm9AF/oUHVsltunGF0D4G/zAd31j8L
QujUiLg/m1Z+K9aMCDHgvJolcdVkl19F/DUy3X0UlPCGfJaTvd6Uuf8ckylawO+n0iNqyjHcPJLL
X7qqCy61dpOdUH6x61X3mC1WW1KPMNUVRIz6lAzFf6uYUl4BVuBwEub2o4mLC8Ky1D5rImF7ZbYJ
yCbx5gKa0UCWyw+/2MDkAtQQaquBtzajFDJn2RE5xfUEny/cJ9VQ7XLfO7XG7Iqw5z1YE4XhtFzK
trN2BqnP57yOnVQv4e1s20Q3oaKxhAxlLjInHRoNqEmtdVfGW8mtu+ekLdNCuYh0Th2dUc3yQ01A
FFMo2l0mPedohlzseul0h3wN+ltZeXelWMYLl4Y95RjXl7FX9VXeYaJSKD3tkfHGtW7wonPojF+y
wqgjgIW7X/qs2FtDfdSW88ji+9iXQDXgWAXRlescOjNS2zUgYZkt9WtYET5iKLWQqfXd9VLZ4nvY
++0l7or+yrQ5gf08wbptV/dYOqW1D9AfOZSINh77sFgunQ5Q9gxjDMoalF5a2W/hnXBShBinnWWS
ce9pjQBYC9vBLgFfp7LpDn1uf5e6fLFqYrpeiJMzwzlwUZ9EOM8q92OsXnNKRh9d0o19DBj1EGuf
domIqMDtKmuP57l14xmonX072/taIOo7JOJxnfqnNco+V5NtHf3eJB8IDVUKnYEL6820S1BY2AGl
37QkwGXc99dWbvUXxHzFc2vm+MMwqeDST+DZ2HKBMK/2R3Rvklujqrs2dJtTmYzt9xHZm7N2e/sD
gpLJt3UZrJdWNvq1tBtz8tFlAvfMQf/r7otj4Q4tWnOL8uvdWrgP1uxuoCwXELemfdSdtwB+UrEQ
HvGe7np6Z5PvUuFXkczNIXL7bgcMTfBTygSKAiFDTSxu0lb41cWvYlgD7hI+5KXv7mta7sOEeEa4
MewCP5sPmHGYc94k6xOeh+U5lvXw7FrDTe3Y5ReKKAiGoo+SOr2+qUPGsKVFYy5LdYnKLNiJXtxM
DUyWLCrn1FP1ERDqQB3OQyKzqS/FuDr73lvKS1uIY5vVckO9btqs6u+WZfqaBUN1gPrAjjYYRKWW
grBhUsOwT1R/ldgf1tz+OoIeFJZztIZiTzPFhk2xegrfaDedJs9LKcE+DvYwndqqas+uKr23vu//
MfXqcex//Bhvvqp/JV/dlP/t26H9Ob5/1/9P9hVUrAY+1t95VMEmWfi//g/D6R/cqwP9+OrH/+Mj
b+SrMPzPZlmA9iHCiyhobTyqN/IVwPd/QryJk8SFG4xzcwhb8zf7KnL+g9hWjMGVA/ZLyyuXMLyx
rzz/P5h9U4PnAwksAdf9H7Gvfhl//V/2H7qMLop5oHa2j1U6BYd3XMoqz1q3rZxoPzogUM6t7m2V
qzsUk/p23TvBNNnOURatsGhfwPfDXve+yIxNpOk588hMjFyZeJco75P5AWO9zqp2w+KE/GMlsv40
+oswn9oVBvJPaOWl+RSwzSkv/f35VrTR/OAMfRPerognLwSoZTnKr2U5O+g61GHP66UoKr6lGuz1
GlVmTDEo2dt8cdD37nq9WmB8X6lEVEt7PQ6E69emghKmD7rRfXibDfXMT779I2KRklQ70myXIfyM
75wwkxjK06Q8w1fz2e02Jkxbxc+s0856XXHq8e5FAi19BR8w69nrpnD+iWt3TRhPIW1tL1hEBANl
p6zkNlyxrnwZEtU1FvSljfCV3I1h6M4AdNtNISpY8TNmChmVfh4SPZ+4udDHVtiq5Ne1rFvxcxpi
7sAMluSiYeoH80M2oYJ9W+lsRpq16sqWZ9RZkxI/RZ1vg+bGqOs+DG7BoLukPgkPL8DCtzn4OSqP
LtK6QaEJV37dWzIFtfhpcaiKn0GYcwdmGsMBAzWv5wn7FZIBDwl0K/NJJFUrgcSGRvzEAA2Rj/2a
17y3aSJsKvfKmgqybOh029guHFB8gVvWymWPhWNSGgoC3nbZoe1rXgPOW+Lvxhu9jDJuJhjwt1ky
+VG+zYW3mxRZTsvrIY8FTR+XJret6i63Rx7MCukreeI0qtSpIqiUXxHvwLm9otzJfxeO2OYxwAEj
ETrbAwnkTIiZkmEoLmCwEwICsv2ksXaRZC3T9TqG+Upp2XKp+O7evo9i+zzU8O7ysmj3tRe14e3v
NzSLt917ECWViI/SsuzBQ8751yz1i3BhWTn52PKWtycqtK2kTtXiTWByvW54cMWvCT7WouCmPRSW
xc9oVrK24LB0Rn7qKuDPm7qijDEflZq2pff2YPocIpp3JTzO9ZasNKTcdZ3lFNoXEKl1exzNr9Xn
u1VJJhNmOfyLT7nf2dP3erK4D6jcTJSFWiQ//nZrb99t2xmpV+rNBrj39/BRDWgUDZ7YUxffm1+r
N4pzXlcRxuptOlh5GczE8rNamZdmKAr2Du4850oAi5dOHUdVCPuPLbbbXvXXvQwL+5CCKD72LKJN
aJ/X/8JkFgvmcaJIHGK8JQteGSnq0jEAi3unTaA5Im0uRj8zk+fVgZ4v4/DKcxfFKwjWsGU5fdK7
d1OX9bz+9qdEjLP4UxPr3xnskKC5Un9bq5u2ph+E7zjXbaNkVoOxIXe5XWOnOqs/OITx/FJHLas/
dJXn+ed2gjC1/IHQ/ne+LT/OD0aOk8DripEK895t+VA2lTENWlgNEsHhlVkoKxJ3z75VQmRDpuqZ
2pgv/6Ck8ncG+K9fjZGPROAQa62teffvDweANssCr7WRixKGGvXvJxJ31LNh2g0rafUfbvSd0gC/
GYQxJBl7M4HF9ih695tShnHVZODsdkn6/liFS9m5Jyd3WHAJsXF2jcjqCMt0nv2oefFmUo6VqLCr
1vpD6ei6+giDJmYndcrEv/SDYI5Eebddar9QHEY2rvYxTvjThXP0/30mA2Oj/LiRs21kmoN3F25g
sk6LvWLvOksreJVtHWbXU5FzxbGCk3wXTYhV9Lu8Fkoe4zbDy2yfg5W5l5iSevNE2ZL0Y6dIK4PX
v8Q3vxncf2VsE2G8u7jQ9hxaMpm55DyJ+27yznMSLKEAHYKCXTE7a3TfAPqjSftOuc8leuF3UKUY
qmChHdZPl0qO1mMZ1LF/caw88M91GDHNDGfd/JBHghMvKZQ93FpTyI0qpVcAo8hs8yTxsKi46tF1
qw5yaOgwP5Wm0LwSrVSljv9+c//YQhAYCTwPpT6oBohUvlsb5Yx/byGQvymFXuXLkDuivLfZ37M/
PeKtK+hvm1WIKA02YnR4QAv/xyOurLGuZeVyoswxo1BV1COcndwo5dPOiWK3+5bHFKKfdaST5XlV
cC0mavPDIl8SKYvyvtOi13+Qrv3H3oBbMjJyKPQnPl2j71dMOfiTLQJ4ZN7oNM6zSjpr/FkkhBoX
hRWBuongy4R/6Kd/10vEOt22Iwf/AyoJmwXWuxkVtLh2Rz1AO5EO/gOuldjmvLQrkYhegLkflR2a
4CT9mr97hciHj7ndtNRQs7UPvQP0BrBxUcK3/GnKGH36jqJiGIC0u9sxSEpdWo9ZgZbcrQzKeHlt
iTf/JAtAKP/3JxrRDuGF9FgQmlMY39bNX44fKJz8vtF0Y66qMk+9hkdH51VtKXNOZn/uqMzN+WDf
LsJdgs9zhMHJlFLtjv7kRvROtwbBjthhKDE1wJvc5qLeTWM7gkdRl/iB9HWF+zFVj545tuhwsh5D
D7AbpjK228GrWBpOnnXyivDVbW3mE30CkX9ZFWYr+39fW+/n1nZRKDwz4R2E7/8x4/N2hXQQdWBy
cRkWQCizazh4nKwQS5J2/crM7l2vZy/59x+GTffu0SB15aNAj7wuBiDhP8ZjghpSR0iz7Oyu9XM0
7xK7syXCj6GkRiyndgC/V/Osx+5sLfWSJHsaPER21XsYzzWHsoS24VOl7glC62jA1oIBFPiEAugF
k7UitORO5qNTCaIJSg+4hDw5ftNRR5RxUtj3Sxkt3hOgvYtpDIXPdj2ppJDBZ+kasIB9TZoYnwJ7
VeF5aVTtPkdBFmOsQueLnVzCyNWo4lT+Gt6tnZsjLKOAg5oMMrKMyhGiQ+3kbppBKcC+wbELIdpL
oX2fTSOXobZhkGUDdMC1sIPuMNkIPsTI31hWwa6C/WRSX7Wt8az+FI8C7xHYDd7S38ShKJB3Drsm
o/wpwqx86s1oFT9c1SYBJA27mHzY5pDJouueN9jhPmwsmhGI0mT3k8Ngwl8pn4jG90br3v1vKIsw
+RbpSkJFiinmUbHPc2X+2/urlVENbLnxs5f1SIbGImpA22SLycsXz5/L/FVlUDHuoGDOybQr2Y0W
asQ1UJ+7cwc5Z98bWa9QFUldx+DkNmYsqr2TDTw0uFT1YJ/UmNRteaKqWIRPtLvUlDCNHuz4e4tK
A/LxQEuctdQ/Jyt6gUBTWJd6rfvgOpsq2+idsRj8bwnlQP/zNMtOBCdyrQw6bVBY4EFp1w4kPWlo
tLHbvbViPP+EdUfADATM8j26NLSvEMhb3cUt4a67Y5CJUzz4cV3vbHaE/g8HG6SKd2uAcIKQglID
5BKXuPPdnrBhofkKVpbqbCKmULgXZKkuRChvBmwUw5OI3S1Z6DAEyI4CpjqnOR0IYTfuo0jFnMvG
1fJFyrxWD1YmFCpYSxV79CeO+MDcIzrZ02Nkj1aPGqhDpTEHXuwbz5zdpYmB0Vvy8//WZVKP9GHE
Kh8OwSh0szkkeet6yeADDLcJcYx+lrEOByq7ivT6eha1b5+iyFR8sTVZhaaYRlcbBdPJeGSti2vo
k7iyV41bTlhv5daTgKpNCOKOs37A56hs+iOOJnUznOoqVOTdrY1WgUmDpDLhrfZpUKBmvi3Hdgcd
y3E+siu0kUrbclKrz8JxG/+aysM6/TSmBV+GDyra+cbpYsLoAUMv76LHMl9zyqhttGZX3VAQ+Eyi
Jn8uVnQlLzVuRVse0okQIaVAWvRF1Y3OqWV1vpMlAcTlSs1XgeZxsfhtYMR4N7PEs08KXpATYhTf
lvBIBzWwT6scAscHKscZFDec2hziohqyKat+trGFoxA79QGRYqatUX+pZ+j+t5XxWn09TORlE7UX
+h9YQePkzw9j3DNmWVng0rWH0lAEr6DspOunsuiJgBV0If0l+ZVSWbouGBY1irWq922QjNS3/TzT
cXVWXsKQtIWnCUJ7N6/Y4DMH66KjNsPABl85RSOPSZbPjHbUgW76UNFHQBEX4Kv7NnQu7UBHL9eS
s6pkbxw9dgFDv0jaUNlV1RP7Ioz4cvRZeWkyuyoSZ6rXK8ddFedJ8FrBeBQ/jdVsJyAb8qBpwIs1
/5gGNesvFO4oSP4AhKnKe1c1rdyQWS4BFzrSn0FN23Qrie/n/u4tPs0NXNyXUUCCQbHDHXBT0mWZ
KahOxvfPtCaxdDA0I2isw5WAFv1sGFW4i9HLSjU6iUb50hUh7XU7p22ZubAxovAK9IEpYgG4D7fZ
nJCwZkB/QZeqasjUZRYjj22WBU8cjrPXfYNQzCVQrcE8a9dFIbGqHGI93AYVs3rfFMbpvr0lc66m
Q+7+LbLuekX07dLJ45913VjV98JutfWY29D2f+ZAOKz5elmJuGd3snmumT3wihwHJzzFydLgdBLp
KCPdCFRps2KiRjHWAW354CdNrcldyce2WHb8NUNNz2b6RJkFX7K1ZG84mMxI4e1oC1AejR4TOwui
adx/XeWzfIm9oWUbCe1hCxIcb2RrsiqX2ZeTi8wPdEXL5qkoaD651pE9QI3hZOvWBihvJMNIomBL
o99So7FZufxmyLkjzijyp2HpiHL6puWGJk4yqJFqdZmMdbAQHUnFCXYiiNyuoV79iDslQ/S4FMol
DKpyYVAfLR63f15BfbtvGZVd8dOzy956rGhm5YOW6xi2zcb3+ErP8NefuvN5uC3KwuGpbJAsvcln
l9stsYMfblc6ESHnrxXwBFoVAdOvog5z3UOFpd9v9VqqCAYKDKnQVP7Kl6BnfMOxaGY7aXz86dpD
1DUIgdSD29T3jvDzqtvByhXr5W2SUdq31NaVKt0QYS7bb29xcB4duavmmh6EOpyG5hwR6Mib9tfp
IDmJpi+eDRh8T47J0sg8xY62aFPNn0u38+RjFQSjJ9JGIRb00ECeSOjaWUrXhb8zBfA4UzIKe2ZI
mm1pDiEY1wdAxtZ56Ly5dj6VMWRljI96Wgr25Wx18UdSz6GUoLGrcB59e+7kyVsXHZ2k8kHI4Bs5
taSgHkgWbsZgnokgt6DWzUsG2fSIo9M0vfYFpbJsXW6jyS26F5/ez+BI3ymzpCzEWAJCRyPE7l3r
GrxV8Z2TwmHqQDbpX+FxJ2yjv3GRcaXPTAwO03uOrM56TLxEa3/f1XrpoHj5sfLUvhxWiG5qWFii
nqWt5bmnHyIDjA7z8LXz4LPv3Xzop68SQ9T6YxF2Yd6nPi1b7p3L9hYS3pRbZk/uMMmXNWz5Qdpt
t6GbFuPKG4o7bBuZASd8UUOlpvhGREJOIlVRO4ElTdnqNKlldaTd6SjcbV2OQU54zAY6FcmxIOhQ
mEIWlow+BvQjDPFuZNcu9oL/ZhhqKyoYTLX4tLkuWDNHl38PyN+H44QhOOYQ0fI/rL7eIwhBRAQR
j5IuosQCsP2NIBcegO0bgv7vP/ePxAP3WJcuBmRD8QlyvXdoCvi0qtqcJldjaVYfBdWMMWl/Hc62
YzaIAhl5VuG//+x7kA+xHpsSDb+6VXfAn/6eD+a9MPBTYNslS5GTZozxsj3ZYHB4TLMOWMt+nmec
0aWzThyU//7zWzz3V4ABeWxQAvYnXGnBC94rXtFjmFgJHoXpWzXmrWYAkgR9+w/51fvxjfyYfI7o
EjVhilbvs03MCtn9Cchp2c4c7qNGnoh1D2qy3W9Xu3P7mSK/cj/++x06/i97vr/cJBVkMChyyoSw
Fi3w90BZu8zoy2j10/Wg69Je1NomIN/vBkXgVmhvWi3EJJvBwAhMLNplbywzrl28C+gyDcZ9hazS
ONwMjWPaz57wrPilz8IhKHZRM89udT14lMrHvV1VY7KeYj9T3nwFv4eKja9Xd052c4epUbeDgFTp
+xBqqr6X5H3EVBZEo244GN1vLfll2Q7+vM8iz7qpTID9xDFpsg3elXHQUX/3Gqf1E3ilkWOofgNr
mvwZYlHkQlCUZReUOw8CDGUqe/JpySJtKuYRlCPPalKam8aNVtpmYZBqbp4uQ+BWTPvkRIaXZIOI
4fMqNj884x3TD9M+SjyJBh6pWzkFBzusiBHvirBgMHd1VNTr12imre8R2/sJf8a3pdlTYimwcDMk
+BEdauBpL2bSRekf7JquOlqR51Bb+RWIr8iSHWWeYuxTCl7T/FOM1Dng5wcYdbbQznTTjrQwrsGI
JJKTDOHjiHMtt7Tm7G13il4l5R5M7gAO7dehTpJ6p+KkW6LUgGSFbao5Ao1zsOiKT6ydb+CNQi1x
fS3LXZysBb9W0VqzrEcmY5bcT3Yetd2OdLRbg2vDQDJFR9zXeWPYOXEnjioPaL4/i6k3PsbHMuCM
T1a7D6tdI4TXWAeXev/whCHFktOL03RQT9KoBSCL07Km3Uocs7nwG7HHqLuCB7Uot6LvrcTgkWQ2
9yd/hXm/OpzEu57EePzYGVEUT7rxkvbVajo/417mEKocmjZBQzMsVJoMen81RWNDU13iz8VC74AM
QpVaSsmKDkzV12t3iLN1m3zFhABGewHjX9n5LWul6XmXrBxgPn+kDZdCGG6l3LbnW5rJ5OWyGx+g
a4uAoh7dWKxkJ6yGaLgKOmFzWNYxDxQHclknzje2rEW/AnSIjmIbUvyTfyBBa8zdTFwZrPegZXrE
XAPTXZPtodu7NrGq0wStHZ5jt8+TL6ABM2pU8VRzkJ2ZmUPlnPS8rCist0WDOd1pBZPwunMxDUL0
127rjXBnvHoqbAPmAnggHjjgRj4nl2500UxYxLpA0O6iNYcdPFnh1USNbwxoM7dqxAG09KLmtivW
xZHfCM810+3tIa9sqOOlz4XHxCoguXRfGOVi/L5QKS7hHuYckzOUMp95s5tMO21lrl6XDPcwsD9B
kPOthgUaGcteLq1IrOobhFvq1GGhWl7whwmu8F5QjrLqg89FUGCcczrRoktPUsk3hWVD9BBMtITS
du33jvIegrKI+HaZY/BBchhrpdAxY1dbmK8cBK02MOT8brZvCyjWeUCHowr5RFTR9zAidjhvnzcE
t6yLqI1iLmJmedGkScbDBF8yyq4ohiCszy+U47hd2EAAxp4mt3TIqbyIb9Jh0fAGh+YLvvDtWjXn
31bRpV1tIncOmml5HbHp7b5V2t4WqeER8e4MgRL+LwhkzlCYztrCXG9qZ3qWrDz56NSE9ls3QCjN
p7lfYQ+UTbEtUCwkpb5vAzNnN6NNby96KaEzDeNHHaEnDVjlJluhEiUV6gtgqoXNz/akRfr+bfxb
XSS5e04wouZ95ZTUcO9jExpYlm/fbsfZ9tyNz19hhNa1NV7Yf/ztH78eibDi7Z4zs8T2i9Vb+Xls
mpIRXNrMkzcRFXXaGKrFrvP+VFL45cI9qvndt76Jt41otWACG9rboBkkqSKwZepZonH5icg0vPEt
cnyLh+q3bUui4D8crdnmIUV0avYjcir5tsKbeNyeSK9A58a9yCA0fCKjkLz0Nrbl7HH/c+Vu9XYw
6+1RSPYu+ineyvxA/IpdcIrn7aWOJig+uyJDwCT5/f7Rx4z4fugNxxpgHBSA7u1moiJkWlPOsZhK
hI0d9yIzul35aA2cZHPuVR6TvH/bXAesmMdLUnTbF71tzJ2otsUw4jjNp7yCFrNt59/oBJKWX8b6
98A56KcMx0AG2/TQBJTy5u0OIUfHPM5ckz59qqxyG+u3VRQ5oG341I64Ud/HOPLx1ePb4qRPIthu
99c9tTW+sitZfhTJm9iyek55jr7tlAqrpGb4+jIQ9U3VZZ0fp5XtLjQ9N5Ne5g8Tehnc4KYcxk+9
HY8FyolbBX+I7ZGtPp9EMJ9DLw/H4ib0Ua14dkTtQKAklJhreNihU1QP4GeaXrCOrk45HoN16MCF
CKaGafOwdofJvbEwR8YGPLCHsXrxZDwQFbzNinoWACtJRAR8JXTYEcFnlU2yNkVZMs7HoVFbLXAM
cUQqTnbdEeogNpAtzwABSUFrkAsL4DMawGga7FS1kq2udHf232vjNPn3mYYQ1n+S2FJchnZMsmU3
jEziL7ZdWP1LnuQ18+YNBlPSIZVhdybtHpcuGeUTJJENP4sN/CFNCyXyMugWgJDxa+wVsbIfpJVX
yMjQGEHi5rZiIt1xu24rvAf+vK3suRq3TUO2goRIV2Yr0P8GJ+l3iBkZMShgzVmTuA+H3swlIXfT
efztdyFfB3zUnYCt9m2uaND7irtqY7Unun2AQqmFbz9Ud85WE7CbiktRY/wLlxmhRyjTE7FXybxd
1eALT70GaxlmjzJ0J/7E8U+dbpH9tM19YnLuQcm5ADGBMYJc3sHxMot71h1ioTmlPojU46Ei2sLU
+Nd2udCP032zaOr738ydV3PcyPqfv8q/fI8toBEauLCrPIlJJEVl8QaliJxDN/Dp/fQMj1cceana
KlfZF+dwJZEEBujw9i+9wSdPFr3Ir1d2M/NRlZNEn3U0SfcyqN2ifohDkJkCo0+NYqFbyUfBfXKE
fTiRGFlR7Evwiy3JFfjGQJuUzUVLxizoGkdNvh3ww9xdJ0uR/YRntu37JFzHJnsFGS9ZvcawMDtS
i8EX3sO2VgMvzl09i3snzQSX90TA617SquSZuYMI2vxLaUyKyJejCnoCX5XRWkTHhz9JB10G3mA3
/TbWXZmAaVQW2bD0MjO/OgEp50muBXlRlxpZbjJvV0HryXbbaEeF7s5NjmagMNZLHG5Xv1xKsouG
DthtWlyzDoZhzioQ0o3d+17YSd1SH0/LSuHY+3iEeHU9ddX7ZYGjogUSeh433EeLzLPXp4NSk9kz
+QYjUQDBVi9N22G0SNY+pPJh4jIQjsd4PSgGyAkdaHyLaw7AksUj1TqhWZsuGBKWagpdnnc98eZR
WVe1Gaj00iYV66bqmpJAPyoav8HiEaRjDWLUWZG8zvIVP/6b2BdmT15Xa4qyi7GaguhAHILbArLX
FTmwV90g5qVrti12raS8tFLXdufDnEFMyD1KrDLAadjiqpqmL43luObLzCmfgKMg9rCblvuMtRjJ
AMkMUdTWGTEEQZqp4dDxZxV9gywqXAIOsaC1TfitbHy5ShBZskSW+Kc3y9FMmjzUti5ixoasIVoO
0+CUQdXf4m9vy/Tr6obW5H41qqoAAZZFlo85IHq6XzXrj9IOawINDcsgdVryrG3H0wN474S2EnCC
UianRtyg/I9EInetclJlXKvaqwKnRak7z2tyt46TLdV3r4nGXF4lbRVGpPrgLWhb50tNTgdd/zYy
qxPK+k3IhptKZmjWFrnY1kMvnR8OZXIcYQ6id/B874AfcZd+MUm+zPgqegZMj6VuviIwolqo9tPa
yVkzU8zRCaj+WKXtZQbpH9w4KJ91suP4Nsbj3qkq3LMVOT/96LhbPReeN19lK1ls5VVoDs/etqLM
lNa9HQbrgJV11cWQwjymKV9UH6LjOzSpz6+7sJYZIno7Co4qwseR5bt2fp90KFGTdtNl7RoHP+xV
YJLbK4RznH4zpOuWh+Acbo4zeeJh3x4yq1uwZBKVFH9sZ78InA94i63oY+KNIqclUOknI7cy45hb
buHx5IyWJuAD3U42Eu3HshEcPj8XQapttSW3LILW8IvcspjGFoO0Yl9v5giERaLd98pbFc0YxO8p
QWt+Ih0J2qCEqcIidK9XIHEeak3cYeFejMiwHLUjQ93WX01wWJ8QS1c2S70L4gAUdh8ObCwAar52
eSVd4OgxetMVFQPhYszBN5fL3LUlgSTNhEscC64dTfl6aFDX0WYpt/JZZzd52IC+HLCv5HF4aDGp
qmnDiJ2t6RVSqclPycoWo07jfbRaKz+RqoW4qvtpHUo8mdj950xcznI2N1+QjtRSLiBv6wvcqOFs
0MHVNxPZXywAZPD0OOgOlTUnsjt4Q2pTl8b+aurcRgXDUu08gFgGUo74MfrorT72cSwkhRvLbRf6
C9ylxilHBdJZmbLewr0UvEdd2cQMbOZa1fi2h5n8Zpt4kqgC2MUeNo/cSV0Q9DZCHpFvRUyFLZNJ
Xiy8P5/GT90cohVnGcZOG4XflG37KxoLLw7Wsruu8BJA/XG4nuMxIkybJmai309ZDtl4mc+W0/eb
chGxxkxjjrabYg6QqcZ9JcJHfwqL0btRHXBb9aFPnUi/abMJ5oo7DnpnmAk7zOJJ3SsXZUTmbge/
H9fhQ2X0c587ll6df+lmeDlK1BBLrf/QTRHtsCFXZMEERQthliLJCR+Io8EHz18OEaYTd5O0UxKI
t60gcyDbBxorlbUbrbayMCIxVOR0A6A/tkRN2gnsoH09WL0mEM8rU8ehpSvxmilNssIumqPLapkd
Ue1Dka0W2SZe5OT1RVBh4Ov2tLOOqvzam+IMm1jSsTLVB0KBKxuQImhsG5NJyclrBjl26lEeyMwY
CN0IwjVcfPR3Lf2ADy2eyhJTELT44uw5m1UuiR2BbGwL5zAhPAtK5G7kx2PQHgzEST8MRH8NYoVf
vFOsg5jukzkdMNUGSV1xL2NsmzPnnPkmam4sgqJ6FYcFmtCN9AeFKaRo13AKNktK1Em9Qy03uhK3
bU/lRxgAUMNjK4qOH+4yZYZwO+WmSshK2fKLW2J88JkPA6ekPVIYk1iUS6X5O0elMdW8zUEj39Zp
b/5uaIT5duF2Ll/ofTTX772qalS37fFMOSxPaVzZNwVb24inO/cn/JzrymZOsE9M3IQF70PwAofu
ibX90XBb3M2csqjyxvyi4QZEKeA8MPkOSR1u0qR1cn/rEszCvzkJRY64qsK25vF4Y2D+bbUaiLUO
Ko7vQBJtV2SvMAOCx7gaIz505CpzaX16jHU4F7q5tIlWcElqMh998ikwKhPIMQ7eniWCkxtpholD
EGafWlFNNBhiXYuEnr6iZNlyhMxgHaCzS4xvNERnR/7P+dNvmN9pyM5T76iRHfOoJjhMa5OmofmA
0fHe/venxXdUkwZ0fNwjXhLzY5kyyETW6ZUbSUZZ8ped9mhJi/BU+fxbzrmKP9Vigq6KgCr4xSi5
Oa/1LADWW/h6Wd5pAC9+Q+mQDvujcWFo160XxAV5M0uM9MPfWnPbm+cbIkwZL8iiNilmlusUEW8O
/QQ//TQH6qKEuDro1C5IebOCNZQTJ89O2O/KxU0S/DZLYA5XxDBOPaGI89qQ5bnWo3m55WlYdQ1V
HNGrctAQSHLGotVxKj6+EcuxBH9agpShkbedeQTIfQ0gjTVupaUFiH9quduGWAGLzIEq0/ido0x1
MRFH02r5H4kMrFJAPF/wTjYLYZBFdZudIMy8aJvYvkoIEID96gMfcesrRwe922/ADRfw3CgYm+Cz
nhLXpkIKugSowAFV5lMVSgrLJroSI1rzkI9sMvoQqi5VzaFzOmqQxS2r+d7rNcFNtKj3ojnd9QtS
OkyRbS040FsJ54BbfcQeppApOb9qlFBsJk94hmwKVW+ToW2S17HOegGln9rDfGuryQSYNmu0WCth
N6of6+0MijVfKyQYKwZ/qEZWZFUrHO4wmbP7iOk2y+sNiHcgORujIlvfDlXpmeYOOeIY9O/N6o8f
MmEn0xVpNZy703AgEeaiSh1zFrf02FffljYt5avYqgYFomZP/ZJsFnp5+sHOHtCyXy2Za2CITg0G
Mwo7rE4oexrHzHSGFyAHsILijHWCaMpZGbiCxafk73goeeBvqqrU3jfwwzQhIYn2v2wM4RQ7Pq0M
rGAhhoGOU+PHzm3SAAkEoWSdvl9z6uP1YFXK6d94+RRUdAUZAkV4n+CwNiLsO6FRYwrF73waGr/H
BtKKmTNqsSEDfqWkEUTazjWGcs9gq82KJq4h3BYr31U3RwYnq0NpLBiE8/Bpe4/jYrjF6IFo4ED5
WKbhNiH+x/9BBoBrvZ9aSzS4FShm42S/LjU44u3sR11ANrjXz1rtYxybRb+Xgx0Mn1QG9UZVYlGD
fyReMHHJVxq17xKg4iGJepBzRIm0CQRuVnmVVyQSfY4XeMyHCQJkRN0Uej4Zp08fFqKgS6fdIso+
DA49qSfOum9xKNnzHkeRAUrsyjazMpwrOYUHV8BdQouMvmrTh7pu9JIe4jpYlsdmmJR45ODhj9FD
X6AnfYhay8CnSUWvDtooHRedFH0b83QoaAkBpgctwW83ayVPsk9Hg19NTeQALyaVoUPm2THCJUUf
hpLUh0g0mOznAq0PEJ8Q2DAvuiE2i7KVwRnf2rk6Im+16xq0SgmDGT6BahWxzIKsE5h9670cs2BK
UI8z9W9VGqkif9XzwaKaMe+5Awce2JJA7Ai+cNECntA+Ip8ZpHEVBAz6ZKkBT0GRK/K7iIOy2w8l
fIricF1MsZgv25VGqUREH8UFJ4QNipdRtEde1uG4JGJFYAHltoaAZIAjTjgVLXUR2TzJ6j4ASk+g
eLFuRiKglqEIKxJ28smsdZhLzKOhOb0COnOoY5iP/jIhwN6vXtUlJexyS5zt3lkcz+C7LOeWxdHK
1l1FX5HB/DhBS4Znoto38COiHYOD1sFkRrg+PUzXI9lA3g+eMw7WHe5Sgzl2Sefwc7lls1JF9Ajn
BSI4NGjf1Lhm5yG3MuGXTIhjidvJ+YEq2KcauW5KfCI5RrS3x12+Pli5EM61wL5R3UWx3zbrRZEv
OWcCVDTjRILioNTy6I2Ts7wuMLOlpEngJlsfVYtcDw2NplG4vAqwFutgKxGO0DfltIQQF0XhvI0J
WEpImxjboOtZvXVa0FagQwKSEkFhJmuX5BKgfqo7xfezt9T64Qma17lt1nd/Ac55O7rw0O8mCzDu
a3oCgqvMMTBvnKYrD4bzUphRgfQVJ+dtaqtwsenwtZYqeFs7adya+CKDui9THQJPrp67xOt33Hyl
2UQqvbTrW6TEWVh/8hUlp2Q+d9PyQ1rF7HEy8jGfUKKPBf6KeyJajMQL2T7aOjDVxrwbd14ygf1J
B6Fr7evRpX39RjtN7Pv71u+aDtuPFxGduyNS3aFuyy1iulkkqfevrBGa454iosmS9yNGe0zJLtKX
WGxQolmMI9cfJMO/yXvJNe2xo6h4U+q+0u1nJ80nMzpOY7M4QlJPqHJdSYM4kRAuDLNxxJifwOzj
GxDELY9XLdFoaKCOEH1G1Dk/Qcay2RlOT7lxkHw1ED7xyHVilSzmy2mliUpBx56tgHFbAVcnl61q
4/YF3hvS+Y6IejC4zXSxVE4mo/v1aXnIKkMptOOi+UKwQ8D9kX+dG0Q6FP5KRobLgZ2sPELaIYeJ
AY5IjokVArFXY13OfXpIKZPodEaXw8qNr3HhBHO7s9u1KuwtuuWyXzZWoqex3LkIBKvPol+Aaw9J
1+quvm1ciQD5y+h1jdXsqQwmzCqD57Fo3lZeNpGrvZmrIBsfB5R9sIQqKvzZ33kuAZ3pDj+aR96G
0oWsxsM0JpmYLvtm1PyJ1JyeL2S6htXncug6sEsF5TWBsTWeHz9w0vFdEI5Ve9EbtaaOq7fETUTV
Z4JMhPjal90UTvchfTk6s7Ut6/ihcF0lX2ukyH2wpaoyHMMJ3W+izmwY4EpQCCjQkKBSx5qVpj0R
Ll2izCCK2RSmqxPKbU2rWW7mhFMXC5qUZjd4IoFB0ik+LkcyG+ePQP7eCr1a2XXs7drIW4Z+N6yD
qQCDXAGagL0nrvxOHZuQJ01QvOvKXUEeGlE0TUQoXLxZe2wgyQOkuxUUd5yqWis8KAfXCsF9gixK
vYdxFtrdQhtlJEP53uTnNWb4tByoF9KWEHuUj1lefi49ljcyQONpNA2CY18R3dIcNUK2Z0FcEMCe
8v+lb54QlH7hEErjE/BkCFhG5jtdNH32qKsedDhL5o4IJmyobgYSooEU8kMdl6asTFo9eDS+SZOR
X8FOMQj91fX9mkUYNAUkUte+WX2rzD+C6iQyxh90ODhNTwsrkHZK0xPLhUPBnO0UUIx+8LzeLF5l
b3OfxF4jftDOItt3cx8QiUraS1/W/a2eSO58sAK5cOe6HOoG6oxeeHWEMKuP7bvOs+uB1PG5zh28
b120+iShEFDIuXsMyIJeWSmEAOoD+sZuuSc2mG2c4dnGdUnKZV301oEuCuQ1bhxkPeRM5S1C2RUT
klbOR8sa6MT1Nmq8YSUxi9Ob84kNeg7fgKVA3RBbHOkG2TGhjP66DVlHkaaRleiu37O2hOMgu0f4
NFRYM1k6nxw3GflFdWOKf7O4m1+LEswdq0MdQF7Li1lxq/hfM9JWWvKTFRA7ll7UqTTc7Nsp/TyS
d0aiqYBLSMtLnF84lrfNMtva28dHXq+aWQpoFJ0XhnUtmlYCGXJh+lyy/fVO/aOJ4M+CS6J1ltXe
E1KZpOp6VvVxQS8rs/X0c2XeqWP8dayggjMv6oI242WRDmb+riL337yLddTARWKadfne7yI7WV6f
yKun6ZSoyZBvVg+3bV9QJrILbJqCw+14vYyomhglsWXAdq3rDAFCEpXgAfTJcGmtsZcTtvfwgm5o
NRFysp2YywQW42SU184A5raAoPncOyWzylZ5ibaYyv/dUHl51r8lQX8J1eVa5fZokW9LaW7ArWZ2
23pPzW25w/Wcad5s7EzKjrc2DoP4a9DGS5IefDt3/HFjle0SfyVS2G/fOWnite9CaurG4eWV5rMV
KZY5DsWxgOBuwe94/CeukCS3KbJAZ5Ke1k2N3bhEjVC4GQJ3TntD6qKLnqAEn2j0Ex0w9J3Z2J8e
Hclv5sjxtNuHajX1wlMBxAQ0tO3THlWDvfFqcEea+/Hz0DC2NtQ2Zx6Ufvqhxy/FNRFbBGO2a/s2
GNLtbBhkkJeTeuGJAfYTlM7JK3zSyURS2LxU5LpaZIHDYxg1gXeVj7UUE1sHNT2NQ7JYR8NFVNuW
9QdllslI+EV8RhtHm0oSxpG+Ltjp/GM7xl+8UHKIECavmb+LKDklzJTFYl+ilQkN8aRqDx3wuNIT
yDvIBnLW3gMa089jpzwJFwcyYjS8wMcLpFXMCoqR9z+6Fqhd2EHsTebL0a9KsnYK4+WXjmHBwsyH
ILYKbRawxJ8VhOjJdniiA5fKgtTjqIfNgAj7I3fXKOS8WM3hkdBNTN3ew3jg/YiByYJr7LGIIxHN
m3c6SkVd1tNWlIRVj/Q3AQ2wIGG/bHPXpfFD2WM1yMiGm4eM9FxbjGv7B8Hdc2kfTxfdJKedQIQB
wkJ57qWVhSfHDkhy3w1KNAd7zUA7MNbPAwevlzV2/6dLeaFtG+8I8j7TIuhXU1uFugeVmwj3bifJ
5kOGMW4qUZQfXr7Mc+/c6RP9epkziebfl4E4SgKJQskzaxrcZhGFYGJtZNs7SBoCt6570gUslHte
TBp2Ng+jc4oyoRfUP/QkMr3L/lYVmrvh0dI0ybZd4wU9d/I5E1QIfIWiLGbevF+qzowhKj+OMUrX
hgCOQ9nBuzoxQw1qBSrwNFaauen5XlKizJcnQlNNrVEFvfzInqsuMTQDLAtj04woTxDUntkNPdnP
qStxKPhxZWINUqCiYR+65BiU29YtSLXA2U10xMuXPU7dXx+OBIgUocRoT2SIe4wt+XVEoBdfg8Wf
2oNAactCNkQ4tX62xUBxUiqgO4rxJIV2X3vQ8x3brpnyNKThDyeC++UbMkPj2f3Q15cWOE7ohb5w
EIQ+H6Fe609G3RvvW0T3WM3AtIjomFu/Kr6UoNXLzerSaIE0imMUSCGhSN+8fAvO+YAJcVRJ5ojP
/2zc/WfDt8NYEKCzMbJezzDYUyW1/4gPnhDqXTcq+PyQFYruzaflQ7arj3HgdCJBdaFeD4M22SUD
RwjY+hOt/vJNPhdd89KMudY8KS7LoPbP5MikfyC5s8Zwa7v40HKAgqPlvmKkNnjdaBMB0fXyJc+H
KJekT5CD9dLh/fAfz18NZrM+7YYw2lqhAuZ5RwYDOeBl5wxNe5PYgTKrdZdDt7983bMxyrwFvXIj
G0cx/UuBq84ujDZiyTT9kXb0YuC3A38h3ajIpdPvT1kLpz0gaevJzFJtM1xBTnP8OKnrtuIPU/Us
iMDcD8URsHhId0ju5txWDS5TpB6hAjt4Q6OwP2llDEYInjJZhdnlTgKeEIyZ6A9bGdXEQlyjZ+8o
1nGxHfhRK8rQ1w250hcaEK24nbAkMPn8hQ5K9HAasOK8/CiFGRZ/Ty9uXaIgD3ySKvDO2gT1P3+H
cdtbI5ABj3LwJ4I0lsmcv+yJLgS3GVxe9ZE2WWjQt2WUGD9Q62Op8bCt6qNYJBfojGTrl/juai2N
bEd6xCxfY+YxKhjZ0CI432RH8Y7ToJBjvxdY4q/pFGSewWlTfvlD/fY+6AMbEodHZ9aIVd4/N5wv
9Sr7tCQUF9/SSaCD3OZ26jv8RQULOaqY1BgpaNKARRYn25BWdEVjZQ0zmEYvR5+ioKkAaI5RGeTn
mXUPh5uhoEIBZUbHBLvAUvfynbvPZzFrDN4XJ7SJXfBY78CMnr8OsYL9IH7QW0KiDcExFBaqps7j
KPQ+1NBJXzG8hERGxHRi3vXBxKencVjCEXuSyIR+DDnRA1/hbXwPOXHRLc1NVil/vrOhIfWrkkig
AkfRMiUAjKCsAgtzRwkQ492Bp7Afnt5YRasscZ870F+cdxvhpXofRgNybAQn9ep8Llo07j99y6lI
2i8IJaRByFJnZnlMEbIW9BcKwvTb4LgpcYkuNF/waZF4wj6+/MjOzPDmkSE3DFkRfNplYAQ52yjR
NVf4wlq1xVtrg5E8lYQF0COT61RwovHIG2LwoV3zr9CyVIORC96V0Ttozvm2ourX/A9V8tm2wZ1R
o4FTUBUK9vIgPFuSHbd2PRbBdWsfXYBE3ZtjWuYUmGVreo5SP1axu2REEPYStygGQs/JX3cKpuQ9
CgNN74QyKZL6mkB4p5sIXBxMBfzyAzQl3q8rAHsq0Sl4LwiF8LF6nD0/jlgxsMfgb0MPH+AnoIax
INEda6KLy5SuCe2XCKY4xbNXK6/7U2zA7++PPZ3DrRBYPGRIj8jnQx7yUfAGMnKT12Zk8RQyNrkB
61CXY/Z2YQUjKOdoPAyMDotTaezGrJf5lBotZG+1SNQqUZll6eUn89utuQCJdsjAkqACEbKk57fW
kxfjpkXm7dY6Z4cB60Uah5esZAGJ7Ib10kWVwb0svh3bnxYfWVN1SBWNC3HOJvR9QUAel/n3P9zX
+aJNcgkZCyxxLnWiQzn7/L4ErSyxV036Gn/JCgtNFzw8rchYjGCm3xYecQTrjd9or7wDWQmHxHTe
MAxbeKK3HTBHmIKXb8tc9ZeBhAmIZtguzBChd1iiz31YzPYwK8negZVFe/G5jDyydTZPYs7MYQxc
NwF28D9VyuJsBAtsWGYF8GXgUor8ViKqEBVwCesJGmUjKl8dbWgrjAYl8pYOwGSAMhzV6OQ4Z6t4
RANRw7ISOo5dOr8nLgoClo4tUCT4JDibR4RNuoPhRPD2AEiX06CnH7Wa0TKuNSP5oqiIGkAY1bMK
86GH5pPAweh/I/Uf2eSIDHp+NS72vBDN2BOIAI8Qwb7vQV5YGv/dc3dsF3qQvY7yw2YunY1Swkoi
rjp/P3nlx3lhkD5VX09zBAU5q+/LVz1f3QQgj2DllUQv4Qr77alDWau1AV0iUCnTrPpdMlF/DYwC
s0cmnVmp2J1MBTbATCG/zhxTHFkJXNxK5xpMvbQj7Gubb0ytih0OQ3sKVvDyjZ4lI3B8YAEmMyXi
SG3qRXm2DBfBqJ0hmjGMnajGvM2b4TO+tZrhoYrF6ImEoOnNQjOCEhv9Eg1j/dPD+j4YhzS9aD/Q
c0HHFXg/mbBI6rouyL7RuMfo21e7b/lFAXtA6MLJcAwJb2hyZFQWZOELGt8tpfS7dWdrVAX3YNVG
U08Sgam0msYx0BOcrqhu8HFiYCQgwJJy2/fpMv1oCZoIi53P/lv/qbX5+bxxUBGCMPhCcmz43afZ
0RyLnuJ4ZkBoZ+9jqnLCZecO91K1w7llXuqEbWz6NiwZEPwf9p2zUof92iWTWzA8Ed8zls72Hfws
IzQB+dNrhkkvxP91PLBM2TCag9QRv3l5JJwvUPgHWR5opeGbkwPl4fNlExCH/IKlgPumORqDlKY4
pjhtss4M0pOGWQjNQffl67rmo/y6MgpCeqjlSOjw/Ajn79kIJLNlitl+4T8S16luaoS8yPNO9JdH
BjlSCtTcw2drXVltJsdWjB2rJMHYBpIpoRwueihrliDUM0Zc2CdB6e/S1nFpMuzQXQZZSF/rVNbb
phoRL+21oijfn46j5Ems8WuJyl2DmC0VKqBw0Yn9BvF2nSrC+5k38Gk0Qe/eNoVNwthmynjz9p3Q
XdLTIbOyQmd4reyZpeTQjEsuyj+0EDer1PNndMzKsjnqS7OinL2czi9dSjFSbaMljwjMsqhWPp1E
MC+/jfNRz8LF2TGCNfXRA7n22biLu9mjsSPlzMlpvwokRW+Q3vPaT8Viarlm7eIsw+L+8rXPKwr6
czPuWTMdiHHpyfOde1Lu0kmS6eBRCzPh3dlQApBAvP3TzsJZBAu+Qxzx9CM+jocTqRb7Nt/j1r1h
kV6+q98ePXgjkWABBZgxbJ9DLNVUj2QSIColiCWJUWaIFKJpH2CwQs/48rXOz+6k4YZUvVQJvqmN
UZE+n4Tj2Oat7xCVHh4XVrJGu+a+HQb0RPVMCXobHFlh4Q5IORIZmEW6jlb23BG8pfoTFni+JrAa
CADsEAcC5ctvq1ATJsjSHJdUHglrcRcyi9W7jkbLXLYIbaMQd7EMC4qLrCrt9pWLcIYNg8AbBsxi
u1h3t5IkFWwALLOztWtbiLn8AvWekT4okfhoDIvjR/u3jxJwOASroxCUvkvO7/NH2WZ9NjpqqTFR
MN4u4KJVpom2M2KkKI26Ym+vhfkEccJh+WKwws7/Cf3UVu4u0iZx91/fEHUpm6zBEoT4DbNEpIoP
SxMN0VsR61zloD++6nptJBZrEKzsoOTLdRZgekHB3cN/JjX3x/GC7nabiigTHvvLN/UcP5QY+ChQ
QMbAeslug7l4/pCKzFZkD9J8dQFoZeqkRgjzdfI4B8PZkLBiVuJFM76StGLm4TM1GtiXb+K3UWZA
TE6CTHqz8ZyXINg2wprUx2p7ks/JoOdKlQaG7f6j3JyMJfTty5c9Lie/LqpAUSHgDAYBrs8gOAMu
h0ZqqRyPkB5NNFCPaSDR+NZsxMHJRzclCu4aRTcsvXsUXkwpXB19PvOc4VJnPvqXlARp1EekYfIR
92Fg2Zi+PWX8Tu1sr9OPKEnRQ+AkNnqQiWzF5v7JKpcFjMPTaJxyhD3lxiaAhi99jlVPYvPCN69v
TzP95Q/+nG/gpZvYRVZ3WzokZVH/PX/p5Cj5WR459FtNTdgKZ32z3z+p0KwSb+mPSLEgZpugKWl+
va0SQD5smkcL5PFe/lVy+v+Xeegs6/3y5keSNfWvAeeCQu2fA9FRLtTZl//6Un//r8sf/fojaeas
/nL+86d0dCciAp3KMpSGJ0QJyVZ8Skd3/L9IoZTg1C47PUG5XPMpHN3z/xIUaIJDDaU6aP3f4eie
+IstW5CXztLCgh2G/yYc3fXMTv/r7OCo6KMJJtzCQMlEOj4fJZqgY7+avXzrzf2Ah0bjy9/EVRne
OvaKpyWq2+HziMK32ODwQBYb0iIh2CKro4fFqEeVH3Ibt/gO27f6kozKeT+kkjZb8bLWPpVY3+eQ
+UomtPjynWSvw1HTR5zQgPCq5SQx7cSsI73T5JevGx3EQ3/nk5oQ76JhsX/aTqmo4eYg1vtphpbe
BIVVfrD8AecdWcnJClqcY9eKSe24lmI0zSewShvFSfYRiUvxqo+miAzGMvTfKoV9ehP7BfISuglV
VzHpMqhLfSbuhgLSuXQyWmLjyIns6xCOvr8lSI+edZUwbexm5VqbOSwD2kxM/Q19WKK3OIGdW4xi
5Q4oll/rUkrdqSnO7zIEzsQw5CTyYbaZK8LyprW7AFmi4zFZg6YVT39TVgQUbroAGcg2K5Qfo0Ba
aPvSdBglUJbn3ZveUuPPgf518Q3t6snY7griQ3co16JsR0eMHpaUaHX3cvUGO35V9HRV2Ro4Zu90
dhlt46CH95BtlD0qz5aInkdUX6A6ZIDA3PgRipwyubXyIXi0MCoBCRMN8o0qWH6zYImX7VwXHSez
SJe7uM/kZRLnyMXp3Z2Sv1TG6XtpuWQCIufUcjfbRXGHymq8G8Rg438IUWFsabPNKEvRe8wbpDHi
VVC08SPS93jZZHUmPojesq+KvG2xiCxlbwJ0fZTsIUHtNDCqpwA5jJe9n8u87DbMi/Z9Tjv2r3Ua
qNJg2JLG0VW1fiShg8ZuFeY4ay8X73hp20bUj7Rm3ji27b9e56xydmhQ0LXWrNr6gLxHEJUcTKLc
rA38JhkTgXNDvD3a7bY33YHaPE8dXIHp+HZePW6tk5PYuDhcr1C1NflVS9v6rzQmJ4spWMld0PZ4
p5FwsanPifOKIEFBpwofO+0YcXjBxTQM2F7jvEZG1SHR2jlZVn1Ss7/UewulS7ENg/qCzWd9TVAW
bRtdRPWPQwIJtiXMEVDVqwFsUDMPKQ27BZ0eJ9oZfstwKn2k6RXAC3586wu3tDxQmcXzJaogGgta
wexb9FlRxU0bF61z66oZkaZrxTYKwRISbacTnHJ+J4MRj9MwvsP+Xc1by117gmWgMIZr9FKTve1w
RlW7spB5dxcpjVps4VT73S7zpqC0sNbXRRHVHzP6bX6LMGuAILmds89xmV6VS/EwoL//VPmO+oTv
vHjjKoKgLubBrvV20Cl9XZuZEnRDa+DwTTxzgt/E0hm8DTr3BKOWswTVwS1DRAH0QBxnBlupHqKM
oFQiGyt3K0G6endqP1rDuH5LB+LvOdDTw4v7tFu56UigecexlwZXI80jrsehLcUu7GrvO1ZX77Mz
kr2wG7KeGEURKrra9TON47KuaVz6lKCF2zdJET0MgyuwurdYV7d9XGOVxOntdhcRUfKbMvPiNzZL
GG8lFgmwXJxPe/RtscROtoyYufXYLa+YrT7zWrb6x2qp8mFVCEI2vm2NAZ3G6uAV8Vf0fFeiQ26U
r4X6xi4B5+A3Xbtsicltb6xoRejGFJAIQIO8TPecWvVHBNa1kceSZ7cZ8QKuKId11rzKTTLNNtKu
xtqic0tucxpfVHdIg+pvtOjIeYx0aHmII6xr295v/DdCdvaPgYgRBJ3rCp6Iupa9YB1XCrkpWlef
jLCoL65lWKQaZ2uMfTTNSErEjLc6YhOCPYEdk6nHik674ctB6l7h0ewJuEuTRHyA0kJ2lnJ09C5r
Nwnf0iqij+iT0Zb+wULKccfAqqItJWTePnRZHOQ0/uIlbfEIOz8XxOUlyuzKz98SBF+W1/2yWtb7
ILL49pTtKtoScDY6eynkGNLE20/anWqdCHCSLfuR2FN3wNKV4dgppMSDRiKnuKNkXN80mKecHe2S
JhAzGeivU12XH4OJhj6XTRPLm9hzSlpOZcP0bcRmfD/z9robnxbfGMsjcgOmet73FtMJShA1Np2a
0vQPGdfnBT8ID1oBoojtiMgqzlzPd3WvVj7rOHku+ISH1xWSzSt2bbmz5JjsRV4jdJ+j+mbJZ3mq
8v/vVHrIU741NI/LknT8H/ftj/rtP3XS+X/ZI+cfakLOM/9cEv7P8usXasJfa0C+/1QCCucvm7fg
2HhFjITC+bsEjP4yiJhBpynAXCfg9PqfElD8BS4JqC84vdmRa7raDM00pv/9v7mUlB5AKmQM5SSE
u/9vSsDfIEgEVuBxBvag/gObeT5UuqnLunqMoaTzdH4o6pHdlfrN2jdlS6H2y0N5faornwXrn5O7
wuE8AsVmk63Lo6C+PbscbVg8GqGl27FvvE+c0rOvtuxStmeCQEgn8bCAq7DOekwPQn2FSwqTTZmI
+W7Jl8C9rOoypkxFiXyvUUOW+yQdpmgX0RnmgdCpwNmlY5DRgsGNqpvBGysy/Ov/xd6Z7NhuZFn2
Vwo1N4F9AxRywEve3vveJ4S37BtjZyS/vtZVKRARCUQCAeQkgZoIkqCn58+dl2Znn73XbhX1xloN
nsq34VjNxJHYHicN/SJLTNxscrChbxLIbsA+jbx6ttOuasku5OYd+43m1lfVxNcic6J4ReZOGwsH
9hQKuC+vXdwmhyQbBbdae/T9DeAMBfo7u9xk0PUNnxxMbLz7poChtixu+oyHwdE3XG3pwyQyT9Ms
OVHCcqsYzCpkduY97BXtdJ10ZfPSo7qf4Bfk90ntdjmB78WaNiXXwzEYFDv8jTZZhggEjsfbaXKN
JNLx800/hIalEw36OrwnkKxvUvzn5naZO/vV60ex0AlbGk5AXAA9X+DjedaUPmd7wVUcZBBlPHcu
KTqE8AUU9sZrhXxD4Y9fqNEsqcuzvdINbMQpwk3aKpeNqSn1zh6Ta42R6t4LTcczd5B5qD6rCiDE
trEWSh1H2ffJpte8C2kq8fU7JZLK3FuD3VPguOrjXa4oPCQfN1YDUdbME3gSrUnb4RAdR9r52C7w
1LYa08jiP3pQnWEYV54NjqZuies5wnXeU6BNBksvw/ogiieoESL+lkROwX5wW3eLvF3UMH3mnRpp
2vOJ1F84yByEldVPMrDQ658sjQAcvaizt52kXNMdUUJyLA1BnKehvdTh2rWVU9xpOdPNFF9gy/1U
UcYWp40doie6mKgbfd6Zg9X9ZK3W0E9kDIrVh3LLs3fBL2wMYmffCVl97DDloj3WidFnFFZ33Rot
LZehva51fZTq5TS+WgrnXkDpjZEH5pDRssjlS70n6TxL8FMOB1fXdDizYSVkF4P4YtgMR4oy0mrp
KYMDUUD0jcdEfHq54wIXwFI+XJ662Mb/cKn+0VK6Q8PCWyBUzMCam2BMhXwgZMHLwSSWUW9R3a0y
MgoIaBSQ1gmOOKnmT0/5VLhLWQxs8m1goxHXJwmJSGQ9HeftQo5g1Iu+CvD8ql9YBQxHyiv5NPNl
PNomqNG9k3FPi1BzKIpuBGnKjdIW0HduVQ761vDV+NgPHVdBXl1dE+HpvKCpsGYHBYCf6woARBql
2M++GbtAn+q4qB1cWH6zRB0k+Y8WLxO9zxAuXNLsqnxXywCv2xjpdArjLGNYtRDpfpRpV8NV3i4u
LQ1t1zc7YiGZfeT2kTympWoVnDyS1Vs7k8NXma4EFsep0swrYMYFNZPQwBSZgnQkfwPKDAyqUzrv
qyPwRJk5VJuBJMGzCzXvsWUDe5/Aywc/0ZXTLcxuW49W6RmSSkWTS/Z/oyTzP/qghhB8Efn+9WF9
3XRD+r+uPr5+vpv/dGj/9Wv/OrjNP9gla3TUeaxjgCNxjfp/2o2h/WGxOOQwQ6KBAunz+/394DZR
dHAfYmGmgOiySfjr4La0P/BvokdqbBi4Cvxb5zYCLkflP0o32GIvar2HU4cVovOnJeAfDOgaoBkj
HZhvhdtM3l5bUv2cLwZvmWsw+K85nPg0h7uw2t673revKYx/ApvOB3fhZQej4NsGUoueMd4iINsV
4GK72ZuVG9AwSuud/2YmwtiSnt15sX6HT4DIm7zF+/fa2q1106gh/bVrOq27Th4KOp0BBmy1GQR0
+WtSbVtd0N5RqfnZwzC4zc2aHrXi0C9F9VCkdkELcW4zxlQb0SSk/JfivqEyO+0pbPeqXePAe5kB
+8E8CfQZo//iifUqXTL/irQfRyeSFcFCPAxD/VQ23bOs1iuMbVfAAZLdShN1VhOlcWqyQO5CnrY2
Iz7JRTg3jXNj26lx5SbLTquLQ+VPm2qID2NXPg3sRXe9ZZCet77MgW9g3HU68d0kv+kb+eP7iRtU
/bqZWBMJfWjPgxzPldt8wzj4lp7Ys3Vcg1yrXtxJi7iG648cHeZ2TLz2kgt4AKnGcnEUJDXI+pSz
eukkc3OyPsqi/TFTMZ1FWQMVc9/Wyj3a1Zxszdz4rudqk+MlC+dF3EESOTU19QBzlyywqcucwu3S
B8duUt4b1/mWwj+Gmh8CeWHf/tJ8AvHJ7X8qXWghWbUZe5G8ol0YaaxKH02OMOKQvUa4xTaCoeO1
Mxv1t1t11Aer3L1PjfIx7e7J0RXQ12LkP4ALDxkKPsbI/pEd08dQ0ixh5du5EQTYOr7UCiF86+cA
vs2GkIDtQdAXWXfdd8Zw41qrFcJfnXYZ2P4o1h1CrpcshzEm+7RDZ0vzgtTlwHXoMvK2LkNfpl0I
morry8wGJmD1ISNDE1SS13T5apJ24lml70vGE20SuGDSdW9tgfKYTJgSPOGBIoMAwx840o3VgM+h
kaX2Kiskok4VdFt9cggelL72+6Lt9nHmXbvLejNyOw0oT94tEpWOAMpe5Qnq+czQnDn9pquohhtb
OkSM5hP4jwdwA8dFt9bUG1Qs0DYXi+Gb4fVvbkpZceD6Cat3cmPjLmbL0LjQt/sXVZoVTQIWJ8Z4
Av6x4zEPO43MoeXmjwjJC5+PUn7mKnNAsq4OrVjCehOp4PLaWNEMuVvPzYktshjpRvWLYQovFoqN
ENWt3dyUafxGzST1Eu3Rq7f5+jIWRuinaYRAc9Dz0Qh74abXdrre9dSx7GNPj2/ybo93tqageD3g
cYw0vyPDVjU/Ag88Oz6xkM6HsWX674kL94FPrm4TbsqyN3vKeEklzRLwQ+k2ADqtiHVNWAyG3OQw
hvecgu2eXjV1a1LtsGvmNgmrXpY7c9IfytqJRl8L5jTd19zdI0oRfq3VvCIFn1yDb/uwl9i9Tlsb
qbO59nBeBnQCyQ3c8dBSyZbi62M8nTOEsz2g9jrKq0q/R4uFcZKLluybVZz7QkFot/mI+bMfFol5
wLZLH46i475EYLREsW07e+f4wMhqjOBcOHWPv2u/FiM1Q2/sB9iJP8AUjwz0txcD6B7XM2nZGfMg
vZTsTjcMMtqNZxqhpYtTDN92oEPF98fAblB5ub1S9S30nfDnd13qZeAZ4MMQWoc9pm6eFTQ3UCZm
saEk68XL13OuZEVDiFYHC9mzOZav5gwBcRV4SvLlfuKyG/mFgKjH7ZJ/m53qxth5zgxiqMTwWBbi
7KFX9LZUIdfV9V0rxJFl5PtSVadZS7LrDshA5NqVirJheSMxHNrDfE5KgchszV94ooPCarZc5Emd
rlciTauQ4gPcOw2tOEN/m1Hgcbn/ADYep0ctRoCW66Z13pMWjHvaSvvKdS5A2VfcG+Ymnde9FDMJ
5P7Dk95ukNPjTEk9fo0X0fhTpMn5bRmnqzyTIX1X3NoTSSJU+OzK1XgNsEMchTeEKw1naG01YCCp
ssiu6/oLLycLADWxDqzUR4b7Z+P56x3q0RLCWUUx13/1yRxOsayBHrjGV4+oGTjJMxHr/MqEYvme
AeDaOrnzQuhUD5o5vnWmRwF//oh8zCVcLtkxbh0AzqUcbuHQPlhV6my1zE/CxU/qw0wOHWmO7B1M
2Ah6AgOEI28sGrub+bO0hzHMk+rN9bnSu+5bXbfTjvSzs/XWaBg0iNxGj5ijZdeUNt0SPz1ljfOb
tIxgmgMQrvYtAHs8z75kQ1Dkk4UMN31RAGsHWUv7p9DSp8Qd9J10nK+Fy/TWtxfrQdNmeZdYnKij
vlwG4MFLDsUgrdAkyPGEF7WPxlpHG2C2DXPbzaBQ8qT5Vto+67o1XPWwuG8RLBkfs0peg87p7ing
EdcJedwDqXztLlFe+gttrDwPzlLfyjKu01Mqkn5HUaH7mupz+uemxDrrfb/CC1nSl9aASeDLdt3I
dTU/Sb3HZ1ioHVeKQmwwdfO0sl/XO1YBrluPL4mXNB+dFNZRwsSOYDSMxx6CWzTbRXHvTQ2IWfTi
+QLBrPY9BrX7Yo2NG/Co2bGcPIB7NJHbZWfvx2xotyjKHe0zadP/+l7jb7QxrzeWFxcfjpXPoTR6
+2hVVX8zkGAmjbN8CD8evgsf9+ucV/LRH6GR86LgtTt3x9wB4CzrXN1hqgd9p1XxF7xVlI3es/SD
XAY3zAeJsdA2+hqaTdqezIIZ0LKldsNiLiVcUAje61033NpVJq+03pk3dVlu7fHDRsynApXDqSaT
FMkmxRycjjdz7tlF1ElHkvTtuu5OAdA/9i3r8Hk07J0O2JXtDPaPax+gUCCKuN/4a5YcRWIlfpBn
PrpMDoYDecNuorHMnNdhTuabtJAfA2VFYbkM6lPZyBHcHRvG5cVG56xNlUPbqp17J2/XI/ZmeZ+N
XOkGVdAPJo2qwZZr9GWQiRUTQpOd3FRzKIW/jt3iFHv91oxD3Ccbv/+YdCK741B9MStvxOKEqnBO
7kKTZG2Uh3qYhqesnK9LvsW2p97zqsSKCCqCZePB6FR+M44VOgOQFa5kLS8l+89v7MDaU9vRr2yE
Q6edm9SFpJMax3YAUa664uz1qMzz0BAPaMYT/XeRVfb3o4lEwWYTVB/Pbckpsaaj2qm8/HZoDdiM
s1s+0YH63MeQTswCxMCwplU0VunerOtk2zT+qUn0eivpXaH0q7lCydh7jvUki2L0uVvJh1mpqJic
Oz89UaYFbx/K6gaHH6ndWrsGsEfdu99uK2++lZIi5O5KbwruoSoOJc3EfFfLZtObonmykZmSRid+
tRzGbAxazd22ZZvtYpHdq4TNinIS9mFKI0wUP6+wUkO3HQRVsuQS3ZlBehob/25OxipyjHhnFRos
jvTZdDp5BlplBi1CBa7JenllqHjlkD7lTjuHVJXtDe9X4sC6oVA7OZBS59Hnv/0QtecghHFKgOUM
u3kh1TF8QVZZj6MPGiAB+yS20HH6yAdKuh+EFpgY/NJx1gg1+5f9ah4U/csMemxD0xtqoh8y193S
DFSHGiNN1cib2FNHxHwohTLOMD9geI79/IpFAIfL8KynUpwvWkJN9UE0qrgFKnNl909m7+EMzKBK
DcV5sdajuY4YjpqSVEhZPPi2SBHaj7jaFm5gdVjr/pGcLuej9qcOV47kZtiNvRedhI+urSe9RK4T
VQuEh8doHPw6wupabItqSoPZro/WxN2bs0sktGHxIY7IRLMu6GYOBv4XYkY47NAQayrF+5Lf3lox
1XpVwOL2SvPBXdisvwtAJmeELgSqf188+C/1+38SEP4nOT8ugvW/Vg6CsUw+un/W+S+/4i+9wPvD
QTDAUInYj9sab8bf9ALjD9N2aZRFsyIdR6Di73qB9Yehk9xxNYsNAY6Fvwv9lv4HvrwLXBEpFL2c
UtH/+D98Z/8e8e3/0z//o/ZuG/wm/ywYwBu6fHEX7yduVveSaP8HwYBEBGUBBMA3RFix/Jvc+m1h
W0AiuobuOZnO04bWZtcLMUU5P5R9NsSazJFdOZ60/MXxpKNHE6js687KOBoWi2MwzNYL+CknBP6q
U7BsbuyOHoBALyajJyg2rLRxzLbRAHOdO9Cz5K/uV2o+UO0zKKxh7LVombiwvbtR2C7YC5xoAEk7
oKUBr/QEYdlPGK3JTbPLtufnPF3i8xCv/La0uAHl7drW1Q6uTUtqUMQ/F/wNpuGkxfVQyHTbqfoF
/8VWc+0b+Jg3qT28ipVqQOVdCTs9UyQT+FUfqqmg1oLInKQAI5mjGARm2s77uIZO1ut7/rvLdcqc
onK2tYP0cJ8IbIkw+kklfNrGM2FMzjsNaSH3urAmy4ikGOEC3fda+yEH9zoWKqy9/ASv74nL5N3i
4bkSULIJ9tL1x9tJJC3+kJJvA0FW7IxwJCUUnEZGMnEBkFKbwiltLvwSfDdxCpyX5ag7mq/0fmyX
ujpAdKrnbSUZJjBjDt66nzNrCXBovhty9t/KLJsQA6BIY3WaZztsGotxSXjJizBV8qrLBo5wapbi
RxmLBeIavvbV1FV4VCxGpmDWDL0LTLNbkWbSjJA6hkq26T7ej6eMm8V17l0m3CwxrfMCDW831K17
KguzBDSXj0dVTLQSQITO7ge48U9Zi2QVFuya4RX3kgIsOvnabaerLqVyLU0ylspmhkBKvQuzhJ6d
AOszNzucCYU7VHeaMy5bbTG1rVpEz+JlflCTLL0Qtpb65e6NHcGZ4n0B773knI7dCK2u/r1EDU88
+fN+SLRsU9ixH3rALQ4oVv1e9uUE06xPv5ahppFUsGoPJqMqbhKWPFESt1+JhYMIPP34y06BcRua
1raPq7gP8H8uHmdmM7M8mRv8HKAXM1qd8cBcRtW4+R5mZ3hN1dC+GJ071nvVEWfisDD9O5OiVT0Y
OCQFX7nefXe+2T3Pq1++aO1QtpTL2vbtTFah5/hjaw2hrX/plsr+XGp+64BF7JKFNeWuZ9vMtTRA
lcd8UGnSvoljWgQ3jF/+l4k7hGcsNfynxUeG2VQVHQgoPGn/SUgFPlK6JIxPUOmNJkpl4mfbksrU
acMooc4E5nIVzbNW/JCMVP3GaOfu3Csrhmjaj/zRJ22hBrRsjSk9N6VV/bi6ob7o/9TSa73Kmu6z
yAt8iqnq653UVL7yE4VLuks9q5Rbt6Msde/KRLdYREHYRTew4u4094v5ysPDn5G3kxGAQKRNcKEt
hyHHKeo5dNVUNecS/EV2KLTa6Q8oSQXOtrqycY2thX5Xjh3VR3GR9czpfACsIHV7NeMdKRaxN8np
YNzJKfNl9TRUeAKAlhOcHXwtvgZh3Thh1WkC0SWhQxZsXBYPoZHTtEhN5GoAk9An3edarhy+jb3Z
gbCgl6MPqxS/blDPKkmvE52Pdci3SrqBwkfCgo/H7mjprfYG6UwrI5bEmRa1lo+XBIfvSPdG4Xrd
DnjirLYjNzYYpPFoOtuKOu82Si2tbSMF1Wp+SdNe3WQYBvSIdPYyh7xhnSbyrU4z997KLTzU1TDL
01x7/he7wm7ia4EKetmNmsZmHuCKA/TVKYWl+tZqNhaPlzxLv6dJpoWgqm/8ss7TbcNY++o3vr/u
U0JfWUheI75Q1stJPxhavWLjiVPkYgCx9kUKRB46mstq+kcctbU6V8lYl5jxRkxPY48sDWDJpDdw
6bUNzT9YF0qZJc3eUQrc6Ky7uth2knrVCIGKEiVjMmN9Z/K5xaeFTEitUpooPUTJt9vzPAzZzyqd
jlKJom+XG9ehc/7sToaeRiumlIM28RhvdBiPjAdJ61mRCQrU3uIB9i3kzEINBwJu9YfPgoayYYVh
0fDL8VgBVKagRTNzIOBJO+nbZerLOljnYTq1bYPxLeboRGHXBtzpMEKlfcDCNyKLFSvmxcqhMSAY
RGG908lsJVGeTFoZatrS+WGJ7su2aHJO49yKBqmtcM6qt8s8JMMRjwGHusUDoI/A/FbwDDRQGDR/
BOaIyWVj825liuPc4d9UZt2GcnaHeWt6ynCxMHVeG6KmTU2AhbB/X0aXyh+/jZXa6lnuElLI48Kl
6DHXgTlR/03vARs6LGKMw0zqscNllMIpt4vobGkoZ5TT54ihKNvIkRIq3taxfSb61/70MoG9PQFy
oDACftAYWig3vW48SKACkY5KkoRanmoPhU2vGWE1hvOxvGiFnVku5zVR6sWyqsQLjIHpDNRSE4IK
MD6hJWpVkMQqUyHs/Ow4UcBzKicyFZFTk//cVU2VZbSb2eKOmNmabaekSd5s9zmxL2moyhq/q7lb
ymtvsujmnTrTpMewTEEMOon/ZcVuRocezWo3yyIGuJGjMp5z3stxUIJMrMgqjVDV+AY7D25rmV/I
1g0eLHVRcwDBt19e7fVdFLOyNHdVTNFLQO7YFAEWD+0Abo2VQgWp7nXRBOJZtijHD/xBd7DUeOav
HSvz23JRbUIhZ/PdYDmZRwPbpjFsFgepkjpzxauPCC+GPLhFvwkLSmTkdjIW9B27IOW+kj4lYj24
A/g1Bgu2/I173/TWTIEFpRRfc39xWiKj8eMbYAUMASXD/JBMx+A00i51HhjdMlQznQWAW5b3ZifB
aNKkG6MNsGOVm9Rd2Q70sIlIRC4UN26MSjVl2NezZDu96tZxak1I8nZNan8jvULR7OV62YYDWsyh
Mht5l8aZGFDZ8/Sdz6z/vfaUEoX26sT4fhcPw1iepBOXEEdNFJoR17kvNau+o/JS/8CC0vCBXBkp
I9aul740IHZLtHJcHjE4cveAzKjTkFi18xzEMBx5hisaRoIeodKK6LSWmJ/71fgk9lh8DvyVlXp8
cWaU1aXolvb37K+w9f83T/1v3WJ7+a/nKkpjp4/in+eqP3/JX4PVxfTO/ET+wIUDxFL1b4OV7vzh
QVzTINJcOiB5S/x9sLo470188jqUHgAtNr/ob4tY9w/8WLrL8pT0+IX58e8MVvzCi2vpH1axfEEO
cT2SjZdYl83X+M+TFeJxwQegnVgVIrS9Yf4gTImHnP2fmOir37QGtOkg8Snh3HSmXX7zUk2CddRD
Fzllr7IC/WrxqUPaUATs7dbYzN8XYgeHGLfnG6vWEX637r8mVTw/V3lvbjoN2kxro38Auw37ua0e
V3h2O+6WM226bvFTkjM7TbwWXpU7rfd5R/bbm5Iznmqx1yT8Xbeb6i+DrpYQctD0jNcEg7/kFRkj
+ZzbnA1VQGWd3LKaqfYGK2aQhk53pDX1s9OewTVT2PZepu42y60vlde3fnGbWs9tHFd39DHIyKaO
4LAmPdVpyvom+1k9WH023ygN9SmELzJcu61ufyYktu9H1ll3bp46r/WiFaAfPaPaGQk9HlWunLsc
btbBp4fkmGORwDPlDcfWpDzF9qEBznw0kWW9fcw6J5BtCcqZCHjkj43cK4z1r/5kWNcxUbfNxJ6R
VtvdBLBrC4dNY2fnrdf1mj+NkP5hmoENniJHS+ezKVuabAxFqcZUgLKxkvQ82n3M7AFdt7e/qA0Y
wwHn1G3t2vPVZFb1mWSjDrtasJywslvPbPVwMDXAmrhh71ThPxsZDPa507zTWF36X0oYJE7S90fa
cOew1fsj7FfIqZ31zVjmHLKO6RA7OHsGYV9R1d2x0B7mnWs79Xk22nbDHT8BVMPgqJyLO93pnac8
s99Qke1bMcTxRkjXPDcUgO/wuMzYbhYfUGjdWztwk1+03aNzoqPvC3sVcIirODI7s/kYq2eH+1Ky
oR3mzhEUdSlzUBs6vH9b31gEV/tRv6mWuMBM3wzw2ocZczPgDoc732mdbe5JdKCU9x4wTophpmrv
QvTYTesIcmxJ+HmQJHnWlaueZ65jlMEv2gvv4SdbK6cTGcnkhFleHtt6nLakNFWYoGe2LXa8Shra
Bqw8Xb52Nyws2wx1jBXSMgxE6701ldzBm/LDlIT61coxG+GaWndTI43IWhwWm40nr1qszkMwyLyi
TSCf32qDraStl+NNU7tWGUzLrIfTsLzguogx32dJcqjMgRsdaKF9jF6/B8ybbCZpuzedD0AX05/f
PNcW6YmiU2zovWqJWDfDy54NF11T4Llr1zYiXBA/QTDkicatcTImQ24L4Xdfg1VzxLb6Gsou0Z8A
unaHOOZ8p8zCq49d2eoHXevMbZIXb8odtKAewIFXpdQieqfI89o6WkSr/G+eng8/FwV9ivN4BMHf
hIiaSP1Ljd1Icanv27XepRbjWk+JFh322JS8FJe6tgg/WhRtV5rBJb/CBneq3MQ/4EPTAtuV1UBl
hcPN03J5A9GxFdCG2d/Uqu0euHJNR81tuC41RR6RtZ5ONveTU2xYuQyU7j/Cq5UnM+lEQAzK5dsk
GKKd2BAHLliER5rW2Nc49D7SeqW1wKxXUuoJhEosLVtoo/LkGa3xIDLD4P5pnY21uSLxlL0Bo7nv
m+IN59kYXWpWr11LtOcUz/5BFMnDuqwLsqpzQ7CGIlWXuDOIT/SJi4Y9q2kMy76o0IrZJHagoBBs
VcLX0/ATbFRxjg2g9lpiuZ9WsSxPcz9nWlBZ7gOxDipQOy05xXFsR/moQP1zEJ27yrf4TAwEFxS1
jWzRJu2wONptouefmbG3LNHjUIFoOVrvCTtbhx43p8GiaRYuBjTK0DHxNqzEFKLKWOxTWRX0kotM
3BtDsd7QSoHDpDUPhVARcNs28id2itqQ4ObLJgbDTgfg1qrugPMTgYIlsii4RmoasUyb4hINNnZQ
rt6GitBbOB2BrbsiNI1iOiW6UR9Gx2aoHWpqJtf+AfvrzaI71HzYE5kms6iuR7ZSt2rMkhctHlrs
9OK9l6hEc2J7t2OVm1vaYKNsil9rVnrSUMMe1cQ/IsbvHcs7arYxPLhrvtXTYtwJ5R7cQW6HRGgn
1+fv8PwubaQlTgZ3XrJ1VuI4m/4vec1b2ygu2y3qqEn2f2g+OprQlX7Nnrg9Wg7bYreyybzTAPo1
TJTWej2fU5YTA3ZVekMcuzjT9juAqo8dcClYKW25tL8QGt/SdsIUKCrjUdRdstVKc1MMs/rJCGQF
AGrS/WTF5X41hP2WOZl37tvUjS6g4MCS1mlqEy9qYgQp3K8W1SqTfaSnej7kHq0kyVrIs9eOVzOS
zfFiculM/Y4P2VZ3qFrcGFlBz+l6rVNWdzMyONDSQnqhYeA9LKtCnYSN1G89oml0y1qjtoUbzAxc
NukvnQrTk62b7b60lGLLbmrXDZbHpjfMHUwvePG9Mg9O2v1OzFtbLwXpG8x+4z0Q0LIIedvapmfu
xjrTi12PhcgKKFUityBi+56SGus6Ybi7JeTo0r1SL7vFS6t70G34dSuQQeM6xFcVAjdSwNge1qVs
TqkeLwdqW4Aoqx7cZpeLJ21KjQ1tMAwDC5WSrMmycQi0zFqfWGXmbAi9tv+xvGXNACRII+ykWjYk
NdbPggRf4IrBOvo129mSutznfB3H23wCMIVtQX2DR6RjYhVWcso10m5VXniRI7jU0yriGqW5pWlt
b4+atgWkIw+sbtqtazCi5ukD4yVVe8riG8uRfSg1szpjEpiikckpirVaDzq++aR5SsehLVPE7FoX
e48Rdg5TYXj7qfSS916sXPW8Ayib02wsJ4eyyMISW0dqW810N2Zry02hxUfaqA8yr/edn1NdagCS
X3l5K2ECWM/LKxvSV5Ys5rGZWos014wzj1qIrBjLc4ORaStR0grYSKsft3fL5Lh3Y0xQamYM29JQ
9yU0cYjbiwMMx9S83C7DKSOypFO7ZbZsOfPkjWo2M7Ln5krL6msvmddNLxYygILeYh7kHR1AL3Ay
rybQt1YDGcXRUFYWWh+Yt7CiDR80dlHhUkxiZ+D31RkMXa3cV8Ii+MVWznOxofn+V6r7bpjmPMR8
RrZZxb2PTnkf9S+JxkJ9SvE+tDVzOJby+crjKAtJoeE98pf7ZbHvvbjb4sHC6dHr5pY89Tkfi6cp
wbftlM0jLB7MOS63rqQ54RZpd1l9Q/0Q6JPV3vWYOoKFlOomx/pMNErD7Z5M3x0SJdHKoYVbRgyT
ICflOF6YuNzBiXhWB2HEeEn8Z9shPQ6cnqt3UJt6HtH1eI/Xiz/DdCIwEEwD32eQOiYfGl40Keok
YhqCuZkaTOLxyhaFjV6iPxbC3dPPBNyceeImppQ5VfOJavEJYZzOCEVyYLDMqNDGd7NuHpqh/CaL
9hsXEgdBvk8JaQbt1O06gqnBUix0SdrZHYAeGjbaqjoLzWm35sTld5xGCjAHCre06mglxjYdYWdR
gpJFveJ+XfLDJ2hrew9EpvDe2SyGIMNuk+klNVsRtLoun9cl2U5pdp3YCQemcSld9hxO6PKpbjAl
La18TlyDvtZwmnmnLnipWRuTDNaTw0Be6qgD5LzBSq1ejMurk32p334SgXikUAznGFbrM36fjcdl
p+35Mc3A/Dv52NqZEWFNqQM8JZs5L/NrCpm7o9Br0KiQsPMNT57/2koKF/tKGL8Y/+33cmbhQ4Vn
ulRHbvz8UJuBjUrfICGQDZjb64JHkfni0nFRQsGq0wSUHhnI7mcy/XWbjLLcNJInHXDh1pQu7nwt
J8uFzfRadVkbDo7+yZ/uWApxVU2E9lynn240EoxPg+dMfDGzdu12dszFaCW0KxxAZfxvw87r7KCg
1fVFz3u1cf3pptJHfUu9ZbObBilOwu60jUvH5xU1f86TVyB3cXlpd0bj0q3a3i8m0m7p87JDJdEB
mORGQPsFzVfDxzSw8fA9hBXcCZqznD3VBv0ybBzLuG7i7NiSZ/Rwn2XH3st2y5S/Ld3Q3OQDTtCm
mI5FfXk7LazHCkWQW3kYj3yNfM0kt2kn9SvuJU5gKySi2py3fO6uFnd8L7Tp/7J3Hr2xY+mW/SuN
mjNBb4CuSdCEU8iG7ISQpfeev74XlTerZKquOnvUgwc8JF7hSgqScXjM9+29tu6p43wAoMuihz1q
28dpu6GUE2+7yjxnGZBXdOL2kMkKNy2q8VYlEZFt9PCad3TlqL2BoG79BQTPZn/RyA1B37Ptr8c1
lsJDGDWXbZXGHidJ8B5BqfKeRHdEb7F+UA2ntFr7Z73Y6nfNhOvEZ0p1DEHFTgEjkkaYbpMVyn2R
/e1ZOvlyY3FUye/LRZyihD2+UcC/Ip7okhXRydEEYzIwtgRYEtQj6+J1yjhfdRldVLwbaIWHjIUX
k8xqHrjO0qqh8rbzRTYQmWzk6aMcoPaSw4ksulhnE2G2aCmjWX6mn7uGSem0BCoQSqAhTPZ3eULd
TKAk7SIeDtxAK7Nb/GQu+nJp12hYTJKuZCU2mVxj40aWggjBiLZLCtOuUuskxLe76ixl3JYSNg5j
ZmJFKXfZTzpFb007pKbhMoH5SD4RkUypFrmtb9zjmJBYb/T0UBf65EKPf27l7obN0VmXiYCU5vlC
1iJsjeq9HCMQS3N2QJmGddb0fXYmsbQOJfFWpU+BIjhnb27K6LDoxHIcKm4Ka+4WQad4UHRcKmx6
0zXbzvLVjLJph9MKRiTWFQ51acb5XuteuljCucxrSrOxsVITEaoQ3xWm2R40o+loX6cBptuZ1uFi
2HjMs1le17raI/9Ok3SHrcun6dsrtzOULdABkbCP4niwIdQMqCqWGGolmNcE/VpbnDfltdzxjvkZ
CEiGISIUJnA2mQQjhixXU2SPVqbdZkI6oCOyorswbikMQDpgq4ZeHykGfa9TvVImjx6Ofiyz7rkb
m2wbxEW2qwpSTZPSlNE/sz3OBbTsZiAHthwaxQkx3+o271CBGeTSXcgi9VQxKcQts150zDU99jjl
CafWTLuPfqJRwVhUm1MibvJ4ZYrC4+An7cUiLLFbfFVvQsa5L4EpebBiazxWZAVuiIHUVrKmzfmK
LO6ZPMG4uo36Udy0MHO2vIz9GS+UrNrylJkrvZQyXD5q5l9Jmk/iJCldhauTK3YJJzZ+6Bpd5PSF
Yg5lfcwoa4RLUlDmvclxAMEi5/q6zDVXyWhQ6AlBpAHAyLUZN7Soiyj1DMmIfRrJc3hhySmbx1qn
Z0tezz4VGuzgSqM/1aVi7KWusXY8xQieAGo/tLA9Hzo3vIi9Qt5vV80s42OuZpFbmnSxVoKJACkO
5NEjKLD2qm4w90kymqKd9bQskTtHM3Rxo7NbDIJnZlhWbm8gBlzlftPv00jT73XiVg510LY20bSp
Y1RJtUvATTt1JjVbGfIB61ECxF+V42tdDR4r6ncXozE9agIVwEI1hHVlhfVW8wPFSS0loPnCdJXg
NV++QtUFv8nur3D0oHMqJTtk7FDobVKm8+dtURBg186U0jni6/MiFeJiw6NqWtTyk9Apx0560TrD
3LHRt7D6avOG9Ftzo5VluSbPXdxSs1bucyCqMWkqSB9paAqBws6SeppwTpe7hWtDeDj9uCba1IJq
PZMOUW6srhaeym6KvLaQuzU4iTJ0SZ+Wr82p1a5yY36N0TvucqMfV2jalMtZpJjUU6GxB/wJ54JP
iYHVXiDYyaw3lTH256RdVxeqXBq3zC7prdVr0TEIEXKjQg3Xhdwol35HFCZpjALFS9lSt4QApDd5
pZ/KaoDFC5DIMDvZ4A9XSaqyozPRnxC5kWLKou0VZ6fSWCq3ihZKh9GsaGmiN+EEVvixuFXzSjob
FXUw3MWQepIUXY2QXxXitWFMxXlAuuqlStWGsoCWdvdDgQIcT4gW3A0sWzjrmBKu4HRpia2ZgihR
ZlIC2VX0oN2nSqz/j+SKc9f25Z//sCAT/ffWwDp6qh/T9rH+6K1efuXP1oCg/QF1XMNvBblEo0K0
IFf/NGkt/7SQh2nR6njgRTg6/2oOKPofoOxNpFC0D0TRMP9N2Fn+Cb2VLqLGMpfugPS3mgP81qfm
AKQ7JGH8Ra5QXxA732B7aMzZ1RdvkrTChr8tj9mldIfdEB22STPO0d2XZJftQns+kTYdkpz1sE42
xt7aT6/aSf9Cl/28Oc2P6VY4S1/iFxram/SIbNh4Hm5af1U9Nq5o51ti7l1rI9vlNthgsNjP254T
BIbmVWWzJ3Wqi2qnP4bn6lu0oUZ2Ij9a0KrSDUVC+aY+tifNTvBQWJ61TurlDpmc2+RGvihPAORc
xFvFKy5JbHHT88mtLhaATueYx8yNNrC1LC8/Ky6G62G0+ZfmYj4x1+NJd9Nuq0vhTHmWd6odesO6
PYEbe6p51dp32g1wtp3hhbb+Fp8XO67yVNkbG/8mu+Q1tp7NN7rdgekgNQk2dCU51VQ60k7H3FVg
f9Fcruozy9M24jUSZMrD1vlTd4h2GX82OA3Pp511Nt3wCE+4hzfZzT1/i3d8p9uiq+3zM0oGq9JL
r/yjvC3WXKDd2Ee2Gy5JvyfiTjkJHSScXnhqHpnbvMRF++BQrFizOfW9unPDO23DMcazPMFtN93B
v6gpU2DseDA2yVq9mlMHX0+6anHgejQVGrts7Uh3kMzm/Hx4YDIKnlJpr+T2sNe2nY3k2Rv3Ctc1
nkyDndnmfXtFHLii2iijCJw4yTbRRbmvoO+u4m210RzdjrkvvCc8lngbbg0v2xTrYC/v8mPzIJxm
B/OcT7ilmARbyA234rRCleQl62jNCeVSQeS0il8CIgxuk31/NqzNt+lQY4m6tS5Rr98q+/aqPkOh
K4XruccXzXpgUx+jh3QaeZIrOuW6syWvezR3046cVcfS3WwvnQlXjE9kQmF+FlHy96RVceD3HXYD
q8DTQR+tRM/gG1mnTnmPuGZVXfTnETkfCNdOeWhZbuvOuFk4laIjHUffw3ksoONDVnfSe4PdZavs
CUKxU61Dp43t4HCe2SvVLi5jb16xpdikL157ZGOo38hkVccHesjm7qEgEnJlukQR240ruwJ2aK6i
esgO8z732jP8iBRpqeLyvjGMRHvcsryr0hkQ4VWSnyT41ld1R3nurqPTRydEkLFNWm+pv0cKoHMs
VTajcmhX58+NZ9jj6KZ7Vnl75TcOUc/KdX8xXWnXGZu1fFUCwRRt2OcpoVmp3Tx3Dirg6xRZi018
HV1rm0qKzlhMT7LKyXu2zmwZcWvjpEFqTNT1tBGfR5XEX8au6KLKprHyWO3m25yEajZLbuVIdhzv
KFocu3OAqfiR9J7b2FXbHLnVY7qLzrRj9RbJ+mYyrvxTg3mp9aZdfqKuW08RX7VrfHaN05x1V6WT
GzbFluasP0ARoKx20G5UT7I5fDgIDMj6y71C8nJkBjGJ6SoKdBVaAhsNAxPFNuCAgzAFzuV8VEuI
UWvlWO94hVf6tSjbUrfqi4u+Z/OLnRATFG6ZQ3Guvph0BtzRaxCZ7arIC8etkR7Sx+gKY+vakr2c
vt16fBMcfDCVe4v3CoU3wvALSFButg05zTduqzzyfMU7IvNk9VZ3LN/OXsv6VnATpGVrLOqrIV7N
G1V3ZfPAdjJ/GgQUZRuDwmKE1nQ/0va5H20Mru5wWdmUhSRHD/eKRFGcs9yKEcHOnfN+It2yPyft
7IGoTomTz+Ck/rPPXlfxlKtu3mQh26BV2+9kN7nR+Zl7dW/Ih/y6wq1/290SAEVVbGVuKPiJgH/W
7ECpsTwsdik0ezdJ6On6TZt4lnjLWZdGMhHk6P8p46AeIqL3DjaGNuOltZPtZD3yrKcrBbX7Zrga
rowbxhQ1f3s8bS9FdI5YM6El7dqLxLkytpJmdyTs2YXpUT8NzZPAuggEZ7htbsULkagwD5BZh8N2
1a47wd4o6FyuhXO6LpsXC3cLSkMnJbXyIKiPxkEUOru7q866BGkIgT7DQQouc085I3121Fb5g9Fd
dxwwospYAy6yi16wx+fYxqlMi3tlbCMntVsHk4I7ETRI4fcAp42BfOTv3BFcfLGU1grkcCjDoCXt
arcrD7J10J9ot6wiJ3Z7PMPhlnmDMrWd67cKtWEFC9Ti+nJxJ6LnNw8DPlDmt6yCguIINynOinvU
X3CwZJKx78T8Tjqr2wdqWEijuuCkeSNQmHbzs1ZfW2daskcOZp2o4tqpXHr2Z/SG+9G+7l13eM4a
V6fXzJu4wtml3gbzS3+QcN+VpewETJRueeg5uK8TAthWoNTKNRrt4KLzWqo5lF+wNEfiOStWvtKf
G3M1m/mNGqmenmS3ghMOh7xzkis/prOIFtfNaaCs4l23RRRlV0/mJUbWmEfRHqoEVetKfuI/7SHd
TSf+GdwLB/zvStvyUXyppa27ECroGcIr35RbndVFfQi33RPnrGHfPSnnw0bdY0JBjTzqq+S8ODGJ
ArobtHNpozuA/TzudbAVyTPGNf9PSONgs5iHQwZa4VExYKyWBFt3CI42mukayboqtzHuudlBFdFq
twN5cy/dFiwDBWiDENds52N/Hb3CWO/CHYOM0dwfVPp0WE42kfNobnA2S5S5TW/Qd357Lha7dEDG
6LyItS2q6/fN6N+S7ByLjP/735+YRe/C/H/Djtavxelj9tp8/aFPv4Oa/9fnOo/t46f/wX6A3fJF
91pDq2y6tP1L+L/85P/tP/6v1/e/cpzK13/+47no/jP70pJ/ux3nEvLmdfq0G+c3fu3GZbbVtJWt
xbIgyWRz/QuZIMgAjRTYXOyrJRVkwfI5fzETrEWPAwMdq8PijljCg/6S6lh/AFoRUfhIHE4l3BF/
3fkv3NDvLBBf0NNIhMCsAwrGhQHiB0rE4pD44ICQDakdZxJOcQqG1l4X/OQGoUJ8ahRCuO9QR1J9
0wy8c2V7sETUGLWGw77QIsP78NB+XdlHM4b0mcD955VwHDU4r/Ak8LZ9vpLWx1RrUjRgdU4KiPPR
g68r0Ykyif0bTQrmPKA2D+akhWcIeIJ21XEKWtfaENy3jaCxb+TkfaGSfLFpEVRE7Iyl6FIo8an/
/kr/w4WaUOqJYiMvjhLMF2lTT1IwykMeWdV3MVmLgrKuq53B9ntY6I+Z6Zc/8ai/HJiWb8kEfoWq
SjFgk2N7+fQtCVVm9ggECAYgRDubw40hFgAOJRGNgD7R89VpbaB3vosS9KKFTPuBOVjBOxklK/qD
5aojjHKNtbB2/v7b/l/dTJ88T791R/1/+Nbzsn4YF8us8mu2WKatf/5j91p/eenff+Ffbz0FTZFz
NHTnJX1NZJD8OoPLf8iaQjYGuQ8yaQfLOP/3Sy/rSPYoOqGoe8eYfXjpJcQFS+aMwe8t/Nu/8dYv
d/JBnbe8a2D1F7Q5l8Bcoixk6g9vfex3STTVSKSRvCsYBQR63zhAitKd1EFki1nkyX0xA/Ajb2a2
EP9LZruqpJiS7zCML6ABqntSUEK8N0JypJ+W1asS69NtLbJfj4vUulcTyzg3ibu/a6RBfxsq4VEN
Df/5f8bfryIQU/FvikD16+vz66c1h5//JQ5dcHgsOVC+ZCYLwId/DT7Yy0wgKlMIKGWDH2Gi+Wvw
SX+ASCQAEyrqwkhcSkO/VhxF/YOIDCpK1I3MZezJf2fwvWO2P0hDITSjCNWYOoErG7j5vkxmpIrQ
HiS1CZHxVOwAdM1nlliFG2G0WvRgdXeq4lO5QBkprNuuizZRDzbhw8P6D6vN5wkVKDnXYOjvK7PE
MvH+gnx4AUY9GhSgZIE9daq0KWaxOjUkod6Xk2r+OUN+ch1+XNh42B/etT8/iufK3bKSE3GwLCcf
PyoTGq0Xya6moZI52HAG+uJVg0zp97ekLvjyT8/V4lVW2TTwZaHz/Zq0lLS4eU2Re4K/AEh0LsYN
SEz8tSmw6NPBgDNIT6SKFfyzi3ZbpIUubGH2Ts+aBsmhngbt6Ad5NaFtr0uOcURDH5NJGqXN0Oea
ZFdDC1EXszSm/dbvG32lGz0KI1GoLFplw3J8qBK9vB8jWUPMZUBFGVNJadwAqvKLkeuG2+DwoRAe
J/iLQqBjWGCmUUOIzlQBjDjQy32dt+rs1UIWU44YQiN0UfaW6s6IBGKQf3hq3x+axYyLlJr/LhSq
L9+OIqdI2MXADoPxWa/gCvm9kPyQYvKl4GnAkARcaZqIinQRq6u6jJEPYwCVDyZ1JHa2EWCaBB0w
wLEZVYoYknlt9UrtSoI20bUQiniDs1M6G8yM4w/aaY7M2CUyxNt2a5a0IHsG0w9DZ5nuP44cQgCW
lYr3Xwauzirz+fJQc5GVVXJ5cyObTtno6BhLQeyRJ9XUx9JYOP7+qctfxyqfqOoM1eWBsL/9mr8w
ZphhFB+lrAxJ/lrKEpPOlThnm6BIq+cggbG9ytUeYJQc0qVVzL57Av+pR66Egre3jUELd3ILnsfr
k4zqUlrTp7BjEsAfTR9N6bqUE+oW7FhDC8VnWZl//5lRvRbZrirsAw3ly2vdEf6GwDBn4IjZ9Vyn
7RrhW4SnXz2UsvXy++f1dbricVlsATkRUKEnr+jL+IHrkaezYgg4WhT/4AOJWoP9nM5ywVdOfv9R
FPO/DQaLPQsbFHYHCsvB58EQwmEX9A7JYN5HYuFmaYm9secFd2kECtOmMnUcVr6F1QgFixq8zlpt
nY/BBPUKsKgE4jMNxMobdSE2t+RYJdeNNRrnemyEGiWuig2H2PaJ5ohqCg9LtLAYBZloLq3GCOwY
qlksYQPK2PNCK2uIQwB8UreX5VawJ78RJzbaPaiiIsjl85ZUS+uMf9QvhnnSnkYYnAUCCaHcFXkN
IitDQ66vWr2YqYZGoQgdoJxozYdVOKx//+zk//Ts2KFxmFKIUP32PSWmVcmzjnJXDQvCRSS5ZF9k
yrT1V+bYa8iA0hrDgmYtSYaoM+Zeom9YyYaFRHqKX7D3aTksV6V+qgvLv2uyXD/Xq1g/N/AzgdaM
h0T2arqSN3URJWzJsAo9/v4mvhzElsmKqRB43rIZYMXSl8H4YbJq0zrpafCxjuRFnHmw19FtCX7h
BFYT0SMNDZwGOtqMVluSoEnroB9ItHutVwjB+5xosyro9R0Ggu5a0UvFGQSWHSdrEyn84S1cBv6X
mYswVy6X1Zx1XPxyrb5ZM88sE2ucKIMjkdRma40Ru79/JMsh+POnkM8CSX057C156MvX/uGJlNGo
B35FSK1U+oT8iMZ4IlVRqMDzK2pqNAPKIyVAEAS1oz7//Wd/2y4tiwedOfZd4A1VoAmfP7yppx4Z
ahnYLeCfp4ozsaOF5XSqamFwXQRdmnMkVAClDulYwaMXcOTLotb9cB3f1wiugGAmZmxOvuB4P1+G
gZcYETbbGCGcOy9s4uoE53eJJzZPkEzmkv7DyvyfPhDCHocVsBFUBL6uzHPe94qIQAmya4vPudA3
YMNx1KFqpNqPtP73D/r7UIIA8X4sI5bCkr/Oey3DJuymllN8WoERkpDJNGzn/vaA5VPYBmqaDs+V
Dcfnx5iOhASnA3cV1pa6aQaxdqBaGz9sb//jvYCz0OFbkMKtfBmw4KINrCzcyxJlRDpBUsHG4qP+
/hMzkMPw3pk678WXe8l8puhejQKCfgXiTqrZd7UWAPX/w6eA9GQGJylP5PDx6eWDyEk5bGA6MsoO
mKLWKulmaLvx8vcf8/0dV3jNDJY8bBCK9j61f3jHRZl8PB15nD0k6K0LZVS8kh9d48TXEbfV040V
qzT1EP79cIPvd/B5elE4hGC5phbIf75Wd8pxUKraZxKbKv642M7FEYFj56UhsRfFjDW4SNC5gGPO
vU59blLryCbIt7G+FD+8dMt8+eVSFEoDTN8cG6kKLv/+4SloI5zlUEWdxMMuHwMy7lH5quhd1Gn8
oaj1PtQ/fxaHFU6iPGtqHWwEP38WKrd6FBFPUdSarRvedotMt7jrDYCT1CxtPY8GbHSDKO40AlyM
FVBk/yRTCuRLUtCFN3CoDP8s469cjmqXjSvS7DSoSF2YpA4YA3zZKONxJuPijtFkk4FK4V4C4bWC
LUB3SKrFnpaFWvAcU7J81w3moY1Kqk3ww2v//bkSPoDWAUnGckj7WjMc6zIcJl+2VkHPtho9kAT+
se02s6L/whj/1/Pm93mT7YOiMzZ1wPJUDD8/Vk4L6ahKqCCgKYmvQzG1J0KLOaGVrbcCsP0Pe57v
dwYon9glmbODxdj5MmIAWmXKPPBx0zSbK+CRIPLbNgYM0kjiryyF/3pvX8rVy96Em+K8zhpMOKH5
vlh+GJ9Zb/hq0iCKg7lKYodo5LvWbMrdDEPH8+cc1gmy1RvSmvBOkrmxFZWEHG9JS7Z/d7qgUkdl
j/I8FTIULZ+fstKbUa9WDF6jn0CVBEOzjsYaKlYFubajNo1ADdeE5kpRpv2wRf/+yJd5XWXK4ND6
/cyaTKqUZR2PvCWPhXgSzvUkfeAyF2jJ//42vy4k6HTA63HsQKZjada3U46fgd8WYrp/cfcs5arg
+ND0fxhCX8qRbJcVGacwkzuHUI2YwC9jKE60At6dWNrlvOC+BMPy14gUKRHhMoTLidBeUzCMTGK0
FcgbZ8ej5MLkwKiRNDQMJlQhtSUHHZEBXgDoPzk4DuyGpPsOY29cMBnQdcw1wmTsFnfYbZ9aOW7j
eh7QtXVAhr0U43v0w9P7+kVxXxxxKd6jqIJe8u1VNFCIVl0P0tWYk9NgjskEH0MBo4xW/PAMv39R
KKpoJ3F4l3CELeqtjxN3rKplgOWitIkqaDejIFgOYM/0hxv6dsBhsBMcSB4MS/FyRvjyTU1kyepd
ip0FHhAV4DQE10vZSQBwrGsku8RahgXQ6rurtiH1mjPkwvAPIefcZU3b0cBQ2oV6ohN5SAhUIQCM
DqOWbBp1AEEo5FlOZ7bzF424osB+BaTfhnY3x/5P+8tvG2vuhcIDRQORiYQsxC87WmuI2rmK49om
AvcoWVn92AyLpmqKjJ3aqCy9MLouxzKLjn7YVye6XCo/tJK+f2u8YCyzJio9A5e8/Plb67LUICyM
gKTB71Mv8v2S+WIO/uY+TWVUKMsd8rUtH/Rlnxb0LaruIm9tqeLMUsqytsUC91Oi9nsR6+N6vnwM
ukNKxzQUmC2+TIkhkuUIXE1rZ8YI+SIwB1Tl4IXqK7DB4z0kpP6sNsfmsjSi8TSPk/G6JJ1hWNel
BSOajZmJ3IAOJJ5SUxw2TW8i0+3TUnyr+rk++LOPgz1JZzHw6rjPHvy6R10XpnI0QXYG52ETImxc
U7/uW2cq/fJUDMScANu68g9RKLW3RZqDAF0ypBo7gPN1mJNaNe1onMi7boY+vY+x4rdbbRTBHvs5
3JasVObnFPpXsZI6FftLTU7QdRpgypICGOc/vGHfVjieIoBukA5LY3YhNXweEsmM1QeeZ22zFRtu
K6yPb11kpJuo8s1jFymJU8tNMbpWZIVPPoxXUCoEUK2gUHe/oIb/fbldvrLPX+myh4AKwZLLl/pV
qBlKmTWTjUQQmnwJVM4GiwonmL349NNtfy0IspqxnLEI8B5wzPyahYo/oc8CAbSYAS+uOyFObkY1
lmtUZps6NBKU4X2Q27Wh5niU5Y58K73LDPlc7AL5+PtF71uIPeUbFa8ypwHad6L+dZcxNqHvY8DI
YdVAYbJ9jY4F42WwLIgEUffWGFozrlmg0hI1eiTvaV9IVLxUqiIsQWJ0Q/+DqI62FLof1v7v44Nr
o2vH2ZHpwiCC4fP4yKRqkCohKewArBF6uynyXSi23ZtW4ozZRhXhNTiUxMLyZihj0Ct6s+1cVfKF
PcZ3wk1//7D+3OF9HiQ0EplXlmELIG4ROHxcerqsk9ogAOU9y3FDB8efgcGTRjBL3pgO2Gc4QZgX
Su4jfFNZLO7jNicMJQFpdp9Fk3jddoV8q+Z6fJUB/XBBlqbXaSejFYXXPtxKYjMeqVP5R19Ts8RR
yOA+yGmowNzl+USrEerXUfUbITgvmgT89ZAB9GJJUWJzp8GnOsgU/h+SSBLeMqUmgrKXtS51LYw5
N+1UIP6DT2ZsG6m1ntk9m+QwMGMpJKHMKiawrFAUmNghWKqQ/RJdDyuLn9jSmDuf5ggQd7lASWpQ
BXuN5Gq4momy9V0VkrEM2FsrcNYxq9wN1hDMSADD/KHSmG2oS0vIkTsxpdot67XRe1I1ac+VYaVM
YKYJDySmnKh7uTaJdAIKK0VuW5gwuRq8g8PJCBMr2sJR0B60cABnpekh+ic6GMxTgS72OytIk4XP
N0BNjPvWxx7XhyaRSZUFIX3sE3ICM5l6gYNh2LqGnjsJa1xA5WWnFPU1fgMUZTP9OUSLhCQvVoEu
OU3GqL1RWERKpzeb5LXEtf5ghlN8UvgNDPdA7EyM+tmcP4sj7nY5A7S2VQNy0JioCh2kbVzVewvm
5WgTHCi8Vi0MJxvj4HyDooIhrPTgkrcN5ncEXHna+ytgyCZ+i76YCULCpfBUaDO0yMG3LjQDpIBr
Tsz8VIi77rGVGD+rQornwFbaOn3MtLycVnE8z4c8IatiTfxVe0pBKQc2qMe3FTyEzg6mGqNg2dGz
81DsyJz3daEIFwufZu6LsIrt1lD87FBALiChFSxnRwHbhw82dVl2amVVY7pzrrB7EFP8E6cdGpqJ
NMgUQIMwkWzpaKDGyCo0K0hktd9wq6I+W5IrF1UoOoVisbJkTWe84nXBAKoW8pBRik1qTLN6p+tA
VCi+nxnKRHiWifPWWPdmroMLngQgn1pVJxhy6A6gBYxB7BAyG0lYr1oVox68SXghqSRvs9Gql4eX
z27RSq0IvFycjZVIKFXiADxv9jhN1QpxcUIa6Jj57bGMyM5E9BeHd0VdEkExzHP/kPnErdq6MYIV
JVHPPww+J6YTH9/ZdS+3YX3TwTsUoLGUQ+xaido1NpQGFMhKaOadmxplDKxG4/xth4lEtaMfdave
U+sur3GXYAGSelnhnZzl8iIlNbVZ9mjT69ibxj4pG4xyRj70xyTLa2BBJVt9LifL71uMaTDkRqM5
CXDKsz3oM2FLXJFxnwZhdzdCEUOyyh5MpJMRt7zYUotYGVNpcuzgmqj7ZNJbTMmYzE76obTCdZqw
FyVNnbl3NanqRNOiEREBS2M33hdaOAE8LvvpnNhgscQfV3fqriRAU9zJYpq1ezEINHqucYd5YDQX
RnOf5JeRbPrka5TCqKObzS1lb+WWASNTNHs22DXnb6dqWmsNEA90TDam5eCBN087O6wU0jBoI2Aw
TUc6JOMQWxOn726B1Mb4ySwpkPAUxCVsANOcwpcxqObAzRcUoaBXxk7PLeFEVigY2pPgl0+crRBF
+ugKztOgL6F/6szdGDMz+TkIUZPZOJ4FvJ81O5MVuVfhYQCv5k4J4WaEa0+x5SplmI90OvPY9zrT
CMutGLY+yl6zz8oNdI3oum1lNXS0PKPFY/hwwG2mcDyhClQL+DIWxBXyYCI08VOIosFR2ySvPNWq
wcP6cqXQWy675iWySK2yZXlQFm+z3oqbsUoQO1eKll8ahLC9prmxmOnaVrlT2wmJVhcoLB5DE1mx
3YyylbmJnjQOiTlz72TZVBCtgYufMLk56hOnaxJ1Ps/NOnzqjNQcTjSLRW/TmmLT21o70OOJLI6u
q5hTsu/EHY41jL4oZrCPz28Q5oYrwrw4yMo4wy2koXSopGl2AsFc93FXXc1irHkhrmEqUdoKNvre
qLFhV5lIdlfkCkbwBAHvKdOEdR7QMQI472S87gvpAAqmsMqS7phHxjlsyqPZM2boT6JUPoPzcZ+q
yZZTozskyasYxZ4sqluthxFEm7nQ9FNfF2lbWrglpMwh1hnYa9Gt9NFaG6F+FVfZbcPirpbNfpL8
+KqIo9Nhglqjp0+xIa1gGx9m6b7ojkmQuabyLLU4QiRjq/IXGhxyaRuS9EHaTzoangE7zonUWuKp
4vWeFWzeYctt4LX2FULbWLnyksp16YtnnZBiOA2lsLv0c4O9NyWKcUOvYU8llZ9VkCSLRGjjgBGz
c1h0oyNW1ToymiOhY55I2onUZcXBH1KmXcxuyKsu1DHdtoI6c4fZVVvXt+w3jo2At9lsw+FBJFFw
I05Erkzzgx5qbtVYh0DGHWPWl4qcwYsvNlrUg1Vu5UssyBdExm215NoMDoqW1U6HGxlfNngQRhmY
8uEtqQLkgVhmCFWiHdleS2VwUEMZmvo4zGtlDrfNCLUriIarrJHWQw9bqFSNbS0q134TP0p1Tiy1
vGSUlut8kD2YgNGKwwwOUeVuFORzKaT2FtKdEQvxSo7IiLL83C5Njfq1gGugrnVc5fK6RTao4B4J
YxgQQk8gVhbO2O7TgMs41zPtrpeGW4HMlEGyAyF+jkEqND4NLjCIBzkm5YT8IWtYMkKyMz8dOzsV
pG0cSMqDGfHFj1NOavIw7qQQd4k/7Qe8GuEcO4MsvhQMILdK55dIeRjo0Q/adDYE2m3K+7TqANjM
urgJOq26HFCq9hS0dHwnvjy4olm8qFKymcb+lJLAWqsqbaVAHHbKtr6XhaZw6Ieep1G9KTRGRRwQ
uDN3T7z4ZwWMi20x5aQzAMxhuzFedvVAKonSPiddgnckEmJ6qVJWs0kajdrui/wwtKV4Uou+4bEw
m7chQ0fdioN2QEaxIQdwI/o4WsyyPkmIRswM86TSVOhUBdCMVBFO9RizDApW2qgRvGz2MeuwSV44
9mJrI/U5lrPjYEr3Rk0kcEOGQ68jUW/KEmz38I7w1lpV9Al8KAgwXxjfeq4IDzLqkJfsHQEOQR0c
uPiOBs+aGHUAFA3rwnqHh2scFdlDvkPF22aqYF+FlbVt2hDsOBTVyYC+KwPXI8wTNHnYkLZtJ6DJ
74gfgyI+kSqWO71fWsQ4hX1yapjoad2poniWKsva0sjEhdqwwHSCA3zdBMhaDAArFnJ6GwfY/+eS
XGAVMvWZ/46GzN4xkRha4dJ17/hIayFJjvS0n8R3vGT7jpo037GTSGEAgBUlOQGr6R1NOchK1XOy
yKrd9A6vFOcFZEnZF6ilYCYALrlr6TFbqJckwY2X6v/h7EyW21ayLfpFiEAP5JQgSFG9JVmyPEFY
lo2+TfRf/xZUEwtkiHHfoFwVcW8ZBJDI5py917YHUJjpBxYTEhiITC1LwWWq8BZcIGKu+x4tPM3W
7APG7kLZdD6Am3WWAt9sFg5n1raK5cGQAs/ZUxfCz7VAOwMDsNy2+oB5plEL2DP+gHyWQQrXRX7A
P81mAYGOLC4PLja4mXUwAp8iiKtI4wEyRGoooEfwWyD9GRbAqGaObEOsUWt+V4B0+Fdy134QH2BS
lA54Lpr/AUunEnip01fatIs+oKb5wjedApO41EFvemsTQhmGAUeCUbc1PtCoijOwux30NAckS9Gr
v4LYgRyMZFTjwchQe9zWTLApnoCOuEnaUuGVSJpY2xJjCrCmVzrrb1LUvL6y7sIXs0cnDfAsi94I
ioaybKdt86y0Wn8NoRiFNronABBW0NXc9gzqdyN1mdw4bs7Sbiet0gBLdBaIWRLOpTeg5a69CoAa
Y0dU8n6miVn78ajN37MEQdSWg3vw7MDyebMWvBnw8UL7BdKDbHOlU6s7k7L4DZgXDbNQD+xiqxkZ
4qC4Xhp7GL4FXNSEqKPLss7FREIVnCZGaI0ugQKuek0tpHUvKHmkjRfaIn5IBy2/UmoyZ5206sm7
XsYutFueMn1IkkNa0trdjSxVUAwuqCtEcjOtKQtIHvuMJeWWyZvA20CbWdndrmf7Zn6E4pqZi2ml
XrJyk7yPf4RjYeCvSWLCdN0cLOZm1I3uTTXD8l5dcnfhbcI4t5c03iHNCOZNCEIhpBd6OQqMj/De
LCzcH8lHpO88YdSG+0TSrzQ04IDIDHKYRksUsEEhC89sEsTfSBnCEEVFjL5tbHfJXWAPYt6QlEW0
sDU3/W1jLIHDQ1MMb5wziCF2jbltd1WfljfaR1CxkSvRW8X/4Yf9Ecup1ktEZ40CmlJ8DjYrqSW+
VYen3d5rQVb8AtlOs68nQvxXaQflDTKkDmh2T27jRmHj/Vth4/wt1vKZkwGEIXefkyGccV5yqYyx
7ay6bZDoEU904Ci2a+cOUl5jAiHbKSVhl5Bue0361QwR/iKskC/eG2bVVFtnmLvfFGfUduvmhni0
w6G456/tXzOt5CifIkd6jATbXCIDuw5jmKzbv1pdBA91mcjXtrG10J/kMjeBh3Q4BFVmRPwsx1Dy
twiAhMhTRBkohwnaWlOa7GgJfaKtIURM2WOCtUG0ekxiySbR5zbxXaHFL1oYZS+BQP66MZ2RfzZV
aUMfy87vGiXLhk3LeGk3ShXiNSooFWCIzedm2hhtPlzHpKcTLDu5IDT6liO7hz+B76VnG3BwQw41
HCUWCwVNevV9cFQiy3pLbV7Kyixbam4ZAXW23UWXcxoUpjcqA9AcJ2EAkFo0Yh9L9dze5451lcic
+knTJ2TQouO9Ujml0t+w3JtsAZjy4Wrd73jJGNsUyFoAlBTsHKWqYEfKOoXc1zpI+MAboyQTq2iS
EQz0VJvYPoeAnW06ds/saOH+aWbALiucrZFVJbJwL09F+ATAVH4vF5Ycks18MH0qFoyJOmlZuMVI
vWPbKpPT7iLbNg1v0EZxYMylEDbysbI2zZBOxIwRdqntrdJVL7UWOdR2lA5+rMSOXEIvZhHeRyAP
cFUmE8iLvk0ngbcU9AqklbLHZmYq7RWyB8P0s5zDyLaKehx9ZkKqIiQo57UugGxvUCGrvybmM33X
V4362tnN/IcM6OotCKGTHGYI9zftYEeYQIcw+DZFsdD3GaihR4WdRE1eQMwQCxq7yrYJrOt6zyF6
qXAZavIHGKfGYIjqeNoOkurTxkD385YxcYGZzkogtua45J3JsJOQKduu3RtZDzZpkHMnfdfuAD5S
Rq2aTaDYkJFKUjK/UQ4wVbJ7ajazyIlnua+ddN6m0gzvWmrepe+qAZubKOwNgs8o+VuMK9avbdmF
4b3VVAwGW1IT3aQiNmIvmeZO33TKDCEoarTsR9521rumssiwPnU6e2ajYgUnDZw5b4ZFas52+TNJ
RW74gDFyQELKXF90+ZT+pv5o3xhj2t6W0mZMpeyJbQqNzfDLHdL6pieNAcaR6n7oAeAT/kdpDUsM
LSNHBZFsLj3oVaNNT2YNWkYMh0UWCcbXYbzhcHxGG3HUF+IiABoAo9CscOi+fi6par2gi1xwOuXo
SaJcxoNK8zI608M+kiWbfAGm0C0aDXgCsKd9vowOPa+h1FN5TRJWN3ArHVYCab4UI5UoPcKGXyXC
uDMKytrU2gtfyfInvRupE7A7vqyRiW0nKTnqmWyqvq4rH/VOP36brWqq4MCEV+XzbxuL0oXGUlXe
tJSv9KKJdlYZPBAUM/pfX2mJQv7c5eBSFmpE4Nf4JsSHWPkfUQEKiUQnZaRi+hjggk2ycf4Kgtk9
i/hTxCN9ubWWDV6Z2O3Odgzi64nSeZ2h1G9CFNMYf51WvZahMfndmBaXbqtS70ooOpSNHnw/83OX
O/9Ub+fncqxFSY4RaGnCrp4MvfBMy/rSU8wI9kFS0yV1hNyNjdRJMCPKPSIJcJsw4Vza/HifzUR3
GavBi8hDgjzZvjxQogo52BjqjSsJAd3MuRkh2HdBU41a7X39i0+MZlTljB4cUfTC14JSdoWFok3o
cGDR1H8I8hFvUaW1//0qOnZKg66u0BEwrwazajQ5+GOJJboN4msKu6SY9LLffX0vxx1w2viU2xbj
Cl0xTJOfnz4HD1E6MeghNyWPrHJ1sUNPTHJ0DpQS4bm4KUZYAHODNyqoSvumJqoOUJueY/ZHKwvb
cuxDDLtauZ/U1nE9ouvmK4p+0WWWOXIvR9d6NIlD9EM2r9uvf/7xV8WvtzDeINXB/bMe6jEQIbdQ
a+AaMXsH3hdhCxXqQGnhnf76Umsd0jK5cPhzGauIniDZfX5QFUzHoR1weVRz6exIJA29UJR8z7qN
ExdD/teXO9EYw0KLxgpnEWpR0hs+X69TFQ7zpGJ7thX0twmLs1+aJiDI3GoOSHNArHSz+jA4euVR
KoP37ECGpEed/0elLDeOPAJHieMKxPprzYxKUOjoUKv2LK1r/ygJid+zOxQ7mxobZffCPiP9OH6n
eHeRl6gUe2iertXJY6BaUTNxfgJKVdzZpix+5HbvXA9mmpxZl05ditVimZqXV7tWmbhKRF1hoDBN
Gbs0oSliV08D6uCbIhbizKd2PG1woOUxqrYLKJeb+/xCOSWNBgT3ChsMZim3AUMQ5SwDZ8bNiekU
ZxsjlCVAIJtbzRtlOiRuYsQoZ8Y2IAVJWMGLi8wsID2nmDFSpYZGXocJU/Zemzsw8ZqFMGST0YUF
epaOhB0RdFDf6jO18k2DHeVOJ8PsqZeA3Nj754D96D6Ez3Ov2sOZWe/EG8H2pSMX4N0jpVw9JKWK
Y4oXUYX0ATSaPo7KbVxo4Pa1zn7++kkdf9D89Ti0DXYMeAP01aakJt1dm9wls5isMsLI0/mgaHl1
qA36kelCyf3v1/vYbTGts87ZqxeTEAdWdZwBvS6YCHGAfLahJdD4qsjdu3jGNHRmxjoeCRbLBt11
Nl0Ig8zVDNK32uBoknUqQ5vNKUAPHhPdrW+cRnP2qUzJ5OtC4EOaO1M3LdLsXG//WAhnI9RB12ct
+xEc5qvNpckJHBS/yD27LfL3KNHEVVIWgtJwTSwhfO90UJDBjo1OzmmqvjciNOV1XkEj3hh8hpFn
heE4+blSuS+2luCmd4JGUvTMHVoirloGoGrzSaOqnpi0CIImi347cYROQMaFWfmla0r7QLtTJYxm
qtNXg80EoB/iOMabNA4oU9OtJybPiatm9JyghdjliER1tl1KTgRa8LG9iVqnNv0+HZxHDdh1RO5R
D//RmApdvWLvuxxQUSxZm5aceg06kho+d53Q/85DQEE9icwXGddxvwm6RP6VxSzfci7SXSALGcdt
keJr9PImt//g3NSSjTDcsd6aHILFSw+nFVWk3oItEGoJgHMsugAcpD3Er61e1K9UP1oI80Gmblnl
2+eoaynKTmVC9K2g5KfvSok47Ho2JnZ9emjiW2LDBeUyKCyAgFlmZj+aOEWGWjaWk1Db4sh9MVBd
VrDrRaBf4rlvD7JyxbtJWttDOCEB8wmXm1+JXievQGnnQtup00Bujk6cSIAvsgfgHnCa3Ewure/N
hAXzheii4TuEe9AvZpnQc6x7W4PajpQB0hFKGaBLowIxCSBkxusoYu3WzAo0IVMxj+EWyXiWeH0X
FY8p9TDqfhQpyaKLk79x1VMHbKe8V3zZmfFfpcvrA8J6AhXbcIyektBAQZ0ObngV95ncpFVDO7UJ
TBouLaF+5G0UTvamSWf24tbqn77+/I+nf6jBLKDa4qTHd7z6Gmv4ySKPIww91kgIAEop3x7wjn19
lY/p/fNumr0i2zhEUlzIdpdZ75/Nfyh60nLR0Hr5VJM5p9jpr4nn04CuFOqB4zj41zmr/FEJSJOu
42bbI/xFYVkRep82zlXiyvGmZavlVTRSSfmUoXqNBQ5pRCMgIOcN9OhOI2RMKett3lMu+foWTszL
nOKYstj4uBpL5uc7qIKiMvnKci+PC+vWGJJwW+h1cxka8I5Cg6Hz9fWO/AqYcvBbcUVGKpddEob+
fWRgw1WCCNnKQRV6mC+sH9ku3wcX89/scmhp2Z55RR/+h8+viOsxAHDngNbnf32+XpnA99K7ovK2
Pw8Pfx4Oh/3G9y6GzfbbsDmzwTkedJ8vtVpO6Z7lKglAlTfKl5G4TiqB5+7mxOv6dDerpzeFzKLq
cjdXu6cdt7Lf7/8+Xn07cyMnxvVyJ2hbMfO7rGqr83M5qCGCWy5T+/L7eF17031/YV1luxGGHpkm
23GP2uRAoz/czvfKTrx+PUqONyZcG385ZzF+wpFnjtJMg7kblhH4VJh5Qe8e+JYIMG1n98y9Hr+0
/13CYIBwOlsb3ytyHpWmbmP8M3r4IhFjs+kX/9XowGZU5T8c5+3Fbri2Gup1To92amL2iXH2VIeF
9TCZCf3MFJ7h18/uWJrMtUBxMt4xcFBRWB0yZ3sYzcmqISpPdnc5opbxmp52Ro0EJaP1pBIxlRP6
k+AE2SUFSfbbWK/sm69/xqlXiDXe5Mtj/21+1E3+mRpp39Ez4EVScNdan2bjcDCT4lk0kXrmCHPq
DdIOYJRQVLM4N33+wjGNJaUds5ImJGAckCkDBR1n49zEtVRGPk8kaDldDIUqOCYcJKuJBKGPq/cO
kb2shT2A7DkEkzVFgiixyVA6v1SE9lS2KflLbpqrr3Gluo+ETkWPMPT1a/o9M+UFy5EolbJFmGLR
V4NVFgxiF5Y1IOSvX8CJxwJsFc020x5F6DU2QCa0z9AhLWVASV158Xc6ZVWfefinngrKVEfDTsPb
XltZOlVIbaKtRJu+z68Du3C+RUYPQVWzk+8N49NA6jDKM4Pr1L3ZeBZYs6ijsO39/Mrd2lFEZlDi
tKLOOojaqbaTE+Rn7u3Ul7QUawROUiqqxKN9vgx4ZBp04OwBPJsJ6LSRxGoP5nHCmSy3paAcUUW6
HxhhjqusnNEYuwkRW6Qqq/LMZ33ie9IxEaNVEoLd7fpAo8SphLKFlpnDMlE7ZNh4SFSnvas30fbr
kXPiUhQHsRKyr6So+VEs+efTNRCZjhpxEVDGHWdXNCgOUUZd0e3778ptXCdgKiyqPLgzLW21gcKi
21vs95mrjJnD+twjzMImXd0Rd81evjfDgz5Hzbe0mW0CyXX6jEohbr++34/D5+rTXgp/HIKZq6iH
rH5FZY8oblzOH2Ob2qSuIKm9scrJRD4eyGqruNHfZowMPwwJ4VH0If7Gp2W+j+5IThdVaP6oxVaW
OdZfIpkPzYz3kywGwtIC8uvg6JfkAWJNorWcZFns9+qi78vr5HmctOLMSDnxSRouDgqXvhlrm7O6
m0Cr8QRrxGObpTE90+dwH+lZEnFO+dvX1EF8B4AQnXmGJ8YMrmTNRY3NAnfkgM3KFskxcdwe4A10
G52WXMuuRkjnRuqZky6H6uOpmCYKrQcX9gir6vJj/hmgtJ7TKI+W4PQafQ2hWj1gxijiPEMeBnIz
tS/pqEtTRdyG6Dt9itNZkHJl1N+KSAoEAsZ2Ep1y3XRFzOY9JoNhW2hz8jTbiyrRajNUnd2i6vXr
ZMjkHtuvZnrkBhjWZUjCzi89LbVflT0bbyUundxX2km/JYqXeK+RQAGsxgEdR8xkMofroZUAPqNx
zL9PcU48mlmVBrGwhq7ct5E2JJ7WiewWP6v9Q0kL56pMK/i1c6COt2lNpqzXu7V2izyc5DGz15XI
I8ar+tPZXVluxlwvEVhPjmyWjMQq2wDTsp+61tJe+nCsfhjIxevFF1tND4rjAlsmLo4oJievlct2
qGhJ0jFILoWIJk7rNHzJfg1tInCFYgQoeAYCXql/KtZdmQIR8UOz1eFEWiFCE5w7l3TnkGHWJIjd
RNSUiLeVcxVsp8mVfE3uMAiM/yq/eim8uFhhDAWsMqFGkS9ylFMeyy7SPVsUtGwsPQTqqaL6hiSL
+PLODS2LkIpJEmIj5DDddvaUGrtJ6RGnZ6ldk19FQN9zE+SE3tOUbn4RRQ01o2HqTnwnwyS2scnU
VjeiGGd9iy29uUYw5SrbbCY2fZMHBdFEndLq8U4hUn1C2JZUGH3NCtioO7Zzu5/JKgCqgwichG+6
BZeDyINpW1Vu/x3+CmIrhT5ZvR3GpDpkVuDk1/nYg6jK6QtvUiqr79QI5tmrpRpnhK7b0U3fxWSH
o+bvbrJaTPpeZuEigRtVRNFIUt0/EZUW3i23du1Uql75ZtYJxipxUgTLSVCFPsULFbrpoJRIGcxq
NInRSd13KkVjetnoU0MKGGGKW6urlpSULBwt31WG+ZXoj470bLUfiHynLYR4oGDLCMs4RkKrj+g1
ERm4VDEGS4R3ajsZDGIzIHOaETEhttHpYvqlame/mVGosNVlWigbEtR41KWt9e1eicM297VUH6vd
jJ0SiGsl6/qCSMnCRYktZeLRZa7nXW4PJqTBouztixlXFuUaqVUGIz9CvM5AzGmuRaVxNfeK2W5r
NZ1+NuTv9ZeWXrWdR4p35vjdR2+IOIaq2pCEHmFkrgsCMpyGGBevjsKUSJJ+bGwMoVpZ3bpdgWZS
oKtOLtI8GJC3VIoDErWJneIwVz3y3pDPd/KTxh0eQ6cMzQtWKRPAdRMP1yWa+peeBesXKDtwHimL
JEKsXNTqFkFopflKaHfGnehSWFrxqIeYJ+LwPW7V4mkoCRbcOlKzymtTDkyUjdoxWBKbMo9PcHaH
iLsJgjeTcKln6aS6i2RlcP7U7Dtwu/WQ9Hxy/6JrIrpL0u1dWq8buI4m8VBdIF4RMgYoenqy/BDY
fFeMUX+I8oETtwrNcVGTFoWnuBnh5pnVapdJlzdLIJYdvk+Y6b+jiyifv15rT+zc2Kpjj8KvS93c
Xh1OLJy2Vj5zskOl73oZ26fbXFHT96+vYhxfhr8bRxHlQE5D2M8+rxC2G+Iob7kMuB9/3rYAe7Mb
4wAKZGtsi119I261vfKQXoBD3wEG2ol9uct8QgB3lo/BZFPcTBeuj4bhzDp5om3++Zctv/yftaup
nI74UX4Z+UVA5v+ARPP/oGXZPKY7coM33ZndwInW1ucLrhbLkobDEC8XzDdvD5vDq+d/+/b10z5e
+z9fYbXhiKcQzeDIFRQHrHN9HQK2qpPd1xc59UZp5UDEpK3DerC6Da01WnpFrNYVLUjfqXsmFEOc
c8iduBXOSuyzqVAJup2rW0kkMrkIJpCXKhnRMq1FRGEy5veyIuP16xs6bhiA91OXjrZqQUFYH1tT
q0BXD88F4WyJtChsqGtXvV2+DcFsX+b9iJkEOIJ8qpUmhOechMq5oaEf7aPwAOLR5Hhjwer6+Ir+
GYvoDOmTySHz+r5J1AfciHnlyU4ji56jPRljTGfR/YDQ5FWJDPtS6bHg74UZ1n6FV4ujZTjH5z6Q
Ey+a7iCkUoRCFC/WyKIycrtmBCmHnkqa3wGNFsiseIZXdlkQFyBzk2jsLqsMFGE92zQ71Mhp02OS
cbxONfJfVqROP8gnNSZvmqLi19ev7USbBfblUlAEkLNUHVYzGP7kydF6RPUEVScFAZEm2kwpNdxj
xYROGgVtbKHedgPA9fUk23drDFy495VitYi1Zfqrzt34vu/lvGi/dfIoRvYf+MS1ed5nemrkWGYt
TGtOXUPgV0SUHmw3cElyqGosJXVXV/LMaDwCd9ElRb9CJ9CiTmpjwf48LxXzHHZ4JbGtpint/LRN
jZslrem9mZrhnm11FXh9rsNyN42p+l1IZlfIgpX5qESjTSCuNMiCHoSrHCwt7R4im4oy6efwAL0C
g4Tpf/0eThzOHX4lDUWoPi6DeDUhUDmru1HQ4csW1Qw4v/nRNfLOq50ifZQ9SUfgSLXfczrHPyOO
yjscRnp+ZlY69SsW8I7gFAteGXDq58fWVeB3QvgxlAgGoVyxeUfuNPRz/JwZ7L28VGTTz7EtF9Z8
NY+Dn1OD+SXnIn078zyWcff5EMtxiJMX51eNhW/NUulJaQ1SGn4ewd3wOKu2JHd3tK9C3RwvE6Mi
gcAlyjot4um+TaLxOwMCZ46WKndOEQTbgQqIT/t2uuAkRQSCFth7mtrmTUun/sxoW6bR9W+FR4g2
i4kWhsJyhP1n4lGBgVEz4xtCERDuujrIQe4oxg4EAJmCUyPPPJwTc4oAuUKhCJwy3ZTVW+q7IXGI
ByZgnrbQLYLd6qJup/HizCs48qHbaLyXkhsUEsSZ6yb3XIe5SMI4I9cqo+ETjBI0gRZaCrrVkWRO
lI7SLjaO3eIjy9S+IDiPFvxrSIrkmWn0+Am76lJuRmMIIoJuy+cnPDvZOAmXulzbCcjeWumSYdFO
z9ZskXPbavH3r+/9hLSJCRtRmUbtARPYGsopuoJWokErrGhcGew42tKdbFNF/Zu4A+lKeSPs37ZR
FToHx7a5t7As/CVoocHRZXd0iR2jNG8APhB5i6EP/MeMUpSZtVzMVwh36l9h1oQw2ifnrRlsctw6
XL5nq+fHOwDuAwzKAliDW7P+oOugKQ2Q/ann9EL5k0k4CizT2rc6oUZQR5l5w6azxuVg9kTkWMkh
cB2ybTP8rRtlUvL7WcumCyBNlIbmwDlT+Dwx37D0UDHjtTKQoW19fq9T0gg9jGhsyrREnmoEkUJo
TBmOLSuOY/yNJ0U+yG4InxvKkQjgG0W/EVNTjmc2Dyeek07xdVHlQTBiE/P5h0hdlck46ZS0R2Fd
tLitMGG15hWV93NqzhNrE8o8VLNwkBFnHamzdCOeMJ+AZ5RzYu/U0W0vi9nOHi0njR81oDLdhs8/
3LMadJvU1eRdZljhldTs6sIpmv6AHre4TUUrNinRrAdFSeYLjXNXeqbmfjwHUwCjJk37RWWTsO4H
txHqhBb8pTcZg/pqjLLFR6i2V2UCSMshExRTbV8dUKya5yjBx1U/Lr2oPlz2BnR/VtuSTg2MZjZK
BDZO009M5JBxdumYUjph4ivpILvxeNeqYXwVJHNL/92pxVuf9MN3ofZS9XvU1C5utkJeF2RMkXYj
c4d8sH5CfGGHjWacWQSOJ2XkbQ5lVxpBFnSu1RTlyH6eI2ZKz0jd7JoqRri1tWb6f7wS10a1SHUY
qMK68yZqjuhdjy/JDcv+Mc0dvLcsTO8ju5b7VtYjh+FAkv/EdvwMoOcECsRlJbbpczEWmCTWp1AE
75kyuKkX0CW6sAABXUk7IWgSH9ZfpIWJP4oyGHfYkae7TCCG2ySBUX/HwmDv41wG3+p0bs7Vh0/9
LPruhslwEXzB65NHqBNJr+ig9iutTcxtjv3nsZyprzipMJBu68mb2ViYfnKdSawptKcuVdPRB8/k
HII6r0wPLu45bfyJCYX6PzhIuH4Ik9f7fmVEW5kSx+7NSTc/5tRffOqE1iF16bN9vViduBSHSLob
kHKAq6+bVvakGaBZAumVAghFA7Jhq8dxelMO9jm9g7NMyJ+3OovEzgYWtUwISIw/z5NR0MmgjszW
G6vMnIjILHNf0EokW04Lq1vc4CQ2pVGFcUspWzQfjR1gIJXCeEmThvpMSWTHU42AkCBktYvuDbcM
kVc5/MOt6SiL+y+ZiRBxkull1g2A14K9joUvJ1edW7dvDXvXIk35iZ5Ve4GyIl8y7JnPmqL91kWl
PmO5U382trykw5ft5r5Oe38WfbwkWM/AQghEHzbKIJtwXyaOVHdB3BrfpJAqiValipaorbn1TWvE
WI/wH4FZUTLU2p5S9XTmeiWPiDQinP2PNmCQ3KcZMbTEjVHk2xB/A+umLHLCpMIB5AZ1tYzwvMlJ
rT8C+etzHDQ66U7EzLwNNk9vkwwjEVFF3M8v1jRCQSBIty82pRorbBdau0bqNxjj30xnOtmbSFom
jKV29mSEtn3uFH887dIlgzu0YEyX+WVVMMDtjj3LpBjK4wwOnJ3NrdmIYVelln4BtyTE0jjKM3Pa
R1tsNag4uNPgWahtS2vy86BKh7GbZcM2REy46SzkX9cWLvn7OVFt6rKjY28lRk5EeEp/MdDb2tLL
7PaZkevfGpXwdURj5iHEo8VxTq3FdQE+9cwO9EOqvPqRS1IDjeFFA8DWcPUjq0HV42jR2llJqW2p
9fXFlmhd+hZDVXE2rk2r9aNRNR4mrDBPk1uSRE/3XQFNoo4WAW2jNUL04ysQG7KPsRqbYl52g1Id
ik1HSgEbMax6N4bWJw6K+UYhEtcCZQFP2mVPiTM/Hn2z7mJxgTktfHCStHjHA0retBsL4z0mVhzD
Ypomd81kB79lW3TdLhT2dAfBpb5kJSRmSw8M5U/b4mc5t2ovX//qGS0lyoX0t2wb1ts5wwpypaPV
4DngCnxHFemWcm3iFwg7fsah09+iFnaRZNKYMdi635XsMa+z3h73c65HXqqVtE++nh1PDGm6a8jP
F0YUyuDVFhNBY+gGdi09c1ZITga6904ZSCOYOQw2Cc02ulrROb3u0ZTsIN1AXEHlB9W2uZ79Axnj
RYFD4jWZkh8CJ5GX+PTYzVTOuZ3r8XaSa7k6zD4V1QKljtXAZIWlrWIRIOgWcKT8YFTqdxoX2lMc
RMlPxezYT1ohYHh6rGQhDwo5E5SrrZtIn7X3Rtf+2k0HgXAy5ierdqY/wCPbb0njzi9fv4kPMdyn
4YGuAiEUgVGws9nbLa/q33Oy5rQOOdyVZyjECOznsK1J6RzI2tiZWj3FN1qCoWRLGD3xlez/ggHg
wTjQ5nS7iFIpKMfZK6nwT5suibvyLu8r48yR5AN1uP6RdO/p3wubYsza1FLwYfD2DEzPk5n+GilX
/Z2sHH2uyPXghdxsoLzOaE+/wypJnvtZBXiElZvNToF63vRCDduelzlZjSRWG/LwoPYVDoihA5x4
gEPJTl58HCFb3CB77g92SWhWqIYhzKT9Fg6SW/m6uQRjugrqxb0wytk8s109LqQ7pOJQq10Qc3h8
16Yy02kLZ0iR0cg+Nw99otF3MWpz50ZOT70lc7cAAXu/o1DkRR21S4GNFv8dzeYzw+JoT7H8koWm
SfQIe8u1iatlETUyfK9cJn91aYaSOy/3ka5chnGo7fV+3KFVOTgTPMx6zmmrZedmro/Ze/XW+Q02
6iLLNPnv1fkvYPospbP8Bl0Ot0OIYhAwsk6we2i6wUaGueYhH2ET4ag0nEIQMYOqkZCC6uF+kZds
ZVTMh6EInAsZRuqNMOlDBp0aXTeD1e3iIqiB6ozjPquJ650CSns01FRs/Gnm26XZ7Pi6Qz+vG0z1
sq13bgEPoVRbcOWlq1+5TdM+f/3gjycpHUkk6CIOvUj81dWJJUkAVEphsbGRInia1bH327JzdrBl
64f/fike7OIrRJSIQubzlw/JJm3aGDddZw40nDN73FUtPnAk7OWZstWHWurzq+QAhvyRT5ggBN7m
52u1jjKFdZ2wlhYzXNx6mNizYWHJqENstTSCBluKgno7uKVNzzlni4F7JJyHss6gLcAwZZw2qlOr
CQu3/VOtsu4wlxkW8qGsX3QDrX/s8jrdUDPv8yhX7ih+a/ehcMheSeLqwqz7cDemeZeBYijUg2FP
BOmSJnJdT2V1Tj9yVKaj8QI51eDRokam8fH5frWpmhwC1nIvdSb7jxoVWbGFvqTcpwF6kh1rda/s
s1F2OI4posUXHJDBVob0h0FIjWH4zsakNj2eqXYxtl0YkUZrWdV2HEz1otJcXAb14EQ5AJLMetbb
yvj99eg4WqK5A/KAWMP4/KiIrJZotoTNHM0pYJ+kj2+1Lhjvqs4ZDmLWU7SWgiLJHJ+bdk5elNop
H8DiL1kDicnhaGOTYCV0pUN7zzGuACcIRAz2n/1jTsf5yWzds+mFy8tYDU5KXSqSNzxWYERXdY24
hHtInQ/ToZGWF8QfaBdVw55+g2JFXAapWXozf3DAUOAQTroNbkKNAFx0WoN5ISHf+utnf1S24Nkz
OigoIfpnk7SaBAwTAOWQwfe0Yq5V0+rfL6LRMx/liU2KDvB9uW1WmmNOtxXGVSFMKBwjYP9HkKKE
W6tB4trbhH7X5RQNSBbyUU79LirnCA5tHw2od7p6/M6GQhY+vJsu8pWuQiAzh+4UbCgnIiDkNIqi
IooqCi5fP5pjcT9lHLb8tsAMYfP7V+OSWkOa0rlEIz417rWM8/D7pNeZh5kzOrRCWtsgzc3bErDa
/WQimoQjM17bTS93oKam169/zonpmrIPZX+KlB/xR5+/826OhwGQW+5pcZe82kkOGDy0g59qKNhS
fX2t48Ist85qyJuif0YXYNnp/7NVm0AJ8G0wqYQiGP0oti/x1u2oVg8wK8gFVqb4lWEJ2smFIJFn
+zPXP/Gd6DZSeZNpbcnhWz16I0uRhwKf8eopyR8Tq458EwoN0m9WxWpOhpeJ5vYdCTCdr8nK3M9x
0QDJyvUnOVjTmU3hiY+EswMKDP7gM1lXWJSmr7XCiMjo1lDlhLZiXVjQ1c99JMtDXU0O7HsX9i8t
Y/K0VjO5Y86RHpFD7SUceQk8cuWDPunND02ENB81pc2dndoq4F0oHZAbP6gy2kgjzfjXTBaztFDD
hIJyntX+1+/jxANg3SZ0x6VHzB5+9TqizlXR0fI6QoviYgt89cpOa+vw9VVOjHCuwfMFQIA6eO0W
xp8zOWZMiM/kQn6a+5govCxBjA0U4cy3feqGEO1wMjPJDUAd/Hl8u6WgQyyY9shJEFecwJG1upjr
Hr++o1OXId8UQQKIDFTIq8uQPwG1rcWPVM7oZF1piivINOeytk48N4qfFMoZNItUdnWuKqNSd4km
Lr1ECwsIcKr0DcUkpFxxZu3Mp3Cs+EFPyAmftYILIfRY7ZQbC+BPRP8ctdPA8UCBtpo3WnFX5GBM
s1KDDDgb89YtSudGN8hSTMtCITTZFHd0FJVtp/ZshxvRfhsRfp2rQJx4FCjc+YF0sWnd/R9l59Uk
t3Km6b8yoXto4M3GzFwAZdqxyfYkbxA0TXhvEsCv3ycp7S4LVVG1PIrQ0RFPdwKJNJ95zfo602ow
C/C0SrRA2xCDekCn7/oS2d8lQsP9MIfEjNcp1OX7OjXMatvn5fjIb6K/6bDgQt8o1KLzXWdCOcXQ
ubH8FgDyJazKiXUBUVki0sFeSFHxw+VXRQk1Q2CHATWL9nrQ4eIvxqWr/bgyToOJGi3nt0nJnl91
OApeLh4Q0aHFpqtF2n+cEMatF6zXcQgEVZskGwcpr/u06uL7Cq3cfIPGefwFqdy3RVOMjU0N+9IZ
J1f86ozDXNKQwgRYettrg59yrFrQrCa6SZUjHmqzlxJ0TfYLDedlZ4p5uAJEtFXS4h1zhHFrTl69
F5SFLhxox0Q6uAdkv3KVgB09SvPVPlTAhKqUFwXMTppJvzzRVHvkqvIt7a30U0t1+LGMlh5VXrRJ
03GewcSLn5mrP+gCjR63Hc1frdqgMQI2Zms31XI99TFSKbXjXLgP5Zc6nDVo3yCIKPPzH7b44ZdE
6taz6pKPqCjAYPuucj+gp+rd5saEDxLcsr2SC/dCw+fEoAjvs9OhTeCxYq4W6VKXY2cNKC914cKh
jwzWB9R4+n0zVXPQhEq5qegQBudPzONiMKa8LBDsbdi+UF5XEfIY25luDl0TTG3RfYlZRE8VILnP
bi3Me9QekUVDAc77ZtsxArNUW3QtKC2Er2Anh/mrHffx9w6Fl3tQBLrEnDnzl0Ev7bcLz3lidiQ6
BdQNeB2CJPnnf0RIDTCIJrXqJjBHsM8c9Nj65Zq5fHb1Niq4s/Tie22m8ydNiaa3GSE6ST03C3cT
1r21TYDq61dVVRTptiV6vWnDNHtHkbFA3yidEHY+/7xy2lYriNUOoofQEQex9eM61dzUouRxk9xo
N6kKITqHzrVT4sJ4EWVnfHX6BDXpGCTa+ZGPj2T0OGxNA8lDlKCuLTdyKGSSFCl7CqoghIzi+6in
yjGAqr1wq58aCikX2QgjEYasd/hNUPemLmhQxRmhuW8RUvT82k1Hf0bf9sJbnfj8XDJIrBClSqTI
qmcRY3QYKSo9C6dCHhTweuV+Xww9ulE8dUYJGCVssOBGq15yxTjxjmwLyYAjcKGGulp3SHrlCB6q
CLdobbONutHblGaZ+Z45RhfisWNwoAMIDDAKMDqAnYRKh/PplikIH8S7A4xQSzeoQWS/ly3mztLz
FIXbbDJIoHX4id5uckJLbB3OpuWqzm0U9RUFIUyfiA7bWRhFCvq2BV1Ku3DjKEAVr9Wvo2kpkduO
hmbrRXoTbhT0U7/Wdlq2/gi03sMlgej7whlz4tvRKpa8bem1xno5fK268UBRFGEdZJMVvxKRDreS
gHpnYUb4CLpE3RRLmj6c3wbHVz7hElhfkn5yGrCyh4O6EZU9/FqQcGmqcFtTjfSNVKh/H54xDB0B
IMWQwJAcOhxm0gYBtc6DtZ3MOhSG2X6wpwV2OmQVupE0aa8R14RlaNbNTa1aDQs2xUpYFoFRlESi
iNDKn5Mu3GtCpwR9fhbktjg8hkwgVRSqgL1IPYPVDnVzk/SlVqH24G/w1c5jCAlIE21mG11Xv8/t
eH9+wBPxKjRaVSrIkRPxxVcFDgUHjhmXgzbQY1cdUYa2vQ2eDpaHZI+2eEEaCwgGMe6yqm9GhrMb
tKFZ0NJr8hyF0dCJ/LLLna+xWmQfk7AbEKwc8gul2BOhGstMAsGReZA6Aqt54diPxl7BVrWoGmOL
ypy901WwFSmKI1+JluMUam3rYvlsNjdWPold22HBiMh89AjQ1b6lNX0JBHcsBke/jC/FVyLSI/1d
HTWFUmroD+sI92DuU8OfdJ0fWR2nX2KrXt6rjIbwzqNEE26zGhLKdqyG4YnCVVHtwtDFQSGnlYJ6
BLqVb0rbGz+BvHfmxu0WTQ2mBSyxRgPix4UPfhxhEldSN2Cd4dcGVOFwB4gGkJvaqgqCKSNuI2OX
02Sarelab+ZsC9zXhNYYTzuttcV94zm9tRnV2viJJLJ9obh2fFbLcxM82e8IgQbd4aPUSPISgyNG
2UX1N0i+2q03GD/E1PR/S/tntzMIqBwQobDT5eHzRzCixE5SYBvKQK0IA03LUrq+9C3OT+3xEUbK
B6AaXjSuisSEh6N0epjGTU8ylHUxi2Is3e1Uof98fpTjSYOZTrMA3iFrj5v8cBR9rNCEsLUsSOKq
DSRgcocSZnTT6dbP8yMdvw/9AdvgcJC25URFhyM15M1Seh5r2Kwsbz3ToqaPE8L2/CgnTiAA1SZ1
RBkFEdauTv4eOypDa0L4uCLzPiT1JN4jgCKbtkO2SbA036K8T304ubgmD8sY5NowblBfbYKobOl4
oq5zm0cJuvDZ4Fy4449nG1CXRiSLhgmKL+smEH0FLQzzHPKp2fwMs1xHALMzHlM3679emIfjjYkG
hlS/o9EHdnm9MQ3UfzhCMsVHmrBn+y1a5qea3t0A/ky3Ip1wp1e40wLQsPomtOPueQCm80rorP+1
ygKdPsjngE40dPLAjR1++rQkMRQ0irjuEnzu1GW6tvUou5TtHvdmiA490nCg/dJPebWWI2WYwRsh
xFjqbfbiEQT4iUt/BullQCymmlKhQDI/68fhp0F2uUEGY/x+ft6PvzDIaMg3dMLoa6Pwc/iq0Jjh
O3JlwXewk108kyxS3BjQ6G8uzeqJa4x3JCPiJoN2waCHY+Hgx5lb4GHoxhV2QFaVy2p9kvfa7VhZ
JWK9sWX9yqvFSXwZxHyYZ67nIFRNwFMmzrT4dakj7ZClc1PnQth36umYBhk1/0bqrz96ORuh0Lqi
oOoyEH6NKDLudbi/zz1oy2dk3dubVB3VJIgM2EtunkR7dLof3dKFQjKTSFxHBqIFFx7r+BQCAwzG
ngYDIRE743DOMJ7IY6XPCuxXhhxsm1lc28hx/+1VBMYaWDNIdv5bLojDUbQp7VXaW2VAX0r5XudJ
dUsrfaHdb6kXinBHL8RQkhMpD3FK5usXQv/KrEsXQIonsOQbUyPak7X/dQWX5gQ4WFvKSKD4uJZ6
KkMFq0KBmDsMhfoKxBXa3a3rbM5vHrk5DuJV4nWp7MKiYQcfFb6T3FmmEO3bIHfL6aXJEuPFQJPs
1TE69RoctO1HttpeTcizo3G5VH//1UzDBofH2fE72zz8akk4elVpk2MBVpHFVq/c1+6AQUyFkdP5
Nz1KigCDkMny2aQ1JpHT4VBUDIpY6dDh0PUK4arCL3UNi6qbmEjZ6C8pogJMOp5Zki+IifxFiLQG
A7mCQ95t8AQhN8duTAyI7gVU01QgKKUuvMDKplDKARjRR3soMLGbQXd/y1sqZL5bGebPJAIUuI+t
SHxbemO+pYc87BvkUPWg0Gwd7HxRcsVEtTVD/qf/vQDR8ZaewzgH1LlE2vAI9MHuYZA0qvWEpcRg
+pAPAGpRF8V9K9bm9jkO9d4KzEggOhH2AqU7pxVzcWM6OjjNkgMvgI2NGpsaKRgx92LU4DH3ZpZs
YrvS7zvFC1O0QMbudkAvCQn8Mnbfi3ger+x6yhXMjtIFMXxwpZClR7u9l7pOKaqGAsNFrx2MOKCT
r3xLnUTcejGOOBDhE4P1EEVYZg/CUb5WqCS+RU6o08Ru58+D0xk/o7RSvtZqYpVI+lhx5Q965nic
u4Nyj0Ougr+6KWoUA4lImrtRqt1s6rFH4ZN4Bkm+TF2Q8QHrkirXixon+8lEgGdfRHa8+I1eowHp
VjVkfzzk1I3S6d7XAr8BXhCy2Oca01vTVwcVMytlhsX1sY9NDgUNnUTAeMWELdKQz7a9HawGr6k8
XdBxRrmWzzThlJ7u6KbWX8aiKnREz7sFma4+nZ77vNHNjYOowAs+DEW5GbwewxLQt63jV2DRmw2k
F1oOljYjXtRB2659MdfD64K94TNq6HSX07rpy13OKokAAtZTtfXwUKxulhrpIlR6y4J+wIC+LB4F
FNc3I8rbo88qs60Nusp0p3ARwuVqKmuE5Uge9WljS7raJnOW/Ge6dBObCF173Y8mV/tiaEBO/Miz
cBkCQjW8Dl6xqGgLjkR1lH4zFyMzUf0EHjFMT546NK+ZaZlg+oBBsULI+u4o0Kta0GsdqOqEgCUG
EWWMn9QeycWgjJ1WkuVdhDiKOa6l5XmGiAT7KfajUDgvKHykVWDEnntfL+14ZzCb/DonkqZyxmgu
2wWOI564zSKAkufSpICF6EisXYahWVVhrUFdliPv/MFzfMRyMWmajMJl6W59M5mAAJYhJ9jVGggx
AX3ceOcBE7xrksR8WCZrfhF5jVAJboN+QWXlQgR8DEuUukuSXkY1SJPpzeHJ1yH15NUj5boCRQvo
bF65Yd8W140tXHAYi73Rs3TcI/ZrBIaLaxjkZYo3LtAsDYiKTxyfbDmixsfzE3PiHqUEasB//Jde
+CowAMi00KU3kV1Xa/djVebTU9ep3oXpP46KeH1yAMpGklgCMPPw9SnE6IUap0WgCFofYtmFpocp
svpsRdbOKa1XsER3qbugConp62wCy2gi9WNbjBdqV0eBKthqqONAwUGeawTNhw+i6bXbCx0WU2jM
4XcPU4hNWS3dbWOH8/Zvp5atQH8BVwECdOpCh0MJsxE58ad0LqidfW3k4a+6c/7auoD2nmwuUUOF
oMLqOhzF9GbL6ego4ZzZZzthRuZzknTRhdz/xLQBrZEabg4lLrqJq1HsiRy3pj7ThmOGV0e77LA3
k6qnzoUM7nhBAtKSnTuQPCfwMK1Bh9zBmDuwXDZFljjzLqyB5J7/NsewG74Itpg0B1EXlHD7wxca
rC7u0gT/dg8NEtySSuo2waJmi7sdwjKs/aqZhgZhFnwJfCWdxVtj2KIKJkukUmi+Ga4HY8jHCxvl
xNuzS8ADUtHhnFp3ULq4yc12FEiMtKW9hZTobjMN5Z8Lb38cF3HrEBVRHaVIerRodJqHiV5J8yeR
YGkwxdkTujJQ7fu62dHIte4pFnoP2mRgw11aUOR0pY/xnqitT46Wpy/MDe5p1Ou9ZyP3bJ9Cu/j7
qUDYnb6gJ/VICPcPv1C4TGmbZjSTvAirE1XticI92DLnp+LEhPPbf5duiUtJkg5HyfSmw5yTyq2T
a1jKeYO4V/Ncu7DcTmwfIEa4KvGXLL6uNqk1ZPYoUq2Whjct6jhg7awiaa7y0CwvfdujCojk6MuP
C3ACoOORD0BYVdznDdmEM6qfYpxjXtPFm1+GxIqvdDzdPw2Dlj1EYZRgYaHbb+aYWc/NSLZ8fmp/
p7qHeQ1PQtULXIB0b1l/wbhG9TtMwOPZaIslN3O4qJ/jbOi/k4skoL7gzHe+aETp3qIKZrxqoknj
m9FO5jwo3N58CunUvGhZhQFgmQ2qn+vVcD33zhRvc9Q6fyDICqZUp8h7m3tz3e2WRag/s15gi0rc
SlU9rYvilxuKVt9UUUVBMTEX++X8ex5/XBotgBvpNGiSxr1aQn1qT7UG2DBAajbdcLWb6Ban+mcN
xsiFoY7zJ3jpaKGSPIFeQoHkcLValJChtPQMZRiJftOq+uL6dVqZ965B4+zK4W9gw4XVXPIUOTEy
TBMaq1R5qB+sAcB228zIA2EuNOmify1TxK8x1+h2htMYX/U4m3Zm2GSv52f2+JiifIajA9+R80r9
3Tr8o+KMHHbHCkIQ1V06gKOhsKw3FL2sD12YLIQS2SUy8rFMnpSaRf+TAgZdTz7r4QRn5DxqbsKk
yDKteSrcBZNkDZ6nsWsidzCu58iIWnzaDOUx1j0og25W50+OVw5YkvV5/CkRIdlOVSuoemngSJ8y
ZL03BmaiHWADlGSv6fw0P6qubB9jbhfagFacfMGxyUP2EzeuTx30Z3weSxpJ2GEpg28MSppv66jK
srspzGzFxw6ygbs11C2UMFcptI1tAqbZkIaZvxRn7sqrFD9o0yfaRUO2aTEqTZZs/twqrRNLaGM4
XE0RYYJfkqwPf3vagalg28vCiXSHWgd7rYUpKQaGeJMtXXdHoX+AroCBsglTYXN+hRwhDihZuBKt
ykdDf8CTx/sfKySCauWqyThQ03byD5kOMUxqdLVXeJM0V2TcERQKR78Pqwx1wPNjH10djM1pTvRA
vY++9WqtwPdSIhiVyKfACLsBgQAHT/eMf2UO//lj+l/Re/XpX+dl9z//xT//qDCuSaK4X/3j/3xI
fuAKWv3q/0v+2P/91w5/6H8+1u/lU9++v/cfvtXrf/PgB/n9/x5/863/dvAPFA2Sfn4Y3tv58b0b
8v73IDyp/Df/f//wP95//5bnuX7/739gLlP28rdFuPT8499/dP3zv/9BdPzHhMvf/+8/vP9W8HNB
W33rk29HP/H+rev5Ye+fFP6A76JmQ6GVpfaP/xDvv//E+CcXuYwaABTwZWSRqaQkEP/3P0z7nxZo
GhvEAQoq/E/Oz64afv+R/k8JHadUxAGAzDq42P/z5gff6P99s/8oh+JTlZR9xy9m2f1x83FSUZzk
F9m0hKUm7CpcVpEmpEWZxEFcl4ARujndRHo3Xlj8v/Ef62Fo+BlMASqsZFaHqz8XOnZTIZqr+BMM
j7beqa+NrSoqt1zTPoZTNbzo1LNuB6uqVb/sy3HyR9XDBjR1ca9HW9JR3+KOewvH19Elt5+l2bet
58qtVdrFc5zNeXGbWVCp8XxQrXtPjHSJKbIr+CEPU1ptDX10hY+gp/KlCDXtSeQJjLUMW8H9LBzw
SnHRe09JBR2K1relbvCjTG+bDBGdwOwy9yPHKgpJf6yUf3+PP+d/dXHI+SfRBNFN0EFetFaVoR9S
WsBEqYiFOB+ifuss7pNZvkQW6+0/Vx/+z4Hkhbv6AgcDrb7AEnNPiI6B0HJ8m2sMXXPXtw1UN4Wx
JUrzIbbc9CiWnR92fRuzrGXkDg7XpZF/BO2MkmQYjVKFMzYTXo0QPrZU+DFcDp1wZ+L4Drutdy6c
d0dsPjkq/QOpKSKLqmuJ+4YYL/TEFCITOXhSCCDZZrkDzWQu9E8N+IfS7xybJDTTlw1N3Go/zWa9
ydksF9JRc93zQpcIYCzSSqQHcD3WgIuuKPGuLSbF7+0KFhGsDesD5VF98hNjagwfbUfqpjNY6Hs3
isS0Mbu8+NAkqZVcRWPuYVbeD+odjKEeOG7Yzm9JJcJHs8mGB2WovPmmbjUMKscM02XfhEE8703k
wetd09qgFdNlNj50/P8fLHQlb504tD9NijEKvzBwrePidazv8rRRd2qhaSgJt6Y9Y0+azo91NFKi
hD1ewGGGjr+j6tVRMh1zBHo8q0u/kouqzYXDQq7EP1Yq5CdDwgRwFELjWJoPHp4VVMex/J0HrOsp
7kP6tJvXOVTm7/WkX9IP+X3Br8dCa4eojXzHguB6OFYBu9WOyK6Rt9GQzPB61w7cbujvDPyTPqU9
LlaQD5Sgc3T1XsmUeguboH2A875ctQg/58R2ynBnGXGF83SLYKqRppspM+lgn99Iq4Pi96xQo6E2
xTLSKQccPqmLnVSG72gUzKUi9kXqZSOKObj5cWDWj7BjRbU9P+KpyaH+CBNS1gNpgqzChiHGZ6af
R/Qe2WOPVu6476FelOPXuW6j0qcQhnh4o8b5FWxpT0U+Fv+gwEB09XMvNXqCUQnn62ZJssIXsLEt
tGaL8SWh3wgiPRk7fX/+iVeXmZwjaQSCuBNmDxw7K2jBMo99Gpp8TTbHY2OgTucbVslmPz/M0Zkm
sVrAA2hPIiNFsfbwU8wjgm/5Ap5kMRH9wBen36Lv+9QoS/8p1wlV63rqLxzfRxQk3o09QSMZvwWp
RrH6/hb1XkUfCsVXAVRCBwnnJd1bXiN5DtVQfzHreVl80TmRAchwysd9h4kgd4ptpM/n3//ENENN
liRpWaqmhXr4/uY8SoPLSvENVHeCCZfYXZwsye78KEeFaPnGEmgFW0Q3EHxdpZCFlYPFtGrwNcuo
Xud2Vm2zDN54EBuhk/lJZJpfRzHl16EOshhpKKhpY1bEP6j+JfdV7uINN0BlgKSMEO35hzs5BURu
4Cao1dPdPZyCucL7LTYwdWryuN9YWAxeE+JEfz+KrPhRh4bSKi+zw1HqqMUYyGsVP0q1/pNTicKn
z2S8nX+XdWbCPEskDrsGFRu6q6tt7sAu0paJedaMuNgpdpftgTUVV2FjLPeTnUVXhjngYFk44b8y
hoOE4UxMIvcrcScZLEVUyeJb7VcdM2gLFWJ03NFmRZ6qirPEZ70pD6k5exvEVaoPiKQon51ZOmWK
OroEQz1CI8lHgIpEd17WfniOwynuokYdTFdeNiIxAgSy8k2bgoBMMjt9VAaRQ0jto303GAiNOXV7
Cx1kuMo0e9osudPfaLngZo2QM+8B8l0qssqdtLqe2GE8I20PmsJr3zm0qRFNTNwI8d1W+5jZ9vAQ
AQGTLdZlvHNzrW4v7LpTi4F7UB5sBFFH18xUTolRGhogMBeJ2oZe5q2J+vj3Eo4/SDqj2yS41H2A
bjh/Pr8MT5yq6N0QaVCjktWp1WLwUCgtrIoOuIEC6iZvMSDV4FRtMLJrEzB2NjBhlG0unGUnRmUB
UrShYMSpum5KoNndjvmESlOjFomviib6Isai0batIUAWWLBLqSSNyyX7kaP6DR8VVAHFIjyccVUw
VidIC59DDHaD6vy8mO4mpcHYX9l22dxEZRVa0CrVWtnSEtVuUPw3xhujGJRfcy9dx0UBb+CqGVX1
VwIKMbrCBsjVgijDSzYY6KrSEvXm5TuqQYt+5Q1NF6J5AhSJ2rHZ5CBTw0XstNx1n93ILEa/mwh6
rjRzsObrTi8ACEzF0pVBZ9htddvhi27t5ooCPCe+N28avCledHcycL9UdHSo4nzw8MSo6IEPZWoP
fu8M6F9OXh4DeZ8yr/XnabBQdSzEJbuYI4qMnElHksfZx5KAsLqODE/JB0td2MKe3t+GkRBbWNSj
QSRbxUCWyiFIi0zdYFUn7jBLrG69eVLvPS81r+YMxUB3HurrFPLOfdOr+sfRECSY5xf3iftCMs6A
eNC+BNu8Osln3Yq6cgTor6ul/ZMmjUBXoRkvdKRWOZ48T4FtclNILj0w21VgYnrtNPP1CbzimlQD
ZgHaZ8IGZofvdLJxw2q+g4Fn2BsXc8YgyRz1Qrp38j1B54C7RSgUR6XD47QX2ZDMM4U/O1W0z5o+
d0GKpuUFcM6pyJRUCk4wUFXOqjVlgQSuUMmbKSfUlr0zc1HR7B8QpQnNYjdbA1oac1F715Wp6ntL
b5Od20zJJ71bvOs6yfC3KOa2fIVbDwReRQfN02Iz8uf0Yj/l+Dxlk2MORm0R9jxR0+GEzJ6aJX3G
5YrbBXcEtGm0otX0ra5EdL/MnkahNn2betW+cLce9Q3BCxKmysCdkSk9rq51emOeV8X4zEJbsa5y
PbI+luCnrtU5sq68BdlaJxntX7aC+Adk1Q6wXyru22rA07yMm0sMoeOVwePQJeMWk+H578f9o/45
a3OoY4pD0KhY7aaoQFUUM6ik8/vsCKQv3xqdQXm4UtPleD2c77jTa+EIvFCnWO+3RiawRmtnhMa0
ZtT3BT6bnwQJPxbtKp3bNhW43GF7uoEjV5m7HF73FjUvfFa71CpEMKXxd91ZnD3+jibVbNO9sGWP
k12e93fqSdcNMPTq1hNZUlR9T3lAiOq7Cfe09nNV6YPEmrL+wuQc33WUd2lOsCZ0cN7rzkhUmBVu
68zNgtTEx2Fp8wRGhfHSzKr9klSSxIyVxPcLX0TO+GEMQ7NfHgagGNCUPYqwCspu7QQBAR/zF4fe
y45GCaeznqllkM8ZOjNgvbRAIaWS/mtm6RudOyJ/NiWwUiy7vgDIPDXlZNAUOykvsDtWN29pVBMg
McKLqULvMGomilBKLdrKF8kUXoinTi1ITOFBViD1g4aEvdqGRmxTF/CYdL1UjMdBTNDjjHRqiDY8
Nfayq0pXkBOWgkTiKkpCyNpFQdcKHzm3bwO6TlOOI5iZ7B17iafPuOGgKAczqE8/eg22ojsI9bgO
zZYda1fnv92Jwwv9X0owFEdoIKxlJwolQlJk4NmdURMPSNelV5U7I9eHHMa+as38gx4OKSoIunmJ
9nB8lXFWUOb4XTJn4lZXWaotLVUJukGDC7Y00AnBXvu06LHUVcZEecAxvbtr08iy3lVDLM/TqKXt
5vzrn8hAeQgA+rQwyY+4aw4Pk9nKwqkeYXgMZpk80/O1qLZEDtwE68Xt2u5qXFxSBdXotxgojZ9r
8N244Wpz+tKIbgpSC8Xwq7BGAOv8k52YHQvfIUpkqMeA0lotqmSu1dyOIizMIm35Mgg6u7uu0rUP
yah0y17UXhttp6QZr0NvNpLrmuSifjn/DCcOdMmToHJNE/yYmDIrISqhThJRuTYbnwWC08EcXcpH
TmxWW5c9ZPBHjlyGh5+gdHHHcdEh9YXjRbVv0XcPCDOdwlcqe7oQvZwcjCiKigPkRIwBV4MVttfT
ZaQFWY0VWqWp+w237c8CavzrX08eBU5mDdo9d7S3+oAZ2taWFsmdhRLadQxsFmeePLlQfD6i9XMb
IrYLgY6yIW2/dXbj5Mk4mwjtEonbid/Wi8DSeuyM6ySpuq82IpP6Nc5D3mbOtVxCgNPaj5Topy6G
Acppn39zB416GnzvX0US4Ryl2skQ8MsM6XunJ2gBoQD39PeTQ70DFDtPDMZKrv4/QgWqipY7407s
54BFt0nvzT40DfPC4SY/5upeokpIvRCMJEAxaxWZ5UVD2SNiFIWWeNBJrmWid9qLUcXOHXFsd+Em
0OVVvh6QohmfQRoRAp8/fK0mzpSOYFjxyQNKv54a5U3XsRQxlm7YR+0U+Qk2Bnf0A7MgypE+7JHd
Sv0Ea+tNnSXL9SDALluZW1zZnRvtGrfVfY/0+LpSjDvT6xH3TvuuvRBsn9jnNlARoJCsVeDBq6Wq
L9Wk1U6o+BXJEmlpm1wps/q3EES5UumScsdINgq8+MPJiftWGayc3BaIo3XTLlYMMrvtt+dX1qkN
bkHWQ1aV2u3RhbbgsGwKJEExHgi9TTvZ0Ptrz5BSBQWWmH8/GJJNUnKBDh+W5YevNC2WWrT5rPg1
foZ3Cc7h11VHLcmsIu9CsH/qG7HFUb3jQOFiWH0jRI/AJgGK9xfLRe1ca7vrvC/Mh/MvdCJ+BN8C
FhXmx+/mzOELZRgItlBsWcCJ0weE+u2uWvo4KLvHqUNlb0z+VmgJVhyYP3RjAU78FpI/HNGCL1uD
XUSej4TWz8yp/mj1ynRhhR+vCmBCCMMAtf2dtK7OG02DFzF33GTjgJqlqjghroGL5mw1J4725+fw
+EtJPyiaKhLhzQ2zOgSGFCEvBWhFIKHOGyAxjR8B9L5wtp2IOqngYVRHfZXFDj/gcOKyGRWGKpR+
K2On/GhRmPQh5UQ3eJmKqyE1E79L8/ZRzaL0XhRxc2ulaM1QboYaEmHElKU2cO52+JGJ0nuawEt8
MPUlfe3UMrwEuT4x/UA8acpDP5UNjlWol4+VkRQey6rDaMJv0PeEU9ILj3ZsqH85P/3HS5hqAVpu
SIoRkQP2O5wX0wqpiWhUSDrVgQ1d0umbFbsISqOd5NXXRk+JK3rLPz/siUjycNzVO8LJGKYK0cwA
x8Bwa7XGt7SuUU5FE33juIX1nNMT3aeIMkNj6O2P3ph9KzJvgTYBBWQ39nBj50xU384/F/ccL3x4
KfFgsrVEhgL0Yc3GLeyZlrKHRK+txk390M2Loryo9ZLnN+i2WOnTUo74gOhRpP3C8DNpgzYJbcCD
+BDVD1Y9lqjQtYp6X9p1bu3SeEClgiqu+0Sbzzav+PC5s0+iSH9NrXZG1MCZWrrVI7JxRMaetfVA
Bc5BpS6a7hOWxIbv1mGqBC5q4oTQnddmNyP6ZNaGdhZi8SAHYZNYy6Klm37KDJIDYavvnVVZj4NH
XhUsQgwPFKlS3S+jtvwxVlrS3faDJX0VrdrMMM0wJivgKWd8IwXL+y53qHhy18rGbV/pmKuACJnf
DBs64tZrNVyMo3CBgY0hYX1L7bCZA8D0qP5kSyZ+TDpmXvB/hqnlBz3rDnBLb+Mc08/ETFAJHkCp
iPdWzcGVdFPfzGi6q0O3jdosdPx5DNNhqw4DYZVadfObRbDwGGpD6YvJMZq9EZt9xKFUmXXQd4Y+
AxYbvQehQffbxk1VGUE3EvNrrkB21a1Jpn21H1Enrkrd+OLgk/mz6+pc30zWaN5E4VghT2aN476s
S1xtNbV2fGqELaEHXpRA9rp++dEYQ/1mQ+9J0tbAjrsOdTgvE6mgTsTqt8LAJlsrDKfYWWWKJKqe
tr0JsKA1PV/TQvcRgiu1VLjctdgnbmzig4DourGP2yR/LCA5f+4Aanye5uLBaIb0uk3sVtu6YdG+
N52u/cjGpnoLPWX5hPRdlUF6662frpiAzaLunTb3NR2FYlPqEFUDUxmr7iY0SB2DQrcLGuRR1D9r
4+D0fu502muJyRD3fumwdpy09qYAhf9awwVLZLehPVogfRC3zP1Wg06HaaiYH2wtVL6prT2D1dBc
5a1PZvdHWrcm/Dk3ip+MUna956mDm66GwrQDMxPO17l0nRYBl2r55NjlHil4YPuit5dyqyZJ8blp
ckRcszAtx8Bxo17zWekR+HTLDp9gcuo67iyRdiewNcj9dFL7+3FO8u9ZWoj73HT671k7V+m1I7T0
uoEH6C/lZLM+Na17qtI01vymTRLLpx47c6Abk3YLa6l1tpY96NgIG1Ud72xtUu1t7KnI0tsgQSq0
bUKg6xgoxyVuwQk4SNHU4TdzWhQEirE6mYNowRQ9YP0VCIXU8X5Chcv2PWexnqxRiXpUBJ2Waqoj
UAk2J7fN9+mQjj/LLgUx0nQabMNaRYit0krKIBS66te8SMtqkzcd/G+FRuX3wcGfED/IpB2CGtXp
JegK5Av2mONiWVMLRGu2EwDs4jZRG3wxGg/065UyWpnchzMGG21XJX6hzcbtHNJZl2Cx8VemOeWz
NpBvwv+zxBAg0SNuwMM7zmbRYwHnUBTJe+VpAssUVQk/22VU3ZXwnQVQqdD7qlbl+NkEJ84RsVDw
9qluQQKitgZLOiHdswLVG4qPSl5UZqBQhnxWwUJ/HmSZYkAuqAMoUVa4YPR6Hm9i/Idf1UZgvDvG
Vvdx0awZZuVi6V+cMQ4/JZzaiGN3yfBIQWB58OYoh2cJTGT2k2Yx5j0QBW5sWELmeNO4ZlLzyVsN
P0Gt9D6WXZX/6DstHjciXcTWqlMIfFGiiIelTazvzZh3H1UBs8SvzVH9Lpohd6TuUKZSGZeizx03
FU61SfZraC31bU5VHctjs4seQHNh2akkVmdjgiMsprh21cWvqsU2Nzp9mUeBEnMdaNM4pQE6B84N
int9uzEbE6Lk0If2xjLHRtyGylBMGzVN8ufIEI27p8plPmt6z6lnN1n6qLpN/J2UjSJ6GJruN7BM
2VsyD/3T/2bvPJbkRrZs+yvPevy8DHDoKUREZKRkSpITWFLBobX8+l5g3devmKSRVvO2OyMvKxTc
/fg5e69tymnZTlBKJcZGh9bm7pkfXiA/x9+3n5JdnY2ic0j/9mGRk8voGiL+VmOle8HwZ+QPtrEV
79m8PfdKA7FHLlLT1J8HO87VieyGFi3ivILZH+ziyS2Arh9ilulyZycpqY8rCjd5q09V1R/Ij4di
0GoGAE2c3uDvsoUpiI+apLwi5LS7IlDQvZqTRUCvS1pE8Z1uYvXdqh2NLcoM3icSLXyGaT3KV/rB
FTmS2Zxcxl3el+cxk7D4YziTYeal+s1QYPv0B8vo9ZMk5IKtwojz235EKhaiJEITRkqSOfiK3mSG
eIitM8Rg4VyPxGfYPsLjhemqWLE5g/SHoLowQXoo2za+Zw4aG3xo+CYH5Q56HTmdoZ5md+vkMUa9
02WA2Qo+5jmZWWur6JhnsqWBjBzdtCHyegR6FdY8fespcTdx09ueUkEyVvanVjnlwN/J9lZvePuR
Pip1sgZFS83liSFQb9Hbwd9Ut81HDdbKfQ6BJz2wDaRUEE4FIqlsjanwp8KJPydssM8bF/cvpnCg
0daY2Bk72rO8G2xZZ4FJ5LKMOJZa26+YLhFn7xWI6vrBEshYNmtzj+Vsuu+ls38aYXNw+MwtnLtF
15nFLlpc8MdVq8AyxA6BzjhlRdhoor5NVtNLg3SxBu1IMuScnEZ98t5P0h3Ti6ztlmuXR4DkYVXU
3k1R6WVYyqH0yGfaBUO9VZm3OF5XcpsxX85+gv6NjKZG22w/z7cRTJ5uuSWe2aGND60p0sx3FE1P
kGduMV7FqeN9sTpn/kAX0yRMO4udB8/dsol88azAn9m2hKcaViFROng9T/Rkwn/Srdl4XZeCs1JR
5wk46ItGoLqzWLqfCZetNh492YS2l8kbux+9W5ENw30TK3VjQzC9VUp31nMFdPhRrgZMi9LQl/uu
6rzEX6bMhBwxoWMMsrVfP1LwuY3fQDDJwlibOSQ0Pc0nXLbLCgPJmvp3yVrIDzkJ4OxS25qbYT7a
zk1BnkDgmePMNFtpIXYF71vW2+J1lMw0tW1VFtpHorYCnUMThmaVVAeZUiQdDGPVCdjtZuJopEDc
gnNCHhxm0+293WtLFlqDnJJ71oeCEzYkcR3UFjuRnyfC/TCvuSrOhFtUxWVBLuAEHXNcs0v4AB06
lUIrOsIOiiy/yOFNXI/gnvSgcdrRCgRFROtL1AXdtQUXisiDtszLqLUKorjasa2GoxTr6B4dWaXN
eXGzXNIHzLrkIGLNyo7e1JmInsZ1ICR9XJ6KTmQPBOl4ZOAwTyDZuxem5TuAcZ60GgYzsS7WRJaU
nkMUbwcvyaPFyvI1HCcvf0ERhQU79mrt2Sqd5NGql1KeJS6lc704+hZaeUPOfO6hAh94VO46J1cd
qlM3OxGANmdnl7TN64o2GWMqEDmFj2JjrMIZWOzgT4tTjFFv984uQWs9FDPptpyq3KVEM7yF53q1
hHOVL5peRk5BBN1VUZPD61NMjdQrSnhJMBOPda+XzuweauriL9M0JM5hW4qkID/GktVJjhY65qp2
1bfJyWLeG9XJNZkZ2o0Vy21/cYQMoZpd+ZnjcnlmMVkLSXRr8a42ZoveSFPeNbpS8UUj4+6D1njV
LdrsPI5KbW6P9Tzl6BaISBv9vtGnJUio5qNuTJiiMw/AKmKOwxRYjbaWV902iiTatFjvomZYSCW0
66wPzZkqwNdWS26Hol+d/tDZZY67C02axQobc7YkvBgj8QQr1X8TV0vQ0YWzLT8fC7Z9c1bbM1r5
9sZCuW6c1LZiZYS0npfv8lnlTeRqRTxB/Zza1o/1FkwFMgZzBce98u//b7J1OTRB1Dy1RTXlUxUC
URomMpiYuPTyDx3OX4ycaWlAjtodBcha3vqI8wJv2yRnzoDValAhD19GZXK3WxVCKVeP+R5ci4bz
rH3qu7E7K23qz0WzxF9te1H/vqsDpFFzTIaOuyR0H279o4tM6oVWdWWXMNSU6tiIvP/q5FWMo94k
0+EP9+hf3aJ3vzaDEEzqb+UdlhFTThsDH5yrmA+0vA/nPuu/VUJaPmNv+Yd7+y9ka6Ru7ZowhFK7
RPdNuxQgj8wbkzaSaTMm5qZXcVCKzSMvrli+xIrELduq2AL1sn3KhdvctqtnRqMlJ4j1G/Z2FXtN
6xeCDJYc/pD5h2/kV40WkGh7Oxc5CjyWH799JJpabffAxFZSaxBQKS6k3pI1kD9ccUfWjxaMVb3+
4Qn8eWCJYhQILdSWvzExP76qk3A6sqJ4VaMeL8WigyzIhwzEIYTzQ+9gzUtdY9yCtl7+RLf6+bV5
+HedqqMR6cT44sfXlkQD5G7Fa3dbtp7rfHZPZAn1H3pZvVIGx3dLSXOgF+JfWywssMToO5iQMdRm
LvjjCy+pIBFptihkxDyeue+UZ0OL22ij6an8ai3eMwzP/vBN77/fj30jpK8ocBjNIkzFBv7ji4pO
94pt+64BzowzJhZuBhvFT22l6oq/+GMEws9dQjYWIpoYR6OUoMvy5gW1dFzaBilkL+r6UA8YDROT
1NhtocbkTLNjPXQWk5PS5f5tciFpudMg5VT3ntZWhw2R7llfRrRJZuqpYJYmVfG/3QaQRNN1pRVP
uxrP+o/vcc4mt1FySShCGtufcxrkWn2lMuOgtfqX37/W/qu++QF4yPYHfdcR/hRHPQutKJfKQQI1
1fUVQWGdOGWm8Ij5VvC7gsEzk5dxW0RC8wikig8BAkLh79/Ez0Yb2jf4PxhgkmLEdeLNjANtnWUn
u6RExutQnmu52W7QqdR8KPVuvhdtq39c4mkrwopjB7CpISms8Fa4X4TQvD/RgH/RZ3UxSTIqIH0W
MfP3OLN/bPqp4Yrmu2VhyjoZtcVmYgGiwGi23H1XqpqmdqmaY1K3rp+1BCIVo9Ee2jGeTl2WTR8m
+n/R2PRx+Psv6uflsr8vRk6IoHC0vNVYd3LxjHXgyciKsgiXDUmDQ+5xlCSuOBVb+ye94c+bEZJW
5gw71WNXW735XQYxaS0PIrPyanZfVsZTfjoMfU71sF8JkpXqOstpLxqE6f1bHgI3EZQ+OAN4IvbR
4f5l/ONHsMcsM5p4Rdo6r92xg7QNbZ+kkH/9lfLkseAwxWCV/ElZZ9vZpu9SQ2Vu5mOOhPquI8Lv
QGxFf+EW9vonB87PO9A+xgP4wQiMLs7b2UFOX0IIiyNtbLvk1gKdFFZZ5QTmgMjs95/tFy+FSdjA
4bl72LDs//gNTqXs9AGCNSKgcQu3od/DhOkIbm28/GEg9QuNAK/Aw0J9+x3ptr+Xf/xaiYPXbFIa
h/Siykt7rJoXjDxFwyyxgqs/JcvsxyTEXpWe0E7zJr/JKa1DRJVa0Aw0jEcHVJTZIapsR7FFtGji
gz2amMtp0c5nIiX+RDH+5dcjDXg1HLSYI96UdpO3oP1MWE00q7KvTIymS72e9QMcqO3i97/EzzsK
w2h+a9LK2OocKskfv54Jf1wO7U4FDKe18raDBOFCFWuXL5kiSh572lR8IGE1g5a4mNDSYG+p6bWF
NDBE3da1ZeCWqMBCg5GFfNcoL/FOv3+P3wURP5wFyCQATIJVowDFrvXmPRqD1seFtqlgYxy4viTp
Auprxr7hBQXt6iVMxLQWR1uv1HwcFgljAwFRj0Q4d+JwIaFrwZZud4wq2OIPbdPWuPwgx8yUkzXi
cSY/4gYsq+wOU94OpB6ZcSp9iSGp8RcwNPO5tIzueizTPidFJFmiPtHUciHGWGPmIPJlvekXOco/
LJTvQ/Q3Hx1z0D7z5huArvhmr4njkutqHVN1UdYdZ9GKJSw0N/9I78Gow80dSRSgYejkYb6aRXPg
TN0z97AzXmPsWVa4WjUpx6RDOw/96GTGx4L5woORZutnYpfpFmaeudWBPfDT+1Rf48esrCUtBpKB
IUQtqeqZJqbq4fc/6r5Dv/1g7KM7ZpH/gZ7+8blrSW/IqTdVIDQuegSUOkHTrfMftJA/XyT2pDyg
lCAQXKrI3Wf+z9XPN+WmOtlvQTbGzVVWjt5y7Ku1V+QhmN0x3VyxPa1dXNHbTqvy1LkZuIR0bOpw
aphoBopodREmy4ATm05HLKPJXbLtD0qmn78NTG8IZJlTAhMhlfLHt2nT29YXxngBk5vlmIw94y0u
eNG//c5Z6GyDLq6ufSW9eZjoiVgZi5UmknISmuAIBoJpI8PwD0/t/qX++NuiCtn5bjvifL+w/Php
BH8ue/Czwdw0KiRqTvfBhCzRWg5VfcySBYB5pxM31i9mf+6sNLcOv/+kP9UH2AT4PrFkI34iYerN
0zVr1WS0G+/AlLU49Ca5DA5Osyums8lEC28gWFno3lEyF7z7/UvvX+LbD+/tFAxeFZ/zW4sAuP1u
JM2beercbsGM8+R6zwC4Z9PR30ENKYPfv94vHp39FgojBcgQ1/M3X3bMKkdOS7NlaHLtYinMLyse
+z/8ot+VdD9+qt20zU1o92buFfmPP2nMTXgo1glgn11aL7nb4S5X3t7Z76gaVJT1eZKHPfkiE4LR
sSKFHevo2qAEm+ktIcCojem2TvvxszD1YvBNBoiXzmjW44nJQvGCmmT5FAs1sg/UPV31Xs7bPfo1
eVM4zuAc5Jw6hKNvtdH79J2dj7B+PBGNORHm4caaslk8Ah56q/Ul3TbLqcfbem1gLADs1JjxV0I8
EDGbxV/dwminE64ZOzmU82J4EXPYGBcvKuEizAWigHAwySiKaDyXZujlSWIeOOgX0JOcVC8yxlcd
dk0j33EnmevHmvbPernIfENlvkxDGyG7Xrim9Euh+1UzEC2VT0n/fkOOpYcKTOkSZkphME1t+vbH
Id88KorNqG+FiJ0BCCU5BGHPYnmXILQyCKgdms8e9pf4pCRWmA8No+YLy2kGosWV2rq/d4v/5Z38
F9vCP9bYT7yT82v1f65f168/MlL2f/M38UQ4f+3iehTTe2odK06y5v5GngjvL4qo/WrCHQjx5XfC
+n+YJ47+F3sR/xBeA307yt//YZ442l+cUhQvRGaj13+DvfgbQvNr3smbhUolhyyKbsmu+981WG87
Z6mJfJ4VuYUlo3h0n/WaXGSTbh5628lPqogdUo0pcKcIBNF40ybWmF5iEQpJx+XZKk5CpOkKRJR+
DNMzC8WGGma0I8JUHcIlx0tf0BHYRVCnzvyx0FXqHNQQL3BcM43LL1qLglasxO/I7WsafEi8mt/I
xrizNYK39EvyNtZFL3ofjqHvjYisjxvbeAsCqales23YHJQG2fgw0OUenJW9NE977Wk2raQ8TqlX
XtIe2LrQUGI99FuLakZUOZyPsuvVebat7DObxwULtS+DjHviuVnMZQpWuxmfcTIxnVJJ2x77dF4O
Fui04lh5w6NXpWVxcEFmtEurTmbMHkeyep3it4PmsSmhv3JxYTBdji56JRQcr0uTDR8rd2pO9YxM
3BrK8vT92fvfZfhfWAV/twyv0kGNr9Ub8ND+b/5ehtL+C0QBXCsHFeDuYGCB/r0KpfYXtQfly+77
3vlC/M1/FqFlQytidTq41iR1yN7j/w94yDL+wqjqgHJBHv/9P/cv1qHcD8R/HJhU7LjB4GaCwiac
EET6jwemGVsFM36IKI7DVDBsKt2sGduZ8lWghsnDupzWl6JR02O3LB8LbjgBscdOftjSrdCjlRKt
D3Oep8upz8om2pgmoeirhSsixnlDFY34H7y7KmHyeLksuliJmLCX53985Xd/v+F/WtjB8r75IAjr
bQA+LmL1XWv/tr4Ahm84G6lMoU2MvXfaklaNR3ejK3Fu547tgftj+iWVncfMUGu/psxA7SDBIEKD
pEkTxEZOapBAaG0tfHgCOJ6GskvvbLyMRrDVY8GxqaNRpn003GsJ0ZY+1m07vUDA4OaH1kDGHwjX
LZKToEhoT70c1tafNW0f+cwJ0461rYv38Thr57mccFO7/Zwp/LEZw3GgleWzuaaL43s908xAbW2H
KrUeis8NaskpmhMHD5Iq1jgOZtr6yu/SAZ1OttCpJX3YzqyINlNZIDyZchXA0kZ+MtGWojmCtIAj
vEuaO3gJcxF4TU6aVe/QKj30oJiJe+BHvlqcwX1n7yED4BoMojQzPfWY8td9X/hDybTqZHuJmA+j
O3dX1diu7tmywJ8emWNtknla0XxxU6c9t5tnXWadSwI4Q9vuApVb9yFzMkIeUwh3fEl0JTvfRR7j
BJ7hbaeWwd4Ha5uHu0kNxngoFplOYem60w2xPZRK1GuzCqXYhB0ReatB+ECpz5a/JiP6lFjPbst0
Mlx/8qrtSzx03eCXaja+tXnn9XyIYn7UyYIQQWEo+ZVoL1wsZMCnEXbu7EbHyyVv66WSV+1szwjo
ipoVMPOOwb13tFmcTCt9S0NAxDzPmO8ZZAyoFXu4KwfcEih4ypTZjz5vjkJ9OUlAfm1qXbk9dAFG
PbVbh245lslB70zruSIh9TP8v5VwEaEUl7++ynV6hTyfgd5RxwUq8RoCn3J9ISOvU2sSIbhabjc6
CEMoKi1rQ8QFrnklBO6x4wKdvLtsu2z7NjcLT7MXu7oZaNzN+wNPoraPqkfULuY0q9e5KZUT7XaD
DyvyQv7OZGTgV1NOFliC6x8WXmaZD3KYjhI3KeFp+Sol/X2UnYyjC3vzQbCv9UFb4xY6GBzOC56/
FUhnl1tHAb8vD4pUoPootnh+wR3TzVFXuuOd1+p9HYhpGF7iTHfvdWPZ5kdD9tl7uFQOfVJ3mT+a
6KKI0RaiWfym6sBfME2z1cUqFg3AWN0030Q76p9HoQZmWqpaT2VTu+4x2dziW2Wtw3Xp5PWjLacg
72kvsxw8SSQ2i/hSi7v5U6kS+2yVZrYdExeVTuW6HwYmC/1pU2v8uA4tP7YSPH1z3QyfCyg/3oU3
rmjFeymYm8oms9GSagRhRY5T6Z9WNHb6UfSt+94bx2k4KbV4uAybpkS65k3ca6mWnYg28IS4K1a1
E+hWzLh2pKA2onzSjfVi7ZBU+m3fLmxSAH2/gd5DYTjxfYcuBP/0MApn0COyMF031LquhjrM3o1s
SZPQiHsikBx/85I+jnAI9p9AWPcvFnoMDPmFFp+TqWrzY6k5CGZHwxxoJNDMAzDFWfVItCeLGdHO
OIbVltDSQpKHHlHOzvopj2VdRfFC14VbfMIsX6fbBDmS3HMxV3rlp8sM6G0yO1DImeChoQHUDS85
W6sX5DLddVAosYEWW8qxoyGdZuNSc8oy6tPFOwNJnGOUUvEuLZupnWw4Ooa/4Na0/AYfwr3yhmwK
9JEOW6D37p6TpK3MUZU1IDxD8xCjZ0xjcJu1YYzA0OHRKd+29VS/S2LdTA4Kmm6F7EUnFszOG/Tf
SGlNB9WFXqYHzxqSm7Tb2uEkOryy/ujMjkvrNadyJAp2fpWyU494Ik1E63SIvsgR9UOkTcU0kbWe
zeUXO1UbbZla2r67xQNJDMysUPt20tvOVK8FKdmZza2tkdV6mczSLUOIB8tr7uY4CJehGVGYzeZn
Cwk98DwXS8kae7vxLkUw45MwIB+81B4u57ZYn9RqFAUPeV+9gwzp3joql+9kvPTfOreWn+apWrpD
noNAxOM8EvsZ971ToHbFd8YKM1j+JBbYXVSwcY8cWCq5zZB/UEDjdzJ9m6fLz/e57pXbDP3rCh/U
iarR62uEfCvUFq6ZwxqkgzM8paaTef7Sb6i7+okm3ymm1tf4T6Vje3ABRH1slZah6+oy0MY0adMl
imcr/0wSDzdO2IIjwhl6nlnoQrh+TGO0GX5RDpN7RvuK7tVkfdwBzls0mBoCxFQ7r+4aCDmMxp6u
AXsg4REj1GiGU12MKb2qyTKt/Ep2tXc3d8PwuICYHxiJzfHd2rU691pDkTWltxWhdv9bHg/rTuWU
zm/L44ev3acfa+Pv/+A/tbHxF1UniHgS4rDf0xf6f7Wx7v7FyUQPfXc9Qyai/v3/TE4Mm0A8oLdy
b2XA+D+lsSn/ws1J4Uxbbw+4gvH5L2pjxjxvikoJs8ExDNxjGKCJaHqLGIOLn3pO0rUBS3o6p7gB
oqmorbNwkvrVqPXxRXYIlFco3f6wLh8NrxYBUuPu1u3jeDebmZ/ittkC0izdi0Kt6kVl23awxs28
GrKMnA1Fa/I9IRj9sSniSl1yYajuIKgUV3Pdp9/mxNTeiSIlG3MbBMKqvLsX/dze6BlK6DydxztN
N4frxR6bZ0B0hG7Mitwya7RCuTgiyoe0jzr8jk/Z0LLZDFpyMehgObDZdz3n99K+c63VfDDxpR4N
kWefascdkTWm8wWC6eq0kJ31bl7n7XIZbOtEmrS82pS+RXWPBBe/e35V9/M1apC7hHQezrb7QidY
jsvyQ4yDLdi5Oz5jVxyrqGJfPVeB+Kn1aIlHUInpysCkkV/ima10TtIoLZCaF865K532SEDxARd6
4Ru2OkujuLWTp3mt74VVdCeVWPMdYWblofTmhKC2ZJ5fSFFdr6AhJ7z7cfjqzo15JJ22POnbfvKX
DTvxOq+f9ExpD+ZYthdiNR/rrZo/5LFnEC1jCsK9qX2UcZOBujlu1GLvYqYN11vtNuQSY7tExmyf
HEYWj1CRSw6YJhmRGBXzWVE8BgPVxvNgLOx/syoWNBKtd4tm8vPYlpHO5MIvMfj5RczdQrhG5lfO
EH8eFTM6tLTDO8NoPL8qEnFsCIwMm8a8tUSMmrsGQNYP78UkZl+1RjDDtAm0xbwg6T5EChjOlqJd
Mi7PSWMTjLFo8IjGT46R3lu5kUZLnl9rkNrOLgryYCg3dTDgXUS1tV0O03LZCi4xpRUUTfdJyY54
mBHxYgUvkGYmIsQ+GdWVaPtdAdc2vIkee1pIknUdOrl74bbO+Mz4Jr/UlYue3OXb8ZN583ELUMGu
JRoMAEhMvYl7Tqtobr/IFkHt6G2zT1DxcsHVIWYYg//F6CNCvcWRRExAORtfr4rjcz2qaKFEvYbm
wAQEe1GIDffoZvvdDaXoZ30W5qFmMib9XjkuQkF9vFsp5007OdouRqnVWY+phiPUWgvCTDkR9U5E
mjkdCjKEDI5q+CRgRlAnnVqZtmc5eV+7Tr8Qi4tTIRsudSvDyYei1U9o1TOdXZqos5LDJO0kAtx/
OckRd8VIlnRjKK5uZn5pNKl+nooWabfQDlan98EA4+siBdF+09fNTU8d/24RNJ1zp/3ci+7Jmeb6
loHbO4w1KTPEhm7ORA3Uk+hNsSlo63T5VW+n2X23n6bZipnRMVEsmwu4rMIubN+xVzfQzLqD22Z2
r9tg2pedcs1jvmoOJ6II8iFObgdSjADDqw+yKLXjVOjz84hR8DDW7fiAReN6cFFnZ0qEOJXOTj8H
RWV8y8r0ojNVem0ni/mcVxsW6eJ26D0yK1e00Z1rqtCY58/VSkXGpMh4tpayDcfOTS+9VhwMxqL+
YIr3Xptqh6rLN2pZ9RjTNbOHtD5Wa3lydFZT6NLHu0rTtOGSbFTAFrvPhcrwc1njXdqbPl3+ay68
F+k6PNdoRgETZjyTQ/MQq/RLtTqvzrgrOIvmxqEhTRwUSbplTZMa/vDZajBMJcxeLwSW7+dWlOU1
t2pUDY6ofLm1zoGCN/9sTExn0qTUMIQV2zeqlzysjGKOakAQl4SP9EeiG9jueviQflZlcdDopjgP
jV4c+mxZUIYWrKddjGHKajt2K8YsxTXrsCiP3dCLSc2wlXMs13UGw5LYkVYanzYMTX4xxzJozIrJ
Gw7Oy9XotktvEup+Zbr1Ma0pbkJHDfrNZJfdLcj7s5nk72LZNlWEJjQ9JCb63JxkQ8/lGlDptvpi
i9w+oZHP3idWut44Xd999fLS+rrws51p9r/TUY/jApyXTxZK9Ne1wdnTWfElH2RzwiKRIU7VC5ej
iOmEpV90blI8lE76ZRh0JzRJDoYgqFfP9bBN940si2cYxBtWjO1CdRpJaIms3qEdYKq4cqHo/Wyz
34vFmiDVlNHQLB9Xp3qKoebs1hlhEJkc30xt/nmmgvT7dCiDVjhFCAAVoc3qtPK1UWnfcJ2S/TNu
N9SGlR4rINdc2g8LBOIUCkzb3lebbcOUnQvhHvtVmBeuWMQHY2pI/3bYzcK8qZxHUxMu9q2qGT84
QsBxQ5BxN4hxuvCIgrmSNeaD3sxo8si0lEh5kqm7MrI+mQM97uRTA3n4bkol20BajtOnUXORQ8bV
FJ/0vG2eEVFZj6Zec4GlBbPhQigq2zsNNX63dsRvNHHXeBCGW93LRvUPlCIuFzGa5oU99n5fJjGi
Y4M+kMamVXvWcosgd7ue2n48q7xojla85U+1qT/XbcojNpag1+gOnNOtW175PrCCbHZbf10JGvPb
VY3fEv5PiLLS3nhy1n0UmSWSHZLOe8peadzl1bFmxhfgN5/u0YFHrWt1AfDZNExi7wEJF3cb7abt
4nuRO5zEdRyMw5wdRq94sleCjdKOXOPVEKe+X48FZkK3CoXmHJHbkOGzfdLkYQIvGtIW2aGiXrze
pkUdX7n5OARTRkiBPr26k1hKv2SjCCTRPJ/2cvESyal3Vyb90DKFi3vCypjHxWP92k6xCGkVNfvj
e22149HD35NxJcEkRYtDbIn1ZOrjHFJGGNdawXas5UtyqOjmgGvbIl1zevg7uv3UsZywgQxL+5Bh
eYrczPTu4En0rxjlLAbzHDNxIVuANHjyyixzL5QFKT01qP6SAV7k4M32V9vpP62kOT4V7UhPzSu7
I44884u1Wiqi9uo5QTtYgh1FWt/qTCe34sFCz3NI47bbyQnHuSZf0FH6J5pTz54xjLRXreqm9jrz
lGQtu3odLx+KOD1pa3uUrEtLVFf0Oo6kiLNLetXib9LUnunKSZwxq0wuOYSqr1O2UqVsc8dfN8mR
YJbZ8LMiS760fU5utNvdylKPsmaxrgwjr+6tBhysaUp1pyMe/dB203RZ4QV9Sojeu53Hgd5hsVYh
3V+sGfNiHlsShj9jXY6jiWapv6Eee5qToqYUqFr3m0GMBkvVau2jbChn6zrBp4ZmWscUYk+3a3LW
cjhpVXm0oI1x6tmnMraZgwhV3CWY6c5bLcnB7EmK9PosudUwTpRRSsZoBP1YhHoSjxHYFuuikum7
cVudFxjS3s28MfyB6buCFZr0+gmUPt2quuwZFllq9Rq28dQQkcnlNaMPaSkZiuwjJpWTIYbI0eMH
r7hK3Q2yOJNRVsWwtccxc6fMR0gaX2TFpH/Dvdef6MFd0nge8HmnxmXRJLCcu3Q9gXkoL7quGS+2
0ZEvrauD1aUQxvokayCgyBXwBpYtIbDulqbR6AC5wFzlMXYurPgKcQbg3U3LEi+SaUw6o7kMfYRI
j8A6Z3JyVqkpKM7kmvT+9+c8ZQz9sUPIHDXWcEzSqn4/D4XJ87Gmc0lmKkUxsUr4ktxKVwHfsh7K
voovSxZa5Y95Z2rcPJQRdUvVz5GcZ7ypreOJR+i563YhHIc+u8ZIHTWPZZwYASJiKnrUWmazjS9z
11ZB68IhQFDf4cJy0lF7rJKcpqPs6Qr5G6A0PSxmLeaL09xnnS5axHi6jZD+O4+rnaCh2v0290tm
lEfhxs4hqbY61FYTcwY6RYNfnuzGqXGNoFnTdm+V5etjMTvkLhhZecv+nxyyhEKuHzot2ooyvY1F
mx6MxOpeZbabbEWW199wMW2veW0lJCba82Gp28eprzFTzR7W+q2i0DAHqjmZ6TKQYHxvhCIJZrWv
StS6vpF35Y25+y+yqikeJdcANiYudRwgZlAavAGMu+ZHvp3xAmqNHaqpsANEB/OhaRzrKu7HD42h
WSGEMkFoHHbCk6VPAGrKmC2PMOnqdh1TeVrUODDETLxgoDMV1YaYzjqH87nFB30sRKmFblcLppUu
ZITZ3g5j72qXMSdfVMadcYGpvD3RCRaRylpCLBtnLN/3a2NdZI27haOL/3yz9TVsnHI98UccqBrt
IPPYz7n+Ys/TlodcWO+11vtU8vz6EgSBh5vTH4YyicTQFoEtuSeXScu1SC0IYcoBqrdyEyNQNcpm
OxficrLDpn/YlHFPV/7sAgeMoCbfcWH4OHpfjCW5kFl/nMbZu0jLlBpXT/+buTPbsRRJs/ULHUpM
xnC7N7Bnn4dwv0HuMTDPBhg8/fnI6i6dqla3Tt21lJnKVGR4uLPB+Ie1voXMY35q6Ph2AEX9M4ma
7k5BJz9xfxR7KWf5g2/0I55qsQeC/K7N4O6KLpdfTmH/Zj9zmerM2a/4jInTjXzPuqkOdE0etxX7
k/SPJXgiNL3FcD6aNAz+JEI3r96V17pXZY9v/qBhJxvbBGdnfOtLF1yrLMu73rJrTqDSO66L8uKA
vljcdAyiu5b/qguhXuXS4CjyiJ6GvcVNrNAJLlSXqq6B5VH1kk0Jc2isDxlz10sHIsLqi0ittXju
10rDv9ash84QH1Ocej84CIvjnBWftlMzQmu01uOHzgztTa+XNWzNRhz46JsgNgdxlHHxAoR3TTna
sk1/J+kVaOh3JhXSU/OXQd1grI8cz3TLA5GduNc7fXL3id7EgQGf4sBvxAHhq+csX38ubBQDUqXh
Otc5fqupjR8wu9PvdO6bldXo0F0R5yfbz8dvhuj6Xhj433Y8OqHVqojM13Y3mUq7c93JfzL9LRW7
j71bR2PkjfIG4b68F0xtLqxdnKhbRidypB0K0Xs7skXagJ0IcaPDcosXhp++oMDs5J3f+T/z0XMo
fmpkV+UQKs28WFlnBoXTgeXyutdRaM+AWfq92YmOV9DwIaUzH2kquV8FH0cHYmPXTc507OzE4yfk
hQRclIgT+zyJZb03VPm52oQ0udbkHuVEA0rzggGnGqicszsT7MlJ0S+7LV/D9LID0nqImawC9gxX
zDBHVoBILWjFQsHDLpcChD99GoyvTPYjB6v5mYvOYwvILmm1+qCdxnjvM1diVC+JONOwoHpTJUNy
0Ar4geujMdbPndGdupYjSRPgvq0c9mFnG2g0E/vK+xbZcfxcmN+YqqeDrQu0DKrPvhX5Vmww43M5
uZ/uMF0k5XpnIFKYMcDum8J45l0x3I/l2J4rt2FMQZB6Ms72JcYeeHJjLIQOklFhx9HUywcoiuEi
+80YuxzHbTkSz0TaGgYHTlLXp5R5376TYjog3RCPvQOMsYzjJfLndgmcfHifmVzfD0VNdE3G9gVj
JPbE/FDEWI3yIr4V1OPHNma5uqyJubOq4XWu8ogF7LWp+l8tWayhjnVml/BzHRaVrThqux+WUfeP
1eC+yFiw/ysb6tjZlweisKa7knnBfhXacbS74USL3hc7t1mC2N48b3biRM2W76HncgG7bD76feZy
lmrGN+3bN3v+gmK+Mk9tiWAMMm7AjD3ewXzZ25TRYVW0PE8Jtltr0hWoASH27JM6/P51gxSGeDCH
f2lSPbuYVXIPRmNn+Qmoib5i+JdlSQBpQL+1ZRUHwspfVWzd6aiCj15PrnTRMeLB3kpL7yBQJnQ2
/ZnpRT3uehAfX4mVsbBJ6+fWVF/SQvtSVUCki40XkSTkQ2fw03ZGzhSjlz3ZtFir2g1NNBjak+kA
0e4IrI4d7MfAaI5JyURPZwEUAO4I4MF2R6dhcZUI/QNNnHNvV95Np7D2pyXIJflYhV5c5rp+H3sj
P2oIcyJH9Bn05IrbZgxnTpQ7M3YEcBP4UUfig3ldVLF/AFf4SOGhh86IEGYCkV0Zrgp40s9qsThG
GhrMkQcUCdH4J6Uo++0t6U/iK2F/FAsau8Qj9Whq4Sjo3nLfddax83g4qaeyQzdCa2EJ9cRSe09Q
8LBfYiGfKql2flb+sMy8O61mVe2rzUbfG1ddax+d2jn0luYQL0idnMWHol0/+plyImNZ4a2Vjc6A
gcWOnqc/aI79Qwoz+WRliLtojfeWWV7bKf3p8lJkZcd1cynJfhgVF35CxeCUYr8a0/TYqPxiyiGy
27LfsYgd91JZzAyyfZuiIEjcun6xSWg4oDa6DDjXeXEsc0RCzVdXOOcqllcj/nQn7itLZb8BaGQA
NLgDN26MJ9vQ6OEm79j7y4vAFh70nlUQdO48qomPy5/7MB5SSqeqOsRyXcPUbXnVEmxHy1mHZhyh
znzJHP9kFBjhm5K+ryzhW+yUXOjpEcZbr05q/UEcbFzThcVTlwor0lKnv45jo7FQ/9S76YdmS7j0
uRWIvvsFXGeK2kGW+5FeMASThXwKBGeKgbf+5j3LQols3dmyCHur1Yda3RbsByuivvvd2yAJHHXH
EHoTivwEr/PDzAVgBuQOO6dKrSN28PyW4QW+Gp0pXtaEw12zbe4W+10b86/GnKyjPyG+X8dj1yY/
i6ZawwWww3VeBhWMuSoj5t+ULayu3elqZPplHnmZqGHZLwVij7V17qrKuaXjQvR3sXL12nTvz1iX
kWTrHxm7Bk+ZAmtUPBwtEiSV9ntoWALru049ADwPZ6M/mMWfZX0b9Q/QkEHGu3EtyjqorOL3IurI
a0sKSFnnD846lMFYsEl3JPqSpkzfwZFpJ9ZpK/fj1eU0f9G1jbBjaeWvdDSdoKot/eya/frIONOC
ly8x2urkVa0kGJ4pR+PrzJNFgsMznvA7qTnzYTK77Fa6SbtvB/UK+G8vRXpJN3CqwDUYeGoTvxrx
D9OujuOaD2ED5eZiF3l54/KrCCbhMR5tvtEmrV96X3FStc74Y9R+CH+KzAUffuk6O3gf096pWBou
ttE/2xXDNNznZ+isp4In8UBJ8tPRsjAuWP/35p79/K86bu7QiccR7dEvdBIHs+nwZpX6RWuSQ+kn
XLE1DysyHolVC7USh01uNIGtp+vZWYW3jzPiHklGO4wqNi6pEmPYGK39vlAo7TpvnrgDgVgTINzD
VdTXG2wD76jioY1op0oK7XZ4NKdcO5FFJTCclzXTW0fy6vbs34MooQr3e0Opn8g8k8htbfVR8LDT
gBBYNj9vJHEn4yZsdrI8jFlxMnI0LbxxBaKjzP1oMSfzOorc0RlhhKTLbWVTFMHUDSeIZjJDyLgw
UWEsblL/cr+PD6NrRYufP/cju/G+TqrPQWaXPMY1rM1PoxQQM+OZt3I/vNZUTdlC3dz33bSvhAtg
ZmJtUXs4L6EU/kTujcaFUmLRB+2Qu5249A5vKoZg/QWJdZjM47JzGgYIncuD4Hf2pWMwS7Q5GlAE
ae6KyKLoalA+vahnjPuruYy7cXLBPDD+a29q7UkF0aeVucnMoTIxndvFyXBjQPqnQTyy1+KOgxf9
s4tKzRju5QRzqURcQnw4r0mLjuu4eGBxKNZe4M1YR6lVHTol+BG7Fh5QhJp2DlQ6y53DDvk2dMSI
EUTv81zXIuVkzXHCskd2XwF3iP08+qSeUU6d4CNAt1s7J02Dyh3rW2w0HEy8g5JQ76R3yBdaZ6ND
KcEf5z/kzN6/Nb1rqO68QdvrUMEjt5uZ8a+N/oUa/apVThB7dXbyByt9N4FnBBiyrMOkujGa7C4/
YXaE0gPBBZXe9Cx5L//mw+3CqfbArbvwQHZVkevvWjnov5DGinYXx2X6u+mQIvmAFQ7eOKKq4UL+
FHgTrimaq68+W52Dw878R+Mq9VYwe95Dj2hQTrTlOYVXOHbZXjAOzawPTB7GjZGQOOQ9hebIQXgf
+9lrtcr4Sh5F/ZgOpvM96QNSMJ8+IcDF0gbLaKVgpqElQECc1rsaXsetlMSVkyBLlpohstsyj+2P
0V3986xVccR0aqCqLWVgDbF5Q+wA3X6tv5Kuf7Az9gepzixpEJ12IsfbvdvURJHhs0/gA9ObZ8q+
9jJmlfiAZII5IBXJ/Kb8PD9DmzeYM8X2/dKO4NoKH/0ePDH7IgpjfSZ0Ors6paGoO2r0D/i6knug
GtOlbBLnIEn32BEb473Ptup/TWIYgyr2sE7HxLvNvb5GWFsIXrVGXoszeuikMp7swmtOptkOP2pT
LFd8Ac2lydb4Vw9AK2cGVCeGwxyxh2wVV/Wv2WWQbWeuRVTr8Co1Q+e40ZL11whPfqdhLTowKrUu
jXrDAaF9uUpiDpSOPJqVPj4OiZ0E3qrYydVZCdsrz/cOHLTLEA/YYTqKi2KYt4dnCz3H8Iyog7qI
Gq8zQWPF03zUTcO+GAm2iEWJmgrBRbbIBTivNatXRgxSbRZpyX6yKJ56Ovzw/9g8yIjBmN6u+eTu
KmR7lxjuLHPNNQktTLlBqSUpR4zd/9398m+plf/H+NN/ik39b+NUtz/vH+mq/0tCUm0YEP9IpPwv
poHrqH5X383YJ/+Uk7r9pr9LMkg8xQzk6PomO3aRA/1Driz+5lq2sKF/I5H7Kw/1H5oMof8Ntr6/
ySQwtaNo5sv9h1zZ3nJXWThssYsbphxh7r+hycBJ+S86X+QdqHT+klITh41r6J8Fywyd0sQaE5te
STLVGtUSMkKiiWnK/mfXtv5etXN1TPPKeFx8wiV45K2QUA2qQaPKiSZbkZnFqG8z0PaYMX3vzTfL
bzGskk3/PAdMyqydn8ivrHK+QC6/Nb39sZJqxr7djQBW/YHG8MIUc945KRA4I20Z8vUWSMj6KlPh
n90leWJA/su2M8g1dtudFBtEAMSpGzgeij5zC0yt/YU05jT+7pQ/f0ijX6BfpdmzmrOFjnc76xPd
vUkD+pfjMDivMdjsMCWPYS2BMKqWlIqlHtbISww9SJvKvtdj3T/GzqyuzCAHeL1DHgyyPrjW8urV
8WdSTfIMtOQxjS3sD6j/vL0vpu6Qi6U4jxrFLktMZ48z6RPl+qOZ4vNDKUjTocqzLymiKwpOZcQX
L6XZixPLi+qm+hZsBw4wwod93SddlJN1vZsHRon6ask9Hw5j7XYaEFInI4N0ClZww1+AGE2gbpkM
UNDIs1JVcmFY/9kONM/K7c3vRs9VFcS9K462WfUX5DOwzvSGScLsvtZ6yZpQq5ZbuTCdak1Aebll
FntDI+l6KddT5WnXORuMiLzI7g60lxFI5mlIEZY58M36KbUVC/UVVExLgC07PPNWEqnJN9obCKxT
hkIKe4Zo+zdrMSFyInnmH3JkddK9WvlSgupdlj25N284pF70KUbxItQalOn0hiRORiQR3MQ84AVu
1Ui7yjCtl2zludLwm+hvKJeXYxYnsNbiCiOLMb3LufEC2+yeB6OLySWdbhLW0a6p6ybUe9rvrF2i
trYiiMHA5rzyK25jFHzGVXTSpkAFwNp16d06xWXAG/GbvBknHLucq9c2UWvrH9QY666AVg2LATCU
YPuAu4u+HnhH7Rvf/UTdU9brvZbUr6vnRMWmOWf8JnmPvpedFkeQAxVBP14Xyskc9k2rANOatRlW
1ti/zC1TBjAYuz62fyUzdSwYhHdnsG3W90T1pQP78BInK77a8QON/gv9afwsSGQ6sr1n6JemB4+i
m3IePtbgHQ22oDstbp1T07lkt/JTYjdvcBn4pY04pVXDSa8NUnSz/gN5o72boQigMnTjYz6CQujl
dNanUR0naZ303POO9JqHFmzqYeL+etdl/y0dnWl13YxBs30ISWrNkaN1S5RN3qc+Jj+9qXudkPvv
FNCNwCsJUBn4nmDGrcRvjY2zR3dSww0t71pfsVy1udDN4F6K0fBPE3Puq8JZdx5qPDw10RtBLnB6
WyrFAG1kSCNjBLcen2uqTD0wnOK9h94ZZXYBXGWYny2Rf2Ts2+XaroSSTNZBs/oyiFN6vclAhM3Z
aB7sAWVxI0B2+lUHeNJBABd5mrwTPX2pZ9p7uTJJ8OrWOgry1TCcl+w0cYRx1QobVcEgXpgVsAdP
ZhpF/B4Tu0DfDAxjuWBOPQ0bBdHQto3bppwxiwG7x5Q9EpZxMWsIXjmlx77+sudVPXUJEZFWa5Iw
A5E1rth0+ysSlNlkAJss3z2T5IMmN3KJiONfKeswjgz+ztxXQL+IYbuZ2y+J5S4b19exdr+nuLqW
EwOUjkpj1+SdFcVx917OPqqMOQV55idh1enfa8KnTIfYETCQUyzS0pQ9w5pGG5dL7moimOfJ5/Hh
+zHQhh/xU/4uMMju9HIDmVrTTZnqV4PufLch6ax5aE5WkrmhG7PM//eloi9NxV//msn+/1Yb/58Z
74ffzZaOPvzrl/rfWLkIRJ7/feVya8pfzfT1T2XL9jv+XrZYVCBYfzbglM4sfEvy+A+TlfM3bmwM
5RD5XcqQzUn1n0pS729IRbeUNBJOSSHYPEP/WbWIv9mby9FH6r9xYuBN/BtViyH+lV9BpKdASQqH
RUeb6uLP/eeyBcyh1XepnQW6M10mWpY5tIdFPuZFB/Zghm+hHSg8HjTT9hgWuwRuFCOrgtmR94Wt
V0T+ZI4OvG7MvGZfeKk0j2KJ1VPtLGfE23mkedMvq0e6jZSLcKchLZgyUUIngxJvusHJ3PTtxWwX
7UfCiP1AcZQ/rVNtB25t34Sj+YeyIH9MH5jrMzz+Q4SXuhnO8gxA7Fds2pMF2YPiipeDnNmGDSOI
w7jrVvucclyjZDXH17Wpkjv47kMA0nXWH0TWFNuWa8qKIEd4yAnU4bT+2UwwjV+K1SjTaIZDeiy2
1kJYqnpZq/nTbFoPYZhJobNbDRMnpN/RuEcolfQjRywb43rRWKQlokFXuC7gz51muTFqepNLpTEE
MxfM7CQ1r+GkRAy7V3Nt9gIqOxnaaMdE4zlDCKYYmfsgX80qNd+9ZLSvyhmYic++wS9uc/TEgk/K
T8tqerTo9+uiz/nAvhBSsSnoodzyWq3d+3KqGLe6KnZARar4fgDK/O0VPQnf9vauaMGwgziN77Fg
pNMZArZ4FRWgBexiHbP61I3Vi68Z4nGwS4kaXwjjp86bKXBYW/s7uJpQtSVDYmRyZh6Wuk/TNI7z
+AUxobymgybOk416dSc6sbnJbdZxXjuhqe+LUz7yisn6vv4sYsELMikM8O39Vus5mrhMshAUV712
Tx/vjKfZj6eLO1eExNEVvDLCP8qR/YtMQAbuhoUMkt40nafFf2iSJlkY+09+UEiRf5q4W/fljOdn
KMxbMaltkd922ZXYleyoJlg1eeGQvLiyFhCaygK7rhx2LolznHgcNxmtwPpSINtBfx3JXg2olqDU
YZi/qMZ7TxzsKiVSHuZJjdwxEIqYbIyIKm3EaMvNKTZKuG87YePmwdzO4uBrcQzmuwav7rn7muVf
7+SRvSA+9gZzZobkPLKWenRU4l65vQKrN1ELAzcPizUzsF8w48LNyxKlXj8ShdIRMnC6Awa5HFpw
U0GHfnR1MMttodWIl9YqgJZvB6rVSX5K8uss47NfPM5lLU74pYBSbqJWaxAiqGMpzx57w9CxRtSC
JkvVrPCf0Zr0B8B+3U6OQONLX8kjQWTIHqa9LU3oG75Rhk1r2+GswVnLwJuTFzS0SaAcg6lViXYL
jnzOh7xcNK+5H5bsflHxNW5ijyGZnCN9E9uyxhCETvha+errdfY6N2V2mu08wI2EBKxwrlOH/6v2
GIAkPfTCkr3tPrWyP2u+Vvvem7/X1nUiEslezZ4Igb5zHxc3/ZH4U3lrOskdUq3b0sdDeT4q9Zi2
a/pQd8tySqqCImrR2Qo4zrecNiuWVdGJaH2d7VpNHjvN09/cCtnnWNfitUcLM+HxcPfsWTCY8Lj9
EXGNDgeDIpa/cVLmsWIJPQdOkdd7Ks9tM9Dgr4mzu3XlUd/z8DLPoLux0xA/SvmK+I3BrjkOrWBF
Wsj72rMCaRSgUaf46iwz5rGhIhDWZkCySQfwFT2uk7Y+4kf0YGwlv8e5bc5lKuYjI0PnUJKgrO8W
02mPpJUtd0aGb8iKDefSNd2xbMt0b7qtF8LOHRs2C6vF3pIb/k20DqS2HCXqs3QzFmxarUr0mpgO
Iyw53c5iPRti6MofuVHgba/S/LD1xTs13NyhmjubdeUAFLySLX6Zsm/fWq2MOSiZgokIkYjvhRWW
cGRtNGZIT9JhBzXWQL7T9+owkzuxa3k2oqZJjVNJG0utqHAspctW5mOBYNQ8OF8sJjGct6UdmgBo
0MMz1Iy9FUKWS+wJR1ZlpmwnDLbcbJFInYj96qBPLS6jScW8/PBtAj8y79rObxlpqmGf0oNsPA37
OvpWHProCXagmJNrU5h9kPQ2I8nGJsMvw3nc7GiWbRHIyc0+nWV17zs1+pEumBcmxMbtsaPuRh7D
21D0P+blhDSKU8/pj+x0w7RxslvrOA8NUu+w1/l/43JaL4VmlvfejOlJ6+MeXSOUyqAsWMF1zLAD
b3SQIyVsdaOae1WSBdF3Unuv40SDpTo0D2ViiMjIl/hh/StQmzRLYuwDc6Qzs5zmyhaXe7Wq76sJ
F11vV+392HZRMWmBNc2BXpa87liMCPZ/4ZJOFjO4Ql1R8uZRPeJn03PGoJohz86AGy52eO+44hk3
3HdGZNc+myaEla7fH4TCBWgAI8aigLq2DAEjPvgWt96StnewiB4s3W/PVmnL06g0+zkvuz9DYfxB
Nd9cW9R7P5cVsrAL1XY/5neup9JD16AZFtx5T53GD70T2voMyIZ5Bd6QK6t6LXIHE6Wsk1dX12r0
BzproMVCjaey5MKzqO7u87pqH7RS53sfKuPb8OCBN3U8wWrcYgRy+5a5PrCDpfkwDTgH9I3cj6P5
1mvrCue/5f0FHQqVP+D9nZXGaAbweI2q7R475l/P5ZonbwRC/BlpnNBizHKvmjm+YyPWAYUhfKGr
RqDtjvOEfn/7kmN6JDkzO7AOs5B09uX3ZDFgaNlPoZWadWQRw3Bj1H+1qtnDadkue3rUr1Tr22dd
n/Lnopjbi2M0+F1Qd5/0lkKpNvL5ZgmEh1wPEc2+81EChzjwIW0YXNDmIJtN78oaCCi3rs6N7uZX
gjwJwKM5PDlFNZ2aZS1/DrOJwhfhPoLf+bVt3LccvjYZ3fN5MgjsGATeIXeKFWltbhPKtHZf0eDN
9zWF8T2zqlfDo3txLTfAFz/QSTv2k4Y0P9STqTk2kCAvPcfKs+cl6rK2dOZZkyjEJh7u5h225uyj
s2yoN5KnQxzY+bQXzY/rZyk1LWSEtMVmQhu4tAaBqgFYuvnCg1QCLic+4ws0d5oFTe9/rb3f/DBm
PQPIvnrzSTIsCTWrXL/mySqYcS/D+FkNiXhyFNox/LrNW1UJ+2EhHYCxmxiwnbuvDH3E0eJtfgFY
wlRFpfojzmIGGO2Qpi/jkpIj7qTkTaikDrEtMl/vK1zxra8Vdyvmn+OKz/hPa6BjnnCiX1B+ZYdY
85cw5Zd/sazpzrplpH9Q4v+GyxXjUXKIaBor5u9LIa94jpwniQgsdDn597bbIv6Y5qrem+x0kIA0
aMbhZuFKZFeo3STmXS1gV+++5OQb4LmYOQR1qyRjyK5FMA2+H9WDaSFtY63Nearl+SkWnsJ+JSys
F+mdysb+6HicjJqvsZdHWs8yr7Du4NyZPwunFXxHdJi1XIc/PCNQiW2Mw1HWufAGJOSXs9Ord8V8
IO/z4rcUnM1NaTlvssM/zv3XPsye/M7dCUVSQrmQu82AtxKXD5g/c0exOL62TPUi28s+XGaaId6+
MfImMNip95pMS0To8wloyVk4EwOxxo0PqTm0h3beLMXFtRrNjiuoDy/Aep87CdqtSW+873b44h70
Acpbrq37cR3uvNIjWDqV7iExXZ/Y3JT8kXp4qD2dTbu7fjWedpeVbFdpF3ymgKg6WCzEATosQOY6
KrEOY5pmD9TX7MgHZAM1UmtKkOxUM1rrAWUe8mEaTk1qF2fu4+q+nq352E1AXQz+/4uGMoHKpzQi
bTHqYNRd7zElAiTEkqtF1ZqntwbhyY4t6BAta+0fM2fKAzz72U4og0MuVW8CKQsoP5oKVUxXzaOk
S1fSdVi47OLJfFzYFTKvWMZwi4fAvhNaag67TXKlU23UqJ1DHWPvuRjiP4REnjv4AKeYJmKvLVb1
DDIiPi0zwjDlJ+y/iqk8451hw0tiynnE0B8VeaYFTboRe1Go7pUZx2HpzhnKUe2swRDcW0XcHiex
IhJv2OLZQuCd1/tvI11YU6Enx0eGo1DAnjLJebh2ozVtwlKWuzzPA3UDXI1Fzl/YKfNbpWnWPSfx
ey27/rnORXwwpUmltRQlc3L7CHFAsfS0eKGXsuPJKesr1FKGhj4k2ySBkrGBenpXPSBN9Dd+zUuZ
mgZ3tH/sfTeAfL+fPXVCEZ8yKM5V1BX+m+Q8IczMuTJWJ37GnhzcXlz4PklgvKNRPvWWgomwahyg
zZgHItXWIwD6b61zJFdZy+Ac1N4VXmd873nLh+ek1VHneGbkE6S9FfLKh9pwE0s/HHFKyIhuyYWk
ZjWHmHU3EMg0ROe1Rr2td0dFyR/0ALGO5dK+MhFEkdRpBCkMMvJI43gttaL89JNbRsQHKipn9viT
Ngl9waRaOoO5j/MUJ7MfP/GOnyIEzVdj5gsP7cTbJj76CR+JQWLqhO2zGxs+0vpVdCiKJbM0apTu
2DASDfV5jFTvR6AWYbQY1aG0iiXqC+utzHNgSvlcnJi1Ae7GskHHSdqlU7ApkVQYbg/kyBjOys0j
s3DT0F3zOkrSlbLbL5FqayFS2G28Fx/7CWSlHUs2EHUtQ4OJJxEwQ6DNHm4dsy+CbjHLSNPG9LDm
I2Amm2+eM5/NZ7q3almf8wUKPypPccQLgZ+DXevONOqHBXvikTwO95hWsjku+RAfHVKROLm1PjSX
hnrTpVZe4V/Wy2nTbO+zPCPPW8t/qdR6GOyoGpz8AeVZfpy7Kj0WuCr7Fq2hVVmfHT8bYZRormeO
hqtf3Y/T75ledadZgvgE0zj5ObmBG0u/b39gRlDoTj6LvG2Oq9kc53JmkjO1SB6dX42sPjXXxC+U
0wmb1fhaNJ3JEoSY7QEWs7ghFLjLPOfdUt53jL4sXMCtBKVwLoimGOnm6jYz69n7qaF2zlJgAcgh
IdT9erJankqtzeHF8EBgl9HVJTeUjHAaWjvd9Nr9wvh3p41sD9bERouCrWG/TIhK1xFdPX1tdUl1
nWwKIR+hgIzIoKc7Y5UfrrkgBOjmZxXXiGgxANJVEttG3BDq8g77MaC8vZi8Rz6dIeIqkDbF3GRM
iyQsvfW0OiIsWBtuFj7J/AAj9cAQjHKCjOy0aSrSRRcIKszEfvBE3G0UHlLBj9J01Qa5Ay+iWmT6
1KmMa4DVodLGhFgNbCrePL8ogmka5geTuRUnHp5BbFSXMgax16V+HugdnoOlqUgzNPE8GZXyAy3d
Al2GnkYFxShj4sS3HwEGBrU+nI0O8eySFz2o1A4KzXBftfN9QppGgmZZet2GYUDJE8cAdTlvEugC
6q9x3WXaNmP+6ISQ+yhQfOsls8xbyrxm5+DIDTRmfvgoiKuTqeGFxtLYRwIHUfZO1VNd2TuekwYv
2nS127k4AgS59/2WjKrBa79bAt12+BKyOzheKYqU/E/m0sSOVtueurVIA1+szCg0fjYldG9nLRyZ
wODZSaj6c0pnWo0t4SzDank2NB2Rn4V6HBvvTwMoMRuKZkW1yv6hbomtyRqzwuC1mPtMkOOROsYQ
5hZbsDGT6j5edT/wZ7Pbmo7iRhm/daTWM3fuo+eN0VLE8uaiMGL0kUwh3gkuzZY5AAfzxW3j21w6
YdyIn3E3HPAUPlV05MdO4lCeB0aPeok+QLJBKMGgVMmj1yDoNarqjDg4SkTyBovmlw5wNjIQngT9
FgdoV0hWwTX7QWdyHJqAz05O/IgKAcn0oqiiqurRJKuM0k4ehI+yGxfuIU0xBllkDbIKutljGQJv
RC6HvD03q5ekR2rfenwrM2uZoKRHKEabNBj1PvmwwtsRZ4+q1brvE7YAbtcFqVve+2nmBFOHJDyz
R4fuwb630vzsyuTVRUG94nXckWb2UKasUGyETXvP8P/UiQqmtAghNyGh0acPprVHdiL3qz6Bm9JI
A2t+k4T3NbjjwnSK7Yie6MTgTPmTB/Y2X71ve0CEVjWLG1ggOY5kLPjROCVfpVVGc8pVMO3u3Pcs
vHJ2pJM9mczvChqZlMVPpSePQ1bw+vS0j8krPx3Hf2A4bQdcRfJWkjGqDAx0SG5xYld7AogeNTm9
MZZAC9q2Pa4EpLsI4nmqoWbh8Vh4Xa0FQtelRm0l2Oi+k333p2d9yoTAQtmfVg++g9qNwq58AJSG
I9gou0NqM21ZzSRgSrzp2odD02ZV5AyJHznE/MFjwnPVoxzW+oueyRsAapyJRff7/7J3JsuRI1mW
/SKEQBWDAlubOTjnybmBkHQ6ZkChmPH1fUCpropkVnlLSG960Sm5CInBYWYAVJ++d++5k+yeYtMe
pky+zWWOpDrCYBu52Ms8hNeGbszOoRG2ZTdvdm1RLtthDq6LFHiDF74nRPHgzKFiBAb1MSiNLGVa
9G6Mh45imxKT4VW+ZQg8bCvZHbC2BeAfgjPyIQe2/P62iBmSJnYT47PhwS+y7h7mQLYNK1nv59nv
N1aHPVLaTb+dBI3hCNAmLgarxpLcPFqj/Zq7FFPRlDrEkeonjm1w2ZDZ8rmyq6a27tEevXZd9aEq
kNICLbjvDMxC53QgKynBcYw+czM46hd4R9DRpOxQPWcHM5bX/tzBvY95bmlZk5QlsN7yHyIwHG1I
V/IssqvzysPDwVxBbwcut62qbN6gXkKqNs9ij8HEo1Yn5MhBRLhb5gBdlRXx3DTWLzdCsiZTD5RD
AO9BOWiI1xieLfBUPNoSCJB0KQUcDuZI/6Wm2+BzNStlVyuwwsS8dBsmhBIu7XxbAK7gk9qwMdz7
qDLZTpNge0iyqCMQD7T8PGM1H7X1W2XDGcl/nwGkKHu1BE35mVH9G9mi+DAW54kc1HoLyPl6zqqN
wYnVT/j4pVNuFpLUMNfzO9Lc7q/zGlM4EPKJzTuzDyWOwR0pU/MhsYNwH9LB2ioCtBmxs5mqKb+j
ZwHOItkXljhls/GfcEZfzNp+53RN3KZ9OUzDMQnNTRq7jxP464thwDVNMPA5sRDYfT9nkX4InZ0n
3vDSx9yt5i2V4TOosNcBvONT2Rms7GpR58JmL6rd6KxrEnKLWkbPydznxxz8EfJm19m1qjqJYDnC
6njypPuOC/spz9rkxIxpx6+F2wjiE2sJpkf8xAXzjSIHIz+/dqZdraryhaMkKmh0xjtrTcajyZXv
OrKttjz6u9F3zltff2i2xp2t8v68cBQfQEjvzG1QXnLUQI4qxuuRRh+YTKrBpjS3hD/Rny8eSFC6
DTTCXbjyG51b9V7ahD00mnLI85Zfid01P6LB4j70r0ENeDYY1jlsQB6YSiLcfimh5NgJfWxOAbNZ
yzUXtNcvpiK8cJ3wEleG2KZq+YmIeNzIOiEIV7E7lqrMSaqzmk+1jNO8iUxyML53TYwQNvIov536
jtmMKzYk1zzUkXtT9u7NlLFQi3zCoYodKRiXU1V6113NRL/yEHIA/nK3xeDPm3TsylNAyYE7sIX3
lVKreaO4Hfp04eJw/gCzkPnX7ryIsslG/rMh+xSL8xrUNfmQlmyMdHcJ/Qr63JAfiOF8/+ej5f9R
zPYv0+U/iuP+Hxwey1UI9j8Pj+/q8jui8+u/+A8MUfgXI1l2Q0dCAxdiDY76T0SnXOGYjJ1QzzPp
Ym77X9Nj6btgWBkhr7o29TcOkcPMeU2oUK7P0JcB8z+ZHnsul/87pJPVBEaS9D1f0n6Ec/lN8xbU
Vg5s1gb+EMVLc6GWFNczrkXhnHwLsf4N3T8GGjRSl7i80ymkwyty4TKiKjB8RqAClx4/1q8kz5uS
XhsUsVMnBhESwERhtQ/jNEKZGWdJhC4Cxf++Duglvk1zgRTNp53dXKvFScTlbE+LdeqyEtLghkC9
mBluEfXWj5qXhZENlm1icLzcjc22SpU4DZmOfSzJdS3UmRyTFg9oPV/UQV/dOrwMy1naY6CoTYfu
dyo1EJU5ZqNSEQC9XQ/yspk3TSVWiVm34FbbAE0ZmV8pJquI3hyScx9t2GfRVROwCB6TMqz8/ZzO
rSRiK0rGbYCOBTY2SaQ/XVo0/oEA2oE8PBQwSD5oikd78IeavNzegfe4TI1Z1t4TY3BMlT7JicBM
AXD7Y2wd4ljVesdxZ4xRJIfhj5KR9b0GWTAcTNOOlyCAaJDlWHoYk+IYYqdeuruZ1xugXtpifbcG
ZFuAz3xmMEzt3IOb5SmYlCKgE2zj/iUg1bcFczNX1uMLfEG0RU4KnnRfxIZZJKYJvGJx37uf0E7m
J6wNK3ZhLncGEgqXjf3bYjL15eKXzLxN58eMLlIR/+KgkWdHK6LmLugq7Qr62W9RQTcorOMSuwEk
yaRzl+eVSkI9u0VRwbGdHhA2lXZozAUtHpe9Sy7RY1fh1dQ6KH6svb9bVcrp4A/2A418+xnSe/ke
O0T7hOlUbIfSKdZhNjPJpqwQEOd5Fl6r3GORjOYx79AU9d4FYr/slUYeT4/KJk68mqEhX4tT1m8H
AkezWuDVQ89YNGeW703c4srm56Y9JHeGwdR9OeCF25twgHsRugjdm9whH4RO4/RjsYjq3IAzZFSY
DAgXoL3a7EtNLLGZejLHNxm38bxfGuYkG9vtiOirRN6d0FXQZipk2d1NHaqhjUCG8dxDh1whXPny
6I6FGbZjKlJvC8MiF8zTfDAMqSXZvOAGodJMBvNQNWn6K6BC6ra5kw3PY5JS73famR/6FnrqBnq1
D2yyYaJ0mtMOwyFi1fhXuLaIDF8eAGo0SVpMuLqz3TTO+jf67CJAVW6y24oQso7RaGvdNpWXqT0D
zkhh0/QLqmDmnD/HYaAqDrOaWyGtWlyUHdUBgnIr/RXVspuRsOZs42Hq+Lciy+PHMBCu2Q5+Fh3h
NQZvMHRC0rvbNnhKu7UtQ4ctubMD0k32Noe96yJWEQUoWgPwmlZsaD7wzyh01MQvDtToMlYuB2Si
xO9Mr2hMuMyLznJAEEzPB7d9hjUoOvxH/XwaapdBiMBU+APsNcnYRQvUYmeXPeZ8t8mHnMOfb18H
lo7CQ9bB2efkMer+XDbuhBezt9pferTGzxrDZXFWEVQS33gaSwHKEsCl+7BjfXtfIg8xW0uw5WvM
Z2B793tnubSWkinNRKYuAFfGvh9BXLrTwQiN4RujmXrspqFkEi0rPPfZUBtMsIPIH4XPYGXXQXt9
JnRqoMRfsuDDVHN1E4ygPIl9b2JKamq2+lD2SQQNExEQF4/cljZKoR9UNwAqsoFC0iWLZPKbtkjV
7HMQpy8+kerteRcMK/7GoUNPPPYUHLQnloWGCf67fTtHdnDo/Jzhbts6DV34jDYSwtspeHSkFYab
uJjLdp0Hl1eJkw/hgQpUniIOT9CQxJTdNBrlMItPEd1GgAI4aEPmuGm6Jn7xZVcnkKXCMAatttAB
m203is7axJHzqiagyz444ZzuG+nUyc5touKNXE9Hbc3Iurej5FtcLIlBVhzUODKe9m0N/NGJm/bW
XwSu9yGqfZoxicdW5Wbks2yELqxzzfSPIFGkzx8qioPHmsnq51IG0I0UZtptCwDitc0GlzNh7cOe
4Qfns/sjiJedKeP8viXPClKKdKlOl1AwSXFyPd8DxiTulUZfjqYW7BCGCKRXENHQwtK6CytQcw4t
IHQRSVg9cddW4URcR784hrMaFd6CWdPgPhdbbFr1Yw1KEltJMLfrORJbaTcGGTGYbW7fxQtnpD1B
J6baEgfe07nnjLLz5TzcoUcGvDJFGRPN2Qzxc4Hw9FrN0AahVkj8oiZoDWCvqV6u3XYMQTg48cim
C3z4FyBX+lMqA9IGqRZripjmrkdwA8iPegEnG3uuemmqyfkp/A7Egodye4ZDFRikQUvoPvfFLO4s
u5pYJdqUx1UNWp1GUaF50SDTGjq4iC4PCYj9ZjuGFu5SG2/gm61chNMtnkvc4eh6bkBvsQktPbPT
S0LTUXQ6lTvfQIVdhSMkmKGzjSE19W6CoIK/YR3Y1Ug/np1UPLJ11Uxkhp6Ov2dwd6Vf4JXQMKXY
VF9AlpYdWR/q2MzJjoTEnn8Rg8LLwrmh3KO6sq5ClLk4eksOhzTd9ThzoPOD38MXaiZpOChs6MeT
Qe1ZBH/wZ0TF3l4ZNrT90htNToqzL0aNeA1AkzgvJ3o020Cj2MKC5aX3oBk5dns1d2TvUkQYJiMr
uweyM/yXNkSpkswsmpte2Pn74k2c4ycpGa7AqevYL7iLO51V3a2o3Ho+L3MxHDNSWhvcNH7DzDeY
fTbkSGbAVhHdYjaKo/xFOHQJdkjGmsuiZzK6idRChlDZWSzgM7Fwz17dL3QFGE881nkoADwquXjM
yaylP7TjRNaUIWXIhQtDShwiNa6E4TtDVdXjy1tOdaVVCf4SoBL64tF78FOiTTbwSLBWTFkS3mSh
kw57pZmyX07w76a9p3w8Cp6xAvoGgHPQcS2DfO+tqRLUGFHwRgpL/AoQUjTnuadaslTKois3OV43
2JE1x0zcmgAJMM0j6xLkJaMKa4b+NmHUHp8v6OXUWUl3bSD2N1hfpVlomiTGzi7F7IKs6dPBgzcb
GCgL7TyIu3GenTv6svnrqEpFC6tus6PXk0t10GVQtNtU1zyt6JpyCg67aqtDCTyMMnfs4s77QcUa
uAfHZ5RwuaRDNV87BFwueysrpHonuzlls1mEFfT3S0h9hDiBiAl1CVN5SJ4omLPiGNlEdF3KeXHC
c5c+YH3XGt2OByg3ozhrxiBq6W0Qjf7hpSZPDggmguCBEOGwuSTcdnbvnJmIm20n7EVe/+089N8Q
9L+jTnHi4fjxSc2RriB26ZtANcqk5TNGiHfY3fDsmTzdkWZZfvz5KmI9qvwtb2A1/AWeIJuV45fL
5b7lDYRGVy24l3yHiXVlwKTFdC9Ux9pJyZmhuBNSX/q6xoE2O5SIthmbXaRS8/D/T8L/weN1/8jj
fczNW1p9/l1GzQ3/3zJq1/6LM2ZghyFhEDbJsv8J5JXyL7JtfWInQhsHlrD/S0ftyb/4JwIvlvL5
h//i/nL/Ap8brK4wR4TOP9RRf3tGeWgk9HE6fLYTCOWrbylpZYJ/RfZm3BHQDiZcZe45imWz+fMz
+t9exYVzjgUO/aT37bStUh2UqV7GnRWlrB52Rv0/deX8/ufLrE/6394EvgypiTQHAM77REt+Twuk
stdYjldfhmKFBIddbzH/WKeQg945HuH20aLAueDcjhPsz5f+Hjf3dW1k7SKUdmDTpvj2FpZMXgob
YSM7ryeC96KpYYgBdA0SivWhYm7KwqunY8a5aNrR4IifGEqLn5Usm2iXlFjBKeqdYk1kV2jUSmPX
1ZWAnYZl98+f9d/vhksN6aGnCCVJyTZdlr8n47lISnKfechOMC65k2tZeObbc+H8+PN1cCh+ux2e
jbWQKfGq1Le/B0xmrQxG0FfTrivyjrmbIyfvWnZlM/4I6tFH9Kx7nLovCc2Szv+nXzIgrExiOFj/
j4NmNT3+LfyzR7IvGicLdqq1/B3JAwqCEdOuP3/F9af6lyeOJCFBMgoFDO8k9Ox/vUrjzBn49kbs
MpW1Pwef7ungMWHw0uXlz1f6btJk4VCKWER6Zg6Ra/LbTQMjpEsFoWiXNoKxU+VHCLrhOYJ6mKyL
ImcE/c9/QVDh5GATaUejzltv799+wZRmSC/9FQUyu8Ep8YcRggKkkD9/r397SFgQvzKNMSfS2/ue
lgNslkwDYnV3DnkPd5kf5wdoovaO+EnnjJHOE1SW4ub/7prfF72UatkF87VDhBchH4iWHYMu+u++
/9wFuYOUH97CP70mSxLfNbSVslnTv+USqngyhN0OyFwDKzpHkd3BdFymc9r1jIeB1AGUGAqiS/Z/
vu6/Pze+jVkYdBUt19D5vibGFQi6rAFlQLJVcTd4JnkjOMSHC4MQbwPWNv8/VD3/9kqwAvI/4aC/
DaVc/UR/f2zqnJKrgKm0E12gr0WoYYT1HPn8XRPA4/jztxNe+G3Rp/zBgMSFwjUAzfOcbz+sqBsN
oTYfdq2P1PhIgGYGNQWKyvKcdaZIjjFfMjrE5SIrhFJIwNZIb/DnBUpQBD2kFLxNxYQFahPT6TDn
rS6C+ByD42wdNIEVOP6cmYHfNOmKQ2KRufVewDv199VQV8ORZU0gYFHt5Jx6IoPFliCikZld0Kdm
WxrA8Nem5WB+MQ9KVOeEKTnOM2wARZcqLrbt4pyFRYLKwylFxL5VxYs8cQ6Yunc3bSZg+EzcauD1
foOdw+5DcZ75EToDU9KvTUHzvNSVVN6ZD9mhA8GWKLXhfDdU26iryS9Bt+8xqSLgNqKHFA7A2w1D
lajUXU50ie7zH5lNHNuGGXcsj7HlZTdjE0JZWZQMBg6WY+IcGqT1L3rOLeuQLZmnobs0bnDpKoss
DXrc6GKEsZPrgH47XfTYbp+wTmMNCUSc46RQlZ7jD1ZHd3IB48USo0hET5qfVo80CtuNWZT72IFe
rzZIPhd+Qpg6+Dy7SMo9KaoypqFcdQw6yyo+hkXOCXaqMd9u1mG3uVgQ55zk1PdgRMn/DTaL40a3
oUZnfLRnEb5GgeqA1dYz1osLexyNMqBhpkDcj2wX4tZtvKxdOdGlPC6cI3FmWQuM1L0V5t14mpZw
kYdkQmZ8yfDfzzaWVQ4oMGo0IXBoYnrIbBMxQMiu8629I7KCk5qkYXQjBfHdZwNO4nILbI2/jsCt
Mb1aM6hQRlfiOcusIN/h2fQuWlJq8AYwDtbtZZSl4QMW4ppGaxahei300DwFkNfgXFcdPLHJidz8
ytMZDmawutFZhLOZJwEVQrEDg+zfGxMl9IWdvKkvWNcpNkqNRXRXmVauh9HKeyPzmYKpCQLaeLl2
dPDSdJ37SYICE4tyXgZxsC3QnVsAF42FcmxqnvD8Wg9SNlN+cBwL+35dRAILPR4XC5RaxpmN3hDG
pfWx+c2TD/fKr/VAd4A0hyf8eA2IKr8nVkr6E3G0WEZ4LTBup+f14o3Jdho6fVv1ArGx1WO4QPaj
BJECJuydo6rq+LkuKsMfkltJRmdAOqhq+7l5p+sv0IBlNYDYUvqz2k5BPiebrB/QBi1LAlGPFpn4
FVo9QGBXB/O0ziscoH5F1H14pVzQkSDUIIvIxcy66S0z17tydFYMO6ot5CAJMceH1qksDXk5gJTA
JGrprzWF1Qg4vNBoA7G464fSIq7szvP9jJghn0nGlv2tuULqSuNJQNz+2cejTQgBzV4yHj0X6BBZ
4NzwNgcIzwgEDhpS2+BRkgd/zqtr/+zGgfQqoy15X2HKC19ziZTkgBzMI3IgD4QJX504KZMbp7Uj
L8PIXDGnRZaSt7h9dOQ1OA8G0k7Rno3mWbilaW8c1Zv2Ii1Efz/AZ03O7NpIUJ00cxL8hLDm7DVv
ppAwqGXBTB+0XZJdagx2+cFIhkQ3DTbe9m5UNeKYLfgfaziVSwMsxqvS3PzKcsK3HuC/ZtWJd7NC
I+S2bvAZ+0uK+o/aNNvKPkoI5MEdTKtwRFOK0V231R0AOkZRpnSLwwQyZ9oaBcJxSZX9mjK3rrYz
3m4+s9fmtwE9GwM0U+d3FNH2U7K4Ha3kAPBxqEqUD/ZYNOcBcck/61JMnz4dut8VVYBz9JCJX+sp
SPVNaZfNe2ZV+tWrnfFW5hoigxs3waPdd9hATeeJDRRee69C1sWtsFRwlxWh9Qs19/LSjk7d7GaO
iBlqea9V58CjmyN6wmbYYQxHcWEw1yhEA3F2KmcCTE6OBqlvVbBnqiWTC3a6bGQWNrfoeiVtUuw7
aKL5CfE44CoKyLfOw8Q8qDxmxRoaVsZNOC3unqTyEe2H55VPoz2yrBaqW6JjV0oiBoMaiCfsxaH/
HEN4DluUtNZT3OTyprKYh22kJBhq1xpHfiKnhnMmmxqqMgaR4RTECRr7Pq5526MuKE51nkbmjKRa
/23MAwthVDL1L61Y2V6li7KJbtw8XfVQiW+LNrXMtk9i9AoxaScWMROOvexLiNhoBaoCXUldZfUn
04nsDY0OemO+MELXJtF88sJzCxL0FmlsLGE9Hq7ayoLbVedkHka7C4mwQkL9tt7aj4I6hQKrG2n3
ORbfdCN8UmSOs5f3P0bFIGnbMdk9lswQuz3CmvjGdks2n6yak5fZ4/vvAogKFaa20cZgNuEI2JFx
54yESVX5zWItgMO7Fv7EaQDFy1QodBt2cKVnsg2X1Ho3VTTq7WjVoUCRNib4WUlceEWUGYVXMykI
PV5H9hAQKAOjmXJ1+FVjL8Q+qQK9J5TOiU6qrdLPpKCltK0sBUDIqTz94Vch8vi8zzAbt/yivzNc
NtYumud8ZGWtXO6oY4a9R1M6Is2OuBU23/k6CkZvOjYqXPxNiC/N29CrK57llKXtgdGQNyCqGGso
sHmVwvoEHQwDYxFechAeMXeMVkaCwVRYpzcTyWrIi9NavIHBxLIrbGzNqNrxpJL0QMRBUVTRS213
AYNFhrl6G7mT87iMZFdyZwUT1qWDJ29ZlV/sPFsiiZ2MHGZAahNNXd+00yvGuig+mDA1d3GmYOhy
diHQKyCJbzyS0oiaRGsNkRKPF/kweeDaBwsIOtE3QdTg63LKeW9Egi3EpeR5T1kU7wI2Z0B+bsSA
eghorR5MtU53OqqvDhpEwLIp0NUa0vMM/LYW10d3NlgdLVwUke7PIhhaZ5f3SzQxJZZZDwlnpi9N
f5YZIB/QRgaay/Y05Z15mIMks8+iquhX0j+rJ7PcRdtXYwwEegULclfzrkvuFHWphbkyB/M4ISUi
sKZPNUox+oyHpfCG9wxLJSVrncbd1sJ5HW78LvQy0Hk+BhY3WVBVzRg3KatMHl9lDoETSBT6DHgJ
EzK8M64m26PS8DC4MIAyBmZg7RMXqH5SlslwGn3V3UWxW3Xn5MfQUAxHN3nSg0NRFkwudBRLJs51
o/vKPdqjj9tYOWXW7Z2soQBORZs+j0s0vBk5ZjB0mfASXwG97ndUZkzgWyciKGFgmf49eFV4j1I6
PLdH7TOFbaHDDI6dP3UyBi5KQgXPc7KU4shcZe1Dh4rY7rj2fQ0lejZPY1OByppUr9+nOqnvKyx7
jzSDl4B6XGuclB1f2ugULXPuBUy7FQFHK9cwDHYLU3y25NyvbqtpQFzXODrpGKyL5plQQS1xnCDj
q1GGAA1n5rA2dbR6spJcD2iDIZvuC7GEENrLgU/EaW+drtDesLf4DBq9dw2dKd60EM6hqvyx38Ru
oADMckDaJL5wfiy55dU7+luGlMFJePN2UGuwBsLqBA5NZ5MQE3iDDs9nxs7DHhq0f18xAM6PoPSq
H14QLS+GCi/D41JSJtptSEEn0ww7srM045nCvvYczdifiGkpyytuZwMsKAs6yIeon2/9rp1fk6Uy
kJGGorzHOWzfS8jij+xAZbd1MFx/DvhnGYinc38TkhUKjh5LvsWzNgdXQdS1iOrNFD+FS5M2EEYK
/EOU2NPHAM3tyoUny5mDGztsvCVt4TRPVkIBHMN4pFYk4oijqV2d6QDDHUkFNVIyDWMe0jyChGcC
MLEm9p7BNe0sGT/+kNXVmZf5vDqIYLvbhRWSoWo/wBQOwzS6n11QojTW0G/PUG+afSp6/ZuZRp9u
seI17y5ZluiHE8dcj1nEkWBSYRkg5V7QOnRdqO+FXGGBCNjsTdGvWanp1MKCTmKGatsUodnPOPbQ
ModV4/2wRtZ2TGdjfZ8xpWdx1ikkHTe2mD82kRuX50wcMFRNLEWPA/Lz9yCs9HSCJ+xeV8NSJBcs
keXPFgNSfexQatyjJ/GB3k0I+DoUdvxlDBxqbCevJA+mjp4CHoT8DHVL+Rzaw+jgC84wbtuo0y81
phDMsdkY3hUlp9ed66dNvaGw9TgPUk9TNUEt5IWdYnKzRh/cN1uMpyhNECq9+GA2z7xCsdwn2tTd
1hQmxUXLYfEzM5y0MEVwcN1PsR1OxNuWPlGfokboG1tNcYR+sEZhWhxl8dGkJX6LyS04BSnCAreI
sNTRLVhzt3UbkLEEv1UlR4O8gehQKZwHIjhZnL0x8H5StyCVEV6mr2syJ72NIe2UeaACsof+t3cu
mkHb7FakHJKZOYo2uu11YZfb0e/Hn8zOq4ecw1LByppVV70RfnNFWzBkgTE2tYfRkrBfPdW+3vcc
UUm+jFuCK1Ac9RNtobp5TeUKFI+tEKonVhm4smSndMys+6B8wJHjPti9beF47wLnHtsG1kuRDRyh
moCikdN5G/oblxSBt0SBQt+4IRbNcgk5ngVlwJLeezzpmzQKmZ72zCd/+5OXcOfSPjlEA2P4xkuH
Ty2JYiThKGVr4n5Y3nHCno7v1QMVAgYzB1Yydrb/28/sub6uZofk0GYA67GpkeWrXcShVe0yOcvy
sH7Tz8TK1nhcpLZH4eFSP4+go61un9FBIQKaepu6c/aZWiC/NmVFCbwphVzmrYpdzEAKpbvZyHEu
Lp3OrV/6vnAu4xbb17a0NQfOJPDlmxSldTmYqfsJaDu1NgoZANAgJ+vumi7wYKlrG2H1IAVmoNzz
wFYEc1xXoBV19E550FcoUW0iriILOskmA5SRb2zD+7BBWBjAsc/VveVV1mOviuYN/ObCzu6k8QMh
wZxmsqjuR9QHkX8/UUTBAia2NPpRVkXo4EMgM5qudE7XYuZQ8kvikH5B0aQfIyVT+vkFsr5TnEvE
XFhfhV7PT61zIER76c44pFJeGnxYfI+cquOoUbASdqty0uhLzzvlKI2b88ENk3prMwS9MEvcA9Kc
qguGEh6M5dlOMUkG+QJAQ9m2hY5fO3ejnzfwa7picOHTec0druiSch6LD2uKV2YU0gupsjvVrwEq
cxNTgFp5bm6rCNooCbE8BBTqrMN7pPqpRrU7ePGx91p97ZLB9DPsOpgdUlsUj6zLTIoDQCg29EsH
bkA5kxoXKdUTTeEmgrEsxlp6CAZpwikiGzZ4q5hzSZBWJa7Oaazd58HUtca3M5LwNgo7QYIFZeua
AaxHiA+T82LfhN2UoGUuCZeYO6hkiHmGfqeKaXjqVEarxu0G8dZTn1qcguYFNqzm2TxHQSbi0xCm
NXaEwcoPPbKtYtW8h6AAcyANF+U4G/4NjxMqUEb7ZcQ6A743xVZ/5hnFZwDBnLzh9eEyVT6U4YVp
CZs8mXpKSlKfVlcYJmOugCIs4M2oErIanWjhp+3nsMLVgKEyxbSn2x+pLZISxEuLirntcdIgg+wI
HIQ2PROI1TQjpsUUL+3ejYnm3JWhE+9ibt9wyNzGKnYQgUZMki5dhBesYyI7lFXCyjxZE1E7E74m
f+twisQBQM7zUWSt72/8JssiFi0gQDtZjtMjb/DiHZyWnklS9152Mhyh/EOFkg2UsKeBmBrPnz4h
1TgvHDbmmaWiWz7czvfOEe1Oa0By7L947qyeDbKID7RZ4WpsSSD22NPofdI9LihH3DiFY0O1MqM0
kj281AkCA4V68xO1qLjGIxFPFB9oidi1sDC4Oc/pcRiG+pYZh61+BMbVj50DGx3JdxOiE6jyF/oa
EZFrhE9TSDctaFe4wgmkQ7Xu+6QFGgjqjTAQeXS6Wn85XXwskaYlkyWMMVudES0STfVMulFnx/ow
BLH77gBKum+D3pDhriLb+7EELVbrLBLzK3Isu9iKrqDbhCoJjzKBA0V6Qw5ar/FCJTgFHBQV8pR2
DfofsgFn3PoOKWQ7QnpQztGyrG7kInkjiKrTv6sakNMJ4CZVBFtqkRKUjihxm9mkATySB1o/zg2z
nE26dNODNsR3YDzD2bHDGep0p0F1Cmvm6HlqN2Hzgp6zsqdcgGqsCgMTBvp+mvQT32skFRDdz8ve
LayCtkmio11skSTBWT9NiXSgc75x+xjNCtjL/C0pIgnNmJdwPliphxkAjFLwbJchwc+W1IStg+Qd
uHCNXGtDEqd/PS+oWE+FS+eDhyiJn0OL5s62n2tyZ+jp0XJrU+X+YtZgiBJiNUDrZbRrdlVdwNWD
fkyB2WYBaqKJ0JpNLZc8OLE0Dy9BWfnxwQajTv1t03pagxoisSmmiihTj6jX57qp6083ssV9VgVd
tPf7ZORm0r7a9rJtHlkxhys5KASghMCQiJGxQP92YCW9y9nBh48iwoqPM7ADZ++iXHmJvHjKQJWj
+NrCyuyJLgsAC8AHavz9mK+tE4vQCv48hpYwRL9UeOSmjnS7SizcJ7w1YORny4lfnFW+F34p+WgJ
RLdzXqHvw1aa3YRfqr8Qn9Ip/tICuqssEJkWCsHMEhFhom4UPKovDaH50hO2X9pCEOYoo+ovzSGt
e/SHGRa14MCpKrpM7KqHnvmlVsxW4SLsvTWtaZUz2mGM/7eSuKixbyJ4dJm5ctNIx3jFdowiEn4S
6khN6y/eqy/VpFODuGhWKeX4paokCwFq45fWUq+yS7TvKDDFlxqz/VJmdqtIc5jyhl3/S7tJglT+
wbCZJhL5lbG1NQbdHnwZ8sl5YhCAVmiFqJFS22neB+0u0b5rcI9sWCnRjtYoi4ozMonGT6ge3S/x
pTNlpzH9efqlP22t0QoPdVKIa9dRKFRzMbb23kOEP+2aJkTFKldBKwYlj2SjVeaqVt3YpbuKX20B
hB1Rq5BnztjjO/O0cT8KJ0YO1jQRfVuLAK7nzE6JCYrA/lyjEPfuSLCWH6iZCfYRk7Lek7bmpOR6
Kg2OfuhBO0SXo3+3X/wJRgHxFX5rDl5e64BqidNCo5j1g4t47hvUilpTpXa0bj/DcAGQKHurvLQs
eLjbsl0pOn635O9IDjNo0Olq0Uz6moEOGYMeasowpdLGPM0yO1MiIo3uQGFDQZDEagBwqrtT7fjq
fJUP/sq+uCDKYnbAqgnRZ48iyxHguVagSEXLHEiRiUR6ARkc69SwgkgAxvCwcGIba+hWLW8xnoHu
2vXk/Dr5bshRz4HfvaEUxYBDF79tjhbDWsTE9mweEi3dTxgt6UAYSTtdYZcGb2lHDiJKmdZOiHDc
EndO0lNdRO6CV9gCxUPLI+ax2GI4QPU2MM6cNzMH7eyMKZt3PTrd0HJUdUivwRNqJXvfBHQIHFo2
ck/tAF1qkOybfJRkjLd2v4QPY0mGIwlhNO4R5/aVf6F9k3o7QnFjcda1gQe4Vts3ePvp/cdUR2LX
dFrQki0cGs8xQ+GR0ZD2LkklJUCkrrzFuv5f5J3HkuTGtmV/5VnPcQ0OB+DAoCchECK1KDmBlYSW
Dv31byHJ110Zxa58t2dtTdKukSzWDSQCcD9+zt5ryxf6EhoTSExjNqPuzdvKAjP/gnuSrRF6GGBX
IJTfg83EczRl477WOa1xv6Ing+ywatNDmNLTuHZ5ZSkjX1hVGX1RKBJ03+CpuEP5qfDwoWwxM2GT
DTlsPlCP4Oyi3KT6UiteK284F+wxwEPd4pLwMgjml9VBLwvOz5GEiBEpLMqjraIZDDaLPDcJjonW
ToDoQ9s0sHCSbNOoJVMVhrINNIUXJaFNivgIk+LSM/QYaXkRvFj4P31/dr1DpwxM5m3VKtij60kd
HK57I6oE53uIxkhvzBp+w7awIP0cANWwDQwr+q7Paih4RF0bd/ROCjpq6JSR9poSHxphtfEPe2kL
vUsYCeaB13KuDjh5QuIw4SKLrUDBBiOrbedn3lvwfsLu2JT7hVUhqJUZEmcp7VsTcv7XgWHAsp3o
2ShUzmuCTxsSy7nJF0qhrchTsCsO71y4IT24SgKo1sbMGgfg0MHL0x585JjrKp6izAS7yNHVXDmJ
VMOTCihlOEWbubEYODvx5BzKF/aiSUO7I+xnZTJiP4h5vgHT4w2M+dTsjsgEF0TKC/CxoutZXJG3
yvQTT6GH98LKwcXVmOunoB51e+UB3PjAntlZDAQa9ltC08BVMs3P06Os8v5OuKgtbzkmhM2jmcUc
hwhGoq+Go2b4iCSALvLyl/nFenHCyBdXTM4ubQcYSpW3X6qenI0XD41r5lhn69LoHlEtJZ91lYDa
JqQN702z2nDo8FOt9o5fPBWrTQfJyxzdQEes67WcjY1AMxWIsTSvDh+D7Clggi/OH+ksZDcTv4Ej
SL+4g4oXp5B4cQ3JFwfRJJfiE2mG2txBpDIYoi+D+6mthz5ncpCYRJQS0gj+IcW6eeKT80/+YJhX
Q6OZz9aZmf705yr7OCXo6jb1kvffiK6q2++cYhBjYTVNHPtTxWpVNIAQaCA3WzASRb7PXZ8tYslt
rLduPomaTPWqnc/0xqp+37o9A8RQlTmZLj6KAmycNSsE3iIekFYm3vAT2AWWyEa3KzkoK6PwmVFE
3HGmGtsvo70GEBmxaiJyCzGwHsaYucyGs6ZnbBs/XIgGR1RwjPB0CDrJfuLtzRbx0p6sJPupRN1O
x2sx+tPkK3w38DXy90vc63KHHq7SVx4Df7n3FwG5j0ALuTzNBMlMBzv2eO3DUMDmRRtrzvTs3To+
Vy2zyB3pFFFM7xbg+q41GjMLsryXxqkeHf/eo9gr9srQwi3ojKWhc6QvMzTR1ooosb74ftcv7+tI
JO0JhHVNbhWHem5Uo6ya43voFXdJk/YQGRXvxtqmzuHO+C0+Ofaagk5Yq0tp8d72CKNj6bKtOGVl
LIFIxj5eW0zueB7HfkJlUWR+ENZsZsyJ7A6/U+ZyaICMtlIxDb+qICCPS3/if4iBBgcE57zcoJZe
W4WzAKOGHrtal+lhWYCmxTVeERFBBEUYwTiFKY7Hq1e7+js2VP/JWMZVCm9ILOkinlY76mzjxcX2
p/ZIbXv6i2UIRF3Q621p5JqWw0BbdPMGOyBpjkU1MUN1SiCOV4aD5WJLuFm9HESfpP5ZMOS+WebO
2qhUgT8qG1DtW5hkjX+w0gJTot30kcX6CIKdc2RK+71vreSABphQClrV1fKujrIkhfgBEmeH6BsV
8DbiuZxOTZa73yq4gd9E0xETP6JZGP2VYFO5N5wd1kgbtAskwtSmKt459Pjj+yib8vqnV9rtgViK
tLgdc0YAp4F+KeyKiZnAvrNVfEeLSXd7+ii4rIVBvw6cOV378v3M8RUM4LRodepQWk6PoTVBvQFw
3dkHdnPTDZIW+QCge4+mf9c7THbtxDeta7zrlPI4MGPzIJkoxndTm9j+PrZVU3+02BTLe2mA79s6
E9KPLa0LuoAycZu/dGGrtzb6Ud3/JdwjU+JXW+7FP/43GdD/z3l5V3ry/9nL+/Sl/I8bcmbK6pWI
ef1Nf9l5hfUvBwWZ59t4NFB2CWRmf9l5+RXUpI7JH2jPfemjB/svO6/8l++Dg0aYgwIePy/Srf+C
Qct/IUZDjoMA9W8T8L8Bg7YvNWDCRnuJEtNFRg1qz7+QKnYMpy13pB+sFLqmEiXJwUfOwYqivV01
a94rInRZCAdKD+fAQnmyac8EppU956m1xxv+tHaGeIDj5rqtnPeywJ3EwLCnXabzfexDpqE30J7c
nMIwt9cIgGZgW8lSb8vK9CO3RvgcjMawijETn0z1U9WMrQcfC7tffiCmt94N9N82bi+eqHJhFEcA
BowVLFHw3zj6Ux31p7L5zPkbFnTnFjvDDp8RGP2l0Pu3HvPn/w9p6JaF7vwPLwGA6a9f2u+vXoH1
t/yNQ5e8AsJG7Mt0Cu30Sj3/+xUw/2UjYlWmxfpLJ0Tx+P39CnjmvxDOcvhABO2irneRmv79Cih0
/PR0UKozYDRtfuO/42hfJav/W4i8Ct45dkqEur5rIWiQXPavqksDztySaVPs0SGOdwLPEWNng/EJ
9KfC9wjYayIv6HXEwL1KzLy7NgbiGz/8csP+Xj//g+7CfZWUnf6f/0O8VvP+dRl485Xt2UCoPHUh
/ixdR2hc01wGOR9AXabJ9k+V5y8MmtC2fk6WxSL3VtX5x75xiZvomefPe6Z3DgGldRPeofJU9okQ
FCUZYkf67DJcrDckrVNdpMqG8vPGNb+Ww+NPsmxHClwQHE74HuXF4pGmuBVLtwJPGhPBZMqSzLZQ
dbcV3skremtQI7MwftQoypGgpe6JlGxIio0trpCWrs2VsFEcw8mVf0OBLTCNvPpW10vj2jDGscCy
yK2X/osEuze5dcIQcg/1orhSs8sIfo7SPby1IdDd8pAuqKRBW+rdYghxTBbg4ii3mvyNK3m9wP51
jxDyS7ZjRMxoDF5fSDY2zQwxdjW1gfnc2EVY/pjZzu8dgHtByHkB8tDCpGVe5nD75y/o8pl6uQnK
cTFFY6CxvAuBbxsmiyB0nO+HdBVmC8MU2eRVAJLJBm9KmRg5nOyqpu93f/7gf7r9Lkh4RwAs8V1s
Ha9/at23oTl6tdyXUST3hUFI7Mbw0Jhqj8MPxlNyQk2i3zbt2NuPI6XmZu6n4kFloV+9cRcubF7r
V+Ao+vsmQzDb5CW/eEzdxWudxSKzmBlNB9lbGSleWiE5VlRmpaxd1JHMe6ZpP/dgk6b8Sy0WlJJu
3UREQPyvdfG/85qzatl8FO+MZMsHpfH6xoyEXS9hpv09gHUklfagm0DZfngT9RmwnZFN8lNiuz7E
oTq/TexwfrfOf59p8wW5C+iOnXKuP7X2ZFzT8nCg6IAPaoiw+/DnK/39uX1ZF4WvHFNyjrv4Brsk
daLEHP09jSYac+zKDsTpqb7u2ugGPVF+a/e2/TTPdXT88yf//vBQ3tDpcblPtgth5OKxrRqEL22j
k4BDmBngwUPuXPU+2ovRQLyZFNr6IPp8+Yl0bzrC4I+vJntKAmaP3RuSfGv9rF93B8kVeGj/eYY8
wV/rOvPrOpJGqTnNxH6CSoC+nDUTcaSclsP4uoMQDC0PKPTZYoW+WzB7WCefYzWxF8nk+bvOE8sD
kn6ZXJWNQZCSCKNdVUYOB34c+EAPq74dAkkP7dpwJKwHWHdTd9AlbEw4BHnO/JFGQPnGmvT7G2Er
xP+KtxNBrMS99vqnSqHrOonIhsB2YCEOxDYcRVnm2zEegauhVQxkJhl7llb6bdVsHz0xDW+t0a/9
FbyWXISizcuf7Ez8zeuLYEmOErea+gAM2sTsr2uqHL5mKm78Tr0ri9w+/PnB+ocvk81VkngCOwfT
jHfxibJvp1rMoIEnex4/mbKqgqzL7WcyHggWahIwqMSYTdfNUsHZZHh9np0lPjtWpx7IFfuuLeIO
hoUT4Dxb6fu6cpkEDERViLnKiVzUxZFuPCkHsVMQDpoY6BBcWoLf/vxziMuSRa5FAkZGqioWEsu8
2NykgSLBy6CTd5oTxg6ka7d3q15/pBHTXFViIKHWxxufGBG4f/KGdrqo1NOo64fZbuvAj6N+wzTL
fbTZ9vZO4owrmcS7CzOJXI4V9I39wFrv7OvXCNsla9669rmuY12+Rn6XGRATRwJX2jWyLgf9XI39
nTPnM/FvsYX5wPNPvWMVhNWN3/yy8q9XV/RORw2RTks6E7RMjMVz5RFCY8HZ3XWGhKY5hcv8AWyv
DYO3nO7SqXunIiM7DW14Y8g0pfGv2GJNYxhuJ7Fkb9RAvz/E62tEKA/IJfzKl+uDBYdzdSAMQdib
8zVxlv1+kEN1RyU30+W10zee4d8/z1/Pi2xkvnSFLS/2D8gvKAFCZwqsaSo/ys74TtEBxqtpx68m
ZsDsjc3zHz7P9tYjIvsAh9EXGtQv6x9dxKJD7ostHOnjOw81+A8D/80VDB5gyGPjvLHgrgfliyeF
4yhuJNfFQecxyn29KigyMrzIjMiT4zC5znYj4qSr4mlMssYEFatujZh9p+kBvNijAtnT9yVGT78y
xX0P1/IZDY257brJfWNf+v2t48o4Kq9OVYkE9uKtGxElGDqBLejDKD4gVRXvozDGNp67/S1SA3+P
C0786LoBfYNV6jfsaP/08Z7tUMnx9vPuXyxeVVPApNAEzyxmNr0zjVp8xj56MIipR26rOwlEtPsO
Kqs+x6mh3vjhL1y662rNMwByzIc2iKzv8sHzvK6UjueMga6oWZC4+M4zMoRmm0OZ63ckIT77Q6nu
u0idkti3cV6o4U6Sx0fCDjpyjf4kZL6Y5t0h6cvo3Z/XxN/ujsMJEuecXM3gANLWcuaX55ROWjJi
rpGBSylwxBdp3REFFF/nVtN8HB35zRuL5jHmrQroR5tPf/7030sWPMH8yZ5qkvrFK/r64xm8VHAU
kDOlSWsZjwa6jXejKf3xNsVXYwMyq1yBttWtu73OkFpsk6hqj0LEWYIfSBOv/ecr+m3B5YLUS5oY
1Dd+qosLisIF52BW2qwTJOdshs6A4kk+0c2EJe0TCOTr3ijt058/9B++BMU7QsFPc4qHYTU4/vIl
YNQLwQsJO8AILzno+YP42cFRREDgIlUcxuKb8ktxJPSSf0cWQf1WYbMuf6/2GUzyEvcytn+b0vXF
8vjLFUyYNqx4cF3CIJEWbyDV4SvJMC2Upxn3zbklwrM4wfEAz57xn1zHpIqM9xIAnd6VKRxSHt6w
qN54d9fex2/X5VLHcyZavxbn4utI3NnqhNWrIMRJmDAbaiDQ+hjrx21HTHi89zynAlrEjUFAXLkF
+aWD1s52wN99mkoTZhOplt58RAW9kMmQIezaSMY4Cp1ZDAwdmjnzasIIw4MeLfQBZcz0+q37u36D
r+8vEXX0PrDjCg8c1MVr1lZFLmrsqQHxJml4XLslORCYhpZDPMQEXaF8BDcfo6NiOOB70w4XpTK3
KrOdDOJsN3eHMYn0nSj5ndvaVBIE7jwDp/13H0UynqXP6ZMnkf7pxWKtKhfBYcENR4yLySCfHZrr
5ofGyv0bK5lz4Jhi/urU1WF2rST484f/tmlS4FCgwcXDtMbZen1PfnkK7RbZeZYkKmD2bjwy1hru
3dg3rzPB4cGEOHz75897KZ9efy0WhxMoGQgKAAWqi8eLBoN2QRKoAN1b/7U2GGHlnHl3BgL261Aa
+G5Dmygo9lTAW5Fv7ol5INQ7ZyFSRlfcVovKdky19JVEL4ePM2mMfZnTDSmixfsYq5r00llTX4GB
e2OpEvK3hwrRJ4nNJjQNNv7LjZWxf2qYfWIGJU/4LdJA/1mUUl9VkYjeFxNnXlRIQJ4hYHTXPlP7
rcDTuaunGjmXAlwXNGjYyzdq1hf//OubKtn0+AN6AJ17e/2Wf/kWW1omFVPrJQB5l+vdyL6HDtgK
63eJC1r4A2ldZnUaZ4GeybYGt9oXfeted4tUZwRDDhFthsHoTvdpe+MjJA+DkUi08QqDMIoMqNmD
c12Dofy/uXCfYluwTzMicC8unCfBKt3BmAPhTaBeG78Yy33WQ9AuYWF/IvyCaPhQ5CXtQ9l7AuG5
GD8zFU2idatm6OcYg4i3iS4Fge0qUsceXSC1trlW3Bo44kOsbMN868J/X705l1kud5zFxcN3/fqO
j3WnCCAmpCJpTCx3kRTdFyfz7gR6o4dyDRIoIs/4bLcQBSMr1s8eIjkyVabyNu14sf/8Vq1t6YvF
jrYwRBJgrLh6uJWvL6eTA6cOav7AVeMcRKFE04GE/Vy5jr4J4Q4XOx2rM0QOH39Lh2xHLMUNf3NS
1hxdvXE1vy+9khXXfaHh8J5c7uhzXoGBxykfuElFSka4OkqLenw07Dhc2xDWlcQsHnRdY15HbttD
d54IyrX1sF8AryEfaJf7ypbgNfWQv1G2/8MKxAnIE9wsh13uZV7w68tilWWkWrNBqgsu2b6paF9v
fDfEBWpMLZLtXBKR9sGYDYD3KMrMwCMkZvqcAMfDAl8UBgOhCQLADf0zesnEJtTuDjrXOnrPlrg4
wyCQcGYVWqNd44RxFeQLqYqnhFPLW7f6H75430GByzkEUBDgiddfvEfoAYIPXNtl6acMk/HCIu31
4LhHTNJb0tlvJOPm0zhEzwb35F62qXuUfqgPWc7G/udv/gVQcrEQsaRDLDIdED3E3b++HJdvL+45
GQSxWyyn1CzL27Lj28DOgUXO7qSAkIOStPTBmYfQ9egoafPewxYZxIhej11HqshGsFZwMiFjYl/h
2DEBlZKCvSQFhpqcpMdn5QwEmBVx+rkhDqmK0u5rwgj5U14o9/2ff6Z/WPM5wlr8NCuXQorL4wRB
T7ORta4fwMEQd+ji5Y0LaTXwyzz7MiiNIT3D+2WZycxgI/R/JNH4lS8Cn7ue48cOM/UbFcM/XhIH
LIcVbu2MXfYo0qrvrIx5SxDRKLpukZVfg1wiltCxl501iPng5nn/0WdXumVdmHcTRRypfMLdL/wo
ZCNAlf/zbfq9iqdNB/eAL9KhQ3a5Ag0IWyeShMMAUbb7YUYhumNQVN1Q0w97wkOMd7ZWxRtHvX94
3mj58qwxF1txqpccEqiTQ1+gaODhiewDjU/r2JW5OqS6mA6I9Ysrn4v4mLRpelVrjDKjRB3tACQi
SsKpDhnG9Rsj9yGcW7K8cizt3mL6gY2wCKJLVtvtoSoGQrCIlTyR/BQ+V4OVPrPRXGtjwcT357tI
SsjFSg5LCSon+wqTNebsl133LG9BooID3uukaf2tnBZ32XWMDZ5T35qJfBrAlWyQ5HkR3linznYE
avqnqei03NgzR07SV+HrbpZCjvV70hOQAVlEESz7SQ+mdTubGKQ3pjlM7edJ4KEdGEcclnKV8w2p
ZUe7rHSfsRbNH0MpXEYvZfa+mkz4Gz2E9YbQ9xLAvegwT/k51Xsq18yOkNcEPwT1cU/tZo/3WS8y
+s8QGKBBxPb02Sk9TeZmhjMvmLIwP0utoWgM1SBAmBa4Zzy3MVAxicnwYVY4FQWBa+fEn9vmeKus
HD/5DM/vgVtHMFOattkPcp0lGc7Z1HNyHaKIkGiqnPBoYc0jycvqVvOhMvrsRIWQPdDIaX8iYkQr
M/PDwXkAErNjPEAsYSNyMJmVbm7tGEskAA5dyW01GZgdeyzlA7onp0H8POHkqCo5G1d92DUfQwII
3a3J9JbTEr4plO8gUchc7WF7pcWMKSPE0tQetdMMJ50vAKqkRz7REkYKdMTQyjsoooZ5BnPjJeTm
5jH+U+SPcLob7PIHNMC1OMhM54/cPJbDNltvVJhF5pa3caVAV676XjRlgcLqrSfy9weS5dyCb8ic
0uSE8npJrxu4ITFL+r4QCUwaMysDY1VeWQgsbtDzrQF86IoCwSZ+tiuZnTg/ijeO67/12vgAa222
rYNvjs32Rb1l2u2CswNF+ZzW3SnPwuhMKJpJXFJyG/VjSaq8++RpI6GbGrVXxdQ6xxmOxIGhiL+P
utmlD5ToH3++OZenp7+uiirQc11mE+bF6QnBpk6bJQr38H/GH3k2wfbsVXs/9FH+0QGTGvz5836r
XVjhOKmxwQJDAqtzSZussyFGXjqovedP/jWM+uwMjSf/BO1tDR1qeDdwcq8JjdFJL0VSbsx4WI9Z
AgOemwlgI0MaL+9d6BqPqHbSJ3B6WI5r5d6AhmaNaLJFIVscGeqYWphvPU1odS6fJwpDYG3UGhZb
BXvm6+fJtycHWyPw+Fr0C0nTtmq9U5M3br712q4n92mOsSXmLGgHM0fn2PD8RfCoF5PsNUeMN/he
9HjIxmnBST1wqN26eVJ9SrAvAzpWkPpjwnW2AtTNF2hP1N0DSBJkOF5bVrvErLv3bWlfGWgjC/xu
oxOfMSFBE06yKiZhucA7h3ulxyJPOHP5MXaXkYWv03V5oHnnQeipTXR5sOw7DUxiAnsLiKlaTpGX
lx2G6XBu8Uh4znk9X/s7C6Wnsy/bqBpOGe6grzVi1zqAgJot+5CTxFdFFHpOJF0qs53rtxSOud32
iFETQUx8uoQIiITXztfEApnVLov4vmjatd9ZIPLumSZM+zVucZxv6z4ic4WtTxTncilL4LRrpNkO
XrJzm3sS5bBnYm+Fub2MX2wTClJgT2lasKSRPnLo3XXAhNKlBP1iQzTbuoxt7X3eJZ3eZmBHIPoB
B0s23H+nXnFmIAdEneTlWZGdPt+kLb70XTku9WE0x/CG1EIgBSbKSO619RhWPgXRjNodOWmY29/Y
Eb17x/H7etsBRtnJCRo788bUCsCySJIO0+bJll1pHMNq4SwhUydzNg6N2rvRKGATSycDw9DD2Exh
dpjWJy8x/HudYhnexoLIHUTzi9+yDOvlucShPe6hK+T3RtXBoTayYbiZyhF7byL5GaEWlvqYTylU
CGJ5CMYjqMGd9hqssxXwq4AfnJjG8KZP7SV/Um2R3FLnq/g8edFwgOoQlU8A7JtiT/izbp4tJXp9
r9QKEgPnPLb7uYqN71nK2fUUka/Y7OdFI7/EctC8M6LOHwK/IQ94W5HNRSiTAbxkEw82XbIuSUga
rZGQ79GruijfgcUgkKi0n5ibxPXH5l4OSS5AdWDp91O6S9eTx03YqZA8yi3K4v5QcNDviLW3vY5Q
K8Az1+AiBb+YZf1q6ALNjXkp8dKgIqb6sWSbHXayTOadUwxZea8FuKtN6vXY0cwJ29COp5E4nLFX
0U1p21a6D5cpeURmlEAU6b1wurawTdbIbolo3OS8m+MpaZUUsEPG2SCY1PEI2fN6oNfw54v0eplV
SPzhQHIc4RX1lB8WKwP1JlzSUkca+sWPzKnzZGNCbLHPRY3ebkt31GuOoFV86N0JrE1MKY3oN8SY
OPi9vBoCxEhDdrnj0UMhXIw23Bk7zolIM5pZBa7XIqTSwquPEOwbFnVOLRzyRv/zaNna3YJvm3Yx
iY7XfJGaOXvWT6ce8pVDhHfiP7UlY+R7FpQB8FYnJsK4IB5NwcgU9DkfrZbdy9N6R6CmwnMp2Ddv
agE9GRc6pWwg7BZU4TIDlt/OkY3gEOponROikAtndWf7T+C7bXEui9l56nQyfnfaHhNuU2Fv3UIH
lDqwxpxsOFADTNkIBZAYftql/WRbde5s6yEHhz9o0ns3BllwAKSJ4G4pKn0xnkzwJv1+HNvkfTb2
3o9RmfK9nbVls3UMB9o0cRSRc9Xka/peT54z2e5zWVIy94OGSZJILAFSFenXsDJxuy6y0u9dxr3t
AfEG5OdsIoiaXDTD9g45qOR4L/Koy+5jnphu29tl3T2omB80QOxCxThZcLj3qZqmq8bP8m+p8Ixi
3/mVkyJ1cBb7wcRzcB5RbqOLshcxMm1rtXsT22n82SgyVDwWXJVpWzkrF4bBetvtG8fNj62OsLIQ
VMirTid79HfR0OFCcHKveyBprHu36HbNzCLYPr3xm1TX+45+gfXOl9r+yd11yitoQLO11xRJ743Z
JvkCrdNyPY5a/5Cy1bSbF2Lh9lJB9zgZxkJc+pLErfsYOb4R7hzHGa3DRFZkg7tfk/yX5lP0rm/r
Als8Uzt5AuY+nYgzzvtTRuQ6FH4fX6l0u2K+mRLY6zyUjgtTE1zPsImAtpMRqjqKNM/Ua173zD7j
0EuD6jDELpgKKeFuFK2HMVs6lbPLMqPB8NiZFpF/Ue+ZO7v0eIBjHdln2VpFeTaoTrf4QrAJduVS
dweYAqvxqjat50xVOnkKjYStvM9Hvz1Xcb90x5LalIqt659rfIpXjJ8jrJO8oyTHpOI+iwv340Dk
9kQQlzn3N3OlpyclyaDe68KSyx2h9qO7Jb4DSEOmEaefietEHs/Pgrczx/2kdh3cQWo/7BxIohoT
ZQZQjPAcu6oY2aMT60Pc9wRrSPji8ornQIf7ysm7x3FQ4bJ1lRq9DSq8nIjZaRJqLyZZew/MDqYq
wCni/4hTj/viWQ0tSvrDNQngI+D3bRoL/l+crqpP0+CQ/D0MpDR76+oF5jBiF+yoCAhEmVsZb8Yi
ofkG0U4F84ikbpeNzRwFKSzNKuj4V/KI83/wMVCk4txaZVPtyzHO38+1zNMrUsSz+dTCqoM0jw+8
2I1MpnFO5tQ6WDlK5xS6C+oPCHrt1ofW08EkMs3bDHEh8uVCEpIA36i7mlXFUW3AbRrvlnyBs9MW
rriqXINs8z7S03RNPA2z2SVv+6AmhYEG2USD+RxmExshzLKaqiCh4SX14j4iO+qGrevkpv9c5PFo
3haMzeKrPurdr2jXAG/4JKQQ70e0CdSfJsKOV1pN9yXu7CyGoIMf/swpf/mE7UzV+2HwCYXxqkU7
eFpGDZNGLvka997Mj2TbLt0+J5Pmez8p84sS+UPE28J1Nb3Ax2ssNJiALA8HeOgZMYiVKR+AgVr9
du1yI+ljAiVujNTEyg2K1rixSoN+OQY6kIXD5JvFkXiUYggmu8LXhdFZ7YpmIAIknD3v3BGNYhxT
8E5BbYoiepfQfcX4OWb9EZxEHN2A00ByYNHVAoBSV+Ai0g5Vy4mezHSCNGl1j8tU1oAxlsb+ocp4
EgE1n2E+LEaLB4z33Q2DQsbdg+0ziCLcUvOkUlJQHZVLTDmsgZ/4nNSXqNrGsE3O7KsEhyBTLcrd
hBJ2OJb44gAPpLmr9+0atYZFEML+Vg205I7hCEZwC2jSfmgaiVWH6zeOnTOSr9iwkK/JavCLHKx9
9S50as8+qTIU+KeBRzAQ9MjZwVq9dF9ofJo3lasNg8iNygRn6C26uo8Ktw8PJtYjxpqCbMiNdgRE
Qomln2N1jNM3qYxpOXh50tGA0Dp2DmFtu8XeYCxKdntKV/aRjGnrhAAtXG6acR7jO8jWTousjzhW
AjIt8ZOmkxzPEwQYY2ubtbEfcruw9qqbGFAWmrwRG2eZOpYJPife0UR+yTh19FttoCHYdVO+tLej
AUttW9UAT462zlpvFzZC4f+jCaD2FbC5Iuq3ci4AHJI0l3+JRKHe5b5XjjvL7V1zY9l5Y937YPpD
vpdIY9w3JvWJDIbIu8cVnLZBHWasQx4woOGYNBhkP4KSN6Mj+ebxXdcXVnPFCk4fBrvvdDt6hZ+d
5WiDPi0ZES5bQr3GNMhwtzobP1r68Tq1eVGv5UKb426s7SQ/JQWhZHuLScN93DRUGNB8ALL15Fox
1yaZYbyOfUzXV3gxxxQ5NPqmAygDlwJDk3FOyhhraiJl8cgjj6IlQRKL5srOFYewBE9kIIA1EwHJ
QXM3OLOr9raqiWcQIYcI9mAhbqBcDiHdF+l96eCqOftwNqvvaZhHFUVjUQNHE3gtcGW49tE0M+ex
kRjxjrGNYGzPgSUk57gEJbVhvBJhqM0n7Nk21nzAUcrNRkBU6fLVTDKMrGMSR2f0pn4H5SDlFhoN
W/ZY9F63NVE4NRBiS8OACFV5+5HUTuqdLmp+RPbA4GvKjVHepoYrj6G1FF9JjudUOo21h1Cqqwix
KY2CfNSW+u2Ewa2vDk5cKg76zTREm7GqILYZRhgVgQ8Cnp4h2J8q8GBtb2zgFvZ2yELiOYoSutA5
W1ZdrFPY7fP6NgB6KLDCb9Mxqt8zr2yeCA/GC+wsdQqhKJ2g8rSFNxHLHXEU25ge1qxNJmxQC6mW
3aGrpiTZdzHKwFGI6OeYtUl21fQNWVUgxuW5y1XhQhyp6+RspP44Bo2CrLizPRQgLiuXtcsVR6tr
3uf+PhpLj+ijwiy/wB7JkgNQKzO9Yu3tHkaOEhjEINx8b8pR4KM0F2k++aBFrxJiLo/0ucst9Qns
s7GSpvriO4t5m0xU3psib6cgqtLRe4amwu/1lpp5hTY5Kuzp6OvqpzvN4Be1FmF7gHYc5XuCQ5Zn
8nPr4cREKbwusHfjZLZEa+9iZLA6EAJrI9n0Se7t3bRXA5zBhYj1JOJ5wKhcxl96VTcOdOKWjGOy
YzRyUYsfGl8s/JcQh+r3pDeS970N0o0Jcj090beLH9umMr/xVGQEZ1Ih4QR3whq075J08W1UN2Wy
a50h/65FrI9wVHK5mV286bi2sejubDXq6SGktjB3llV1iKSLuKi2jmiEhWczwqCXUcCpa0Bslnet
ymbF0cx68LdEmNIzaBUzka0LQmxVp1Cm3snCxRrLdpCS5c3w0dlNtO0ebTRd024ZFo91AsoR1F5f
W2FxTxWUrameRn8dK8M9+tRx1o2ce9VTPRd+cm+MFszwCjrYRPisNT42ZkLDQILDmg+Qjiv1jikP
6c9wfDKMGfCwwP5BU5N3dTYDowLeA4HOCP3kyBvjf5LoQPdwz8DIRBQty8m3MocOOqFZZIuHcRu9
iyPMm76VRzUlZqHOsT+3845ww8jeAj81wz3ltajOYCESRTQdzKxDxSDv6ClyS2kL0wWSuTnYt7qC
2rxNE5RJ2wpD7BjY2o+vzDk2v+DhxHfbU+mcUR6Z43kGIW1vaTok12tbCmMjmXMznFgrdx99cCGQ
/dwRtQpoYlzjqtbdlWOGOO2XWrp31FgtvOlYjFehcpd2b1e9yIMYiildX1SUrsL7MoxqS1Y82Cjk
fknLdpiBRSKQqBSQIdK5yU6gtf38yql9kza5X/Y0nJOQwG0dGl6wBgWd2lG13S4NwwFIH/2FoGHg
T8o8k4DmLq78vHr2m97wb2WufHiO1HH/SdmZLNmJpVv6VcpqThr9hkFNgNN7L3mnCabGRd9uYANP
fz8i780KubLklYM0i4yQ6/jhcDZ/s9a3mLWjv+Yp6anX3q95WFFjUTXU7HyjGoYrfU1SQsQYwVCQ
o6ZRMJ/6vI7Nk1hsMny0peaRAnIo7eBfb0emhp26pvqgXz55xQhRPnArqT/NtLLLblBUPruJMLd1
3+ZQOgLZFvHXPIcqsgdL6OSsHBDeR5oX5594xrjukdWzOR65q/QR9wpTM0yzmaXfcpHFtxToVxzC
SsiXsO/aOb81ZgwfUbWuxvfKYCgfljp06vu4jbN0Vzv1XB/zMnMOooArdlqhX9AjyqE853ZNiqDB
3kSSHWfML5nyYVPM4HV4DGJQTkI/5WYNWyP1Q1UzPIhGD/lLBN2mf15dSNjbkhFs7iw7jgbcw/Su
I8LadN+jkePRRMDQcIM5GtE7uhoiQM1Gy65nMSlwP17qdSfR0w3f1iVsy7kpQBNOBZGEZpenydEk
wnIKSxIEutMkM7B9qVTpC6spWDSWCxCVumL5vNZkYjPf15z5TKMzssBrxnhXz41FkMIg03Pmg+eI
sNRaRlh3HahOkRhAYRI9z69x6sSXHM5ke6VXPX173E2tfYZ9br0OLEyzoE2V/c1n4EcQSR7X7bUN
NA8ZXpslS5jqdPiBvhYrwzqmk/PF92d7vW8LH1W6gJRhhpKB/IuqRN5fuDEV57FGKPWrJfvqxYDm
BXKar6h9m2k5/vd4WEYFPq1protUq7ynfjBzhB5u2p/LGnwDRWFHLJ8/SUaBrptMI58AE56DnFqs
LzMwp7dJuDCWZ9vLf9LXN/WhbYs1vsEzzAq2bpT1bapnvUfWbng3ZM0x9uVXM70DJnZ+nywhgCsw
S0e7RwGIEZrJUbZjQR1TtM2l0q+NVfcWgjrJKw0toVn3kNEFrAEwom9o4UZzR8xqrh/zNmc3OEHv
vEtbh5y6mYFxSWOoAFsXK4xTTvbp0pNIwLhLAGnfwROLh71vLB3Eed7REgK2yWi4Aa4I6INKbrxG
Ub0htFlPXjka35gNImMpYw8Lmr4akUa/tfHwZP2yrEVh0jUtWXy3QmV5zfvZTSMXPSOJsKPUinCM
q4FcQLwiK7WWJuU51aWdRXjgfzLqVuKeDLK535PPrPUPFg8nd9cjD6n3/SowsQL/tbDAkh5vnyGu
mOVW6nqgPzWvSq+tWs19pEoojpGW0eEEfNbq5MQ8vyIBghh9+QCuLphp1j/JhXnG2Ru6uTq3aadf
D1aTfVIWEdSB9BZIaCCKlnBYNfPQmz2MfAA8VJiLU2rMDttpjiM7Kegi6Wrwsrfkpgat9EDjMcYQ
15iHMzjfzEHIArP0Wt20fi/6G10sjgPQc5loaYyuGL6OWgGjZfFUf2hSlOJlq2tfKhcaMYJLlRyo
EOuBiUjbXqNNXfxTjCw1p2LQFpAvU142EayXvuOrP0z2NrMQXshwb3UOHXJrcavXBS6cYW0I1qvE
vLjPzDAhLXRWUzFqyaquO/KOcxD6KBjlLsZnNZ27UnO0T3kMI/s8mEAEjhmUdP9EQns+RYmnx4wg
MulpV5mc+mLvKEXyXMyJtl6IHurerNaZqLRxqnZUEtVoHjTYXTHDCr8qzduWqKQTdeXANHU1oaBS
NRlHBW0TAbvhU4P7jD7ll06inAENYKnyPDtN+0L0rfiGGtjc6HgD9n3QQ8bn2OqT+ynGjxHqvS5p
GXoQ3hdMnkN9kJj9wUPxTA86vUW8tXSky4ZGVY/LlUO19wwqgGeTAkVqRtIBmBMAhucdcqzZRWQz
N3uFLes9i3reJPIxE6iooiFcmFjKZVdQDX9riir9pjdj8iWG5rscQcHHaHDcKvvBiG882Wo0xL7X
Y/IjGx8GYJD6+fgJu1BiENNXuXBI+WQY+UJXQjuRgKthEqpDfu+c/mTmhnjuCn39UWQ9OBIJlFCh
9aj0fM/3uXUPScaEPDKmwZqPHbBGcWn8bfrJYFil18ZsTs0u5V15oGN6/Y0hqx2/iC5v3C/sbpf4
iu7RrgiVNUZjX9RF7T20aJIsGj0xT2+uufhTBF3PtyIDwggrb+5E627tVlI5C+IDp4hiTtr7nATc
axDG7P9YDxdfGz9FbuQsaR1BPRcHImc8Eu9Xq7eCzRpy4GLwMp0R0+KbTs8ooW99DAp5vMieoAA6
3JtUuKrZQx3zvkwzzoo7nELw7TTAXOJCKTlGLs+cXW/XGVHAzNkUZnqio92jk07Vj9aUToq5va2H
H0sDLmKfKsj3wdonkx4il6KvX0iiLALGAIV/nTK4ugfS4bbsyNB7hD5rkGe767LlCkb56B9JScwg
QpU8ERSTNvtbxQ37JGNIvzvdysujn9u+ec7GgfU+MFATaGxpj2ZU5GQr/JydNS9ChTyz3TtO7a6X
PIO6vIbMx+0YsVKvjlnDsixSyN5/0E2DAFxgJf3kaUw/1WqjLKMMtaL+qV65e25WTH45X2K/PWaZ
LdyrureQLM0dA/tQlAVQ5KqEixoNMJc/y7rmC1vVGXPULG09b9cMuelHeQb/FVA+6Ep46AW3cOxZ
1XjQMi5AYMSTwhWLWlrsoNpYZwhkPn+B7tYQuVjOk9yUW9YBpAi6Ux3VJLxXyCQ8b/Gz5i8KtiFg
6yqxYvCmqrlFLTI4QMf6obiMU2vpYYWeOzuUQNpusY25cbAmrqmF5Df2445/IYMc1/B3DyuTD517
to8FibvPigxpAGHVWqiIMzqOabtMDjVmy6AWFYqOhyRl5wxUKbZOWqnAt2Ectcj/lVZykw2kM+yn
RQ5qQwPzuFlio/Z5GOC14wvmMZ2z3KSVp3iaJ0KkoZpZIeg8dC5qzEakv/biuhGzQy1nTYQkPmrY
A4/R6vbM5iZj7ghKdTICR+y+au5xOxrE0GrrJL7Ohis/dxx9L71RjNkOB2FnsjAarOsUHLUMS29e
n5a084wzeuC0YKUA9gElrKUT+dKKVJ68sU2raGjJ4DgSBdZ8Z8zAtQIpvn2dBmCjUWlmrTrAH/LA
9rOZC+Hml/5hQMdMOwXVHXqyjOcnWYnmeyxB7sN5hBcTWrGIjwp9Mcm0NHnQcDxBloWlPBsYUruy
idWYlwUJzmwKOQGd7sC3fbQvVKv47OTkuG90Qt0cDt7SOHQcpfKg4hhISOImZ98mQLcyk84TpDAz
xPgdWyVvG4uaxm3ZcsuHqDc5KDM3RWSwNUDXOtptfdcqI0kpUYmhgTNJssnMH7mvKkhUoWiAPJ9U
U6ZXuiDL/crJ/J5gCRse0zQBrzxTuUGLpq3jxOMkHsGWQgg7VhPzGyZrrFGjdFWqvk2Fjk6p4X26
Bwh1rr0H+VMe2CFk/RXrQ+aE9RKbP+FAkn8SgJN1PpW9FWf72B2QL1jkOxyNbGSbHmgW8+uwJ1la
j1x6VivIiM3sAsMtLXoqqAW7bpy54tXsxGc5t3qyk51L3Eg9QZ5j7jhPH0nXfhN6ORvIZHN/kNCH
1/OdPyEpdHo2Y/R3TcxMSTJTiYbJGc+6lk34B5vkR6LHM5tqQ8g9gw9jP8MBCqjDrPPiejGpw6t5
HtfVPRZNX4b1NKSPLd9ZCvgkeSV+yNnZsoHnV8WlfPyzEGX75f6u8+Rhg8luixY0LSQp7jsRR1kt
pTuxLdk32D+D0jSzUyqEz1oH8G4pS5YosMqZm7K8+0BCIt5r8PHibkpLsjTZDvPP716bJdXqbXSk
/eSY8nZ0kKjFg22YAXRnEr9dnlhQTnO23/lBxp6Ko951F/dQCWVZe8wNIBwyE/ThkVBV3UHp7jHa
p8tGIqdkYXPsUGRnFx50yb1UlfqcC1OtN0aWe2DqE1LcKOJbBMwzQPSYfYZbEf8qGNHtgAlO/T4F
jUXwLssfFiwsaZwdYLqqvSE2PH2GULZ5tLs1O83ahDx8geD0mGHOtsJ6HX5YyJlCBrr1MyLY8Y5F
R08sVj4nyFomUmgSOQi3DpCWDi1dGpeaD8kFAjsQY/YVipfrRfrAFi7AxZB/XefVhBlHsa3VLwyd
cYZL29FIVnaa4ke11ujTjcXS70YIVmzCkdNND2lCZPTBsJFdcULHzRdn9nAcy0ZpX1CuoC7Xk5Q8
D6+1FYxrvtgMtK0iNvbV1HWvuQvT4iPF/W+6oe1jJz7Q3AARm63xV92QzayX6bvA3llqw54z1gsK
7Egnk8u/s4bSiJRYp2+9XxDR2GWwZCuxJ2Xt2rUF6+bKnm4hZH4YCfrv7kZ4REAAbNAiaPB//bVS
ZiZbGsS8R4TS3vAw05/8NB8ONnCWTw2r+0PH3RAwYejJZR9j68lxVRxaiHZD00ynIjBVZX0gl3sv
xuUrwleDa2QKpDigRX79pQaz7UYdk/5eK9vk3PvNuHUKXX5KORSBWmbpyUFx85ELYfvm/XoqOFj5
XNRpuGE98o5/fVlXDBRONsss2TLUznpJ5VnY/Q1aeuQk+J3ZoNE9fyIwIDt39vTMX1Pflh552Ykr
9H2vGf4dIU5yt/YFtdKfz6x/99uB9+CsdTHWk9P4629nIIYu2IJuAWfZrSpqKYMMHNt1a5bj9IEQ
/jeXJdUeOZewsiDtcnu8JwakLJlTC9Tfpt2xv42yg7vpl4vcDZOe/SAVrwq7rDF3md0u13WjMxEv
W8F2Ol53/+nbFmCLsHuimtQFmIpf3/ZGKFc2cM19nKnhoaB1Z9yUgYv3wAH/+PNr/f5YII2V5aKO
TBPz8fujmeHkiLoiXfeWaGnMBfLQABQ7O8HGocWSbHtfRo+Of6QY+OC1f9NiotD3tyuOMBLn/vts
Xjl7MVsn7nkC1dMHwPl65JlTRc6nLOWO8Friqv78bk3z/f2Ol56JtonlCteD/v5rZozp6pmtEe9G
Anf4BAEcpRxKerODeE5Nb2XjdBoTV58Q/xHKFw610RwYYNHi0xLpp9qDeB3VOgTgTdI9OHc6PH9J
vNjKmLKgHOCuYRMA1oxaMYpLWJpRZg+9PCMjK7WP3CTvr6HjwzARwnM2BA03zTs961DM3EVdSgOP
1Pkb/c5aBzWuxc8c//WlSxz12nnwqYNq4UyrRFqjGPOZZvSbQZbHrxMQycU0uEv063HUrC+zSPIP
wmT/3S+5FR74FfkfWu93NzT68KpizX0Ym0YY+6XMxuVRb2AUh/owG/KM+W0cvv75s/7tC82l4RaF
b4eO2/Twtf/6qsiX9N6G+HNom7E7Mflpqcxs54EaLd6tLMyvAQZPx35heRKoemsYlbCIL0CZEf35
d/nLnPz3c5aQWUBWnC+bbRT7z7sKKCGLs9FZPx1iMrjsoEEdeGmkNK+dIlnFVeuaVXZZ6fmKG74R
sXHAgZeLU0/vhJdYsMUIfFzxVoST0Z+uELyyxEBD1huXqTUY3Syl5N/oveQY1wrp3LBfKde9a3my
OxEEgKu+SVI9PZqyja/8DAFH4K6SsXE7m1l/XSFyEOfC5pw750ZhxlfOyoAtkor5DrESCj5CxmTO
ZM9gQZmkASVEMlX0WFeI7+WLA0pmeU3WXM9vm75moDsTDHFpp8x3L5bd29aNOSBkypxcd68SbrUy
tMcUP16jjTTGyHHdR4HHO46UXznqDmlbSlKBO+KM6DHCHv78kfxmwHN53JJwTNIENwkn/rtTdimH
mnnjrB8wHugxjAEfLiBzT2xmiS4gWlkd3r+wc3RvwviUWhqCwNJTIbEaY3khoE6h+en0fvqgFHj/
1OMcNi0BhmlDQSCff1efYPPUga8ly2EthzQahqTFmFrwbU02p+oHBwgP0ndHIvANvCgARmhtqD/E
9t//5kRtllyrJCl0B5RrotsEYEZzGzdd8bOytHbZWZgikHLlqMPuR1+qJ3/0Mu88MiBMbpcJQ8qh
GBNH/5J4I/327CA2umf+lt74FbK6MPGTyb4UaJKM10ary/kzuQMdISOUyfOubWUPL54gPwKtlU65
LxdYSNdxw7wdI8tfF7wBAnaz6nEyhSNXP9+JWSXlgegxzUz4MacwnsYsmZejlHa5PgoD+XegOqiZ
gQ3QxDj6hV8fbA1LGxnvdf/iG7H3NhD5mB0SQwCyS5jKUdjVw6Lt4LRVX8wqMQ664cbuuTQWVLiY
tGI97Ap8SxjtIZpQ+1vyFgl377A+p7Y6sBGr0kimy+iyj0pGuYPcO8WPkqX9wWXuXobOUjXfZ0uf
6j0apN5Dl9x2n/3exJDSddr4s20InWyJLCu/89Rg4gPDeaxeWNOYHbkHmfF5mTPA4JRDVv/cFk5y
Iv5ork42IOAHq2ldHmtx3MQnS8TzD4uTlSO+wSIPA3kcP3tW7auTYntoRWyp5cv2sIKSjMI0Dcm7
NnqCiFIY8y5g+p/kROqMYrNheatRUX6yyqIXP4rCQ46upZ1bQ/KN4yLH2Q28mFgKI2cJwc1ytTCQ
LMJaqtkNhIe3dIfcpuwQYMXj3hYVxOSqn5krsvyhi0H6M2qh6WU69LSiIlSOiAjSsFxwBxaPUa44
/hXA5AeXhnUNdWOsX72ZOXAgQHEyz3Lb+AsPyJUEMr8kNOnQzMLZmTnSmyOxEov5hHkWx7G5DtPZ
NvrsJCZt9Xbo+jx81KzrOM/GvPWOJbSjKnJST77NsJ4ZCRoJfWQHzUELEMCxd0C4NqhLxwMo3c/k
ICWBRv/bHJlLiPqSjm1yIS946c7M2AWGrEykW5xSmn0b8jpvsRorGHCGkVVVWPRGw/YC1P8KbH/l
Y0hJX0dKPC21GbG+TO7MDPE7cx2nhF1uqVzutMpZ2tByZfWJDFnmuEY9ZxdvKqD00946bySUMujH
meKRcNnEy23Fj+dRw7Hq3TIjRwiTrNrd3Ij+K92/62+TqYU7oJLf7GJ1zD1lFL2OwHEetrY9l+Fi
V61gQZxOII9I8SXaoaJ8UmlsJrsc5vbZJf+n2NXDhNxOq+rPvpsvpxoZwQ80Jd3JLTyy5/BQFDYg
dngpp9riEwRgUqK5xCfjtRFRL1uuht0sXsCm0LrKTMfnKT3VCIEHR7YodfDHUnzDVjhPWpc+MY4d
++tkaOcH3SAPDXBra1wh6dT6aBlEV18xuIQXKVYh4gdlrql/ySeZkzc7sLHBxLKar7WhM1GTGQbC
gIEal7tGtoinzEiIg+wpY+edW8wzyytIdT0777i408oyXY7LzGgLIVtuku2cMOnAwoNPIYBjP3A1
yNNDaOQnnEL+JucRsS2v6jZb1A7qZWYxidbqe1T73YvNkEyQWO04D9k0u31okW12WTf3fKBTIlgR
2WQknhHsrJ4VcoDm7HmTTSpgYbxU1KRExi1avUZ1myfziQjB8oWZ1pYG3Kw2Md0sZaoQ21YO08nf
UgpMRgKqNWHLGHX2WhKENR39qsteMTFioYkJ3uoOZrm2Twk07Bxom5g5+dgm1twVJfc2f733qLIs
S1gIxflz04MZgnfmzOVuRfmzX/O56nakinQ47Exfj/d1Sp4CakszX+4H0o39HVkF9l3dJqw4ajtt
HmTsklrV6/UmDyFd0gm3Xc4QVIA3M+b3pv29JVVB303VKtqTYQ/ri3JTyhBLcqeSF7K6zyWCfOQm
SJbyiBE+rkRz0PiST4oFfrMQex42BbDzJWYUSpSI7xAvU1hNKFqBIDfVne67mzrUSHOTAfpANC/u
iaHh+KnTIf5SVezqwxFEEceP5yN0HJSDx2TJ18cVshfZ9HZvfqJuq/PQnZhEnCCFbXp2H78SkS8k
GAE2LkndXk3NDGbd1uogNXVRkk3CkDmf2ZZyjs9z+uAksvjRq9W4L/WmS49uDYGTA0sD5p7MseE8
k6oH4djroQSd4S9o+CrdhMcR27Vno6hx6U/o+Zodq043ItknjZLSmNvnvk3NKeq9GlU6xxTbZhsm
IXyPxbfXu67Wk73mI1wK11XPsuMyUCqRz5AZ5Li2VkVzyhbAPJQTNj9lzZ67T+0hdfd5Q3BJmEqz
ecPxJhHElC3XOe3QRCC3ITkRSaLYYWE6Lz38BdyVI86w1cyIuwLe130n87zVGfmaZPq6y+yI4+QS
qf65lZ41o7ceJ+NuNlfPfYxdbr0Q7y8PNVBOzLb8Ke4C4SDAiAjjSh7MHDMPDvBpPvRUD5KDHKsW
tHU/54oMjD5FO67JXcne78aXCIAiLu34xVoKLS6DguBDsc84JfgZZfgw8BKt3PVixhuqz6YueZp2
fXyaMq3MLmllG4+GWvzqxNge/xfj+uF7gU6rxnvRxfq9p1f2Tow+ODzESGmPBMwgHNFou+fByQqb
iGHEbHtDpLg9Fg8QFvrWYnN4+BXLs5LY8oJT+Tva7zzjIlq2e1ASDwfy3TrbL9k8PolUj7+TU+TP
x5iPdJcWVfu1oFFc911WNW8i8RD59Xwzq7AlJEPDstBUhB7jLa45nApmYUplQkftwbMLHwahZOGE
sXMMlOrmi6DlYRtsrJM6aloPlmeg+aUbBuh1Y5bgeh7B9cbsbrW5E3uyhN1PQ5FXyd61c86x0rUk
P6/75aNYFyV5/Pjr1dQU8DmBAdWnkmRJgrPAtx76oYa/3TWOe9XGsCRD3cPwsI9XG8/knHlY/bzZ
RPqs5UMOmrcdlvUeM18LdFD2dhmRaGhXUV9UC3t2MiPIBAek+GPuE/Ifl4yUnEM+F6LnPpcM9Vdd
oO0cPO4DP2k/GVVuJsjRRvk4tUu5UjE6dliZ24Qo5XuWhcnSsg6v8mFGd8borA5Wv5u7PXcK3yDy
xuZLVazLdMU6p/sK4ArngTHrk3OrsVQmRDZbjJsVQR1HDxGGc1STzJte1UM99oFLvtsXZ0qct47j
hGgdlTvNhVg+8w4zHAsezM9D4V602qpncn66OT97gOVFVFQc1ldwMdp2Q5zm7Y7nAcFDpjLs+IYv
/eqhm5vmnU+ssrjW2MFfG+1SO5expZi/t5uEcB8jBeZ59mo+pGhrpZGRpN5UhZaOsmxv5r1zRZW8
LpFf6DY6nLzxXrRkTsnsIZfTC2rAMN4xTYoUB/CSrRrlBjCg3aKh7q0DwbrGv0lj+ojIMA3CgUkp
6NbbglS8JvCsePR2VNXDeqRAj4mfI0YP3z/oByPKTdQNhGK4rRZNhHZTyeiYVV5aJCTOvpyazuCx
pWlWJE17uAYprVXnioHm11UfTcbAY5d9j10+a9J20nG4agxkspeuskr3FuSRO/2UTkyyb4GMfzrV
+Wrfa3lmOwcqKsmpj8JtJlMF7Ue1o7TxX43Uro9kgOqk1Vb0vlEpgd7cZTL1WEFMZr2F0pv86VzT
cLfZTj4kV5md+PlD6RI+s3c5vaaT8sok/SwwY252yNZKdhl5sCR4kAwzXVfQYrc8niFRL8aUtLTj
khzrGg006B9RpvF0YInXJA8leGzsAd1kGSNLH1cue9et4hyJ4UxSFbkeBrZLpJgGVX+HSgUhv6bu
4LP2jLTKvLlPBtIn9gLenQotxe7qKlHMS59t8jvuUT/idV9TpAGUl1n1oi8JsfAfjO5+nyFR6aNj
MTzhWj4UjV/b1DrJHOQByXhAqtbcAIH40mLgA8g/Y7pvs/kjOO82OPv7xAZyCOsLOCIewA6IW+8m
4z7Nd6mWZTzkSzE9SSvLSOPV8geVDuOebUU8hn6tXuDMjNfUux/5xv/dyzMAAC7G6IhJ5bu3O3ou
E+aerQQpesiXxkYDcSFtu39UdiqffEMmP8uhQTnVZPJKs7Sffx6PvH/9bWPDfAQxNxeC+ew2SP3b
VIDx6dL3mKUOjGsaL8DBxRSGeuyE/GnYQfHodqvXTJsaD009tWX3wcjs/Vhim4Kwn6HYMZhKm/a7
C9BSTehA3hdwYajJkVwnZy1r9Weft37lueP06vAs/mDy/hu7eHtVRkHgwlzWlZT5v77tBGse8Wsp
qHmteGJjk50nVQ+hiVY1i3RyKY9J7nmX3ACuUSL7fgAtUX0w//nt0kPBc/6CJ4AwJipo++9/u/Se
RwQaigD7kFKGNmfHBep20cnHUyEAxG69dJCj6oe0s/sflZ/otyBVBrn/8+f/1+D47/c/RRVQE9AF
7GEJzdPfXQm4LHVjGMjE88VZbPqomPJb71u1/uidTk0PyFZMEfaMU5zNIzf8NKnEs30JrGm4HnJp
lNelrUztrqj9Rv5UQ1tiAs5ckVwSWxTrkRJgISXTJ0iLBwqxszFhQjOHd4oeyU5dDlytJ+mj6JDF
hNpglPplnT0EtTPhYGrf2robH3NgVsTl4KVqXtCJe+aNl48YL5w0HpMjM+AW8IULnupYilHZYeEy
BdmPjW+XWMhxHAazZte6wjDsNM8s3hdjN45m9QPrqD4Eqkc+GLaAwz4zfjdod6CmlJeimmPngyn5
b4wgYbBYBiDjWLBxHGG9u+Q6ItpFFApnGVjnaEYZs48bb42czsyecoQgV07ZzOexqRoSxRrjFpq8
cyjabXc+LqSm621z/PNtYPx2H7AIYwHnQb4UTNkgv/16Nw5rWydEpxt7X3pwnhROM+081LmhPQ1L
BRfAiyeckegoSZW3/LXejYLK6KZnXsZ3hJzj8WkmoaI/IWtb9APqHYN07Ymhxw+81fLJwzafHJeY
gdFO1Vr3Koh5QO05z85LOzqeS+0qumdN9mV+nnMUwCWg3G6fVPoaH20Ta0EwdiYk2NmsEWfAyUDx
UsULtWHC2G9HNnS75ZcXk7hg11D1memHY98rK5/bfWlDl/3kDW7SnSg7B531TZPae4zuSgsGLfeu
CviHdgTK3nk2u7UvEfp2c8+wfIzr19YQxGMsgz3S6QLw6PdNzvgk8LHC0SJPjJ5CYxiI0C4Nc8jv
FgpVcab9YeENeHrNd8uc9+Ota/Y1E8S66x/svNV5oCLPWU4uICD3aTTgZiVabiGeQp/hPiZ8UE9q
aqyvUnPG9iJnxi+7NIXXhgTWjNN9vbJeQSEt0eWmZrOu+xJ5WXajhl7RIMvV+2xP9uKERZusD5Iv
Vh02QETcKKc2IC4u1piqCadSGf3c6OMhzvEpIGZgGcae0J9unCn3mwhMAxNz+JD9jk9hjSM8hkux
l443fm3LxCanA+TKeTYSRLFjmsv9OC85YcBy5C2kY+qiYNpSohEI2DLw48rQdhKsfHY75SBuzo1O
WPLBQVA0kWvaNuo7vFPU+wE3AGxmaKsDaB4WYRrB5r2/9a+G1HitxC0P6Fe95a4tpN4GxKPKF1oy
CmGkLyjhZGGm820i/c59MMamPCNmMlCOe25JiuyQjQdET42xj40iSQ+1NhvOBScgbzoDEpfdADSI
X7C6w0D3iSrrQTJAo6p6I36z0wE/VLkoBGMKauNZkn4mz4vWI2XS3Fo9VYUciQ/VJ3384Cn2vlQC
cEjd62zhN1t4ivVOSwDxnLD2bE2gawHHS2a/v197Ul4oZ9ZTzY32H+5xt9ejTtigXnwehnj3wKIY
HcfJ5PWsSrM+wS/+vuBzSUMUJ99Sp1ff/nwm/bbE5fVAZXs+wRHoFmCw/nokCc1vSyAxuOGEg3FG
9PNtmvj7Hh/ka15BlgFqNZWX0Z+awM+UbQSDb5K7R3rQq+kmXwuh1zTIrh2pVYCYhR1NWlQdqyyO
fJRyIfVQc1W0U32VYovGb5rZz39+D+/X7ttb4B2YpsfqxfD0d6cq/VmcjgXUvWQG+4LbwNgLfFGR
K1ZmroQFi4POGPBqxJZw+PNLm9ve8+9PdvQ4BDOQesTm34fF9m4b2zQjusgxJn48w3KDfLEAkCtV
jYMs1p3Rv6nNCT8RcmOkrtJN0HpoKl9f5qFzxsgcoICHFI2QnSQ9NkY9azSPNJl4G8Bvrd/d0uVe
c1cGEzg9aWJI5SNMY+85I2LmpDO06zYTPtgc5k9T8Od399u9zxKAa4tqhCPIsN6XLVo9xUndTC3u
5CWPXOY9P5McnqthYDRFia7lH9Sp1raO+/VyQhoEYo8KjYqRmvnXuzGBNQh+KOkOatGZescJcTPe
WEGpw3nJg8DuVXYRjCOqg5n0LjHYFFZWhAPIGnf6kBVLaDc6BhPoHD57HbevnmpZ2gMKhAzTAP0Y
PmSRkl6N7XkBWVGN82NCjmxyQkrEsD5rtrzFWOpkmzvkggtC1E4FGo7vZJgnO7Vtjzl95dNfl/o/
yiv7Y+De3/P8/t8BftvrfW9akqeSdCD2779fP/o6fP3l/7A2YM10P771y8ObHMvhf5Lptj/5//sf
/9fbX3/L56V9+z//+3sz1sP2tyWkNv8SL7Yxjv+VvLP9/f/9czdfK37uuqmHt/ot6ZvffuifmWSm
/g80lj55ZH+dUtTB/8ok8/5hWxbfPVzi7zLJbILMwEP6qGF0VAKEX/0rk8w2/kHzS34XUUtMOw2o
Zf/z5u/+eSv+My7x/6Yp/j0NjD//yy3L95/nA5EZ9LU2az7XfXfL4loxITiw+SgttE2BbHoIKiOJ
kExF03km455dyhebz4MMvok0koBnd+kGc10OyZE6Jnd37TLD6asAS+3qxHOvpBzkukPDOWQgKhb9
s02YvBFU7rYvtDzlh7KqfEpYc1CRKp2qiuBld6E92P2bsOftgNZ8sa+WwYk8EePWGeOUOVuXqOnW
rimKgplJfR3YRr48oh0mQzUjzYcCoFvTgzfaRLNPlGChrVrrEeorh1idjawrdIBUqP7BJ+LBdTHN
IfMEvyTko2V3ODIR3fZayF6GSSXefQ1OSbWy48LvPXJmOBQMrCZwkOF1v28s235zSePWsCH02F5x
HOahRh9eRSub8ddhHnAf+9ZAwxTnQrRRrQhSwI/sEPzi68XZ09t2vMGijctN4LM5Wn1ZkSHG1k3H
mmwmn0sCgs8ZyuE5wLkEE0AUVnVTuAjlQziD7qtWDs6zJNB8wOu3NBexzrgQWwQ26Md9ni+71m92
hjLbJaRfJOG31Su34dqY/8Xdmew2kmVp+lWE3FQV0FTRZjOgMwEnRVETNbgG9/ANYRLpNKPNM42F
BnrTD9HrWuWidr3sXbxJP0l/lxQ9ZJRCkjsNGZ7BQARC07Vrdzj33HP+/z/lJTnBRCPNm5S3CWXJ
Sb3N6hrXThsvDBwwZLh6hWHyEjEI/q9wSdXRQlt4FyTylXstLBTkqNBKQ70UkodOYeDASkf1LJCo
VYTWJtNbkOwKJJ9ku7W4itTSLAbhkiS1jGSVQ/DS0Tu4Y2l2GUYga63CkphnxzszO6r7KUHB5U6X
8642KMZd5cQoCh332bXITyZ+Tqm8QLM+Gl7Hv2OB++iIlfp4MTCRBfMHnbHwUjP0LxCKSL00PfcW
YXqJhOPyVI6XiMZbUEaKAyqoJuZxx4ilO4K4Estfk2YDv6oouzPTkmQ+mI2zGdVbOzObe2Yxh8lX
Sbeq3iltMDiotmaLnKCYn8yIUHqlmutIXRIU7sVUzZr3uLynv3S71C/uLfNiMZoJ+H9/RtJ+2fMi
D1zfLB+Pqnnd5Rk4rVR/h99e9WUUC46DUCcB5Rpz0rLI8oDJ65iFd4kyBjIG0KpJnrOGqAJkLh1S
cLmcqot+NYuQhHK4KC17WgdT0gsol3Nuhh34l1Ki5hfqnAz2IF5UZXqA9qs7dciFRsfLblyOKD8y
O9GwQEeG3EHKQI9yEc/zuE6dIOwcH6OqESSHWkCWgsjXTAn7Ureca71loYxqgHwHOQT/q3mXQha9
aj5OiYi6aqD1AyfrXgVul9hRrEAMDJQ55F4HHLfblxNLUm/ywBD1m2UDPv/3H1Ej9yGNUCPIVyfL
t5OmWW72b68eZD/hEUX1Oxnf5/cPKWRJp3vRV+rHNo62x79bn1Mdal1KII8tLvniMKCK4Oag4kcm
3hNoNTA3QJGIpXyrnqmp+yD5iY+CU6JYDGfJt5OKH3F44dTCWST1Q7j2e06qZiRMYLSJQuInU0xL
FxcM4ck+iYSlEUXOl/msA26RehD52F6ksd8jWGX28sjVrkAqkvMhj03ATHvDkVxVzfjNr1s9nMgj
0V/k0HmVbU+yiwJCIFfKuBfFFPAu5LGBQM+S5AwXcqQ6E5Que2ml5ycBWYGrTgFiwy1caeh3q+yE
BKWHxgF3vKCvcXsWLCj/NK/4JjUlP5c1/APHgVR7yujKBzExaJKv3vjSlYLFQ1V1osUBspFqDwb/
eDBLtfxT2qW0BOUwgvyICgryxJXKCoE0sEXOIbzCWU/tuHI0ABcRw59DeHI8dqyroA7cL/mSnHqP
wlWx00PAd3FHpZtDveNrNgKJ1K+aK3nh4gwgBdWzEjBbKZIKX+tc0kYmMnqPwtPf5Tj+OXclwWdK
p7GMf39fAuuMyobj+O2PHp1HaZ9TEdapaRL5x9dj1VfTLP/rX3AruxIYWrCkliiTImpN/lbTWeai
r6ydSm7HXCgzNMWdv/5l5TyuciZk01VVZDK+w3mUpBVW9beNgfdo4JyySgGOcH48u377c1SDlroX
ck0mWKXNURkDdzw7TpCyotpo5kHqO4DZhkxfHXUPSznz77j/TGaR/6WslRMZqO8cZMcALNwSPzJG
9SwqqYir4RQslqAHF8iGIQ4KlRaFI3vmLqrD2gCXJtU1Wm0c752kukAQAdR6OL6rDMjWehfccxZc
kRJ0jxyzhgwJPZD6kRZhCOlCLhaXQZcYaUlFnp7SkUZm6srXaXUSwRckAAfnouPcLtx8CiGSiyJw
MO7BVOsVN8qDcZEZPTIGHj/gYNOd8b1kVUeOnpyHC+1sYXifZUM6UctABLfRbs2D4liKg9mgtLyz
Md52v9Djj9SvC4YhooAHRrHwj6qlf77MEvl43PFP0Ro9M+EwGVB4Ri7GrahVSKuAtklmRv3aop5g
4s0v5p0a7VqFKDin3iUBlw4EPeSu0/poXna0oSop4dCaBwPTy4YGcGsOWTQv4xllNmX9Ls+68Hmt
fqqQw5/jTcwtodCkKNckA8+TuOxbavSxayG0UsCRTRaDdJkeu4tFP4yVY6Svzsruitx6VsUBoiVm
bxxkSG3NsXPz+AaZZ34zMW6tLECdF+4MoaAIdDyEAggIQytIb+UF2LJ6jHQZZRdGtar6gzkUTfwW
FyUaOlPNHrx00XeM5TAGv4U2lyMfO0lsAoYjgOWMrwmxcV3WqE/gLZU+juNBSGa+p6npYO4ADw0M
9GsLH1SOd9whDSCHyVGC54/q0CE51GGI130w4+Z8MPOyUyqxnlbxmBzDHCRkJw3gJhrRZ0IGRt8L
c8iIZdIHAXYoZ8YUaFHGJUEgyFGqixIl6BWuMRzPi4dSlc7mlodSDbGHnkd2JA68oZqY/B4o2a6c
CzidczSnZnK/q9Q2AilfLPQLajPJDusiPFv6wV0n8y4RYrtIQFF5WXkzRrRzDHwBN3ZABBncVE6Z
r7k0dOP5sufOAQpUqnkPZnW4MAHW6eS6gUeGIdxzFx27IjqpjO7RGOFDUs/HXUU/U6LFsU6prh7K
6x1UQLsKnj6i7Kyfu3FonOO1JgdmQVDUFNDfKjqjSuyMeERyBPop7o+7IfK3HspycghksLAOqOPX
B3EYDJBju45D75A47cCox59Qa6dSlpzfQwoH1uo8qHLnDvHR5ESZkVUq1QdAeXaKdg81Vx6MLj5y
Z6HdyKnhPxS6e60BqVkY0pmi1WcUf+95dXIko8MKzg3Wt+YO57oEBjdGVWZxZaF22jNr6wz1sVsn
mV/NEvg6kXKdyLOrWOp8dGHszZAVltHX7Ft6eCPPkbMdexJMVSowdKnnpfrWJ5CnRKqVczUb28uE
5b1UkqvUpELImNRWHB8t5xzN3bnV17gVUr6+pO4AZTHjaGLk/vHcnKCWpPe6WXRdSZ2TDBXfXj5D
pz9Ni/LQDDESHjh9DZL5kV8hY60H6oNpgCQnIxgcxos7pTs7Hc+QrQgCBjhlTcmhfMMXHnpdxqAG
qgWX9BeW6Ljve/J5YKigCRJudehCnCWdzomkF4foOvkXCci+Yz3VDinieZMss1vYaxelxNUmXVBS
JELKP+/m6MBJXW1YWQrZ3Ni5RZnhQCfnnXjWJ3eOGLUcjUpuBwdm6R4FgFsPLP3OCm8d8xa1s2Uf
tC6aFE59gDbbFXXFMP7LcoRSUC9YyHdcw4a5NT5ANuQhQmk7F5QLq05UKj9ayHLnC3kg+Xpf+Hra
wj3vzsFZjtUQ/T4X9oBuwE8Ie1GBiJrC1u3NK4pmmPKtZoSXhsZmK5ZzdomMf1OPc70nZ8qxVhS/
uIZQ2wKuJwdHkqJfymrxqdCAj4wVLYVuj9B/kGLWAvWc+mLzfrwsJ8Qw46Eyg4akRPOrYlF+CaKZ
wFZZYv7M27QKr6wY+UVYlhoamoFdOS6FHIL0Kkq6h8ESNLmsYXKNuvxUFXyVqYjodcPIPco71j0Q
QULOC+Wk6oaXmIJFj7H+BOt+eV0unLtMDe/1mX5mhclDrcqIMvqfMefH1Lw+9ktriTAK8mJScddN
iyN4HQgzFOkx2DZ2s8twA+k89OO6QMhnXPU0PaTCJQCzfrdenABbuO/osKp0p5R6S6M6iP18VMvm
g18ukAYECTKwUuUu1AM43bqfD8bz+GJRqZxM3EelmfW1Ivh6WMtBgZVHpHlBWSeEfvXyLEpmXxZV
9zNk8ZOlGgzTyEUZIIFMPLOMB6ITp1ERX7gKt0MYrPFhXC5QFcMyoIAUfgqleXKoz9xLV6nvgm5n
WlJnCqBdfqzW0kdqAcB20Q1AdwAwDW+kRvll4Cc2oNmPMnTrHijYc2Jd/RwC10GeLU7JolNC1DMQ
seIizHGeDYKFdZQb+gB0NmKDLlhJ0ksTY44EZFzdYrjSMyRkjjyl4/QhgMZ9gjQfjSoumSBK4XSR
orBq9NqjYjFdzKTrfDyHH9YpT3MrPufo8AQECyTZuDugeEkfNXydil7Rodupr/wUXHxFBvVQjbxL
yRTi1+aVG6GKTogfSGHp+6AouGi41ew+W4C/L63OhaJ6D5lsIrk2nvXqcDkf4dGAPoca04Pg9qkC
OoQATxb0kor6zk6KsoAbfXRj1JyUBJVCyz8q0VnodywP9pOeDkypPA+E25UXZ7Lv3/qk5juWgsoX
5dhQLv4aRItBJzVPSxNFIzRw2FtVd6iq0NiUGRndQi6kkRv/okMCKpbU8dKTAxAyx7mGbm1uDZ28
SsBVE7iChYF5yGBr14d+bcBftvJjbYZINtruX1zdvK+lICelV0C21boXtTEfWvHyl2jMPOkSVSwp
4IyM05wp8WywW86pUi9OySCSobHgOhDO6RFjH6L9S1S9zljOIXjxLFD7KsjUnlWgSrWgGMwQrT63
D6vIFqq0B7lbjXyucoNSR07SU7IhdCokZEpqFcGwvNVMqjgm4UNSUlYztdwRIR7wwUGFGHPuHunI
KB1KuaMCNfVuOm4XfboxxHWUagbjUjUF4i0ZIJqF1BvsoAOEEeeHqYrCnom0fJ9U8FkSEFhEUB80
gXRSU024D/TtU7VIisNlnShDRUPlL5GFSC0omEMHRaWeNqvkHnpbfWCfCu9t9qnkfR4asi3FVHNB
xDOGO5OfY+dOS6U8w5JDIZbdEQgN2/CZLrejdnuVmXX6lB4adPL5QdGdjXudPO8cBh4oSm++0AZJ
5l/otUL9AM28zeX6o164v1TLegT+nCjv3DYohNtLjZzeaF45kJ3E62nUsjmo0XPq60mMKzBG8hgx
W+JOM2MaK4U+wC66MDvqi4oTV03mR4WajJJ4jMhsWV10oLsdVIlylS8wzFLYPa/SRS+nhsCpuciN
Afq910G1GNaL/BSR0pNZRAFxpHAnMcrwp9CBrpexeZup5iDtmF+rpWr19YWm9alyAsuH2lZU3YFe
hxKqpbC1OsbAB/vZU0zqxVSht+iXFEUHiBphdMgi1vmsX6gwCZAAOavRIwKbjMXPwZK6eo3yjA+P
gBwjTjJcDNSfbW9RnElSlvcUyawOlnJ1Lip2UhdtrvYVJ1vC+AiPgEZyfifFFasPEY6xPKEs+e14
HB7Pa2DKkEbjUsn7ar28ISYy7s395CYkCDnwauU0k+vPHcPk8qOg7Jgu6ht5nJ4t5spNMNYvTI8k
flicsoYDprW6AeiU9OeSdp9Z5SjvzisimYsToblTa9Wp6ijHM2IuvTJHL7UDUaZG7PBAjYrLEumz
Xhp0pnKUjKALwP6LhZLz3LqYaXnQy/3ytAojr08VAFEVwj8gTK0dEE3I+543PtIo5CDH1nEOQm2s
OMUQpMsAmY+7eQf1+nEWaSdJUH3yIBUP/VnwBXGvgZZax6BwzLOuSZosyL3ixHP0c9Wao8LuEOyE
oDzz5iPC1ke4Xci5OJ8jBJeO825cHHepPHIEnbokpoFIYxJb+gwKhnbsaJhrK3KLo7rI8cYxqyeI
MHQH+divEEkPT5ba4nacqKc14vC9xLXsssBxzeAGDmorOwDJchIXVLelrG/nENlRHzelW/c0KGok
lVmqGULO0Lm8Q1PtghCr6s+ZH8tcjbVLUBNwAbL5AHQdt1Av+6TkAXXHXQF5OXWRDBqMI8UYxLpn
KzG7UY2QJTOq2eEitSr+KsUNpAhYqoQppR10gWwGCp6k/iWiphmKRABMpCpBSMKZ30uyszyFA3YS
aAjvlgkmcaF0hqB3kcwj3dsf61xHKXh9rjjBpeNodq6RjiXGfJ53VBTn0+iwoyW9SDyxIrZmkAJe
mufUlMHfymmE6lppJxl0TYBWElI/Y7RXe4ED52+uwa7TucxAzeoHgXvLdn2QTeMCuhr3ixTdN7NO
JxAs435n6Vzr4UOt+J90JQ3AOgWHKr41N1iInjXElkHe8QOkZpbSF0qBhH3TiR0A7nLNQoQfUnux
fwav3JbQSabSJH8FtalL3MW5RrzOwUYjFrf0KYni+YjH1B0uENYgkeZSP1hJ6Z3VZufzHAEcHEFU
KE41IaUJ8+dmiZYh1xA0xikTpoDckATk2y0nZjRY1tScLXFBFIpb5ZcxafogjxF7mqlHaEJ81CkJ
haBRHwwMytIGlazq7JiiHxRYSk70LjmCjqkduuOMxIGjn1pCKkeS08/hzCFqgnpKTy30eqDDFOZE
V6/y7ucFek3HcqyC5YEWgeSEHhZ5TzWTT4uS4Pk4Wd4lho4XU4/GWG/0wc8JB6aHY0O5kIm8R5Yx
tEIYCFF1FXpjrS/nKGBF0ambdUfEfkc5Lpijh7ekv26CWLu2vOhOqqQj1PzzniZlR8USHoJT3xBG
UHuxlV2C8JPwTGS8ILkC3yL/AiwQeH+2TLnsFp/n8/MgS27TABw3BV+9I1mvJykFcRJkWg5VPLBx
Ja7xSOd6cYHSu+ZIfbg6cl+j2oNPqpyLcXhSWvOqtyTdIdCAaJSNXQT2kGAcPyjyJ5SXB+UyuXLL
2hmWM//zKTK7oygORmWJ9tOC6kHoV104aekfa+b4JOQ5aVArfU13ppmRnMVds693g2En5jbd1ZIz
o4C+ZSCGrrufl4GdFJdabBM17y9yLzwwOuVhHuOTdOddhLBcDlJpfBzk51kKgEcbRx8XRbEk1UhK
U1s41zUilAKvmR/kGkCopCzx9Y3ueW2oN5Fn3kJ5CMEuoeMGxFY68pbCpURSOZqg0Ilid7g8R0gX
HkxBbZ80PgKqeh5n6JZCVtfT7AZQT3oY1rY212wjMYxjb/GVAhTHSFIDd+peJPBYzrWlAeuzM5Ho
0Seoab1u1/wcJsvoqMi9SYQ4Qc8s6/K8JmfVI5Tfl3UHuFeiEVp35yg8W12HGUcfxvACCBgO0bq5
CXJJV6ETFp2hRJyPuj/0HeJ4zwpd+WvqVMBxchwdVc7HQ1mN5qNSMzsnGpixUz2nlORCIgxQQQA8
UMedZT8rtOt/tozPE/zCM1TCtzS9wBRcRqhS3lARYgvX8K5f2oRwX27ofTAHHUx7I1C96tEKYfFa
A75Nh4sJQAhN24emICpIglkQH6LOPmTXxx+b+4S2TYorkVXiOU8G5vde/fW3eg77eN7Oax1fYz+O
J3/9iyhWt9Obq8a+Zhoil0kM/skrS+o+qTJC9wpkBfFZD/FP9OqiQN1Or65193WyCCbJBkBPfMj+
PRkBdR8Ms4HMh7oegJ9vBERCY6cRUK191JqoTSZB2RQf1veTEZC0fUUxUdQRslfi89OtAZ0p22kE
NHkfCKZkQRJYv2Jz43eMfUskiSzjcQR+viEw2Lc7DYGu7KPMhHYWSK7VpzkEsjCNQLZgZ6w/P90i
EHo4O42Aqu/rK2aAgLc9Wf/yPuX/BFuA4jTrz+pBP5ENFCnVnV5dk/aZWxAQSLGsPs0RkMD/mV3+
Qd/q5xwBSdrVBAi4oozkXJeL7erDAn+yCCR5n+LbfMy1tf2JZl8ytoEz3+33yOx9xEAhCK6nt3kE
auwLsOm/zf4aEPBTDcGu5k+z9oFX4wOwzF+a/u6+oQiE/nqZ/UyvDiRpx83P7LO2KaX66OM1Lb9k
7UO2F1pK64H5+c4+Ypw7DoFi7eumLFnAvBq7Xhz8/ADLD4559Vmvs59o/oGv7PjyKtYdYiT+3eM7
Nnd/R+C4VQUO6ZOfc9r8TGOw+yWABSBwgzBz14PQHAOuQVwJTa5IqzOAX1mN+U81BLvuAdwfs4sM
n1gKq0/zFmDuYwAsJEU3I/Dz7QQVw7WbG6TsW6A9FUFSXn2aq6AjsxO6nJOAxdaf9QPftQze8Uvf
AiV9x/UnqziKO82eMETe/IVNvOF5A49xhFWwoAsH+htmbvWrgj+ybnwdUxBf/61BJ1lt9yc//O+w
XJ582fjd7NkvP77802c9/VbjVV98h803j9xpaqcPTr36k/rxrdY0lg/+vR269lMOC47Rb518RpD5
tlZebTWcRGnaaJVVsXOrRZanzb6KGM6uzfamVI8qgk1DYraFady5War5uPaeHU72jqbpcopolhs2
hkTo7O78lKlvp0W2aWjVeezszs1Sf8beGmtBRd+13YNpGNipt2lIdFcEIHdt9jhlGMLJpqFVsy0s
uEEGSae54AQpbNfe9pfTB2er2RbGFuGp7UEQAY5de3top9F0DyYBA9xYZ2YLE3eY2uHDdNNJMW8i
IrFrl4fufWr7uZ1umhINWy3M3BDiYZhN60a7nGc7d3iaBnbYbLaNcUin0+boiqvYrp3tpxHB/4Yl
kwR/eNd2j4oQm9MYBEFy3Lnd44dnxoGYbQvt5rbf7K2Ip+w6CifTdGuB4V620KwdwgJCoHXTlNgS
aOpsvnyRDPuus/7Mzsut1aC2MLpnVGQttl2TlQLTriN87Uel7W13uYUxPnOx65CCs3zqNsdZbWOc
QRQG91GRzjZztppCkXvadURGkT9hTDYNrdrVWjBrcKTthwbNRdJa2CIjYdsbndVbmL3zae5M02en
3CpQuOsAn0dpZTdtRRtHM7zvLa8HsbDNwPz4jr6M0ryY2f6mpdV6EOGiXYfhY8Qp19x45Ix3b1fs
6Ol2w0KkaNcOX6+sZopE4qYtMRYIwW2+/PFBvo7tppFYxaR27nBpc6ET2i3rllbdFWoUOzdcTSfN
wwORlzaadfPletdtGlt3uYXVduulDHHDuYQJvnnMj8/cbQgBbLJ36oazSdS8Nopgyq4jfYdz9cC6
6yN0sWltNSZCC2LXxl9Trfh9UYx3+QHX0/R+a28bLYz2GxTmHTuNYc4dHKOH6WT7pkdiuw1/7jWq
546d//V/CfP/0tVM1JESKiLI7qAZIgjab/rRL4WWvsWrn4fGmjCc7//5U/skKhn/CUNrfTu0J/Zm
z4otrLw5CwQI0W95LbQ25E737J7fxuE8mi7cLWdNbyEUeI0NzvcuCUGm01UwbES1uilJ4qcDIwth
gV1t26Ndvs7tfJptmltZTrWF87pP9wgq7H0Ipin2udE+VZdeM/x05l0WtE/E7f5+uqXVALJIsMA3
D3zh3Fq3/wduYEn+TYvoabj6lXD3s2j3K7/7R4XGv84c3NUsb05IC6fwB1yee9udNxtu4Y74IQ22
/eAWroc9O5z59mSaOZtFuNpVLQzEqLZFPLjRbBsdRqC7ObZKCxaAUlrh1H3aV6E/vavV6ttc6idN
x6mN+Ml16u6d2aHXsFRt+Kds8GYao43gxhGA4b1T8Z/rDx83gypWmST0XnYd42PSUeE0aw4y+oet
tLzdagvb4sSOm8uXWoW79/W0Tmf1ctucSULLcNcBXrvRp1E6bSw3SWlhiK+Fgglr41nbLSyMU3tp
e87zIWlhX5/ZEefyemBXC1kULt11nLmo2NGzLaK1MMpcDJFe2VrLWgtDTLBu4pZNh0wShad3Hwvf
rrf3tFDD2bXh82m8FfsSRUl3bfXSTrll+i/d1tD3b6N9NIa3Tj2pjZzXJbgKN46JpDTWsywgbbsO
yjUxFDtma2+aWjkWUgur48ax3e3gqCwwyrt2+caeu89HGg3fNpp2q6bdpwRkC80WqSfcwu3VIbdh
kW6X99MXhqONrMSdO81Duxlga8PUXYAiicq947xIi3jv3/cGeZRGefG4MzfjvbLZ4NdamIDHB54W
oZ05bsojN//rvvRQqn624ENcx6md+/VL9kZBQLaFzTtyJxPkBQd2lj8dNNV4vXWsyLtuw4+jdu24
XoRdY9S+/e8ajPD0ofDLDLSeN9964ZL8zqdyXNm1zQSlrv///uf/zjzx1TCtieTQgyP7nhTGZtYa
9pAYAIJ5LYQxbii6lXbOpmQRN68j1qIBxlIRJKNdDdj1lEuBt1nu2b8fuHYE8523uirCid3IdAhs
L5Jyuz8UjdBJxADe2B7XSDewN02KV4MhpGpCwP31V/vjAhzrJb2B0/UF0FCssO8E/z3t/+OfP/3W
QESDN9DFxrM2P9l887XwYM92RNZjM5YrK9aCCUMkbwtl9vZ8vSOWifu9dw2mL270VzBIX18Kbzd9
DLBo08pqEKQWtuZxltrTZlpUAMlb6GuyaWXV1zYyaydROtkaAqEVu2tfT4vKdhv2HimZ3Zs9mwJD
bcaEpTbM+QUJ503vVkOrt3CluYK33YhZwYHYPOTHT55ru5i4ex9SezuLJkRnd522a5T1GzZXbiOi
8BhxF33eGwQuDsfWHUGUndi16584CfcIQTZAo5DOdm/5lylu8aYZsToQn9x8+ePzeB7tsej+Jdvb
vn6QiNu99aGAfOxdF/cT/HkSEY2tqKIo8+Yx+rbtvCnC+5f8RsF2Qfe1hTH6cF/sjYqssSIfW29h
jP7j4+B68PFucPA/9sTiAbK592z9Q1rpUl0BxRhRAMVUVVHz6vWl+tJh/Y/JkEIx/BPmRz/4M1Jp
jTXQgrn4IOJYjUbfnNi3d0QvorYl6dzNElkdJW20y7W8aYFaCCP0uNeGE/dpX9u46fcde/K0zTag
NB+ncXHvuw9Cox703V5fRCEbD2nj7jENogfOJh7z9vNaWIFkdKZp1HRm3rYuby9ClOIJVGRPh0fo
1b9utN7RLA2sEttfRV47/DZGm5bFWm/jtO3b8XTvbppOGtdawR3d9Q0O5i642Lyx4oX2+a7tUoQ7
bpyvbUSXUQO0CTi5QAmGBUHVhk3RW7Apg9TNt3IlbeCwBrnjRnHTXLcRGbhh2w/JgTZbNlu4UwwJ
1jSMq9nCWhsCCWhM2dvIqre34POFAJt09/Xb//X/5NO9yb8cl5HbDLFTs3X35k+n6IttmlmdiMBA
dt50Z+79tldAuYMW2p1mUe40DhfKNLTQrnu/NQpqC2f4iHjjzM4etu6ZbRwjsECivBlbpP7X7gMh
IqdVwwaje9NKs1uNtrCLRxykD1tgtzZuTiObuDElQRuHNApQbQyDaHkbPS+1ccyNoqWwv6DyNt1c
bWahD7XrCXru4uJvmlm12saRsWq1eV6sCpTs2tu1GabmWJbZRaPXVgsL+eOvfy/CrRqDqAdtnvPj
AYeP3EyaOFNKtu/e7PW0fnCmvr8V0mmD6beGdHxYOZybjorVgVbW5ssfHw7yG9Mt8sqq+OGuq+Na
QFjtvbMpUKJNL1edFiW8d26ctNIW+kJuI2J9XWwFgdFr2b23N1HzliYrLRzQ17/+Z7R3EwW//n0F
E75Mf/2v8MGNm2MtyhjvOtaEt9wt3AgI+RbatcPltoFGFGP3hm9nzzZ4GwhB4gToudt7h3bWcItQ
tdq9z6hLuFs+vdwGnGhAHCZ3w4ZLILdxwH55dgeR20jDf3GDe/u+aq7iNpIQaxv6fH8LXbNdd0gP
kMINzlwj1UWwdPeWP9zXTQitAXIGCCJCaQZ8Gwz12/epPy4Oi8wP+g+bNOxreWByuSGz8AbKPXoA
7P/G7/wUIjHPTmoRkd5aZo+v/E6cxYeQHNqDYLpt2lk7nUIkqrl8v7PdbcsuuAk7tTgo0qh5ClED
6Xnw8/u6uQbMvsQlWZGhdurwh4LM0DNvAnzKjgPx6LU9579QpPy5g/x943EhdkLTpdcV01SRkVPR
UTNMrM/zJOv3PeOStO1sm+WHVDlCbbLCv2iVSkb31YAk97p3YZdYM/bWQtRNxaRsowUFVUZ4U6eu
6va6LH4rRP7eB/WgwhPXvn7GeaJiq0ReC3lG3k9WLevVEO57HzciiBKDxgqaU0UyTaOYuYzOLTVk
FQ0x8BbebWTPnHR6v2lJ2AeqWxriHzRX0RamWu2rINT3vtU33tXe72gAmAg9I3CmUruYFYIL/Wq8
ZP3YP+6UYt7/lHSsF08MKpBuFsjvXRn/uJmQV8TA9/gLT7b+M3/gaf/FOwI7e/qtAVawBdzY1HeX
TS+1hSsRlYdze+/j1infyj3A37u2/dJGZ24z/ysD8cwteTKy7zTeQxI0U67jDc/kuV/y/Q1DcpqI
g+Fph0E9bL78vfX7dv7gnAFO7VnR6DG1nXZv+ZJsRxOsSdXht5p9aXW+smZbpJKTNlmTZf8p9tyH
tLhvTtlbI/v2UsCvdlkIqxBKz07vif9sGl0FqzZf/PhiA2BRuH5zd7TB2BC9ZTs3d0cL4VGRYAQV
yzJuNN0G/q1v10C9XoJKtcF/6G+tjjayKQdRQPCkeelqI8yxafdl+EAbdC90D7blFNpAomHsJ6gR
FM0b3vPrzA9Ye3CyjTCV1AZ6/4R1vDV/Uhsoy5FN1crwWRKoDYCJ0JzJROy8gaWQXr2QvPOovkSP
MY+Eg9GMYLaBtFwLV5y6eZ6trOn5tHSbFqQNbtD6KWfFQ/NGJbchPXODcJU7sSer7t9E99x+N+Z/
dRa0of53QxB5PT591mWUvWQM5echmO/fTuuBunORC0VPROjeCMDY2io84ya2kYLviUxu5uzduenM
fdHIAyHdjOePH6e3168+4U1n622XoIcK3xb+QzZaaJdijIKOvBmC1ZJqI717bTe9Itlo4SYC0zTf
GxAZI3vQTM/LohQUawq5rR+fxfXqxIXJnV//7k+DetOkGBWtDbXR1QuMbJ7QxKwLffkWEBHrF1if
Anv/upbl/benL6EQ+XjzqvLHef7iqv2njHq8FMxtQ9qQCPTXyPce7fXTmaaml4zikKXrFhXeKGL3
Nm7uj5v3dex51+seRvQ3C9DU8P+jxIfSmehRE2vYBmu3h8rDll5vG7ywXmovm/nCNjABIsXWCEq1
gdjrR360jTdtg1c+eOAu0QxHtSGgdsjF58ERYOEt5Gkbmd5D2/cET+klt814li8qfktQvNNBHxYo
PDUiENKrIft3NnsNGI7AVGNpSK8mHd7ZsFDpIHzSOL4lUb3sN/PwYxUxLqdpsWlF+ATS20b1bc/u
Ni22O0s5ws1jftybuQNCtUSkrzFxpD/eavmPOwZeShb+CQ+Fde4VOpsdRI3JacPD7FGEYDtc2MIF
51qY2+jFC1Qb0lP9SNw6//V0SgIjnP3bS4asjdvgKmEvmIS4yMIQv/ScNiTTqZS98ckawYY2dNMP
3bm72cLCBrUha3SILLTg/U4ec9CCyTVyH9LnemuvSli+0zw/noXontfP9NzaSHc8tr9COojJFifj
N6SKkNObNCaljYOBAGRD4uY5yuH7T92jKRLgjyt09Q6jhwOCAP7me42XAM2yWRQ/fmKcukiXcrXe
tLQ64toAa/adFKIzsfvH12k+oIWen0+rvb7tv6D/3Eapn3N3C1XfBhXrzg5JUTbdiTZiJOewF5qt
trFnxQB/mZJObdZnQp96M5c/vuwu3fyB2NaLhwsYmxYeYMck08QrvMDREhWEd/YLGZjmmFstLGoO
qcyx/ZfV5tpIZa/DRUdTn6TMf9v7kBGUzeA2rCPNYseSFkMxqV+ETsNPAfq0+5jdRB6+aWPUKLPY
Rruo0W2aERZMbkO/8qagJsNWZ1tYmZ+YXncdeT8scqTFGh1vI1f4zMmU26BI9YWYoMjabDbt035r
BBkNA6wV9TJBRqhaG1VSHlVK1hg5nJMwSvcuCrTR8BdfdOOo565SrJIC5kTBRBXXn/ni8wJ+cdeL
z9NrnLDNrwOOnv724CkWqUVcx0vgyX/sW64v4yvI9+YlNx14TY5rOI3IHjX2Zhtinx+LbAteKreR
XL759f9CCamnT7ck0NjNl793Tr+0Av4xeJ+XUK6baXkNnv/Epd4RbvfSuz8pPtvozGbhvOvnj57F
6p72Ary20fDjJn0liv3P8JYvYHv/fG/5EpT4J3vLN5b042nw4HPJ/Nv/BwAA//8=</cx:binary>
              </cx:geoCache>
            </cx:geography>
          </cx:layoutPr>
        </cx:series>
      </cx:plotAreaRegion>
    </cx:plotArea>
    <cx:legend pos="r" align="min" overlay="0">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extLst>
        <cx:ext uri="ext:featex">
          <cx:featureExtension feature="mp" drop="onModelChange">
            <cx:offset top="-0.018727034330368042" left="0.12172353267669678"/>
          </cx:featureExtension>
        </cx:ext>
      </cx:extLst>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Sales 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14</xdr:col>
      <xdr:colOff>80906</xdr:colOff>
      <xdr:row>13</xdr:row>
      <xdr:rowOff>128530</xdr:rowOff>
    </xdr:from>
    <xdr:to>
      <xdr:col>17</xdr:col>
      <xdr:colOff>352313</xdr:colOff>
      <xdr:row>26</xdr:row>
      <xdr:rowOff>149129</xdr:rowOff>
    </xdr:to>
    <xdr:sp macro="" textlink="">
      <xdr:nvSpPr>
        <xdr:cNvPr id="71" name="Rectangle: Rounded Corners 70">
          <a:extLst>
            <a:ext uri="{FF2B5EF4-FFF2-40B4-BE49-F238E27FC236}">
              <a16:creationId xmlns:a16="http://schemas.microsoft.com/office/drawing/2014/main" id="{AC99C6AB-FAE3-EFC5-BAA4-DECFBDB0C9EC}"/>
            </a:ext>
          </a:extLst>
        </xdr:cNvPr>
        <xdr:cNvSpPr/>
      </xdr:nvSpPr>
      <xdr:spPr>
        <a:xfrm>
          <a:off x="11795508" y="2515518"/>
          <a:ext cx="2089191" cy="24075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noFill/>
              </a:ln>
            </a:rPr>
            <a:t>  </a:t>
          </a:r>
        </a:p>
      </xdr:txBody>
    </xdr:sp>
    <xdr:clientData/>
  </xdr:twoCellAnchor>
  <xdr:twoCellAnchor>
    <xdr:from>
      <xdr:col>14</xdr:col>
      <xdr:colOff>100989</xdr:colOff>
      <xdr:row>27</xdr:row>
      <xdr:rowOff>27543</xdr:rowOff>
    </xdr:from>
    <xdr:to>
      <xdr:col>17</xdr:col>
      <xdr:colOff>578384</xdr:colOff>
      <xdr:row>38</xdr:row>
      <xdr:rowOff>73446</xdr:rowOff>
    </xdr:to>
    <xdr:sp macro="" textlink="">
      <xdr:nvSpPr>
        <xdr:cNvPr id="69" name="Rectangle: Rounded Corners 68">
          <a:extLst>
            <a:ext uri="{FF2B5EF4-FFF2-40B4-BE49-F238E27FC236}">
              <a16:creationId xmlns:a16="http://schemas.microsoft.com/office/drawing/2014/main" id="{658430A3-540E-66BD-2170-C9F7E133EF67}"/>
            </a:ext>
          </a:extLst>
        </xdr:cNvPr>
        <xdr:cNvSpPr/>
      </xdr:nvSpPr>
      <xdr:spPr>
        <a:xfrm>
          <a:off x="11815591" y="4985133"/>
          <a:ext cx="2295179" cy="2065662"/>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36723</xdr:colOff>
      <xdr:row>0</xdr:row>
      <xdr:rowOff>115328</xdr:rowOff>
    </xdr:from>
    <xdr:to>
      <xdr:col>17</xdr:col>
      <xdr:colOff>330505</xdr:colOff>
      <xdr:row>13</xdr:row>
      <xdr:rowOff>45904</xdr:rowOff>
    </xdr:to>
    <xdr:sp macro="" textlink="">
      <xdr:nvSpPr>
        <xdr:cNvPr id="67" name="Rectangle: Rounded Corners 66">
          <a:extLst>
            <a:ext uri="{FF2B5EF4-FFF2-40B4-BE49-F238E27FC236}">
              <a16:creationId xmlns:a16="http://schemas.microsoft.com/office/drawing/2014/main" id="{2289E507-256E-A748-8C95-68EB182467C2}"/>
            </a:ext>
          </a:extLst>
        </xdr:cNvPr>
        <xdr:cNvSpPr/>
      </xdr:nvSpPr>
      <xdr:spPr>
        <a:xfrm>
          <a:off x="11751325" y="115328"/>
          <a:ext cx="2111566" cy="231756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noFill/>
              </a:ln>
            </a:rPr>
            <a:t>  </a:t>
          </a:r>
        </a:p>
      </xdr:txBody>
    </xdr:sp>
    <xdr:clientData/>
  </xdr:twoCellAnchor>
  <xdr:twoCellAnchor>
    <xdr:from>
      <xdr:col>0</xdr:col>
      <xdr:colOff>136717</xdr:colOff>
      <xdr:row>24</xdr:row>
      <xdr:rowOff>29592</xdr:rowOff>
    </xdr:from>
    <xdr:to>
      <xdr:col>3</xdr:col>
      <xdr:colOff>473476</xdr:colOff>
      <xdr:row>38</xdr:row>
      <xdr:rowOff>14796</xdr:rowOff>
    </xdr:to>
    <xdr:sp macro="" textlink="">
      <xdr:nvSpPr>
        <xdr:cNvPr id="54" name="Rectangle: Rounded Corners 53">
          <a:extLst>
            <a:ext uri="{FF2B5EF4-FFF2-40B4-BE49-F238E27FC236}">
              <a16:creationId xmlns:a16="http://schemas.microsoft.com/office/drawing/2014/main" id="{15B3498F-9027-D3DD-0938-05493567290C}"/>
            </a:ext>
          </a:extLst>
        </xdr:cNvPr>
        <xdr:cNvSpPr/>
      </xdr:nvSpPr>
      <xdr:spPr>
        <a:xfrm>
          <a:off x="136717" y="4468427"/>
          <a:ext cx="3569710" cy="2574524"/>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381000</xdr:colOff>
      <xdr:row>9</xdr:row>
      <xdr:rowOff>22860</xdr:rowOff>
    </xdr:from>
    <xdr:to>
      <xdr:col>13</xdr:col>
      <xdr:colOff>487680</xdr:colOff>
      <xdr:row>23</xdr:row>
      <xdr:rowOff>137160</xdr:rowOff>
    </xdr:to>
    <xdr:sp macro="" textlink="">
      <xdr:nvSpPr>
        <xdr:cNvPr id="44" name="Rectangle: Rounded Corners 43">
          <a:extLst>
            <a:ext uri="{FF2B5EF4-FFF2-40B4-BE49-F238E27FC236}">
              <a16:creationId xmlns:a16="http://schemas.microsoft.com/office/drawing/2014/main" id="{22D72F9D-9B06-8BDA-9535-01C7E38F8577}"/>
            </a:ext>
          </a:extLst>
        </xdr:cNvPr>
        <xdr:cNvSpPr/>
      </xdr:nvSpPr>
      <xdr:spPr>
        <a:xfrm>
          <a:off x="5814060" y="1668780"/>
          <a:ext cx="5806440" cy="267462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noFill/>
              </a:ln>
            </a:rPr>
            <a:t>  </a:t>
          </a:r>
        </a:p>
      </xdr:txBody>
    </xdr:sp>
    <xdr:clientData/>
  </xdr:twoCellAnchor>
  <xdr:twoCellAnchor>
    <xdr:from>
      <xdr:col>0</xdr:col>
      <xdr:colOff>144780</xdr:colOff>
      <xdr:row>0</xdr:row>
      <xdr:rowOff>160020</xdr:rowOff>
    </xdr:from>
    <xdr:to>
      <xdr:col>13</xdr:col>
      <xdr:colOff>464820</xdr:colOff>
      <xdr:row>4</xdr:row>
      <xdr:rowOff>7620</xdr:rowOff>
    </xdr:to>
    <xdr:sp macro="" textlink="">
      <xdr:nvSpPr>
        <xdr:cNvPr id="4" name="Rectangle: Rounded Corners 3">
          <a:extLst>
            <a:ext uri="{FF2B5EF4-FFF2-40B4-BE49-F238E27FC236}">
              <a16:creationId xmlns:a16="http://schemas.microsoft.com/office/drawing/2014/main" id="{149BBE32-59D3-2F66-2100-0D52F0EBA8D0}"/>
            </a:ext>
          </a:extLst>
        </xdr:cNvPr>
        <xdr:cNvSpPr/>
      </xdr:nvSpPr>
      <xdr:spPr>
        <a:xfrm>
          <a:off x="144780" y="160020"/>
          <a:ext cx="11428715" cy="582058"/>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213360</xdr:colOff>
      <xdr:row>1</xdr:row>
      <xdr:rowOff>99060</xdr:rowOff>
    </xdr:from>
    <xdr:to>
      <xdr:col>4</xdr:col>
      <xdr:colOff>7620</xdr:colOff>
      <xdr:row>3</xdr:row>
      <xdr:rowOff>68580</xdr:rowOff>
    </xdr:to>
    <xdr:sp macro="" textlink="">
      <xdr:nvSpPr>
        <xdr:cNvPr id="5" name="TextBox 4">
          <a:extLst>
            <a:ext uri="{FF2B5EF4-FFF2-40B4-BE49-F238E27FC236}">
              <a16:creationId xmlns:a16="http://schemas.microsoft.com/office/drawing/2014/main" id="{27B0BAC9-47E0-B13B-9F36-7EEB2E9FCFEB}"/>
            </a:ext>
          </a:extLst>
        </xdr:cNvPr>
        <xdr:cNvSpPr txBox="1"/>
      </xdr:nvSpPr>
      <xdr:spPr>
        <a:xfrm>
          <a:off x="213360" y="282674"/>
          <a:ext cx="4072477" cy="336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Executive</a:t>
          </a:r>
          <a:r>
            <a:rPr lang="en-IN" sz="1800" b="1" baseline="0"/>
            <a:t> Summary &amp; Profitability Dashboard</a:t>
          </a:r>
          <a:endParaRPr lang="en-IN" sz="1800" b="1"/>
        </a:p>
      </xdr:txBody>
    </xdr:sp>
    <xdr:clientData/>
  </xdr:twoCellAnchor>
  <xdr:twoCellAnchor>
    <xdr:from>
      <xdr:col>0</xdr:col>
      <xdr:colOff>167640</xdr:colOff>
      <xdr:row>4</xdr:row>
      <xdr:rowOff>83820</xdr:rowOff>
    </xdr:from>
    <xdr:to>
      <xdr:col>1</xdr:col>
      <xdr:colOff>746760</xdr:colOff>
      <xdr:row>8</xdr:row>
      <xdr:rowOff>68580</xdr:rowOff>
    </xdr:to>
    <xdr:sp macro="" textlink="">
      <xdr:nvSpPr>
        <xdr:cNvPr id="6" name="Rectangle: Rounded Corners 5">
          <a:extLst>
            <a:ext uri="{FF2B5EF4-FFF2-40B4-BE49-F238E27FC236}">
              <a16:creationId xmlns:a16="http://schemas.microsoft.com/office/drawing/2014/main" id="{B883ECDE-CE8A-4C8B-8574-3FEC031E092C}"/>
            </a:ext>
          </a:extLst>
        </xdr:cNvPr>
        <xdr:cNvSpPr/>
      </xdr:nvSpPr>
      <xdr:spPr>
        <a:xfrm>
          <a:off x="167640" y="815340"/>
          <a:ext cx="1600200" cy="7162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4</xdr:row>
      <xdr:rowOff>144780</xdr:rowOff>
    </xdr:from>
    <xdr:to>
      <xdr:col>1</xdr:col>
      <xdr:colOff>609600</xdr:colOff>
      <xdr:row>7</xdr:row>
      <xdr:rowOff>99060</xdr:rowOff>
    </xdr:to>
    <xdr:grpSp>
      <xdr:nvGrpSpPr>
        <xdr:cNvPr id="12" name="Group 11">
          <a:extLst>
            <a:ext uri="{FF2B5EF4-FFF2-40B4-BE49-F238E27FC236}">
              <a16:creationId xmlns:a16="http://schemas.microsoft.com/office/drawing/2014/main" id="{D785AB7A-2E29-E4D2-E17F-929DF3A31C65}"/>
            </a:ext>
          </a:extLst>
        </xdr:cNvPr>
        <xdr:cNvGrpSpPr/>
      </xdr:nvGrpSpPr>
      <xdr:grpSpPr>
        <a:xfrm>
          <a:off x="190500" y="879238"/>
          <a:ext cx="1438160" cy="505123"/>
          <a:chOff x="190500" y="876300"/>
          <a:chExt cx="1440180" cy="502920"/>
        </a:xfrm>
      </xdr:grpSpPr>
      <xdr:sp macro="" textlink="">
        <xdr:nvSpPr>
          <xdr:cNvPr id="7" name="TextBox 6">
            <a:extLst>
              <a:ext uri="{FF2B5EF4-FFF2-40B4-BE49-F238E27FC236}">
                <a16:creationId xmlns:a16="http://schemas.microsoft.com/office/drawing/2014/main" id="{9CCBA8FF-F45F-46A6-930A-11F34466DA72}"/>
              </a:ext>
            </a:extLst>
          </xdr:cNvPr>
          <xdr:cNvSpPr txBox="1"/>
        </xdr:nvSpPr>
        <xdr:spPr>
          <a:xfrm>
            <a:off x="198120" y="876300"/>
            <a:ext cx="14325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rPr>
              <a:t>Total</a:t>
            </a:r>
            <a:r>
              <a:rPr lang="en-IN" sz="1600" b="1">
                <a:solidFill>
                  <a:schemeClr val="tx1">
                    <a:lumMod val="65000"/>
                    <a:lumOff val="35000"/>
                  </a:schemeClr>
                </a:solidFill>
              </a:rPr>
              <a:t> </a:t>
            </a:r>
            <a:r>
              <a:rPr lang="en-IN" sz="1400" b="1">
                <a:solidFill>
                  <a:schemeClr val="tx1">
                    <a:lumMod val="65000"/>
                    <a:lumOff val="35000"/>
                  </a:schemeClr>
                </a:solidFill>
              </a:rPr>
              <a:t>Revenue</a:t>
            </a:r>
            <a:endParaRPr lang="en-IN" sz="1600" b="1">
              <a:solidFill>
                <a:schemeClr val="tx1">
                  <a:lumMod val="65000"/>
                  <a:lumOff val="35000"/>
                </a:schemeClr>
              </a:solidFill>
            </a:endParaRPr>
          </a:p>
        </xdr:txBody>
      </xdr:sp>
      <xdr:sp macro="" textlink="#REF!">
        <xdr:nvSpPr>
          <xdr:cNvPr id="8" name="TextBox 7">
            <a:extLst>
              <a:ext uri="{FF2B5EF4-FFF2-40B4-BE49-F238E27FC236}">
                <a16:creationId xmlns:a16="http://schemas.microsoft.com/office/drawing/2014/main" id="{EAE83F3A-A47B-44BA-969C-105D81CE02F8}"/>
              </a:ext>
            </a:extLst>
          </xdr:cNvPr>
          <xdr:cNvSpPr txBox="1"/>
        </xdr:nvSpPr>
        <xdr:spPr>
          <a:xfrm>
            <a:off x="190500" y="1165860"/>
            <a:ext cx="14325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A34DA7-07AE-4FBD-81B5-5743DD40CA92}" type="TxLink">
              <a:rPr lang="en-US" sz="1600" b="1" i="0" u="none" strike="noStrike">
                <a:solidFill>
                  <a:schemeClr val="accent2">
                    <a:lumMod val="75000"/>
                  </a:schemeClr>
                </a:solidFill>
                <a:latin typeface="Times New Roman" panose="02020603050405020304" pitchFamily="18" charset="0"/>
                <a:ea typeface="Calibri"/>
                <a:cs typeface="Times New Roman" panose="02020603050405020304" pitchFamily="18" charset="0"/>
              </a:rPr>
              <a:pPr algn="ctr"/>
              <a:t>$6,45,223.18</a:t>
            </a:fld>
            <a:endParaRPr lang="en-IN" sz="1600" b="1">
              <a:solidFill>
                <a:schemeClr val="accent2">
                  <a:lumMod val="75000"/>
                </a:schemeClr>
              </a:solidFill>
              <a:latin typeface="Times New Roman" panose="02020603050405020304" pitchFamily="18" charset="0"/>
              <a:cs typeface="Times New Roman" panose="02020603050405020304" pitchFamily="18" charset="0"/>
            </a:endParaRPr>
          </a:p>
        </xdr:txBody>
      </xdr:sp>
    </xdr:grpSp>
    <xdr:clientData/>
  </xdr:twoCellAnchor>
  <xdr:twoCellAnchor>
    <xdr:from>
      <xdr:col>1</xdr:col>
      <xdr:colOff>899160</xdr:colOff>
      <xdr:row>4</xdr:row>
      <xdr:rowOff>99060</xdr:rowOff>
    </xdr:from>
    <xdr:to>
      <xdr:col>3</xdr:col>
      <xdr:colOff>289560</xdr:colOff>
      <xdr:row>8</xdr:row>
      <xdr:rowOff>83820</xdr:rowOff>
    </xdr:to>
    <xdr:sp macro="" textlink="">
      <xdr:nvSpPr>
        <xdr:cNvPr id="9" name="Rectangle: Rounded Corners 8">
          <a:extLst>
            <a:ext uri="{FF2B5EF4-FFF2-40B4-BE49-F238E27FC236}">
              <a16:creationId xmlns:a16="http://schemas.microsoft.com/office/drawing/2014/main" id="{1B24912F-1B49-4D19-84A8-40F85A97A8F9}"/>
            </a:ext>
          </a:extLst>
        </xdr:cNvPr>
        <xdr:cNvSpPr/>
      </xdr:nvSpPr>
      <xdr:spPr>
        <a:xfrm>
          <a:off x="1920240" y="830580"/>
          <a:ext cx="1600200" cy="7162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906780</xdr:colOff>
      <xdr:row>4</xdr:row>
      <xdr:rowOff>167640</xdr:rowOff>
    </xdr:from>
    <xdr:to>
      <xdr:col>3</xdr:col>
      <xdr:colOff>190500</xdr:colOff>
      <xdr:row>7</xdr:row>
      <xdr:rowOff>152400</xdr:rowOff>
    </xdr:to>
    <xdr:grpSp>
      <xdr:nvGrpSpPr>
        <xdr:cNvPr id="13" name="Group 12">
          <a:extLst>
            <a:ext uri="{FF2B5EF4-FFF2-40B4-BE49-F238E27FC236}">
              <a16:creationId xmlns:a16="http://schemas.microsoft.com/office/drawing/2014/main" id="{E9C3A8DA-5843-2D48-242B-A6E1776A5B2B}"/>
            </a:ext>
          </a:extLst>
        </xdr:cNvPr>
        <xdr:cNvGrpSpPr/>
      </xdr:nvGrpSpPr>
      <xdr:grpSpPr>
        <a:xfrm>
          <a:off x="1925840" y="902098"/>
          <a:ext cx="1487094" cy="535603"/>
          <a:chOff x="1927860" y="899160"/>
          <a:chExt cx="1493520" cy="533400"/>
        </a:xfrm>
      </xdr:grpSpPr>
      <xdr:sp macro="" textlink="">
        <xdr:nvSpPr>
          <xdr:cNvPr id="10" name="TextBox 9">
            <a:extLst>
              <a:ext uri="{FF2B5EF4-FFF2-40B4-BE49-F238E27FC236}">
                <a16:creationId xmlns:a16="http://schemas.microsoft.com/office/drawing/2014/main" id="{68F548EC-C2DD-4370-8EAE-3ABE27764D27}"/>
              </a:ext>
            </a:extLst>
          </xdr:cNvPr>
          <xdr:cNvSpPr txBox="1"/>
        </xdr:nvSpPr>
        <xdr:spPr>
          <a:xfrm>
            <a:off x="1927860" y="899160"/>
            <a:ext cx="14325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lumMod val="65000"/>
                    <a:lumOff val="35000"/>
                  </a:schemeClr>
                </a:solidFill>
                <a:latin typeface="+mn-lt"/>
                <a:ea typeface="+mn-ea"/>
                <a:cs typeface="+mn-cs"/>
              </a:rPr>
              <a:t>Gross</a:t>
            </a:r>
            <a:r>
              <a:rPr lang="en-IN" sz="2000" b="1">
                <a:solidFill>
                  <a:schemeClr val="tx1">
                    <a:lumMod val="65000"/>
                    <a:lumOff val="35000"/>
                  </a:schemeClr>
                </a:solidFill>
              </a:rPr>
              <a:t> </a:t>
            </a:r>
            <a:r>
              <a:rPr lang="en-IN" sz="1600" b="1">
                <a:solidFill>
                  <a:schemeClr val="tx1">
                    <a:lumMod val="65000"/>
                    <a:lumOff val="35000"/>
                  </a:schemeClr>
                </a:solidFill>
                <a:latin typeface="+mn-lt"/>
                <a:ea typeface="+mn-ea"/>
                <a:cs typeface="+mn-cs"/>
              </a:rPr>
              <a:t>Profit</a:t>
            </a:r>
          </a:p>
        </xdr:txBody>
      </xdr:sp>
      <xdr:sp macro="" textlink="#REF!">
        <xdr:nvSpPr>
          <xdr:cNvPr id="11" name="TextBox 10">
            <a:extLst>
              <a:ext uri="{FF2B5EF4-FFF2-40B4-BE49-F238E27FC236}">
                <a16:creationId xmlns:a16="http://schemas.microsoft.com/office/drawing/2014/main" id="{4C71EF97-0115-43B1-AA9F-107EBDE24548}"/>
              </a:ext>
            </a:extLst>
          </xdr:cNvPr>
          <xdr:cNvSpPr txBox="1"/>
        </xdr:nvSpPr>
        <xdr:spPr>
          <a:xfrm>
            <a:off x="1988820" y="1219200"/>
            <a:ext cx="14325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184B78-7A44-430D-B32A-E618A9D3F502}" type="TxLink">
              <a:rPr lang="en-US" sz="1600" b="1" i="0" u="none" strike="noStrike">
                <a:solidFill>
                  <a:schemeClr val="accent2">
                    <a:lumMod val="75000"/>
                  </a:schemeClr>
                </a:solidFill>
                <a:latin typeface="Times New Roman" panose="02020603050405020304" pitchFamily="18" charset="0"/>
                <a:ea typeface="Calibri"/>
                <a:cs typeface="Times New Roman" panose="02020603050405020304" pitchFamily="18" charset="0"/>
              </a:rPr>
              <a:pPr marL="0" indent="0" algn="ctr"/>
              <a:t>$2,96,384.25</a:t>
            </a:fld>
            <a:endParaRPr lang="en-IN" sz="1600" b="1" i="0" u="none" strike="noStrike">
              <a:solidFill>
                <a:schemeClr val="accent2">
                  <a:lumMod val="75000"/>
                </a:schemeClr>
              </a:solidFill>
              <a:latin typeface="Times New Roman" panose="02020603050405020304" pitchFamily="18" charset="0"/>
              <a:ea typeface="Calibri"/>
              <a:cs typeface="Times New Roman" panose="02020603050405020304" pitchFamily="18" charset="0"/>
            </a:endParaRPr>
          </a:p>
        </xdr:txBody>
      </xdr:sp>
    </xdr:grpSp>
    <xdr:clientData/>
  </xdr:twoCellAnchor>
  <xdr:twoCellAnchor>
    <xdr:from>
      <xdr:col>3</xdr:col>
      <xdr:colOff>533400</xdr:colOff>
      <xdr:row>4</xdr:row>
      <xdr:rowOff>106680</xdr:rowOff>
    </xdr:from>
    <xdr:to>
      <xdr:col>4</xdr:col>
      <xdr:colOff>1082040</xdr:colOff>
      <xdr:row>8</xdr:row>
      <xdr:rowOff>91440</xdr:rowOff>
    </xdr:to>
    <xdr:sp macro="" textlink="">
      <xdr:nvSpPr>
        <xdr:cNvPr id="19" name="Rectangle: Rounded Corners 18">
          <a:extLst>
            <a:ext uri="{FF2B5EF4-FFF2-40B4-BE49-F238E27FC236}">
              <a16:creationId xmlns:a16="http://schemas.microsoft.com/office/drawing/2014/main" id="{3F44E897-AB72-AAC4-5FB4-66BBD75BE86D}"/>
            </a:ext>
          </a:extLst>
        </xdr:cNvPr>
        <xdr:cNvSpPr/>
      </xdr:nvSpPr>
      <xdr:spPr>
        <a:xfrm>
          <a:off x="3764280" y="838200"/>
          <a:ext cx="1600200" cy="7162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236220</xdr:colOff>
      <xdr:row>4</xdr:row>
      <xdr:rowOff>121920</xdr:rowOff>
    </xdr:from>
    <xdr:to>
      <xdr:col>7</xdr:col>
      <xdr:colOff>15240</xdr:colOff>
      <xdr:row>8</xdr:row>
      <xdr:rowOff>83820</xdr:rowOff>
    </xdr:to>
    <xdr:sp macro="" textlink="">
      <xdr:nvSpPr>
        <xdr:cNvPr id="20" name="Rectangle: Rounded Corners 19">
          <a:extLst>
            <a:ext uri="{FF2B5EF4-FFF2-40B4-BE49-F238E27FC236}">
              <a16:creationId xmlns:a16="http://schemas.microsoft.com/office/drawing/2014/main" id="{3315EF9C-8CA0-21F8-B9C0-FED73387C062}"/>
            </a:ext>
          </a:extLst>
        </xdr:cNvPr>
        <xdr:cNvSpPr/>
      </xdr:nvSpPr>
      <xdr:spPr>
        <a:xfrm>
          <a:off x="5669280" y="853440"/>
          <a:ext cx="1706880" cy="69342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388620</xdr:colOff>
      <xdr:row>4</xdr:row>
      <xdr:rowOff>99060</xdr:rowOff>
    </xdr:from>
    <xdr:to>
      <xdr:col>10</xdr:col>
      <xdr:colOff>45720</xdr:colOff>
      <xdr:row>8</xdr:row>
      <xdr:rowOff>83820</xdr:rowOff>
    </xdr:to>
    <xdr:sp macro="" textlink="">
      <xdr:nvSpPr>
        <xdr:cNvPr id="21" name="Rectangle: Rounded Corners 20">
          <a:extLst>
            <a:ext uri="{FF2B5EF4-FFF2-40B4-BE49-F238E27FC236}">
              <a16:creationId xmlns:a16="http://schemas.microsoft.com/office/drawing/2014/main" id="{E6BB6A16-B608-1289-9244-A5703E87FB30}"/>
            </a:ext>
          </a:extLst>
        </xdr:cNvPr>
        <xdr:cNvSpPr/>
      </xdr:nvSpPr>
      <xdr:spPr>
        <a:xfrm>
          <a:off x="7749540" y="830580"/>
          <a:ext cx="1600200" cy="7162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541020</xdr:colOff>
      <xdr:row>8</xdr:row>
      <xdr:rowOff>91440</xdr:rowOff>
    </xdr:from>
    <xdr:to>
      <xdr:col>12</xdr:col>
      <xdr:colOff>144780</xdr:colOff>
      <xdr:row>9</xdr:row>
      <xdr:rowOff>121920</xdr:rowOff>
    </xdr:to>
    <xdr:sp macro="" textlink="">
      <xdr:nvSpPr>
        <xdr:cNvPr id="27" name="TextBox 26">
          <a:extLst>
            <a:ext uri="{FF2B5EF4-FFF2-40B4-BE49-F238E27FC236}">
              <a16:creationId xmlns:a16="http://schemas.microsoft.com/office/drawing/2014/main" id="{0DC3862C-A4B4-4D0F-937B-31F58D122B56}"/>
            </a:ext>
          </a:extLst>
        </xdr:cNvPr>
        <xdr:cNvSpPr txBox="1"/>
      </xdr:nvSpPr>
      <xdr:spPr>
        <a:xfrm>
          <a:off x="9235440" y="1554480"/>
          <a:ext cx="14325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b="1">
            <a:solidFill>
              <a:schemeClr val="tx1">
                <a:lumMod val="65000"/>
                <a:lumOff val="35000"/>
              </a:schemeClr>
            </a:solidFill>
            <a:latin typeface="+mn-lt"/>
            <a:ea typeface="+mn-ea"/>
            <a:cs typeface="+mn-cs"/>
          </a:endParaRPr>
        </a:p>
        <a:p>
          <a:pPr algn="ctr"/>
          <a:endParaRPr lang="en-IN" sz="1200" b="1">
            <a:solidFill>
              <a:schemeClr val="tx1">
                <a:lumMod val="65000"/>
                <a:lumOff val="35000"/>
              </a:schemeClr>
            </a:solidFill>
            <a:latin typeface="+mn-lt"/>
            <a:ea typeface="+mn-ea"/>
            <a:cs typeface="+mn-cs"/>
          </a:endParaRPr>
        </a:p>
        <a:p>
          <a:pPr algn="ctr"/>
          <a:endParaRPr lang="en-IN" sz="1200" b="1">
            <a:solidFill>
              <a:schemeClr val="tx1">
                <a:lumMod val="65000"/>
                <a:lumOff val="35000"/>
              </a:schemeClr>
            </a:solidFill>
            <a:latin typeface="+mn-lt"/>
            <a:ea typeface="+mn-ea"/>
            <a:cs typeface="+mn-cs"/>
          </a:endParaRPr>
        </a:p>
      </xdr:txBody>
    </xdr:sp>
    <xdr:clientData/>
  </xdr:twoCellAnchor>
  <xdr:twoCellAnchor>
    <xdr:from>
      <xdr:col>3</xdr:col>
      <xdr:colOff>617220</xdr:colOff>
      <xdr:row>5</xdr:row>
      <xdr:rowOff>0</xdr:rowOff>
    </xdr:from>
    <xdr:to>
      <xdr:col>4</xdr:col>
      <xdr:colOff>975360</xdr:colOff>
      <xdr:row>7</xdr:row>
      <xdr:rowOff>167640</xdr:rowOff>
    </xdr:to>
    <xdr:grpSp>
      <xdr:nvGrpSpPr>
        <xdr:cNvPr id="32" name="Group 31">
          <a:extLst>
            <a:ext uri="{FF2B5EF4-FFF2-40B4-BE49-F238E27FC236}">
              <a16:creationId xmlns:a16="http://schemas.microsoft.com/office/drawing/2014/main" id="{E1A5D781-AA54-669D-07A2-201AB676082C}"/>
            </a:ext>
          </a:extLst>
        </xdr:cNvPr>
        <xdr:cNvGrpSpPr/>
      </xdr:nvGrpSpPr>
      <xdr:grpSpPr>
        <a:xfrm>
          <a:off x="3839654" y="918072"/>
          <a:ext cx="1413923" cy="534869"/>
          <a:chOff x="3642360" y="1653540"/>
          <a:chExt cx="1447800" cy="464820"/>
        </a:xfrm>
      </xdr:grpSpPr>
      <xdr:sp macro="" textlink="">
        <xdr:nvSpPr>
          <xdr:cNvPr id="24" name="TextBox 23">
            <a:extLst>
              <a:ext uri="{FF2B5EF4-FFF2-40B4-BE49-F238E27FC236}">
                <a16:creationId xmlns:a16="http://schemas.microsoft.com/office/drawing/2014/main" id="{479E947A-2FAB-4137-8C57-DB322FF0DE44}"/>
              </a:ext>
            </a:extLst>
          </xdr:cNvPr>
          <xdr:cNvSpPr txBox="1"/>
        </xdr:nvSpPr>
        <xdr:spPr>
          <a:xfrm>
            <a:off x="3657600" y="1653540"/>
            <a:ext cx="14325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latin typeface="+mn-lt"/>
                <a:ea typeface="+mn-ea"/>
                <a:cs typeface="+mn-cs"/>
              </a:rPr>
              <a:t>Profit Margin</a:t>
            </a:r>
          </a:p>
        </xdr:txBody>
      </xdr:sp>
      <xdr:sp macro="" textlink="#REF!">
        <xdr:nvSpPr>
          <xdr:cNvPr id="28" name="TextBox 27">
            <a:extLst>
              <a:ext uri="{FF2B5EF4-FFF2-40B4-BE49-F238E27FC236}">
                <a16:creationId xmlns:a16="http://schemas.microsoft.com/office/drawing/2014/main" id="{20A8207E-3736-4A55-9132-7528FB028A7A}"/>
              </a:ext>
            </a:extLst>
          </xdr:cNvPr>
          <xdr:cNvSpPr txBox="1"/>
        </xdr:nvSpPr>
        <xdr:spPr>
          <a:xfrm>
            <a:off x="3642360" y="1905000"/>
            <a:ext cx="14325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63F11A-06AE-4B28-ACD1-D47245155F53}" type="TxLink">
              <a:rPr lang="en-US" sz="1600" b="1" i="0" u="none" strike="noStrike">
                <a:solidFill>
                  <a:schemeClr val="accent2">
                    <a:lumMod val="75000"/>
                  </a:schemeClr>
                </a:solidFill>
                <a:latin typeface="Times New Roman" panose="02020603050405020304" pitchFamily="18" charset="0"/>
                <a:ea typeface="Calibri"/>
                <a:cs typeface="Times New Roman" panose="02020603050405020304" pitchFamily="18" charset="0"/>
              </a:rPr>
              <a:pPr marL="0" indent="0" algn="ctr"/>
              <a:t>45.94%</a:t>
            </a:fld>
            <a:endParaRPr lang="en-IN" sz="1600" b="1" i="0" u="none" strike="noStrike">
              <a:solidFill>
                <a:schemeClr val="accent2">
                  <a:lumMod val="75000"/>
                </a:schemeClr>
              </a:solidFill>
              <a:latin typeface="Times New Roman" panose="02020603050405020304" pitchFamily="18" charset="0"/>
              <a:ea typeface="Calibri"/>
              <a:cs typeface="Times New Roman" panose="02020603050405020304" pitchFamily="18" charset="0"/>
            </a:endParaRPr>
          </a:p>
        </xdr:txBody>
      </xdr:sp>
    </xdr:grpSp>
    <xdr:clientData/>
  </xdr:twoCellAnchor>
  <xdr:twoCellAnchor>
    <xdr:from>
      <xdr:col>5</xdr:col>
      <xdr:colOff>358140</xdr:colOff>
      <xdr:row>4</xdr:row>
      <xdr:rowOff>175262</xdr:rowOff>
    </xdr:from>
    <xdr:to>
      <xdr:col>6</xdr:col>
      <xdr:colOff>1089660</xdr:colOff>
      <xdr:row>7</xdr:row>
      <xdr:rowOff>175262</xdr:rowOff>
    </xdr:to>
    <xdr:grpSp>
      <xdr:nvGrpSpPr>
        <xdr:cNvPr id="33" name="Group 32">
          <a:extLst>
            <a:ext uri="{FF2B5EF4-FFF2-40B4-BE49-F238E27FC236}">
              <a16:creationId xmlns:a16="http://schemas.microsoft.com/office/drawing/2014/main" id="{BB144136-7D49-CC90-2775-68FBAB8FD39D}"/>
            </a:ext>
          </a:extLst>
        </xdr:cNvPr>
        <xdr:cNvGrpSpPr/>
      </xdr:nvGrpSpPr>
      <xdr:grpSpPr>
        <a:xfrm>
          <a:off x="5783947" y="909720"/>
          <a:ext cx="1475159" cy="550843"/>
          <a:chOff x="5410200" y="1721335"/>
          <a:chExt cx="1470660" cy="397025"/>
        </a:xfrm>
      </xdr:grpSpPr>
      <xdr:sp macro="" textlink="">
        <xdr:nvSpPr>
          <xdr:cNvPr id="25" name="TextBox 24">
            <a:extLst>
              <a:ext uri="{FF2B5EF4-FFF2-40B4-BE49-F238E27FC236}">
                <a16:creationId xmlns:a16="http://schemas.microsoft.com/office/drawing/2014/main" id="{E2B61711-D7EE-4941-81B2-9BD277A81DD0}"/>
              </a:ext>
            </a:extLst>
          </xdr:cNvPr>
          <xdr:cNvSpPr txBox="1"/>
        </xdr:nvSpPr>
        <xdr:spPr>
          <a:xfrm>
            <a:off x="5448300" y="1721335"/>
            <a:ext cx="1432560" cy="181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latin typeface="+mn-lt"/>
                <a:ea typeface="+mn-ea"/>
                <a:cs typeface="+mn-cs"/>
              </a:rPr>
              <a:t>Total Unit</a:t>
            </a:r>
            <a:r>
              <a:rPr lang="en-IN" sz="1400" b="1" baseline="0">
                <a:solidFill>
                  <a:schemeClr val="tx1">
                    <a:lumMod val="65000"/>
                    <a:lumOff val="35000"/>
                  </a:schemeClr>
                </a:solidFill>
                <a:latin typeface="+mn-lt"/>
                <a:ea typeface="+mn-ea"/>
                <a:cs typeface="+mn-cs"/>
              </a:rPr>
              <a:t> Sold</a:t>
            </a:r>
            <a:endParaRPr lang="en-IN" sz="1400" b="1">
              <a:solidFill>
                <a:schemeClr val="tx1">
                  <a:lumMod val="65000"/>
                  <a:lumOff val="35000"/>
                </a:schemeClr>
              </a:solidFill>
              <a:latin typeface="+mn-lt"/>
              <a:ea typeface="+mn-ea"/>
              <a:cs typeface="+mn-cs"/>
            </a:endParaRPr>
          </a:p>
        </xdr:txBody>
      </xdr:sp>
      <xdr:sp macro="" textlink="#REF!">
        <xdr:nvSpPr>
          <xdr:cNvPr id="29" name="TextBox 28">
            <a:extLst>
              <a:ext uri="{FF2B5EF4-FFF2-40B4-BE49-F238E27FC236}">
                <a16:creationId xmlns:a16="http://schemas.microsoft.com/office/drawing/2014/main" id="{6A0FF3DF-0FCE-46E6-A080-3D5A24D0568C}"/>
              </a:ext>
            </a:extLst>
          </xdr:cNvPr>
          <xdr:cNvSpPr txBox="1"/>
        </xdr:nvSpPr>
        <xdr:spPr>
          <a:xfrm>
            <a:off x="5410200" y="1905000"/>
            <a:ext cx="14325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172C68-1B4B-4EE1-8114-9D7DEF7CA35E}" type="TxLink">
              <a:rPr lang="en-US" sz="1600" b="1" i="0" u="none" strike="noStrike">
                <a:solidFill>
                  <a:schemeClr val="accent2">
                    <a:lumMod val="75000"/>
                  </a:schemeClr>
                </a:solidFill>
                <a:latin typeface="Times New Roman" panose="02020603050405020304" pitchFamily="18" charset="0"/>
                <a:ea typeface="Calibri"/>
                <a:cs typeface="Times New Roman" panose="02020603050405020304" pitchFamily="18" charset="0"/>
              </a:rPr>
              <a:pPr marL="0" indent="0" algn="ctr"/>
              <a:t>6698</a:t>
            </a:fld>
            <a:endParaRPr lang="en-IN" sz="1600" b="1" i="0" u="none" strike="noStrike">
              <a:solidFill>
                <a:schemeClr val="accent2">
                  <a:lumMod val="75000"/>
                </a:schemeClr>
              </a:solidFill>
              <a:latin typeface="Times New Roman" panose="02020603050405020304" pitchFamily="18" charset="0"/>
              <a:ea typeface="Calibri"/>
              <a:cs typeface="Times New Roman" panose="02020603050405020304" pitchFamily="18" charset="0"/>
            </a:endParaRPr>
          </a:p>
        </xdr:txBody>
      </xdr:sp>
    </xdr:grpSp>
    <xdr:clientData/>
  </xdr:twoCellAnchor>
  <xdr:twoCellAnchor>
    <xdr:from>
      <xdr:col>7</xdr:col>
      <xdr:colOff>236220</xdr:colOff>
      <xdr:row>4</xdr:row>
      <xdr:rowOff>152400</xdr:rowOff>
    </xdr:from>
    <xdr:to>
      <xdr:col>9</xdr:col>
      <xdr:colOff>426720</xdr:colOff>
      <xdr:row>7</xdr:row>
      <xdr:rowOff>137160</xdr:rowOff>
    </xdr:to>
    <xdr:grpSp>
      <xdr:nvGrpSpPr>
        <xdr:cNvPr id="34" name="Group 33">
          <a:extLst>
            <a:ext uri="{FF2B5EF4-FFF2-40B4-BE49-F238E27FC236}">
              <a16:creationId xmlns:a16="http://schemas.microsoft.com/office/drawing/2014/main" id="{D03F98DD-FA40-E336-5D07-1F4372F203DE}"/>
            </a:ext>
          </a:extLst>
        </xdr:cNvPr>
        <xdr:cNvGrpSpPr/>
      </xdr:nvGrpSpPr>
      <xdr:grpSpPr>
        <a:xfrm>
          <a:off x="7589979" y="886858"/>
          <a:ext cx="1521705" cy="535603"/>
          <a:chOff x="7284720" y="1554480"/>
          <a:chExt cx="1524000" cy="533400"/>
        </a:xfrm>
      </xdr:grpSpPr>
      <xdr:sp macro="" textlink="">
        <xdr:nvSpPr>
          <xdr:cNvPr id="26" name="TextBox 25">
            <a:extLst>
              <a:ext uri="{FF2B5EF4-FFF2-40B4-BE49-F238E27FC236}">
                <a16:creationId xmlns:a16="http://schemas.microsoft.com/office/drawing/2014/main" id="{E4C435B2-F80E-4ADA-B706-A660BDA0EEB2}"/>
              </a:ext>
            </a:extLst>
          </xdr:cNvPr>
          <xdr:cNvSpPr txBox="1"/>
        </xdr:nvSpPr>
        <xdr:spPr>
          <a:xfrm>
            <a:off x="7376160" y="1554480"/>
            <a:ext cx="14325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latin typeface="+mn-lt"/>
                <a:ea typeface="+mn-ea"/>
                <a:cs typeface="+mn-cs"/>
              </a:rPr>
              <a:t>Total Orders</a:t>
            </a:r>
          </a:p>
        </xdr:txBody>
      </xdr:sp>
      <xdr:sp macro="" textlink="#REF!">
        <xdr:nvSpPr>
          <xdr:cNvPr id="30" name="TextBox 29">
            <a:extLst>
              <a:ext uri="{FF2B5EF4-FFF2-40B4-BE49-F238E27FC236}">
                <a16:creationId xmlns:a16="http://schemas.microsoft.com/office/drawing/2014/main" id="{D3BEABF4-0FA3-41FA-BB1F-D73BC75BD981}"/>
              </a:ext>
            </a:extLst>
          </xdr:cNvPr>
          <xdr:cNvSpPr txBox="1"/>
        </xdr:nvSpPr>
        <xdr:spPr>
          <a:xfrm>
            <a:off x="7284720" y="1874520"/>
            <a:ext cx="14325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DFC7F6-8AD3-4EA6-88E8-0D2FD89D04DF}" type="TxLink">
              <a:rPr lang="en-US" sz="1600" b="1" i="0" u="none" strike="noStrike">
                <a:solidFill>
                  <a:schemeClr val="accent2">
                    <a:lumMod val="75000"/>
                  </a:schemeClr>
                </a:solidFill>
                <a:latin typeface="Times New Roman" panose="02020603050405020304" pitchFamily="18" charset="0"/>
                <a:ea typeface="Calibri"/>
                <a:cs typeface="Times New Roman" panose="02020603050405020304" pitchFamily="18" charset="0"/>
              </a:rPr>
              <a:pPr marL="0" indent="0" algn="ctr"/>
              <a:t>2707</a:t>
            </a:fld>
            <a:endParaRPr lang="en-IN" sz="1600" b="1" i="0" u="none" strike="noStrike">
              <a:solidFill>
                <a:schemeClr val="accent2">
                  <a:lumMod val="75000"/>
                </a:schemeClr>
              </a:solidFill>
              <a:latin typeface="Times New Roman" panose="02020603050405020304" pitchFamily="18" charset="0"/>
              <a:ea typeface="Calibri"/>
              <a:cs typeface="Times New Roman" panose="02020603050405020304" pitchFamily="18" charset="0"/>
            </a:endParaRPr>
          </a:p>
        </xdr:txBody>
      </xdr:sp>
    </xdr:grpSp>
    <xdr:clientData/>
  </xdr:twoCellAnchor>
  <xdr:twoCellAnchor>
    <xdr:from>
      <xdr:col>9</xdr:col>
      <xdr:colOff>579120</xdr:colOff>
      <xdr:row>10</xdr:row>
      <xdr:rowOff>22860</xdr:rowOff>
    </xdr:from>
    <xdr:to>
      <xdr:col>12</xdr:col>
      <xdr:colOff>182880</xdr:colOff>
      <xdr:row>11</xdr:row>
      <xdr:rowOff>53340</xdr:rowOff>
    </xdr:to>
    <xdr:sp macro="" textlink="#REF!">
      <xdr:nvSpPr>
        <xdr:cNvPr id="31" name="TextBox 30">
          <a:extLst>
            <a:ext uri="{FF2B5EF4-FFF2-40B4-BE49-F238E27FC236}">
              <a16:creationId xmlns:a16="http://schemas.microsoft.com/office/drawing/2014/main" id="{06478BD3-1295-440C-BE77-4A6A7F6FD5D1}"/>
            </a:ext>
          </a:extLst>
        </xdr:cNvPr>
        <xdr:cNvSpPr txBox="1"/>
      </xdr:nvSpPr>
      <xdr:spPr>
        <a:xfrm>
          <a:off x="9273540" y="1851660"/>
          <a:ext cx="14325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solidFill>
              <a:schemeClr val="tx1">
                <a:lumMod val="65000"/>
                <a:lumOff val="35000"/>
              </a:schemeClr>
            </a:solidFill>
            <a:latin typeface="+mn-lt"/>
            <a:ea typeface="+mn-ea"/>
            <a:cs typeface="+mn-cs"/>
          </a:endParaRPr>
        </a:p>
        <a:p>
          <a:pPr algn="ctr"/>
          <a:endParaRPr lang="en-IN" sz="1400" b="1">
            <a:solidFill>
              <a:schemeClr val="tx1">
                <a:lumMod val="65000"/>
                <a:lumOff val="35000"/>
              </a:schemeClr>
            </a:solidFill>
            <a:latin typeface="+mn-lt"/>
            <a:ea typeface="+mn-ea"/>
            <a:cs typeface="+mn-cs"/>
          </a:endParaRPr>
        </a:p>
      </xdr:txBody>
    </xdr:sp>
    <xdr:clientData/>
  </xdr:twoCellAnchor>
  <xdr:twoCellAnchor>
    <xdr:from>
      <xdr:col>11</xdr:col>
      <xdr:colOff>571500</xdr:colOff>
      <xdr:row>1</xdr:row>
      <xdr:rowOff>30480</xdr:rowOff>
    </xdr:from>
    <xdr:to>
      <xdr:col>13</xdr:col>
      <xdr:colOff>335280</xdr:colOff>
      <xdr:row>3</xdr:row>
      <xdr:rowOff>114300</xdr:rowOff>
    </xdr:to>
    <xdr:sp macro="" textlink="">
      <xdr:nvSpPr>
        <xdr:cNvPr id="35" name="Rectangle: Rounded Corners 34">
          <a:hlinkClick xmlns:r="http://schemas.openxmlformats.org/officeDocument/2006/relationships" r:id="rId1"/>
          <a:extLst>
            <a:ext uri="{FF2B5EF4-FFF2-40B4-BE49-F238E27FC236}">
              <a16:creationId xmlns:a16="http://schemas.microsoft.com/office/drawing/2014/main" id="{ABF4EF12-2AE6-4876-267D-6C1A021B1163}"/>
            </a:ext>
          </a:extLst>
        </xdr:cNvPr>
        <xdr:cNvSpPr/>
      </xdr:nvSpPr>
      <xdr:spPr>
        <a:xfrm>
          <a:off x="10485120" y="213360"/>
          <a:ext cx="982980" cy="4495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9</xdr:col>
      <xdr:colOff>403860</xdr:colOff>
      <xdr:row>1</xdr:row>
      <xdr:rowOff>30480</xdr:rowOff>
    </xdr:from>
    <xdr:to>
      <xdr:col>11</xdr:col>
      <xdr:colOff>350520</xdr:colOff>
      <xdr:row>3</xdr:row>
      <xdr:rowOff>114300</xdr:rowOff>
    </xdr:to>
    <xdr:sp macro="" textlink="">
      <xdr:nvSpPr>
        <xdr:cNvPr id="36" name="Rectangle: Rounded Corners 35">
          <a:hlinkClick xmlns:r="http://schemas.openxmlformats.org/officeDocument/2006/relationships" r:id="rId2"/>
          <a:extLst>
            <a:ext uri="{FF2B5EF4-FFF2-40B4-BE49-F238E27FC236}">
              <a16:creationId xmlns:a16="http://schemas.microsoft.com/office/drawing/2014/main" id="{78B4BF0C-5E8C-4110-BCC1-55DDF5E5F667}"/>
            </a:ext>
          </a:extLst>
        </xdr:cNvPr>
        <xdr:cNvSpPr/>
      </xdr:nvSpPr>
      <xdr:spPr>
        <a:xfrm>
          <a:off x="9098280" y="213360"/>
          <a:ext cx="1165860" cy="4495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 Pivot Table</a:t>
          </a:r>
        </a:p>
      </xdr:txBody>
    </xdr:sp>
    <xdr:clientData/>
  </xdr:twoCellAnchor>
  <xdr:twoCellAnchor>
    <xdr:from>
      <xdr:col>0</xdr:col>
      <xdr:colOff>59933</xdr:colOff>
      <xdr:row>8</xdr:row>
      <xdr:rowOff>178857</xdr:rowOff>
    </xdr:from>
    <xdr:to>
      <xdr:col>5</xdr:col>
      <xdr:colOff>90413</xdr:colOff>
      <xdr:row>23</xdr:row>
      <xdr:rowOff>94181</xdr:rowOff>
    </xdr:to>
    <xdr:grpSp>
      <xdr:nvGrpSpPr>
        <xdr:cNvPr id="39" name="Group 38">
          <a:extLst>
            <a:ext uri="{FF2B5EF4-FFF2-40B4-BE49-F238E27FC236}">
              <a16:creationId xmlns:a16="http://schemas.microsoft.com/office/drawing/2014/main" id="{1C640580-8112-2A62-21D3-126487FDC984}"/>
            </a:ext>
          </a:extLst>
        </xdr:cNvPr>
        <xdr:cNvGrpSpPr/>
      </xdr:nvGrpSpPr>
      <xdr:grpSpPr>
        <a:xfrm>
          <a:off x="59933" y="1647773"/>
          <a:ext cx="5456287" cy="2669541"/>
          <a:chOff x="175260" y="1653540"/>
          <a:chExt cx="5463540" cy="2674620"/>
        </a:xfrm>
      </xdr:grpSpPr>
      <xdr:sp macro="" textlink="">
        <xdr:nvSpPr>
          <xdr:cNvPr id="38" name="Rectangle: Rounded Corners 37">
            <a:extLst>
              <a:ext uri="{FF2B5EF4-FFF2-40B4-BE49-F238E27FC236}">
                <a16:creationId xmlns:a16="http://schemas.microsoft.com/office/drawing/2014/main" id="{56ECF524-0587-4A79-B147-F116A3ECE909}"/>
              </a:ext>
            </a:extLst>
          </xdr:cNvPr>
          <xdr:cNvSpPr/>
        </xdr:nvSpPr>
        <xdr:spPr>
          <a:xfrm>
            <a:off x="175260" y="1653540"/>
            <a:ext cx="5463540" cy="267462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7" name="Chart 36">
            <a:extLst>
              <a:ext uri="{FF2B5EF4-FFF2-40B4-BE49-F238E27FC236}">
                <a16:creationId xmlns:a16="http://schemas.microsoft.com/office/drawing/2014/main" id="{6675E236-ED75-4F06-BBFC-72677E75174F}"/>
              </a:ext>
            </a:extLst>
          </xdr:cNvPr>
          <xdr:cNvGraphicFramePr>
            <a:graphicFrameLocks/>
          </xdr:cNvGraphicFramePr>
        </xdr:nvGraphicFramePr>
        <xdr:xfrm>
          <a:off x="297180" y="1828800"/>
          <a:ext cx="5189220" cy="222504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411480</xdr:colOff>
      <xdr:row>4</xdr:row>
      <xdr:rowOff>83820</xdr:rowOff>
    </xdr:from>
    <xdr:to>
      <xdr:col>13</xdr:col>
      <xdr:colOff>441960</xdr:colOff>
      <xdr:row>8</xdr:row>
      <xdr:rowOff>68580</xdr:rowOff>
    </xdr:to>
    <xdr:sp macro="" textlink="">
      <xdr:nvSpPr>
        <xdr:cNvPr id="46" name="Rectangle: Rounded Corners 45">
          <a:extLst>
            <a:ext uri="{FF2B5EF4-FFF2-40B4-BE49-F238E27FC236}">
              <a16:creationId xmlns:a16="http://schemas.microsoft.com/office/drawing/2014/main" id="{75ABA637-A035-D8A4-1ACD-ACA1988EE9FC}"/>
            </a:ext>
          </a:extLst>
        </xdr:cNvPr>
        <xdr:cNvSpPr/>
      </xdr:nvSpPr>
      <xdr:spPr>
        <a:xfrm>
          <a:off x="9715500" y="815340"/>
          <a:ext cx="1859280" cy="7162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137160</xdr:colOff>
      <xdr:row>4</xdr:row>
      <xdr:rowOff>129540</xdr:rowOff>
    </xdr:from>
    <xdr:to>
      <xdr:col>13</xdr:col>
      <xdr:colOff>152400</xdr:colOff>
      <xdr:row>7</xdr:row>
      <xdr:rowOff>114300</xdr:rowOff>
    </xdr:to>
    <xdr:grpSp>
      <xdr:nvGrpSpPr>
        <xdr:cNvPr id="47" name="Group 46">
          <a:extLst>
            <a:ext uri="{FF2B5EF4-FFF2-40B4-BE49-F238E27FC236}">
              <a16:creationId xmlns:a16="http://schemas.microsoft.com/office/drawing/2014/main" id="{0CD8C5AB-0CFB-A1E3-497F-8FEE40F7DA77}"/>
            </a:ext>
          </a:extLst>
        </xdr:cNvPr>
        <xdr:cNvGrpSpPr/>
      </xdr:nvGrpSpPr>
      <xdr:grpSpPr>
        <a:xfrm>
          <a:off x="10033979" y="863998"/>
          <a:ext cx="1227096" cy="535603"/>
          <a:chOff x="7117708" y="1554480"/>
          <a:chExt cx="1691014" cy="533400"/>
        </a:xfrm>
      </xdr:grpSpPr>
      <xdr:sp macro="" textlink="">
        <xdr:nvSpPr>
          <xdr:cNvPr id="48" name="TextBox 47">
            <a:extLst>
              <a:ext uri="{FF2B5EF4-FFF2-40B4-BE49-F238E27FC236}">
                <a16:creationId xmlns:a16="http://schemas.microsoft.com/office/drawing/2014/main" id="{5DBF4D72-948E-73C8-75AB-9343F3D125EA}"/>
              </a:ext>
            </a:extLst>
          </xdr:cNvPr>
          <xdr:cNvSpPr txBox="1"/>
        </xdr:nvSpPr>
        <xdr:spPr>
          <a:xfrm>
            <a:off x="7117708" y="1554480"/>
            <a:ext cx="1691014" cy="225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latin typeface="+mn-lt"/>
                <a:ea typeface="+mn-ea"/>
                <a:cs typeface="+mn-cs"/>
              </a:rPr>
              <a:t>COGS</a:t>
            </a:r>
          </a:p>
        </xdr:txBody>
      </xdr:sp>
      <xdr:sp macro="" textlink="'Pivot Table'!L2">
        <xdr:nvSpPr>
          <xdr:cNvPr id="49" name="TextBox 48">
            <a:extLst>
              <a:ext uri="{FF2B5EF4-FFF2-40B4-BE49-F238E27FC236}">
                <a16:creationId xmlns:a16="http://schemas.microsoft.com/office/drawing/2014/main" id="{BCDA31FD-D83B-BCE9-5821-FEAAA26388EF}"/>
              </a:ext>
            </a:extLst>
          </xdr:cNvPr>
          <xdr:cNvSpPr txBox="1"/>
        </xdr:nvSpPr>
        <xdr:spPr>
          <a:xfrm>
            <a:off x="7284720" y="1874520"/>
            <a:ext cx="14325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B02A43-1718-47DB-842B-03826765B89C}" type="TxLink">
              <a:rPr lang="en-US" sz="1400" b="1" i="0" u="none" strike="noStrike">
                <a:solidFill>
                  <a:srgbClr val="C65911"/>
                </a:solidFill>
                <a:latin typeface="Times New Roman" panose="02020603050405020304" pitchFamily="18" charset="0"/>
                <a:ea typeface="Calibri"/>
                <a:cs typeface="Times New Roman" panose="02020603050405020304" pitchFamily="18" charset="0"/>
              </a:rPr>
              <a:t>$64,647.53</a:t>
            </a:fld>
            <a:endParaRPr lang="en-US" sz="1400" b="1" i="0" u="none" strike="noStrike">
              <a:latin typeface="Times New Roman" panose="02020603050405020304" pitchFamily="18" charset="0"/>
              <a:ea typeface="Calibri"/>
              <a:cs typeface="Times New Roman" panose="02020603050405020304" pitchFamily="18" charset="0"/>
            </a:endParaRPr>
          </a:p>
        </xdr:txBody>
      </xdr:sp>
    </xdr:grpSp>
    <xdr:clientData/>
  </xdr:twoCellAnchor>
  <xdr:twoCellAnchor>
    <xdr:from>
      <xdr:col>5</xdr:col>
      <xdr:colOff>693420</xdr:colOff>
      <xdr:row>9</xdr:row>
      <xdr:rowOff>60960</xdr:rowOff>
    </xdr:from>
    <xdr:to>
      <xdr:col>13</xdr:col>
      <xdr:colOff>205740</xdr:colOff>
      <xdr:row>22</xdr:row>
      <xdr:rowOff>152400</xdr:rowOff>
    </xdr:to>
    <xdr:graphicFrame macro="">
      <xdr:nvGraphicFramePr>
        <xdr:cNvPr id="51" name="Chart 50">
          <a:extLst>
            <a:ext uri="{FF2B5EF4-FFF2-40B4-BE49-F238E27FC236}">
              <a16:creationId xmlns:a16="http://schemas.microsoft.com/office/drawing/2014/main" id="{C887F685-F0CC-4C6D-8532-B45A7193E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451282</xdr:colOff>
      <xdr:row>24</xdr:row>
      <xdr:rowOff>125766</xdr:rowOff>
    </xdr:from>
    <xdr:to>
      <xdr:col>3</xdr:col>
      <xdr:colOff>207146</xdr:colOff>
      <xdr:row>37</xdr:row>
      <xdr:rowOff>66582</xdr:rowOff>
    </xdr:to>
    <xdr:graphicFrame macro="">
      <xdr:nvGraphicFramePr>
        <xdr:cNvPr id="52" name="Chart 51">
          <a:extLst>
            <a:ext uri="{FF2B5EF4-FFF2-40B4-BE49-F238E27FC236}">
              <a16:creationId xmlns:a16="http://schemas.microsoft.com/office/drawing/2014/main" id="{BB6FCFDA-572F-4704-ABD4-A5360273A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644224</xdr:colOff>
      <xdr:row>24</xdr:row>
      <xdr:rowOff>34030</xdr:rowOff>
    </xdr:from>
    <xdr:to>
      <xdr:col>7</xdr:col>
      <xdr:colOff>78419</xdr:colOff>
      <xdr:row>38</xdr:row>
      <xdr:rowOff>19234</xdr:rowOff>
    </xdr:to>
    <xdr:sp macro="" textlink="">
      <xdr:nvSpPr>
        <xdr:cNvPr id="56" name="Rectangle: Rounded Corners 55">
          <a:extLst>
            <a:ext uri="{FF2B5EF4-FFF2-40B4-BE49-F238E27FC236}">
              <a16:creationId xmlns:a16="http://schemas.microsoft.com/office/drawing/2014/main" id="{06DC764A-45D5-FC3D-82E8-70B275D57FC3}"/>
            </a:ext>
          </a:extLst>
        </xdr:cNvPr>
        <xdr:cNvSpPr/>
      </xdr:nvSpPr>
      <xdr:spPr>
        <a:xfrm>
          <a:off x="3877175" y="4472865"/>
          <a:ext cx="3569710" cy="2574524"/>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829578</xdr:colOff>
      <xdr:row>24</xdr:row>
      <xdr:rowOff>111303</xdr:rowOff>
    </xdr:from>
    <xdr:to>
      <xdr:col>6</xdr:col>
      <xdr:colOff>1095909</xdr:colOff>
      <xdr:row>37</xdr:row>
      <xdr:rowOff>47854</xdr:rowOff>
    </xdr:to>
    <xdr:graphicFrame macro="">
      <xdr:nvGraphicFramePr>
        <xdr:cNvPr id="57" name="Chart 56">
          <a:extLst>
            <a:ext uri="{FF2B5EF4-FFF2-40B4-BE49-F238E27FC236}">
              <a16:creationId xmlns:a16="http://schemas.microsoft.com/office/drawing/2014/main" id="{D618CAE1-C1DA-4954-83BF-14A40604C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265946</xdr:colOff>
      <xdr:row>24</xdr:row>
      <xdr:rowOff>84377</xdr:rowOff>
    </xdr:from>
    <xdr:to>
      <xdr:col>13</xdr:col>
      <xdr:colOff>578303</xdr:colOff>
      <xdr:row>38</xdr:row>
      <xdr:rowOff>69581</xdr:rowOff>
    </xdr:to>
    <xdr:sp macro="" textlink="">
      <xdr:nvSpPr>
        <xdr:cNvPr id="58" name="Rectangle: Rounded Corners 57">
          <a:extLst>
            <a:ext uri="{FF2B5EF4-FFF2-40B4-BE49-F238E27FC236}">
              <a16:creationId xmlns:a16="http://schemas.microsoft.com/office/drawing/2014/main" id="{4CC19771-A542-DDF1-493C-C91574F28814}"/>
            </a:ext>
          </a:extLst>
        </xdr:cNvPr>
        <xdr:cNvSpPr/>
      </xdr:nvSpPr>
      <xdr:spPr>
        <a:xfrm>
          <a:off x="7634214" y="4493091"/>
          <a:ext cx="4095143" cy="2556954"/>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505147</xdr:colOff>
      <xdr:row>24</xdr:row>
      <xdr:rowOff>145551</xdr:rowOff>
    </xdr:from>
    <xdr:to>
      <xdr:col>13</xdr:col>
      <xdr:colOff>376720</xdr:colOff>
      <xdr:row>37</xdr:row>
      <xdr:rowOff>59933</xdr:rowOff>
    </xdr:to>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F821FA2C-DA92-4D1F-BFC0-8087F638F0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859731" y="4460697"/>
              <a:ext cx="3638764" cy="22517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273978</xdr:colOff>
      <xdr:row>9</xdr:row>
      <xdr:rowOff>77056</xdr:rowOff>
    </xdr:from>
    <xdr:to>
      <xdr:col>2</xdr:col>
      <xdr:colOff>273977</xdr:colOff>
      <xdr:row>10</xdr:row>
      <xdr:rowOff>128426</xdr:rowOff>
    </xdr:to>
    <xdr:sp macro="" textlink="">
      <xdr:nvSpPr>
        <xdr:cNvPr id="60" name="Rectangle: Rounded Corners 59">
          <a:extLst>
            <a:ext uri="{FF2B5EF4-FFF2-40B4-BE49-F238E27FC236}">
              <a16:creationId xmlns:a16="http://schemas.microsoft.com/office/drawing/2014/main" id="{14A66271-DEC2-562E-86D7-FAAA038F811C}"/>
            </a:ext>
          </a:extLst>
        </xdr:cNvPr>
        <xdr:cNvSpPr/>
      </xdr:nvSpPr>
      <xdr:spPr>
        <a:xfrm>
          <a:off x="273978" y="1695236"/>
          <a:ext cx="2037707" cy="2311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lt1"/>
              </a:solidFill>
              <a:effectLst/>
              <a:latin typeface="+mn-lt"/>
              <a:ea typeface="+mn-ea"/>
              <a:cs typeface="+mn-cs"/>
            </a:rPr>
            <a:t>Monthly</a:t>
          </a:r>
          <a:r>
            <a:rPr lang="en-IN" sz="1100" b="1" baseline="0">
              <a:solidFill>
                <a:schemeClr val="lt1"/>
              </a:solidFill>
              <a:effectLst/>
              <a:latin typeface="+mn-lt"/>
              <a:ea typeface="+mn-ea"/>
              <a:cs typeface="+mn-cs"/>
            </a:rPr>
            <a:t> </a:t>
          </a:r>
          <a:r>
            <a:rPr lang="en-IN" sz="1200" b="1"/>
            <a:t>Revenue &amp; Profit </a:t>
          </a:r>
        </a:p>
      </xdr:txBody>
    </xdr:sp>
    <xdr:clientData/>
  </xdr:twoCellAnchor>
  <xdr:twoCellAnchor>
    <xdr:from>
      <xdr:col>6</xdr:col>
      <xdr:colOff>128427</xdr:colOff>
      <xdr:row>9</xdr:row>
      <xdr:rowOff>94180</xdr:rowOff>
    </xdr:from>
    <xdr:to>
      <xdr:col>8</xdr:col>
      <xdr:colOff>255142</xdr:colOff>
      <xdr:row>10</xdr:row>
      <xdr:rowOff>169522</xdr:rowOff>
    </xdr:to>
    <xdr:sp macro="" textlink="">
      <xdr:nvSpPr>
        <xdr:cNvPr id="62" name="Rectangle: Rounded Corners 61">
          <a:extLst>
            <a:ext uri="{FF2B5EF4-FFF2-40B4-BE49-F238E27FC236}">
              <a16:creationId xmlns:a16="http://schemas.microsoft.com/office/drawing/2014/main" id="{A318CFE9-D40D-73AB-CCFE-66E60A13298D}"/>
            </a:ext>
          </a:extLst>
        </xdr:cNvPr>
        <xdr:cNvSpPr/>
      </xdr:nvSpPr>
      <xdr:spPr>
        <a:xfrm>
          <a:off x="6292921" y="1712360"/>
          <a:ext cx="1924693" cy="255140"/>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1100" b="1" i="0" baseline="0">
              <a:solidFill>
                <a:schemeClr val="lt1"/>
              </a:solidFill>
              <a:effectLst/>
              <a:latin typeface="+mn-lt"/>
              <a:ea typeface="+mn-ea"/>
              <a:cs typeface="+mn-cs"/>
            </a:rPr>
            <a:t>Top 5 Country by  Revenue </a:t>
          </a:r>
          <a:endParaRPr lang="en-IN" sz="1200">
            <a:effectLst/>
          </a:endParaRPr>
        </a:p>
      </xdr:txBody>
    </xdr:sp>
    <xdr:clientData/>
  </xdr:twoCellAnchor>
  <xdr:twoCellAnchor>
    <xdr:from>
      <xdr:col>0</xdr:col>
      <xdr:colOff>383569</xdr:colOff>
      <xdr:row>24</xdr:row>
      <xdr:rowOff>126716</xdr:rowOff>
    </xdr:from>
    <xdr:to>
      <xdr:col>2</xdr:col>
      <xdr:colOff>383568</xdr:colOff>
      <xdr:row>25</xdr:row>
      <xdr:rowOff>178086</xdr:rowOff>
    </xdr:to>
    <xdr:sp macro="" textlink="">
      <xdr:nvSpPr>
        <xdr:cNvPr id="63" name="Rectangle: Rounded Corners 62">
          <a:extLst>
            <a:ext uri="{FF2B5EF4-FFF2-40B4-BE49-F238E27FC236}">
              <a16:creationId xmlns:a16="http://schemas.microsoft.com/office/drawing/2014/main" id="{8904E40D-C13D-164A-5B87-0178E2D80ED3}"/>
            </a:ext>
          </a:extLst>
        </xdr:cNvPr>
        <xdr:cNvSpPr/>
      </xdr:nvSpPr>
      <xdr:spPr>
        <a:xfrm>
          <a:off x="383569" y="4441862"/>
          <a:ext cx="2037707" cy="2311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1300" b="1" i="0" baseline="0">
              <a:solidFill>
                <a:schemeClr val="lt1"/>
              </a:solidFill>
              <a:effectLst/>
              <a:latin typeface="+mn-lt"/>
              <a:ea typeface="+mn-ea"/>
              <a:cs typeface="+mn-cs"/>
            </a:rPr>
            <a:t>Revenue Share by Channel</a:t>
          </a:r>
          <a:endParaRPr lang="en-IN" sz="1300">
            <a:effectLst/>
          </a:endParaRPr>
        </a:p>
      </xdr:txBody>
    </xdr:sp>
    <xdr:clientData/>
  </xdr:twoCellAnchor>
  <xdr:twoCellAnchor>
    <xdr:from>
      <xdr:col>3</xdr:col>
      <xdr:colOff>998306</xdr:colOff>
      <xdr:row>24</xdr:row>
      <xdr:rowOff>176374</xdr:rowOff>
    </xdr:from>
    <xdr:to>
      <xdr:col>5</xdr:col>
      <xdr:colOff>470899</xdr:colOff>
      <xdr:row>26</xdr:row>
      <xdr:rowOff>59932</xdr:rowOff>
    </xdr:to>
    <xdr:sp macro="" textlink="">
      <xdr:nvSpPr>
        <xdr:cNvPr id="64" name="Rectangle: Rounded Corners 63">
          <a:extLst>
            <a:ext uri="{FF2B5EF4-FFF2-40B4-BE49-F238E27FC236}">
              <a16:creationId xmlns:a16="http://schemas.microsoft.com/office/drawing/2014/main" id="{D179DF2E-04CF-CD24-6E71-CC120C4ABDAB}"/>
            </a:ext>
          </a:extLst>
        </xdr:cNvPr>
        <xdr:cNvSpPr/>
      </xdr:nvSpPr>
      <xdr:spPr>
        <a:xfrm>
          <a:off x="4226104" y="4491520"/>
          <a:ext cx="1672975" cy="2431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rtl="0"/>
          <a:r>
            <a:rPr lang="en-US" sz="1100" b="1" i="0" baseline="0">
              <a:solidFill>
                <a:schemeClr val="lt1"/>
              </a:solidFill>
              <a:effectLst/>
              <a:latin typeface="+mn-lt"/>
              <a:ea typeface="+mn-ea"/>
              <a:cs typeface="+mn-cs"/>
            </a:rPr>
            <a:t>RegionWise Compasion   </a:t>
          </a:r>
          <a:endParaRPr lang="en-IN" sz="1400">
            <a:effectLst/>
          </a:endParaRPr>
        </a:p>
      </xdr:txBody>
    </xdr:sp>
    <xdr:clientData/>
  </xdr:twoCellAnchor>
  <xdr:twoCellAnchor>
    <xdr:from>
      <xdr:col>7</xdr:col>
      <xdr:colOff>585628</xdr:colOff>
      <xdr:row>24</xdr:row>
      <xdr:rowOff>162674</xdr:rowOff>
    </xdr:from>
    <xdr:to>
      <xdr:col>10</xdr:col>
      <xdr:colOff>222607</xdr:colOff>
      <xdr:row>26</xdr:row>
      <xdr:rowOff>37672</xdr:rowOff>
    </xdr:to>
    <xdr:sp macro="" textlink="">
      <xdr:nvSpPr>
        <xdr:cNvPr id="65" name="Rectangle: Rounded Corners 64">
          <a:extLst>
            <a:ext uri="{FF2B5EF4-FFF2-40B4-BE49-F238E27FC236}">
              <a16:creationId xmlns:a16="http://schemas.microsoft.com/office/drawing/2014/main" id="{B85D3F26-68EE-0A56-E216-08E1DC02B7A7}"/>
            </a:ext>
          </a:extLst>
        </xdr:cNvPr>
        <xdr:cNvSpPr/>
      </xdr:nvSpPr>
      <xdr:spPr>
        <a:xfrm>
          <a:off x="7940212" y="4477820"/>
          <a:ext cx="1580507" cy="2345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en-US" sz="1100" b="1" i="0" baseline="0">
              <a:solidFill>
                <a:schemeClr val="lt1"/>
              </a:solidFill>
              <a:effectLst/>
              <a:latin typeface="+mn-lt"/>
              <a:ea typeface="+mn-ea"/>
              <a:cs typeface="+mn-cs"/>
            </a:rPr>
            <a:t>Country Wise Map</a:t>
          </a:r>
          <a:endParaRPr lang="en-IN">
            <a:effectLst/>
          </a:endParaRPr>
        </a:p>
      </xdr:txBody>
    </xdr:sp>
    <xdr:clientData/>
  </xdr:twoCellAnchor>
  <xdr:twoCellAnchor editAs="oneCell">
    <xdr:from>
      <xdr:col>14</xdr:col>
      <xdr:colOff>225795</xdr:colOff>
      <xdr:row>1</xdr:row>
      <xdr:rowOff>64265</xdr:rowOff>
    </xdr:from>
    <xdr:to>
      <xdr:col>17</xdr:col>
      <xdr:colOff>69114</xdr:colOff>
      <xdr:row>12</xdr:row>
      <xdr:rowOff>55085</xdr:rowOff>
    </xdr:to>
    <mc:AlternateContent xmlns:mc="http://schemas.openxmlformats.org/markup-compatibility/2006">
      <mc:Choice xmlns:a14="http://schemas.microsoft.com/office/drawing/2010/main" Requires="a14">
        <xdr:graphicFrame macro="">
          <xdr:nvGraphicFramePr>
            <xdr:cNvPr id="66" name="Product Category">
              <a:extLst>
                <a:ext uri="{FF2B5EF4-FFF2-40B4-BE49-F238E27FC236}">
                  <a16:creationId xmlns:a16="http://schemas.microsoft.com/office/drawing/2014/main" id="{B9CA2448-131B-E196-5221-D3B78824D76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940397" y="247879"/>
              <a:ext cx="1661103" cy="2010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376411</xdr:colOff>
      <xdr:row>27</xdr:row>
      <xdr:rowOff>110169</xdr:rowOff>
    </xdr:from>
    <xdr:to>
      <xdr:col>17</xdr:col>
      <xdr:colOff>330506</xdr:colOff>
      <xdr:row>37</xdr:row>
      <xdr:rowOff>146892</xdr:rowOff>
    </xdr:to>
    <mc:AlternateContent xmlns:mc="http://schemas.openxmlformats.org/markup-compatibility/2006">
      <mc:Choice xmlns:a14="http://schemas.microsoft.com/office/drawing/2010/main" Requires="a14">
        <xdr:graphicFrame macro="">
          <xdr:nvGraphicFramePr>
            <xdr:cNvPr id="68" name="Region">
              <a:extLst>
                <a:ext uri="{FF2B5EF4-FFF2-40B4-BE49-F238E27FC236}">
                  <a16:creationId xmlns:a16="http://schemas.microsoft.com/office/drawing/2014/main" id="{E71AE338-E77E-D70A-07C5-75ECBC2C5A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91013" y="5067759"/>
              <a:ext cx="1771879" cy="1872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247881</xdr:colOff>
      <xdr:row>14</xdr:row>
      <xdr:rowOff>36723</xdr:rowOff>
    </xdr:from>
    <xdr:to>
      <xdr:col>17</xdr:col>
      <xdr:colOff>174435</xdr:colOff>
      <xdr:row>25</xdr:row>
      <xdr:rowOff>156073</xdr:rowOff>
    </xdr:to>
    <mc:AlternateContent xmlns:mc="http://schemas.openxmlformats.org/markup-compatibility/2006">
      <mc:Choice xmlns:a14="http://schemas.microsoft.com/office/drawing/2010/main" Requires="a14">
        <xdr:graphicFrame macro="">
          <xdr:nvGraphicFramePr>
            <xdr:cNvPr id="70" name="ID">
              <a:extLst>
                <a:ext uri="{FF2B5EF4-FFF2-40B4-BE49-F238E27FC236}">
                  <a16:creationId xmlns:a16="http://schemas.microsoft.com/office/drawing/2014/main" id="{561F804A-9D70-7C14-F5D4-E2D033FC7855}"/>
                </a:ext>
              </a:extLst>
            </xdr:cNvPr>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dr:sp macro="" textlink="">
          <xdr:nvSpPr>
            <xdr:cNvPr id="0" name=""/>
            <xdr:cNvSpPr>
              <a:spLocks noTextEdit="1"/>
            </xdr:cNvSpPr>
          </xdr:nvSpPr>
          <xdr:spPr>
            <a:xfrm>
              <a:off x="11962483" y="2607325"/>
              <a:ext cx="1744338" cy="2139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3.662310300926" createdVersion="8" refreshedVersion="8" minRefreshableVersion="3" recordCount="2707" xr:uid="{5CB5098F-6446-4778-983B-57B1467083B7}">
  <cacheSource type="worksheet">
    <worksheetSource ref="A1:U2708" sheet="Sales Data"/>
  </cacheSource>
  <cacheFields count="21">
    <cacheField name="ID" numFmtId="0">
      <sharedItems containsSemiMixedTypes="0" containsString="0" containsNumber="1" containsInteger="1" minValue="1" maxValue="5200" count="2707">
        <n v="3392"/>
        <n v="4836"/>
        <n v="163"/>
        <n v="542"/>
        <n v="2002"/>
        <n v="2005"/>
        <n v="2937"/>
        <n v="3326"/>
        <n v="3863"/>
        <n v="4910"/>
        <n v="5188"/>
        <n v="845"/>
        <n v="1077"/>
        <n v="1237"/>
        <n v="1908"/>
        <n v="2245"/>
        <n v="2928"/>
        <n v="4249"/>
        <n v="1734"/>
        <n v="2331"/>
        <n v="2475"/>
        <n v="1433"/>
        <n v="3624"/>
        <n v="4680"/>
        <n v="4803"/>
        <n v="248"/>
        <n v="1118"/>
        <n v="3023"/>
        <n v="3903"/>
        <n v="62"/>
        <n v="142"/>
        <n v="450"/>
        <n v="4397"/>
        <n v="4798"/>
        <n v="136"/>
        <n v="2782"/>
        <n v="4704"/>
        <n v="69"/>
        <n v="490"/>
        <n v="3685"/>
        <n v="3796"/>
        <n v="387"/>
        <n v="2796"/>
        <n v="3703"/>
        <n v="4674"/>
        <n v="4789"/>
        <n v="804"/>
        <n v="1780"/>
        <n v="2844"/>
        <n v="3068"/>
        <n v="3096"/>
        <n v="3129"/>
        <n v="3948"/>
        <n v="5036"/>
        <n v="2681"/>
        <n v="5101"/>
        <n v="3871"/>
        <n v="4643"/>
        <n v="4703"/>
        <n v="5068"/>
        <n v="1539"/>
        <n v="1709"/>
        <n v="2702"/>
        <n v="3176"/>
        <n v="3705"/>
        <n v="3736"/>
        <n v="3967"/>
        <n v="170"/>
        <n v="1040"/>
        <n v="2380"/>
        <n v="3219"/>
        <n v="4425"/>
        <n v="4508"/>
        <n v="4806"/>
        <n v="755"/>
        <n v="3171"/>
        <n v="4277"/>
        <n v="4648"/>
        <n v="157"/>
        <n v="2271"/>
        <n v="3330"/>
        <n v="4547"/>
        <n v="1840"/>
        <n v="1850"/>
        <n v="1858"/>
        <n v="2910"/>
        <n v="3694"/>
        <n v="631"/>
        <n v="1113"/>
        <n v="1525"/>
        <n v="3233"/>
        <n v="4455"/>
        <n v="1769"/>
        <n v="3467"/>
        <n v="3911"/>
        <n v="4401"/>
        <n v="4864"/>
        <n v="347"/>
        <n v="2051"/>
        <n v="2314"/>
        <n v="3861"/>
        <n v="843"/>
        <n v="868"/>
        <n v="890"/>
        <n v="2185"/>
        <n v="2335"/>
        <n v="2784"/>
        <n v="3820"/>
        <n v="994"/>
        <n v="1643"/>
        <n v="1971"/>
        <n v="2828"/>
        <n v="5175"/>
        <n v="1874"/>
        <n v="2490"/>
        <n v="5078"/>
        <n v="230"/>
        <n v="1757"/>
        <n v="1944"/>
        <n v="3485"/>
        <n v="4002"/>
        <n v="818"/>
        <n v="1439"/>
        <n v="1616"/>
        <n v="1798"/>
        <n v="4449"/>
        <n v="4473"/>
        <n v="203"/>
        <n v="1654"/>
        <n v="2203"/>
        <n v="3352"/>
        <n v="183"/>
        <n v="3525"/>
        <n v="4299"/>
        <n v="748"/>
        <n v="3117"/>
        <n v="3328"/>
        <n v="3822"/>
        <n v="4125"/>
        <n v="4592"/>
        <n v="373"/>
        <n v="672"/>
        <n v="1125"/>
        <n v="1164"/>
        <n v="1613"/>
        <n v="2149"/>
        <n v="2593"/>
        <n v="2659"/>
        <n v="3496"/>
        <n v="3889"/>
        <n v="1432"/>
        <n v="1778"/>
        <n v="2047"/>
        <n v="2668"/>
        <n v="2706"/>
        <n v="2940"/>
        <n v="1263"/>
        <n v="1641"/>
        <n v="2014"/>
        <n v="2642"/>
        <n v="2929"/>
        <n v="3855"/>
        <n v="4031"/>
        <n v="2"/>
        <n v="4228"/>
        <n v="928"/>
        <n v="933"/>
        <n v="1646"/>
        <n v="380"/>
        <n v="1723"/>
        <n v="2529"/>
        <n v="2685"/>
        <n v="2793"/>
        <n v="346"/>
        <n v="539"/>
        <n v="1368"/>
        <n v="3506"/>
        <n v="1314"/>
        <n v="2092"/>
        <n v="5083"/>
        <n v="582"/>
        <n v="902"/>
        <n v="2396"/>
        <n v="2494"/>
        <n v="2925"/>
        <n v="3614"/>
        <n v="4360"/>
        <n v="4582"/>
        <n v="4381"/>
        <n v="4964"/>
        <n v="255"/>
        <n v="2178"/>
        <n v="3416"/>
        <n v="3854"/>
        <n v="3952"/>
        <n v="4076"/>
        <n v="4156"/>
        <n v="4260"/>
        <n v="4294"/>
        <n v="1019"/>
        <n v="1471"/>
        <n v="2520"/>
        <n v="4649"/>
        <n v="4545"/>
        <n v="285"/>
        <n v="1499"/>
        <n v="2615"/>
        <n v="479"/>
        <n v="4069"/>
        <n v="4588"/>
        <n v="14"/>
        <n v="303"/>
        <n v="1197"/>
        <n v="2714"/>
        <n v="2753"/>
        <n v="3901"/>
        <n v="594"/>
        <n v="624"/>
        <n v="1013"/>
        <n v="1100"/>
        <n v="2353"/>
        <n v="3020"/>
        <n v="3227"/>
        <n v="3530"/>
        <n v="6"/>
        <n v="2038"/>
        <n v="4104"/>
        <n v="1072"/>
        <n v="2435"/>
        <n v="4476"/>
        <n v="174"/>
        <n v="304"/>
        <n v="404"/>
        <n v="675"/>
        <n v="940"/>
        <n v="2375"/>
        <n v="4184"/>
        <n v="4390"/>
        <n v="1475"/>
        <n v="3504"/>
        <n v="1649"/>
        <n v="2170"/>
        <n v="3402"/>
        <n v="3773"/>
        <n v="4670"/>
        <n v="587"/>
        <n v="1085"/>
        <n v="1635"/>
        <n v="4067"/>
        <n v="287"/>
        <n v="794"/>
        <n v="1609"/>
        <n v="4921"/>
        <n v="2209"/>
        <n v="4757"/>
        <n v="5155"/>
        <n v="1737"/>
        <n v="1905"/>
        <n v="2359"/>
        <n v="3666"/>
        <n v="518"/>
        <n v="892"/>
        <n v="1115"/>
        <n v="1186"/>
        <n v="2093"/>
        <n v="2136"/>
        <n v="3538"/>
        <n v="3891"/>
        <n v="3917"/>
        <n v="4594"/>
        <n v="4750"/>
        <n v="4960"/>
        <n v="4245"/>
        <n v="4664"/>
        <n v="383"/>
        <n v="730"/>
        <n v="985"/>
        <n v="1457"/>
        <n v="2558"/>
        <n v="3024"/>
        <n v="3225"/>
        <n v="3551"/>
        <n v="4157"/>
        <n v="4398"/>
        <n v="4951"/>
        <n v="1354"/>
        <n v="2042"/>
        <n v="3895"/>
        <n v="5074"/>
        <n v="179"/>
        <n v="459"/>
        <n v="525"/>
        <n v="3374"/>
        <n v="3850"/>
        <n v="4004"/>
        <n v="788"/>
        <n v="1717"/>
        <n v="1819"/>
        <n v="1992"/>
        <n v="2499"/>
        <n v="2698"/>
        <n v="4416"/>
        <n v="4434"/>
        <n v="4992"/>
        <n v="388"/>
        <n v="977"/>
        <n v="996"/>
        <n v="1923"/>
        <n v="4904"/>
        <n v="1036"/>
        <n v="1470"/>
        <n v="2907"/>
        <n v="2997"/>
        <n v="3056"/>
        <n v="471"/>
        <n v="842"/>
        <n v="3386"/>
        <n v="4505"/>
        <n v="1286"/>
        <n v="2653"/>
        <n v="4465"/>
        <n v="4576"/>
        <n v="718"/>
        <n v="1527"/>
        <n v="1797"/>
        <n v="2917"/>
        <n v="4095"/>
        <n v="5050"/>
        <n v="709"/>
        <n v="1073"/>
        <n v="2623"/>
        <n v="2625"/>
        <n v="3304"/>
        <n v="4876"/>
        <n v="83"/>
        <n v="863"/>
        <n v="2323"/>
        <n v="3064"/>
        <n v="4995"/>
        <n v="46"/>
        <n v="443"/>
        <n v="759"/>
        <n v="1097"/>
        <n v="2152"/>
        <n v="2512"/>
        <n v="2578"/>
        <n v="3302"/>
        <n v="3752"/>
        <n v="4839"/>
        <n v="264"/>
        <n v="2498"/>
        <n v="3929"/>
        <n v="4195"/>
        <n v="4684"/>
        <n v="313"/>
        <n v="1056"/>
        <n v="2189"/>
        <n v="2617"/>
        <n v="2901"/>
        <n v="2952"/>
        <n v="3421"/>
        <n v="3536"/>
        <n v="3878"/>
        <n v="2027"/>
        <n v="3280"/>
        <n v="5149"/>
        <n v="412"/>
        <n v="1161"/>
        <n v="1320"/>
        <n v="2528"/>
        <n v="2956"/>
        <n v="2973"/>
        <n v="3358"/>
        <n v="164"/>
        <n v="995"/>
        <n v="4912"/>
        <n v="29"/>
        <n v="891"/>
        <n v="1143"/>
        <n v="2478"/>
        <n v="3961"/>
        <n v="4724"/>
        <n v="2171"/>
        <n v="2311"/>
        <n v="3563"/>
        <n v="3587"/>
        <n v="3706"/>
        <n v="4121"/>
        <n v="1047"/>
        <n v="1142"/>
        <n v="2232"/>
        <n v="2339"/>
        <n v="3611"/>
        <n v="3953"/>
        <n v="4253"/>
        <n v="4952"/>
        <n v="5016"/>
        <n v="839"/>
        <n v="1382"/>
        <n v="1452"/>
        <n v="1845"/>
        <n v="3560"/>
        <n v="4059"/>
        <n v="4731"/>
        <n v="693"/>
        <n v="1672"/>
        <n v="2347"/>
        <n v="2582"/>
        <n v="2762"/>
        <n v="4090"/>
        <n v="4491"/>
        <n v="4678"/>
        <n v="1189"/>
        <n v="1590"/>
        <n v="2309"/>
        <n v="3628"/>
        <n v="3718"/>
        <n v="4198"/>
        <n v="4784"/>
        <n v="86"/>
        <n v="1813"/>
        <n v="2212"/>
        <n v="4466"/>
        <n v="4483"/>
        <n v="273"/>
        <n v="578"/>
        <n v="1290"/>
        <n v="1501"/>
        <n v="1540"/>
        <n v="2541"/>
        <n v="4264"/>
        <n v="4311"/>
        <n v="4796"/>
        <n v="89"/>
        <n v="487"/>
        <n v="1476"/>
        <n v="2145"/>
        <n v="2999"/>
        <n v="4464"/>
        <n v="4978"/>
        <n v="130"/>
        <n v="848"/>
        <n v="1359"/>
        <n v="2379"/>
        <n v="2987"/>
        <n v="3121"/>
        <n v="4445"/>
        <n v="441"/>
        <n v="4608"/>
        <n v="4914"/>
        <n v="860"/>
        <n v="920"/>
        <n v="1700"/>
        <n v="1768"/>
        <n v="1876"/>
        <n v="2453"/>
        <n v="2676"/>
        <n v="2800"/>
        <n v="2857"/>
        <n v="3584"/>
        <n v="3669"/>
        <n v="4787"/>
        <n v="769"/>
        <n v="1184"/>
        <n v="1498"/>
        <n v="2054"/>
        <n v="2294"/>
        <n v="2892"/>
        <n v="3145"/>
        <n v="3925"/>
        <n v="2722"/>
        <n v="2767"/>
        <n v="3794"/>
        <n v="3880"/>
        <n v="422"/>
        <n v="495"/>
        <n v="1517"/>
        <n v="2391"/>
        <n v="3809"/>
        <n v="3958"/>
        <n v="4418"/>
        <n v="4693"/>
        <n v="193"/>
        <n v="2246"/>
        <n v="2556"/>
        <n v="169"/>
        <n v="877"/>
        <n v="2023"/>
        <n v="2548"/>
        <n v="2602"/>
        <n v="3229"/>
        <n v="3261"/>
        <n v="3621"/>
        <n v="4681"/>
        <n v="4954"/>
        <n v="1153"/>
        <n v="1383"/>
        <n v="2583"/>
        <n v="4074"/>
        <n v="4301"/>
        <n v="4692"/>
        <n v="1951"/>
        <n v="2111"/>
        <n v="2933"/>
        <n v="3263"/>
        <n v="4764"/>
        <n v="28"/>
        <n v="581"/>
        <n v="643"/>
        <n v="1907"/>
        <n v="1950"/>
        <n v="2443"/>
        <n v="2480"/>
        <n v="2515"/>
        <n v="2829"/>
        <n v="4086"/>
        <n v="4512"/>
        <n v="4837"/>
        <n v="1580"/>
        <n v="1962"/>
        <n v="2381"/>
        <n v="2655"/>
        <n v="2944"/>
        <n v="4756"/>
        <n v="52"/>
        <n v="556"/>
        <n v="1233"/>
        <n v="1492"/>
        <n v="1619"/>
        <n v="1631"/>
        <n v="1844"/>
        <n v="4246"/>
        <n v="5139"/>
        <n v="186"/>
        <n v="1742"/>
        <n v="3189"/>
        <n v="3747"/>
        <n v="3782"/>
        <n v="4344"/>
        <n v="4901"/>
        <n v="4969"/>
        <n v="673"/>
        <n v="888"/>
        <n v="1541"/>
        <n v="1881"/>
        <n v="2007"/>
        <n v="2312"/>
        <n v="4493"/>
        <n v="2072"/>
        <n v="2142"/>
        <n v="2911"/>
        <n v="4276"/>
        <n v="5077"/>
        <n v="1259"/>
        <n v="1720"/>
        <n v="1975"/>
        <n v="2848"/>
        <n v="2979"/>
        <n v="2996"/>
        <n v="749"/>
        <n v="1928"/>
        <n v="2486"/>
        <n v="2688"/>
        <n v="2712"/>
        <n v="3853"/>
        <n v="4043"/>
        <n v="290"/>
        <n v="2953"/>
        <n v="3179"/>
        <n v="3301"/>
        <n v="3349"/>
        <n v="4874"/>
        <n v="1045"/>
        <n v="1703"/>
        <n v="2107"/>
        <n v="2265"/>
        <n v="2839"/>
        <n v="4742"/>
        <n v="4899"/>
        <n v="5042"/>
        <n v="2248"/>
        <n v="2427"/>
        <n v="2445"/>
        <n v="3311"/>
        <n v="3320"/>
        <n v="3321"/>
        <n v="5181"/>
        <n v="5187"/>
        <n v="605"/>
        <n v="3244"/>
        <n v="4047"/>
        <n v="4101"/>
        <n v="4537"/>
        <n v="754"/>
        <n v="1340"/>
        <n v="1444"/>
        <n v="2390"/>
        <n v="3076"/>
        <n v="3157"/>
        <n v="4516"/>
        <n v="5119"/>
        <n v="125"/>
        <n v="728"/>
        <n v="1271"/>
        <n v="1284"/>
        <n v="1657"/>
        <n v="2240"/>
        <n v="3050"/>
        <n v="3213"/>
        <n v="3367"/>
        <n v="3885"/>
        <n v="4372"/>
        <n v="4417"/>
        <n v="1147"/>
        <n v="1514"/>
        <n v="1538"/>
        <n v="1679"/>
        <n v="1708"/>
        <n v="2686"/>
        <n v="3307"/>
        <n v="3772"/>
        <n v="3877"/>
        <n v="4117"/>
        <n v="4562"/>
        <n v="4683"/>
        <n v="308"/>
        <n v="773"/>
        <n v="1303"/>
        <n v="1348"/>
        <n v="1496"/>
        <n v="1695"/>
        <n v="2812"/>
        <n v="3017"/>
        <n v="3719"/>
        <n v="3920"/>
        <n v="4654"/>
        <n v="4920"/>
        <n v="5191"/>
        <n v="413"/>
        <n v="1658"/>
        <n v="2024"/>
        <n v="3980"/>
        <n v="4239"/>
        <n v="4761"/>
        <n v="5160"/>
        <n v="2224"/>
        <n v="2832"/>
        <n v="3000"/>
        <n v="3206"/>
        <n v="3777"/>
        <n v="4980"/>
        <n v="1102"/>
        <n v="1333"/>
        <n v="1369"/>
        <n v="1712"/>
        <n v="2229"/>
        <n v="3458"/>
        <n v="4637"/>
        <n v="4726"/>
        <n v="4838"/>
        <n v="5075"/>
        <n v="149"/>
        <n v="449"/>
        <n v="1422"/>
        <n v="3248"/>
        <n v="3445"/>
        <n v="3930"/>
        <n v="3969"/>
        <n v="4190"/>
        <n v="4442"/>
        <n v="228"/>
        <n v="2101"/>
        <n v="2590"/>
        <n v="2957"/>
        <n v="4270"/>
        <n v="4324"/>
        <n v="5010"/>
        <n v="5092"/>
        <n v="1061"/>
        <n v="1099"/>
        <n v="3500"/>
        <n v="3856"/>
        <n v="4044"/>
        <n v="4235"/>
        <n v="122"/>
        <n v="239"/>
        <n v="356"/>
        <n v="785"/>
        <n v="2325"/>
        <n v="2566"/>
        <n v="3105"/>
        <n v="3167"/>
        <n v="4396"/>
        <n v="4475"/>
        <n v="4482"/>
        <n v="5022"/>
        <n v="1304"/>
        <n v="3008"/>
        <n v="4140"/>
        <n v="4151"/>
        <n v="4650"/>
        <n v="4897"/>
        <n v="792"/>
        <n v="1796"/>
        <n v="3222"/>
        <n v="3237"/>
        <n v="3695"/>
        <n v="5148"/>
        <n v="534"/>
        <n v="551"/>
        <n v="2110"/>
        <n v="2217"/>
        <n v="2544"/>
        <n v="3678"/>
        <n v="3726"/>
        <n v="3897"/>
        <n v="1262"/>
        <n v="2657"/>
        <n v="3238"/>
        <n v="3607"/>
        <n v="5070"/>
        <n v="5171"/>
        <n v="617"/>
        <n v="849"/>
        <n v="956"/>
        <n v="1896"/>
        <n v="2317"/>
        <n v="2542"/>
        <n v="4535"/>
        <n v="4988"/>
        <n v="253"/>
        <n v="1743"/>
        <n v="1801"/>
        <n v="2511"/>
        <n v="3186"/>
        <n v="3378"/>
        <n v="4255"/>
        <n v="4587"/>
        <n v="830"/>
        <n v="4320"/>
        <n v="4386"/>
        <n v="4602"/>
        <n v="5190"/>
        <n v="393"/>
        <n v="812"/>
        <n v="1297"/>
        <n v="1574"/>
        <n v="3060"/>
        <n v="3490"/>
        <n v="3654"/>
        <n v="4209"/>
        <n v="4227"/>
        <n v="4247"/>
        <n v="5196"/>
        <n v="400"/>
        <n v="829"/>
        <n v="1236"/>
        <n v="1364"/>
        <n v="2105"/>
        <n v="4706"/>
        <n v="68"/>
        <n v="1352"/>
        <n v="2526"/>
        <n v="3298"/>
        <n v="3510"/>
        <n v="3638"/>
        <n v="3754"/>
        <n v="4029"/>
        <n v="4651"/>
        <n v="4886"/>
        <n v="162"/>
        <n v="184"/>
        <n v="328"/>
        <n v="908"/>
        <n v="3159"/>
        <n v="4509"/>
        <n v="4677"/>
        <n v="4867"/>
        <n v="1615"/>
        <n v="1812"/>
        <n v="3645"/>
        <n v="3804"/>
        <n v="4367"/>
        <n v="4746"/>
        <n v="4795"/>
        <n v="4800"/>
        <n v="5018"/>
        <n v="474"/>
        <n v="1175"/>
        <n v="2015"/>
        <n v="2196"/>
        <n v="3508"/>
        <n v="3516"/>
        <n v="3570"/>
        <n v="4799"/>
        <n v="5156"/>
        <n v="526"/>
        <n v="712"/>
        <n v="1533"/>
        <n v="1933"/>
        <n v="3128"/>
        <n v="4922"/>
        <n v="5051"/>
        <n v="5182"/>
        <n v="1071"/>
        <n v="1210"/>
        <n v="1244"/>
        <n v="1403"/>
        <n v="1592"/>
        <n v="2581"/>
        <n v="3428"/>
        <n v="765"/>
        <n v="854"/>
        <n v="1087"/>
        <n v="1150"/>
        <n v="1902"/>
        <n v="3913"/>
        <n v="4378"/>
        <n v="4551"/>
        <n v="787"/>
        <n v="1133"/>
        <n v="2075"/>
        <n v="2172"/>
        <n v="2977"/>
        <n v="3531"/>
        <n v="3881"/>
        <n v="4469"/>
        <n v="5037"/>
        <n v="35"/>
        <n v="226"/>
        <n v="1713"/>
        <n v="2320"/>
        <n v="2496"/>
        <n v="2504"/>
        <n v="2598"/>
        <n v="2600"/>
        <n v="2856"/>
        <n v="3478"/>
        <n v="3599"/>
        <n v="282"/>
        <n v="980"/>
        <n v="1155"/>
        <n v="1816"/>
        <n v="2128"/>
        <n v="2296"/>
        <n v="2322"/>
        <n v="3480"/>
        <n v="4426"/>
        <n v="4938"/>
        <n v="915"/>
        <n v="1188"/>
        <n v="1594"/>
        <n v="3022"/>
        <n v="588"/>
        <n v="1016"/>
        <n v="1930"/>
        <n v="2658"/>
        <n v="2951"/>
        <n v="4328"/>
        <n v="4591"/>
        <n v="280"/>
        <n v="409"/>
        <n v="1372"/>
        <n v="2327"/>
        <n v="2703"/>
        <n v="2776"/>
        <n v="3411"/>
        <n v="3841"/>
        <n v="5121"/>
        <n v="53"/>
        <n v="127"/>
        <n v="1092"/>
        <n v="1213"/>
        <n v="1849"/>
        <n v="2395"/>
        <n v="4166"/>
        <n v="1004"/>
        <n v="1012"/>
        <n v="2180"/>
        <n v="3659"/>
        <n v="3775"/>
        <n v="4071"/>
        <n v="5137"/>
        <n v="133"/>
        <n v="1385"/>
        <n v="1597"/>
        <n v="2273"/>
        <n v="2931"/>
        <n v="4143"/>
        <n v="4504"/>
        <n v="656"/>
        <n v="979"/>
        <n v="1510"/>
        <n v="1959"/>
        <n v="2089"/>
        <n v="2446"/>
        <n v="2847"/>
        <n v="3454"/>
        <n v="4472"/>
        <n v="4852"/>
        <n v="4959"/>
        <n v="5056"/>
        <n v="1152"/>
        <n v="3919"/>
        <n v="4202"/>
        <n v="4274"/>
        <n v="4364"/>
        <n v="4896"/>
        <n v="5109"/>
        <n v="289"/>
        <n v="4092"/>
        <n v="4727"/>
        <n v="4753"/>
        <n v="942"/>
        <n v="1755"/>
        <n v="3073"/>
        <n v="4230"/>
        <n v="644"/>
        <n v="1122"/>
        <n v="2019"/>
        <n v="2432"/>
        <n v="2989"/>
        <n v="3019"/>
        <n v="3798"/>
        <n v="3862"/>
        <n v="4281"/>
        <n v="191"/>
        <n v="1039"/>
        <n v="2641"/>
        <n v="3058"/>
        <n v="3110"/>
        <n v="3981"/>
        <n v="4663"/>
        <n v="5021"/>
        <n v="5107"/>
        <n v="454"/>
        <n v="873"/>
        <n v="1116"/>
        <n v="1206"/>
        <n v="1576"/>
        <n v="2634"/>
        <n v="2649"/>
        <n v="2774"/>
        <n v="3037"/>
        <n v="3138"/>
        <n v="3228"/>
        <n v="3401"/>
        <n v="3511"/>
        <n v="4485"/>
        <n v="447"/>
        <n v="1208"/>
        <n v="1355"/>
        <n v="1474"/>
        <n v="1625"/>
        <n v="1877"/>
        <n v="1978"/>
        <n v="3616"/>
        <n v="3992"/>
        <n v="4091"/>
        <n v="4204"/>
        <n v="4234"/>
        <n v="4696"/>
        <n v="4755"/>
        <n v="5090"/>
        <n v="27"/>
        <n v="463"/>
        <n v="653"/>
        <n v="1485"/>
        <n v="1925"/>
        <n v="1952"/>
        <n v="2010"/>
        <n v="2114"/>
        <n v="3104"/>
        <n v="3230"/>
        <n v="3415"/>
        <n v="4130"/>
        <n v="4314"/>
        <n v="998"/>
        <n v="1172"/>
        <n v="1261"/>
        <n v="1762"/>
        <n v="1851"/>
        <n v="3205"/>
        <n v="1396"/>
        <n v="1441"/>
        <n v="1511"/>
        <n v="1701"/>
        <n v="1984"/>
        <n v="2572"/>
        <n v="2833"/>
        <n v="3522"/>
        <n v="146"/>
        <n v="161"/>
        <n v="819"/>
        <n v="2104"/>
        <n v="2678"/>
        <n v="3015"/>
        <n v="3243"/>
        <n v="3283"/>
        <n v="3966"/>
        <n v="1349"/>
        <n v="2333"/>
        <n v="2628"/>
        <n v="2718"/>
        <n v="3185"/>
        <n v="4495"/>
        <n v="815"/>
        <n v="1140"/>
        <n v="1544"/>
        <n v="2420"/>
        <n v="2805"/>
        <n v="3160"/>
        <n v="3278"/>
        <n v="3555"/>
        <n v="3702"/>
        <n v="4349"/>
        <n v="4989"/>
        <n v="713"/>
        <n v="3355"/>
        <n v="3879"/>
        <n v="3989"/>
        <n v="4193"/>
        <n v="4413"/>
        <n v="4598"/>
        <n v="72"/>
        <n v="176"/>
        <n v="205"/>
        <n v="896"/>
        <n v="1697"/>
        <n v="2159"/>
        <n v="2772"/>
        <n v="3091"/>
        <n v="4241"/>
        <n v="5185"/>
        <n v="1437"/>
        <n v="2316"/>
        <n v="2329"/>
        <n v="3036"/>
        <n v="3429"/>
        <n v="3615"/>
        <n v="3661"/>
        <n v="3831"/>
        <n v="4394"/>
        <n v="372"/>
        <n v="532"/>
        <n v="910"/>
        <n v="938"/>
        <n v="1079"/>
        <n v="1662"/>
        <n v="2748"/>
        <n v="3354"/>
        <n v="3532"/>
        <n v="3636"/>
        <n v="3810"/>
        <n v="4137"/>
        <n v="4303"/>
        <n v="4991"/>
        <n v="39"/>
        <n v="206"/>
        <n v="397"/>
        <n v="763"/>
        <n v="1059"/>
        <n v="1332"/>
        <n v="1447"/>
        <n v="2990"/>
        <n v="3769"/>
        <n v="4152"/>
        <n v="4242"/>
        <n v="4780"/>
        <n v="63"/>
        <n v="190"/>
        <n v="268"/>
        <n v="691"/>
        <n v="810"/>
        <n v="855"/>
        <n v="1612"/>
        <n v="1704"/>
        <n v="1857"/>
        <n v="1888"/>
        <n v="2683"/>
        <n v="4211"/>
        <n v="4353"/>
        <n v="5020"/>
        <n v="564"/>
        <n v="736"/>
        <n v="1300"/>
        <n v="1948"/>
        <n v="2272"/>
        <n v="2680"/>
        <n v="4178"/>
        <n v="4272"/>
        <n v="4713"/>
        <n v="5166"/>
        <n v="486"/>
        <n v="1507"/>
        <n v="1821"/>
        <n v="2588"/>
        <n v="2815"/>
        <n v="3258"/>
        <n v="3361"/>
        <n v="3629"/>
        <n v="3750"/>
        <n v="5088"/>
        <n v="1450"/>
        <n v="2330"/>
        <n v="4655"/>
        <n v="137"/>
        <n v="141"/>
        <n v="335"/>
        <n v="498"/>
        <n v="2611"/>
        <n v="3197"/>
        <n v="4668"/>
        <n v="4994"/>
        <n v="512"/>
        <n v="717"/>
        <n v="952"/>
        <n v="1081"/>
        <n v="2043"/>
        <n v="4040"/>
        <n v="2295"/>
        <n v="2670"/>
        <n v="2777"/>
        <n v="2780"/>
        <n v="3209"/>
        <n v="3414"/>
        <n v="3846"/>
        <n v="4120"/>
        <n v="4217"/>
        <n v="4786"/>
        <n v="23"/>
        <n v="99"/>
        <n v="269"/>
        <n v="1772"/>
        <n v="1906"/>
        <n v="2473"/>
        <n v="2549"/>
        <n v="3341"/>
        <n v="3351"/>
        <n v="3366"/>
        <n v="3691"/>
        <n v="3909"/>
        <n v="4862"/>
        <n v="5096"/>
        <n v="5112"/>
        <n v="501"/>
        <n v="540"/>
        <n v="2255"/>
        <n v="3126"/>
        <n v="3223"/>
        <n v="3260"/>
        <n v="3404"/>
        <n v="4267"/>
        <n v="5082"/>
        <n v="5108"/>
        <n v="1105"/>
        <n v="2757"/>
        <n v="3325"/>
        <n v="4070"/>
        <n v="4339"/>
        <n v="731"/>
        <n v="1362"/>
        <n v="1512"/>
        <n v="1647"/>
        <n v="2358"/>
        <n v="2366"/>
        <n v="3481"/>
        <n v="3595"/>
        <n v="3766"/>
        <n v="3933"/>
        <n v="3951"/>
        <n v="4078"/>
        <n v="4182"/>
        <n v="323"/>
        <n v="544"/>
        <n v="1570"/>
        <n v="1932"/>
        <n v="4352"/>
        <n v="4561"/>
        <n v="4741"/>
        <n v="4882"/>
        <n v="4885"/>
        <n v="4982"/>
        <n v="40"/>
        <n v="110"/>
        <n v="1169"/>
        <n v="2211"/>
        <n v="3494"/>
        <n v="3586"/>
        <n v="3660"/>
        <n v="4307"/>
        <n v="5133"/>
        <n v="472"/>
        <n v="689"/>
        <n v="864"/>
        <n v="1163"/>
        <n v="1323"/>
        <n v="2098"/>
        <n v="2190"/>
        <n v="2664"/>
        <n v="2992"/>
        <n v="3120"/>
        <n v="189"/>
        <n v="927"/>
        <n v="1388"/>
        <n v="3932"/>
        <n v="4008"/>
        <n v="4701"/>
        <n v="4805"/>
        <n v="912"/>
        <n v="1837"/>
        <n v="2216"/>
        <n v="2451"/>
        <n v="2874"/>
        <n v="2885"/>
        <n v="3014"/>
        <n v="3273"/>
        <n v="5041"/>
        <n v="312"/>
        <n v="647"/>
        <n v="708"/>
        <n v="886"/>
        <n v="944"/>
        <n v="1050"/>
        <n v="1677"/>
        <n v="2109"/>
        <n v="3688"/>
        <n v="521"/>
        <n v="557"/>
        <n v="929"/>
        <n v="1089"/>
        <n v="1655"/>
        <n v="1897"/>
        <n v="2417"/>
        <n v="3474"/>
        <n v="4079"/>
        <n v="45"/>
        <n v="2895"/>
        <n v="5158"/>
        <n v="1217"/>
        <n v="2249"/>
        <n v="2650"/>
        <n v="3937"/>
        <n v="4122"/>
        <n v="4589"/>
        <n v="4873"/>
        <n v="729"/>
        <n v="906"/>
        <n v="1531"/>
        <n v="1683"/>
        <n v="2363"/>
        <n v="3858"/>
        <n v="4233"/>
        <n v="5071"/>
        <n v="5174"/>
        <n v="727"/>
        <n v="1546"/>
        <n v="3610"/>
        <n v="3931"/>
        <n v="3942"/>
        <n v="4165"/>
        <n v="1149"/>
        <n v="1310"/>
        <n v="2352"/>
        <n v="2547"/>
        <n v="2720"/>
        <n v="3591"/>
        <n v="3819"/>
        <n v="4869"/>
        <n v="4940"/>
        <n v="5164"/>
        <n v="659"/>
        <n v="969"/>
        <n v="1096"/>
        <n v="1440"/>
        <n v="2052"/>
        <n v="2096"/>
        <n v="2488"/>
        <n v="3220"/>
        <n v="3711"/>
        <n v="3823"/>
        <n v="4058"/>
        <n v="4126"/>
        <n v="5080"/>
        <n v="923"/>
        <n v="1549"/>
        <n v="1839"/>
        <n v="2053"/>
        <n v="2342"/>
        <n v="2465"/>
        <n v="3990"/>
        <n v="4370"/>
        <n v="4856"/>
        <n v="337"/>
        <n v="1001"/>
        <n v="2424"/>
        <n v="2751"/>
        <n v="375"/>
        <n v="650"/>
        <n v="941"/>
        <n v="2719"/>
        <n v="3833"/>
        <n v="211"/>
        <n v="392"/>
        <n v="1302"/>
        <n v="1366"/>
        <n v="1974"/>
        <n v="2716"/>
        <n v="3161"/>
        <n v="3240"/>
        <n v="3682"/>
        <n v="4725"/>
        <n v="758"/>
        <n v="1910"/>
        <n v="1941"/>
        <n v="2324"/>
        <n v="2869"/>
        <n v="3236"/>
        <n v="3582"/>
        <n v="3715"/>
        <n v="3940"/>
        <n v="4760"/>
        <n v="4768"/>
        <n v="5025"/>
        <n v="165"/>
        <n v="198"/>
        <n v="1480"/>
        <n v="1990"/>
        <n v="2298"/>
        <n v="2886"/>
        <n v="2893"/>
        <n v="2939"/>
        <n v="3249"/>
        <n v="3832"/>
        <n v="3868"/>
        <n v="4365"/>
        <n v="314"/>
        <n v="552"/>
        <n v="1317"/>
        <n v="1515"/>
        <n v="1674"/>
        <n v="2407"/>
        <n v="2817"/>
        <n v="3059"/>
        <n v="3210"/>
        <n v="3670"/>
        <n v="4017"/>
        <n v="5012"/>
        <n v="884"/>
        <n v="1025"/>
        <n v="1279"/>
        <n v="1534"/>
        <n v="2147"/>
        <n v="2385"/>
        <n v="2517"/>
        <n v="2746"/>
        <n v="3297"/>
        <n v="772"/>
        <n v="838"/>
        <n v="1144"/>
        <n v="1686"/>
        <n v="2823"/>
        <n v="2883"/>
        <n v="3259"/>
        <n v="3709"/>
        <n v="61"/>
        <n v="357"/>
        <n v="1607"/>
        <n v="3295"/>
        <n v="4048"/>
        <n v="4424"/>
        <n v="4732"/>
        <n v="194"/>
        <n v="258"/>
        <n v="543"/>
        <n v="972"/>
        <n v="1146"/>
        <n v="1464"/>
        <n v="1581"/>
        <n v="1894"/>
        <n v="2100"/>
        <n v="2902"/>
        <n v="3115"/>
        <n v="3546"/>
        <n v="4224"/>
        <n v="4858"/>
        <n v="768"/>
        <n v="1901"/>
        <n v="2226"/>
        <n v="2660"/>
        <n v="3004"/>
        <n v="4020"/>
        <n v="4154"/>
        <n v="4957"/>
        <n v="945"/>
        <n v="1726"/>
        <n v="1790"/>
        <n v="2193"/>
        <n v="2781"/>
        <n v="3043"/>
        <n v="3102"/>
        <n v="3156"/>
        <n v="3308"/>
        <n v="3329"/>
        <n v="4102"/>
        <n v="4109"/>
        <n v="4813"/>
        <n v="5054"/>
        <n v="138"/>
        <n v="433"/>
        <n v="484"/>
        <n v="492"/>
        <n v="626"/>
        <n v="1409"/>
        <n v="1486"/>
        <n v="1940"/>
        <n v="2215"/>
        <n v="2555"/>
        <n v="4710"/>
        <n v="4974"/>
        <n v="5048"/>
        <n v="1"/>
        <n v="270"/>
        <n v="2130"/>
        <n v="2474"/>
        <n v="2514"/>
        <n v="2616"/>
        <n v="2632"/>
        <n v="3725"/>
        <n v="3834"/>
        <n v="159"/>
        <n v="435"/>
        <n v="1467"/>
        <n v="1552"/>
        <n v="1745"/>
        <n v="2174"/>
        <n v="3444"/>
        <n v="3646"/>
        <n v="4558"/>
        <n v="4564"/>
        <n v="4616"/>
        <n v="536"/>
        <n v="571"/>
        <n v="965"/>
        <n v="1504"/>
        <n v="2560"/>
        <n v="2758"/>
        <n v="4030"/>
        <n v="4337"/>
        <n v="5129"/>
        <n v="81"/>
        <n v="493"/>
        <n v="613"/>
        <n v="958"/>
        <n v="1270"/>
        <n v="1513"/>
        <n v="2009"/>
        <n v="2838"/>
        <n v="3730"/>
        <n v="4287"/>
        <n v="4297"/>
        <n v="5118"/>
        <n v="363"/>
        <n v="4243"/>
        <n v="4348"/>
        <n v="4405"/>
        <n v="4857"/>
        <n v="87"/>
        <n v="315"/>
        <n v="970"/>
        <n v="1891"/>
        <n v="2148"/>
        <n v="2467"/>
        <n v="3710"/>
        <n v="3714"/>
        <n v="3893"/>
        <n v="4136"/>
        <n v="4212"/>
        <n v="4332"/>
        <n v="702"/>
        <n v="1223"/>
        <n v="1370"/>
        <n v="3476"/>
        <n v="4066"/>
        <n v="4153"/>
        <n v="379"/>
        <n v="820"/>
        <n v="2003"/>
        <n v="2682"/>
        <n v="3860"/>
        <n v="4063"/>
        <n v="4474"/>
        <n v="21"/>
        <n v="368"/>
        <n v="457"/>
        <n v="1516"/>
        <n v="2266"/>
        <n v="2802"/>
        <n v="3604"/>
        <n v="3644"/>
        <n v="4271"/>
        <n v="272"/>
        <n v="1469"/>
        <n v="2253"/>
        <n v="2554"/>
        <n v="2624"/>
        <n v="3338"/>
        <n v="4575"/>
        <n v="4871"/>
        <n v="4931"/>
        <n v="4962"/>
        <n v="5006"/>
        <n v="5033"/>
        <n v="5117"/>
        <n v="954"/>
        <n v="1644"/>
        <n v="2030"/>
        <n v="2595"/>
        <n v="2763"/>
        <n v="3537"/>
        <n v="3550"/>
        <n v="3875"/>
        <n v="4467"/>
        <n v="739"/>
        <n v="2376"/>
        <n v="3109"/>
        <n v="4362"/>
        <n v="777"/>
        <n v="831"/>
        <n v="2059"/>
        <n v="2519"/>
        <n v="2644"/>
        <n v="4141"/>
        <n v="4804"/>
        <n v="5161"/>
        <n v="590"/>
        <n v="1599"/>
        <n v="1665"/>
        <n v="2409"/>
        <n v="2936"/>
        <n v="3397"/>
        <n v="4556"/>
        <n v="4614"/>
        <n v="4999"/>
        <n v="207"/>
        <n v="295"/>
        <n v="657"/>
        <n v="694"/>
        <n v="1187"/>
        <n v="1915"/>
        <n v="2156"/>
        <n v="2539"/>
        <n v="3803"/>
        <n v="100"/>
        <n v="118"/>
        <n v="220"/>
        <n v="1145"/>
        <n v="1289"/>
        <n v="1411"/>
        <n v="1799"/>
        <n v="1871"/>
        <n v="4180"/>
        <n v="4338"/>
        <n v="4463"/>
        <n v="382"/>
        <n v="1011"/>
        <n v="1148"/>
        <n v="1397"/>
        <n v="2252"/>
        <n v="2415"/>
        <n v="2525"/>
        <n v="2652"/>
        <n v="4035"/>
        <n v="4377"/>
        <n v="4734"/>
        <n v="4892"/>
        <n v="5059"/>
        <n v="835"/>
        <n v="1104"/>
        <n v="1976"/>
        <n v="2596"/>
        <n v="2693"/>
        <n v="3045"/>
        <n v="3340"/>
        <n v="3553"/>
        <n v="3807"/>
        <n v="4061"/>
        <n v="4645"/>
        <n v="5104"/>
        <n v="813"/>
        <n v="836"/>
        <n v="1266"/>
        <n v="2201"/>
        <n v="2382"/>
        <n v="1227"/>
        <n v="1843"/>
        <n v="2369"/>
        <n v="2386"/>
        <n v="2579"/>
        <n v="3075"/>
        <n v="3982"/>
        <n v="4530"/>
        <n v="4641"/>
        <n v="4778"/>
        <n v="5132"/>
        <n v="227"/>
        <n v="390"/>
        <n v="859"/>
        <n v="1468"/>
        <n v="2356"/>
        <n v="3556"/>
        <n v="925"/>
        <n v="1563"/>
        <n v="1634"/>
        <n v="2187"/>
        <n v="2773"/>
        <n v="5040"/>
        <n v="415"/>
        <n v="1111"/>
        <n v="1243"/>
        <n v="1326"/>
        <n v="1682"/>
        <n v="2618"/>
        <n v="3319"/>
        <n v="4600"/>
        <n v="5168"/>
        <n v="245"/>
        <n v="322"/>
        <n v="1101"/>
        <n v="1564"/>
        <n v="3712"/>
        <n v="771"/>
        <n v="2749"/>
        <n v="4252"/>
        <n v="4665"/>
        <n v="4767"/>
        <n v="4832"/>
        <n v="747"/>
        <n v="2281"/>
        <n v="2414"/>
        <n v="3162"/>
        <n v="3200"/>
        <n v="3521"/>
        <n v="4447"/>
        <n v="421"/>
        <n v="962"/>
        <n v="1386"/>
        <n v="3083"/>
        <n v="3174"/>
        <n v="4045"/>
        <n v="4850"/>
        <n v="71"/>
        <n v="627"/>
        <n v="959"/>
        <n v="967"/>
        <n v="1267"/>
        <n v="1394"/>
        <n v="1652"/>
        <n v="2126"/>
        <n v="2282"/>
        <n v="2426"/>
        <n v="2534"/>
        <n v="2948"/>
        <n v="3141"/>
        <n v="3935"/>
        <n v="4636"/>
        <n v="4895"/>
        <n v="5029"/>
        <n v="1965"/>
        <n v="3647"/>
        <n v="3918"/>
        <n v="4256"/>
        <n v="5087"/>
        <n v="1921"/>
        <n v="1966"/>
        <n v="2431"/>
        <n v="3676"/>
        <n v="3972"/>
        <n v="4056"/>
        <n v="4471"/>
        <n v="1054"/>
        <n v="1854"/>
        <n v="2140"/>
        <n v="2328"/>
        <n v="4215"/>
        <n v="4563"/>
        <n v="4775"/>
        <n v="247"/>
        <n v="827"/>
        <n v="1156"/>
        <n v="1543"/>
        <n v="2613"/>
        <n v="3002"/>
        <n v="3103"/>
        <n v="3234"/>
        <n v="3281"/>
        <n v="3870"/>
        <n v="3938"/>
        <n v="4237"/>
        <n v="4970"/>
        <n v="515"/>
        <n v="661"/>
        <n v="1443"/>
        <n v="1446"/>
        <n v="1524"/>
        <n v="1946"/>
        <n v="2285"/>
        <n v="2978"/>
        <n v="3842"/>
        <n v="4220"/>
        <n v="478"/>
        <n v="491"/>
        <n v="862"/>
        <n v="957"/>
        <n v="1728"/>
        <n v="2743"/>
        <n v="3098"/>
        <n v="3606"/>
        <n v="3815"/>
        <n v="3979"/>
        <n v="4160"/>
        <n v="4172"/>
        <n v="4265"/>
        <n v="4321"/>
        <n v="4975"/>
        <n v="991"/>
        <n v="1008"/>
        <n v="1083"/>
        <n v="1553"/>
        <n v="1579"/>
        <n v="1732"/>
        <n v="2083"/>
        <n v="2176"/>
        <n v="2723"/>
        <n v="3299"/>
        <n v="3398"/>
        <n v="4012"/>
        <n v="4064"/>
        <n v="4671"/>
        <n v="1914"/>
        <n v="1973"/>
        <n v="2564"/>
        <n v="2791"/>
        <n v="3559"/>
        <n v="3839"/>
        <n v="4133"/>
        <n v="4765"/>
        <n v="1868"/>
        <n v="987"/>
        <n v="2503"/>
        <n v="4928"/>
        <n v="852"/>
        <n v="2188"/>
        <n v="2574"/>
        <n v="2942"/>
        <n v="3211"/>
        <n v="3306"/>
        <n v="3837"/>
        <n v="4169"/>
        <n v="4452"/>
        <n v="4740"/>
        <n v="5000"/>
        <n v="5058"/>
        <n v="496"/>
        <n v="1343"/>
        <n v="1455"/>
        <n v="1632"/>
        <n v="1817"/>
        <n v="2993"/>
        <n v="4676"/>
        <n v="5105"/>
        <n v="223"/>
        <n v="1023"/>
        <n v="1694"/>
        <n v="2006"/>
        <n v="3026"/>
        <n v="3057"/>
        <n v="3112"/>
        <n v="3137"/>
        <n v="3983"/>
        <n v="4016"/>
        <n v="4340"/>
        <n v="4640"/>
        <n v="4733"/>
        <n v="4827"/>
        <n v="5180"/>
        <n v="121"/>
        <n v="618"/>
        <n v="2860"/>
        <n v="3768"/>
        <n v="3987"/>
        <n v="4990"/>
        <n v="348"/>
        <n v="1642"/>
        <n v="2146"/>
        <n v="2629"/>
        <n v="2870"/>
        <n v="2975"/>
        <n v="3163"/>
        <n v="94"/>
        <n v="271"/>
        <n v="1481"/>
        <n v="1663"/>
        <n v="2866"/>
        <n v="3288"/>
        <n v="3426"/>
        <n v="4826"/>
        <n v="662"/>
        <n v="1393"/>
        <n v="1568"/>
        <n v="2428"/>
        <n v="2890"/>
        <n v="2108"/>
        <n v="2340"/>
        <n v="3078"/>
        <n v="3575"/>
        <n v="3700"/>
        <n v="3762"/>
        <n v="2790"/>
        <n v="4149"/>
        <n v="1955"/>
        <n v="2077"/>
        <n v="2879"/>
        <n v="3353"/>
        <n v="3514"/>
        <n v="3964"/>
        <n v="4599"/>
        <n v="5030"/>
        <n v="1593"/>
        <n v="1818"/>
        <n v="2370"/>
        <n v="2726"/>
        <n v="2755"/>
        <n v="3187"/>
        <n v="3471"/>
        <n v="3529"/>
        <n v="3549"/>
        <n v="4003"/>
        <n v="4613"/>
        <n v="75"/>
        <n v="601"/>
        <n v="1617"/>
        <n v="2305"/>
        <n v="2344"/>
        <n v="2601"/>
        <n v="2831"/>
        <n v="2845"/>
        <n v="3679"/>
        <n v="3828"/>
        <n v="4226"/>
        <n v="58"/>
        <n v="1224"/>
        <n v="4345"/>
        <n v="1069"/>
        <n v="1489"/>
        <n v="2045"/>
        <n v="2610"/>
        <n v="4210"/>
        <n v="4584"/>
        <n v="44"/>
        <n v="97"/>
        <n v="1015"/>
        <n v="1128"/>
        <n v="3548"/>
        <n v="242"/>
        <n v="784"/>
        <n v="1535"/>
        <n v="1687"/>
        <n v="2162"/>
        <n v="2307"/>
        <n v="3976"/>
        <n v="5066"/>
        <n v="78"/>
        <n v="354"/>
        <n v="1738"/>
        <n v="1900"/>
        <n v="3375"/>
        <n v="3567"/>
        <n v="4106"/>
        <n v="4293"/>
        <n v="4859"/>
        <n v="770"/>
        <n v="1375"/>
        <n v="2063"/>
        <n v="2563"/>
        <n v="2786"/>
        <n v="3269"/>
        <n v="3346"/>
        <n v="4097"/>
        <n v="4208"/>
        <n v="4606"/>
        <n v="222"/>
        <n v="241"/>
        <n v="753"/>
        <n v="2530"/>
        <n v="572"/>
        <n v="874"/>
        <n v="937"/>
        <n v="1229"/>
        <n v="2186"/>
        <n v="2922"/>
        <n v="3140"/>
        <n v="3369"/>
        <n v="4865"/>
        <n v="103"/>
        <n v="4500"/>
        <n v="5093"/>
        <n v="5147"/>
        <n v="365"/>
        <n v="494"/>
        <n v="665"/>
        <n v="2067"/>
        <n v="2648"/>
        <n v="3074"/>
        <n v="259"/>
        <n v="997"/>
        <n v="2102"/>
        <n v="2452"/>
        <n v="2761"/>
        <n v="3993"/>
        <n v="4343"/>
        <n v="4429"/>
        <n v="4824"/>
        <n v="4881"/>
        <n v="5138"/>
        <n v="1214"/>
        <n v="1346"/>
        <n v="1361"/>
        <n v="2728"/>
        <n v="2788"/>
        <n v="2932"/>
        <n v="3399"/>
        <n v="3588"/>
        <n v="3603"/>
        <n v="3845"/>
        <n v="4191"/>
        <n v="4269"/>
        <n v="5"/>
        <n v="210"/>
        <n v="462"/>
        <n v="725"/>
        <n v="918"/>
        <n v="1442"/>
        <n v="4290"/>
        <n v="4666"/>
        <n v="234"/>
        <n v="802"/>
        <n v="1942"/>
        <n v="2200"/>
        <n v="2236"/>
        <n v="4041"/>
        <n v="4435"/>
        <n v="305"/>
        <n v="808"/>
        <n v="1029"/>
        <n v="1721"/>
        <n v="2425"/>
        <n v="3322"/>
        <n v="3821"/>
        <n v="3899"/>
        <n v="4807"/>
        <n v="30"/>
        <n v="3027"/>
        <n v="3690"/>
        <n v="600"/>
        <n v="1931"/>
        <n v="2124"/>
        <n v="2789"/>
        <n v="2921"/>
        <n v="3108"/>
        <n v="3226"/>
        <n v="3286"/>
        <n v="4510"/>
        <n v="2069"/>
        <n v="95"/>
        <n v="160"/>
        <n v="407"/>
        <n v="1395"/>
        <n v="2085"/>
        <n v="3124"/>
        <n v="3216"/>
        <n v="3743"/>
        <n v="3788"/>
        <n v="4883"/>
        <n v="1577"/>
        <n v="2310"/>
        <n v="2383"/>
        <n v="2803"/>
        <n v="4199"/>
        <n v="4517"/>
        <n v="80"/>
        <n v="370"/>
        <n v="417"/>
        <n v="437"/>
        <n v="790"/>
        <n v="1151"/>
        <n v="1331"/>
        <n v="2388"/>
        <n v="2795"/>
        <n v="2840"/>
        <n v="2863"/>
        <n v="4522"/>
        <n v="5200"/>
        <n v="452"/>
        <n v="871"/>
        <n v="922"/>
        <n v="1491"/>
        <n v="1548"/>
        <n v="2299"/>
        <n v="3051"/>
        <n v="4018"/>
        <n v="4118"/>
        <n v="4251"/>
        <n v="4557"/>
        <n v="4811"/>
        <n v="306"/>
        <n v="1158"/>
        <n v="1639"/>
        <n v="2247"/>
        <n v="3119"/>
        <n v="3267"/>
        <n v="3382"/>
        <n v="3814"/>
        <n v="3818"/>
        <n v="4347"/>
        <n v="4646"/>
        <n v="5102"/>
        <n v="5152"/>
        <n v="151"/>
        <n v="1292"/>
        <n v="1862"/>
        <n v="2569"/>
        <n v="3333"/>
        <n v="3830"/>
        <n v="4868"/>
        <n v="2250"/>
        <n v="2516"/>
        <n v="809"/>
        <n v="1852"/>
        <n v="3627"/>
        <n v="4135"/>
        <n v="4138"/>
        <n v="4286"/>
        <n v="4371"/>
        <n v="905"/>
        <n v="1415"/>
        <n v="2205"/>
        <n v="2374"/>
        <n v="4840"/>
        <n v="4984"/>
        <n v="641"/>
        <n v="1358"/>
        <n v="3904"/>
        <n v="4336"/>
        <n v="4705"/>
        <n v="1094"/>
        <n v="3926"/>
        <n v="524"/>
        <n v="2277"/>
        <n v="2442"/>
        <n v="2809"/>
        <n v="2946"/>
        <n v="4147"/>
        <n v="4164"/>
        <n v="4275"/>
        <n v="5062"/>
        <n v="1126"/>
        <n v="1865"/>
        <n v="2471"/>
        <n v="3208"/>
        <n v="4285"/>
        <n v="261"/>
        <n v="291"/>
        <n v="670"/>
        <n v="1306"/>
        <n v="2400"/>
        <n v="3816"/>
        <n v="4038"/>
        <n v="4686"/>
        <n v="5076"/>
        <n v="1339"/>
        <n v="1884"/>
        <n v="3568"/>
        <n v="4171"/>
        <n v="4477"/>
        <n v="3368"/>
        <n v="3566"/>
        <n v="4420"/>
        <n v="513"/>
        <n v="786"/>
        <n v="3771"/>
        <n v="3910"/>
        <n v="330"/>
        <n v="707"/>
        <n v="989"/>
        <n v="1904"/>
        <n v="2854"/>
        <n v="3212"/>
        <n v="4479"/>
        <n v="4574"/>
        <n v="4815"/>
        <n v="5027"/>
        <n v="1794"/>
        <n v="1867"/>
        <n v="2088"/>
        <n v="2270"/>
        <n v="3789"/>
        <n v="4323"/>
        <n v="276"/>
        <n v="791"/>
        <n v="1033"/>
        <n v="1247"/>
        <n v="1321"/>
        <n v="2048"/>
        <n v="2082"/>
        <n v="2177"/>
        <n v="3776"/>
        <n v="4542"/>
        <n v="36"/>
        <n v="64"/>
        <n v="529"/>
        <n v="1815"/>
        <n v="1820"/>
        <n v="2028"/>
        <n v="2741"/>
        <n v="3602"/>
        <n v="4116"/>
        <n v="4197"/>
        <n v="360"/>
        <n v="427"/>
        <n v="1018"/>
        <n v="1179"/>
        <n v="2267"/>
        <n v="2656"/>
        <n v="2867"/>
        <n v="3335"/>
        <n v="3770"/>
        <n v="4065"/>
        <n v="4222"/>
        <n v="4304"/>
        <n v="109"/>
        <n v="744"/>
        <n v="960"/>
        <n v="1389"/>
        <n v="1493"/>
        <n v="1967"/>
        <n v="2132"/>
        <n v="2882"/>
        <n v="3345"/>
        <n v="4089"/>
        <n v="4119"/>
        <n v="4968"/>
        <n v="5197"/>
        <n v="66"/>
        <n v="585"/>
        <n v="856"/>
        <n v="1793"/>
        <n v="4763"/>
        <n v="1716"/>
        <n v="1759"/>
        <n v="1811"/>
        <n v="2918"/>
        <n v="4150"/>
        <n v="4830"/>
        <n v="4698"/>
        <n v="4846"/>
        <n v="5024"/>
        <n v="1157"/>
        <n v="1427"/>
        <n v="1622"/>
        <n v="1879"/>
        <n v="2483"/>
        <n v="4451"/>
        <n v="93"/>
        <n v="265"/>
        <n v="555"/>
        <n v="1993"/>
        <n v="3116"/>
        <n v="3631"/>
        <n v="4216"/>
        <n v="4956"/>
        <n v="439"/>
        <n v="1076"/>
        <n v="1130"/>
        <n v="2820"/>
        <n v="4213"/>
        <n v="4375"/>
        <n v="5072"/>
        <n v="310"/>
        <n v="317"/>
        <n v="684"/>
        <n v="1430"/>
        <n v="2049"/>
        <n v="2199"/>
        <n v="2954"/>
        <n v="3218"/>
        <n v="3965"/>
        <n v="2278"/>
        <n v="3132"/>
        <n v="3144"/>
        <n v="3501"/>
        <n v="458"/>
        <n v="1065"/>
        <n v="1707"/>
        <n v="1989"/>
        <n v="2852"/>
        <n v="4762"/>
        <n v="4997"/>
        <n v="1238"/>
        <n v="2622"/>
        <n v="3106"/>
        <n v="3274"/>
        <n v="3542"/>
        <n v="3704"/>
        <n v="4699"/>
        <n v="1226"/>
        <n v="1245"/>
        <n v="1477"/>
        <n v="1575"/>
        <n v="2830"/>
        <n v="2884"/>
        <n v="3093"/>
        <n v="3613"/>
        <n v="4496"/>
        <n v="5194"/>
        <n v="339"/>
        <n v="1199"/>
        <n v="1253"/>
        <n v="1407"/>
        <n v="2532"/>
        <n v="307"/>
        <n v="3257"/>
        <n v="3739"/>
        <n v="77"/>
        <n v="461"/>
        <n v="732"/>
        <n v="919"/>
        <n v="949"/>
        <n v="1185"/>
        <n v="1248"/>
        <n v="2129"/>
        <n v="2850"/>
        <n v="3477"/>
        <n v="4673"/>
        <n v="4679"/>
        <n v="4809"/>
        <n v="4849"/>
        <n v="436"/>
        <n v="879"/>
        <n v="955"/>
        <n v="1068"/>
        <n v="1733"/>
        <n v="3270"/>
        <n v="3484"/>
        <n v="3608"/>
        <n v="4036"/>
        <n v="408"/>
        <n v="939"/>
        <n v="1022"/>
        <n v="1997"/>
        <n v="3978"/>
        <n v="4715"/>
        <n v="145"/>
        <n v="465"/>
        <n v="1449"/>
        <n v="1802"/>
        <n v="2645"/>
        <n v="3539"/>
        <n v="4309"/>
        <n v="4355"/>
        <n v="5052"/>
        <n v="9"/>
        <n v="703"/>
        <n v="1627"/>
        <n v="1760"/>
        <n v="2268"/>
        <n v="2636"/>
        <n v="3255"/>
        <n v="4326"/>
        <n v="4346"/>
        <n v="266"/>
        <n v="274"/>
        <n v="1135"/>
        <n v="2166"/>
        <n v="3620"/>
        <n v="3986"/>
        <n v="4384"/>
        <n v="4565"/>
        <n v="4634"/>
        <n v="104"/>
        <n v="181"/>
        <n v="823"/>
        <n v="1730"/>
        <n v="2710"/>
        <n v="3018"/>
        <n v="3735"/>
        <n v="4460"/>
        <n v="319"/>
        <n v="595"/>
        <n v="1623"/>
        <n v="2638"/>
        <n v="2666"/>
        <n v="3505"/>
        <n v="3626"/>
        <n v="3801"/>
        <n v="4685"/>
        <n v="4843"/>
        <n v="4890"/>
        <n v="4913"/>
        <n v="5079"/>
        <n v="366"/>
        <n v="567"/>
        <n v="1051"/>
        <n v="1934"/>
        <n v="2056"/>
        <n v="2115"/>
        <n v="2437"/>
        <n v="3380"/>
        <n v="3648"/>
        <n v="3692"/>
        <n v="4406"/>
        <n v="4550"/>
        <n v="4855"/>
        <n v="5151"/>
        <n v="5189"/>
        <n v="726"/>
        <n v="2154"/>
        <n v="4403"/>
        <n v="4924"/>
        <n v="25"/>
        <n v="252"/>
        <n v="1203"/>
        <n v="1567"/>
        <n v="2060"/>
        <n v="2485"/>
        <n v="3101"/>
        <n v="3165"/>
        <n v="4179"/>
        <n v="4829"/>
        <n v="4943"/>
        <n v="887"/>
        <n v="1090"/>
        <n v="2090"/>
        <n v="2561"/>
        <n v="2855"/>
        <n v="4421"/>
        <n v="195"/>
        <n v="520"/>
        <n v="646"/>
        <n v="893"/>
        <n v="916"/>
        <n v="1295"/>
        <n v="3438"/>
        <n v="3573"/>
        <n v="4257"/>
        <n v="4389"/>
        <n v="4887"/>
        <n v="5007"/>
        <n v="5111"/>
        <n v="5177"/>
        <n v="584"/>
        <n v="621"/>
        <n v="623"/>
        <n v="1431"/>
        <n v="1520"/>
        <n v="1791"/>
        <n v="2191"/>
        <n v="2365"/>
        <n v="2603"/>
        <n v="4098"/>
        <n v="1176"/>
        <n v="1895"/>
        <n v="3385"/>
        <n v="3581"/>
        <n v="4528"/>
        <n v="4633"/>
        <n v="5195"/>
        <n v="2778"/>
        <n v="341"/>
        <n v="374"/>
        <n v="598"/>
        <n v="690"/>
        <n v="1296"/>
        <n v="1585"/>
        <n v="2194"/>
        <n v="2221"/>
        <n v="3836"/>
        <n v="4437"/>
        <n v="4735"/>
        <n v="554"/>
        <n v="1205"/>
        <n v="1979"/>
        <n v="2151"/>
        <n v="2730"/>
        <n v="2779"/>
        <n v="2853"/>
        <n v="3825"/>
        <n v="4808"/>
        <n v="5131"/>
        <n v="1502"/>
        <n v="2470"/>
        <n v="3452"/>
        <n v="4207"/>
        <n v="695"/>
        <n v="1127"/>
        <n v="1174"/>
        <n v="3968"/>
        <n v="4049"/>
        <n v="3"/>
        <n v="1603"/>
        <n v="2073"/>
        <n v="2487"/>
        <n v="3407"/>
        <n v="4052"/>
        <n v="119"/>
        <n v="298"/>
        <n v="419"/>
        <n v="1181"/>
        <n v="1924"/>
        <n v="3829"/>
        <n v="5065"/>
        <n v="5146"/>
        <n v="320"/>
        <n v="1250"/>
        <n v="2584"/>
        <n v="2717"/>
        <n v="2737"/>
        <n v="3021"/>
        <n v="5199"/>
        <n v="1202"/>
        <n v="1365"/>
        <n v="2575"/>
        <n v="2673"/>
        <n v="4145"/>
        <n v="4610"/>
        <n v="4721"/>
        <n v="324"/>
        <n v="559"/>
        <n v="1108"/>
        <n v="1344"/>
        <n v="1922"/>
        <n v="2343"/>
        <n v="2466"/>
        <n v="2647"/>
        <n v="2958"/>
        <n v="3527"/>
        <n v="3729"/>
        <n v="4961"/>
        <n v="5034"/>
        <n v="343"/>
        <n v="405"/>
        <n v="485"/>
        <n v="807"/>
        <n v="1666"/>
        <n v="3442"/>
        <n v="4177"/>
        <n v="4659"/>
        <n v="4667"/>
        <n v="197"/>
        <n v="361"/>
        <n v="841"/>
        <n v="903"/>
        <n v="1278"/>
        <n v="2091"/>
        <n v="3070"/>
        <n v="4007"/>
        <n v="4488"/>
        <n v="5159"/>
        <n v="669"/>
        <n v="686"/>
        <n v="990"/>
        <n v="1134"/>
        <n v="1770"/>
        <n v="3396"/>
        <n v="4259"/>
        <n v="4440"/>
        <n v="5115"/>
        <n v="5136"/>
        <n v="562"/>
        <n v="806"/>
        <n v="3150"/>
        <n v="4847"/>
        <n v="221"/>
        <n v="630"/>
        <n v="1789"/>
        <n v="1947"/>
        <n v="2279"/>
        <n v="2439"/>
        <n v="2540"/>
        <n v="2747"/>
        <n v="3094"/>
        <n v="3359"/>
        <n v="3473"/>
        <n v="3589"/>
        <n v="4689"/>
        <n v="4819"/>
        <n v="5167"/>
        <n v="38"/>
        <n v="364"/>
        <n v="2040"/>
        <n v="2899"/>
        <n v="3199"/>
        <n v="4722"/>
        <n v="1423"/>
        <n v="1505"/>
        <n v="1664"/>
        <n v="2035"/>
        <n v="2094"/>
        <n v="2204"/>
        <n v="3921"/>
        <n v="3999"/>
        <n v="4546"/>
        <n v="158"/>
        <n v="1972"/>
        <n v="3196"/>
        <n v="3722"/>
        <n v="4201"/>
        <n v="4498"/>
        <n v="4791"/>
        <n v="614"/>
        <n v="2301"/>
        <n v="4430"/>
        <n v="318"/>
        <n v="782"/>
        <n v="1402"/>
        <n v="1824"/>
        <n v="2141"/>
        <n v="3517"/>
        <n v="4055"/>
        <n v="4168"/>
        <n v="4317"/>
        <n v="4879"/>
        <n v="467"/>
        <n v="825"/>
        <n v="2346"/>
        <n v="3095"/>
        <n v="3580"/>
        <n v="4672"/>
        <n v="533"/>
        <n v="2160"/>
        <n v="2841"/>
        <n v="3433"/>
        <n v="3763"/>
        <n v="706"/>
        <n v="1086"/>
        <n v="1204"/>
        <n v="1451"/>
        <n v="1650"/>
        <n v="1740"/>
        <n v="3191"/>
        <n v="3662"/>
        <n v="3922"/>
        <n v="4022"/>
        <n v="4366"/>
        <n v="4880"/>
        <n v="5127"/>
        <n v="13"/>
        <n v="102"/>
        <n v="519"/>
        <n v="522"/>
        <n v="798"/>
        <n v="1746"/>
        <n v="3412"/>
        <n v="175"/>
        <n v="1014"/>
        <n v="1763"/>
        <n v="1863"/>
        <n v="3466"/>
        <n v="3630"/>
        <n v="3633"/>
        <n v="4"/>
        <n v="70"/>
        <n v="948"/>
        <n v="1957"/>
        <n v="3097"/>
        <n v="3649"/>
        <n v="3963"/>
        <n v="4305"/>
        <n v="4942"/>
        <n v="19"/>
        <n v="4963"/>
        <n v="5110"/>
        <n v="10"/>
        <n v="216"/>
        <n v="1937"/>
        <n v="4720"/>
        <n v="91"/>
        <n v="505"/>
        <n v="640"/>
        <n v="1408"/>
        <n v="2074"/>
        <n v="2639"/>
        <n v="2694"/>
        <n v="2797"/>
        <n v="2811"/>
        <n v="4037"/>
        <n v="4629"/>
        <n v="2455"/>
        <n v="3184"/>
        <n v="3363"/>
        <n v="3373"/>
        <n v="3799"/>
        <n v="5002"/>
        <n v="2896"/>
        <n v="3334"/>
        <n v="3469"/>
        <n v="569"/>
        <n v="2404"/>
        <n v="4682"/>
        <n v="4888"/>
        <n v="4923"/>
        <n v="131"/>
        <n v="349"/>
        <n v="1131"/>
        <n v="2738"/>
        <n v="4400"/>
        <n v="3122"/>
        <n v="4572"/>
        <n v="4783"/>
        <n v="5055"/>
        <n v="5100"/>
        <n v="488"/>
        <n v="710"/>
        <n v="1009"/>
        <n v="1231"/>
        <n v="1445"/>
        <n v="2842"/>
        <n v="3783"/>
        <n v="4484"/>
        <n v="4597"/>
        <n v="4917"/>
        <n v="629"/>
        <n v="1373"/>
        <n v="1668"/>
        <n v="2646"/>
        <n v="3044"/>
        <n v="3065"/>
        <n v="3365"/>
        <n v="4042"/>
        <n v="4635"/>
        <n v="4748"/>
        <n v="342"/>
        <n v="676"/>
        <n v="1912"/>
        <n v="2065"/>
        <n v="3136"/>
        <n v="3423"/>
        <n v="3746"/>
        <n v="1198"/>
        <n v="2123"/>
        <n v="2586"/>
        <n v="3048"/>
        <n v="3838"/>
        <n v="4718"/>
        <n v="4844"/>
        <n v="678"/>
        <n v="1706"/>
        <n v="3034"/>
        <n v="3883"/>
        <n v="4342"/>
        <n v="4468"/>
        <n v="7"/>
        <n v="658"/>
        <n v="1192"/>
        <n v="3852"/>
        <n v="4507"/>
        <n v="260"/>
        <n v="1659"/>
        <n v="3188"/>
        <n v="3673"/>
        <n v="3805"/>
        <n v="3945"/>
        <n v="4266"/>
        <n v="606"/>
        <n v="1166"/>
        <n v="1913"/>
        <n v="2402"/>
        <n v="3192"/>
        <n v="3721"/>
        <n v="3882"/>
        <n v="4945"/>
        <n v="5084"/>
        <n v="246"/>
        <n v="537"/>
        <n v="968"/>
        <n v="1234"/>
        <n v="2061"/>
        <n v="2219"/>
        <n v="2651"/>
        <n v="3173"/>
        <n v="3409"/>
        <n v="3535"/>
        <n v="5134"/>
        <n v="2011"/>
        <n v="2477"/>
        <n v="2745"/>
        <n v="4427"/>
        <n v="377"/>
        <n v="1530"/>
        <n v="2135"/>
        <n v="2916"/>
        <n v="3449"/>
        <n v="3498"/>
        <n v="4851"/>
        <n v="4926"/>
        <n v="5035"/>
        <n v="5135"/>
      </sharedItems>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o" numFmtId="0">
      <sharedItems containsSemiMixedTypes="0" containsString="0" containsNumber="1" containsInteger="1" minValue="1" maxValue="4"/>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ount="2611">
        <n v="164.12"/>
        <n v="320.21199999999999"/>
        <n v="69.768000000000001"/>
        <n v="517.21199999999999"/>
        <n v="93.151499999999999"/>
        <n v="35.340000000000003"/>
        <n v="357.12"/>
        <n v="695.02"/>
        <n v="445.17599999999999"/>
        <n v="332.18"/>
        <n v="49.71"/>
        <n v="388.7"/>
        <n v="275.72400000000005"/>
        <n v="44.640500000000003"/>
        <n v="40"/>
        <n v="153.38999999999999"/>
        <n v="224.946"/>
        <n v="180.21600000000001"/>
        <n v="34.51"/>
        <n v="93.807000000000002"/>
        <n v="583.63250000000005"/>
        <n v="69.577999999999989"/>
        <n v="93.4"/>
        <n v="162.52000000000001"/>
        <n v="71.56"/>
        <n v="244.92000000000002"/>
        <n v="250.11599999999996"/>
        <n v="310.7"/>
        <n v="97.963999999999999"/>
        <n v="103.26"/>
        <n v="1465.74"/>
        <n v="159.90199999999999"/>
        <n v="72.38"/>
        <n v="153.69"/>
        <n v="2402.835"/>
        <n v="145.11249999999998"/>
        <n v="805.46699999999998"/>
        <n v="242.46"/>
        <n v="484.74"/>
        <n v="333.68"/>
        <n v="150.96"/>
        <n v="103.54049999999999"/>
        <n v="31.806000000000004"/>
        <n v="92.54"/>
        <n v="75.933500000000009"/>
        <n v="141.25"/>
        <n v="186.55199999999999"/>
        <n v="136.18"/>
        <n v="36.43"/>
        <n v="90.917999999999992"/>
        <n v="123"/>
        <n v="144.47999999999999"/>
        <n v="128.4435"/>
        <n v="94.32"/>
        <n v="154.56"/>
        <n v="278.16000000000003"/>
        <n v="127.76400000000001"/>
        <n v="76.855000000000004"/>
        <n v="84.69"/>
        <n v="350.94900000000001"/>
        <n v="272.39400000000001"/>
        <n v="684.0474999999999"/>
        <n v="273.57"/>
        <n v="90.9"/>
        <n v="40.72"/>
        <n v="74.180000000000007"/>
        <n v="105.7825"/>
        <n v="34.133499999999998"/>
        <n v="462.84"/>
        <n v="87.969999999999985"/>
        <n v="872.78000000000009"/>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899999999998"/>
        <n v="938.00700000000006"/>
        <n v="40.28"/>
        <n v="557.14649999999995"/>
        <n v="71.5"/>
        <n v="103.39"/>
        <n v="221.346"/>
        <n v="3039.21"/>
        <n v="666.58"/>
        <n v="76.104500000000002"/>
        <n v="78.469999999999985"/>
        <n v="94.07"/>
        <n v="163.71"/>
        <n v="765.72"/>
        <n v="133.779"/>
        <n v="147.21"/>
        <n v="35.729999999999997"/>
        <n v="176.78299999999999"/>
        <n v="145.47999999999999"/>
        <n v="95.009500000000003"/>
        <n v="91.46"/>
        <n v="244.22199999999998"/>
        <n v="231.57199999999997"/>
        <n v="145.12199999999999"/>
        <n v="103.78"/>
        <n v="314.33999999999997"/>
        <n v="265.83999999999997"/>
        <n v="67.839499999999987"/>
        <n v="199.67"/>
        <n v="196.88"/>
        <n v="149.85000000000002"/>
        <n v="70.41"/>
        <n v="119.49300000000001"/>
        <n v="365.84"/>
        <n v="246.54"/>
        <n v="134.001"/>
        <n v="1427.8679999999999"/>
        <n v="39.549999999999997"/>
        <n v="240.24"/>
        <n v="120.48"/>
        <n v="37.401499999999999"/>
        <n v="551.20799999999997"/>
        <n v="602"/>
        <n v="429.39000000000004"/>
        <n v="97.774000000000001"/>
        <n v="65.421000000000006"/>
        <n v="75.990499999999997"/>
        <n v="173.774"/>
        <n v="249.66"/>
        <n v="221.77800000000002"/>
        <n v="36.020000000000003"/>
        <n v="34.028999999999996"/>
        <n v="280.63799999999998"/>
        <n v="140.53"/>
        <n v="134.92849999999999"/>
        <n v="1348.2719999999999"/>
        <n v="106.08"/>
        <n v="244.86"/>
        <n v="266.89299999999997"/>
        <n v="43.158499999999997"/>
        <n v="698.904"/>
        <n v="123.95"/>
        <n v="599.70000000000005"/>
        <n v="93.78"/>
        <n v="35.451000000000001"/>
        <n v="609.84"/>
        <n v="352.70400000000001"/>
        <n v="309.24"/>
        <n v="113.06699999999999"/>
        <n v="146.86200000000002"/>
        <n v="82.458000000000013"/>
        <n v="376.89"/>
        <n v="202.02"/>
        <n v="925.31999999999994"/>
        <n v="69.140999999999991"/>
        <n v="349.66649999999998"/>
        <n v="309.65999999999997"/>
        <n v="237.048"/>
        <n v="36.520000000000003"/>
        <n v="151.94999999999999"/>
        <n v="62.951000000000001"/>
        <n v="36.619999999999997"/>
        <n v="81.47"/>
        <n v="1252.05"/>
        <n v="47.860999999999997"/>
        <n v="100.8"/>
        <n v="69.98"/>
        <n v="256.61399999999998"/>
        <n v="153.54"/>
        <n v="35.69"/>
        <n v="143.32650000000001"/>
        <n v="184.60399999999998"/>
        <n v="161.76"/>
        <n v="363.23100000000005"/>
        <n v="924.30000000000007"/>
        <n v="135.4"/>
        <n v="82.06"/>
        <n v="77.367999999999995"/>
        <n v="879.76800000000003"/>
        <n v="263.39400000000001"/>
        <n v="124.678"/>
        <n v="244.00749999999996"/>
        <n v="609.70000000000005"/>
        <n v="498.2"/>
        <n v="2922.0449999999996"/>
        <n v="77.728999999999985"/>
        <n v="32.921999999999997"/>
        <n v="371.48"/>
        <n v="82.42"/>
        <n v="934.74"/>
        <n v="90.287999999999997"/>
        <n v="562.55999999999995"/>
        <n v="80.680000000000007"/>
        <n v="462.98249999999996"/>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00000000001"/>
        <n v="96.130499999999998"/>
        <n v="102.4"/>
        <n v="81.81"/>
        <n v="152.96"/>
        <n v="157.8235"/>
        <n v="550.56299999999999"/>
        <n v="80.42"/>
        <n v="244.34"/>
        <n v="164.6"/>
        <n v="132.19999999999999"/>
        <n v="81.400000000000006"/>
        <n v="35.39"/>
        <n v="227.60999999999999"/>
        <n v="98.96"/>
        <n v="50.51"/>
        <n v="244.32"/>
        <n v="138.56400000000002"/>
        <n v="372.24799999999993"/>
        <n v="32.570999999999998"/>
        <n v="72.97"/>
        <n v="509.21999999999997"/>
        <n v="435.23999999999995"/>
        <n v="49.73"/>
        <n v="252.38"/>
        <n v="257.24099999999999"/>
        <n v="445.71600000000001"/>
        <n v="73.836000000000013"/>
        <n v="109.89000000000001"/>
        <n v="441.46499999999997"/>
        <n v="228.83599999999998"/>
        <n v="72.260000000000005"/>
        <n v="112.473"/>
        <n v="155.14449999999999"/>
        <n v="278.28000000000003"/>
        <n v="185.89500000000001"/>
        <n v="82.46"/>
        <n v="34.646499999999996"/>
        <n v="36.67"/>
        <n v="93.366"/>
        <n v="175.554"/>
        <n v="191.501"/>
        <n v="220.66000000000003"/>
        <n v="117.79049999999999"/>
        <n v="327.56"/>
        <n v="375.97199999999998"/>
        <n v="440.97"/>
        <n v="313.00600000000003"/>
        <n v="179.62"/>
        <n v="35.369999999999997"/>
        <n v="202.56"/>
        <n v="146.37"/>
        <n v="431.22"/>
        <n v="147.49199999999999"/>
        <n v="41.814"/>
        <n v="118.47"/>
        <n v="40.909999999999997"/>
        <n v="44.945999999999998"/>
        <n v="35.520000000000003"/>
        <n v="682.2"/>
        <n v="144.32"/>
        <n v="303.39999999999998"/>
        <n v="272.79000000000002"/>
        <n v="370.98"/>
        <n v="33.829499999999996"/>
        <n v="780.65"/>
        <n v="124.31"/>
        <n v="223.83"/>
        <n v="41.1"/>
        <n v="40.380000000000003"/>
        <n v="72.314999999999998"/>
        <n v="38.417999999999999"/>
        <n v="107.67"/>
        <n v="490.34999999999997"/>
        <n v="80.040000000000006"/>
        <n v="38.009499999999996"/>
        <n v="465.48"/>
        <n v="39.96"/>
        <n v="146.6"/>
        <n v="94.38"/>
        <n v="121.77"/>
        <n v="616.45000000000005"/>
        <n v="39.092499999999994"/>
        <n v="141.68"/>
        <n v="314.43099999999998"/>
        <n v="69.226500000000001"/>
        <n v="161.04"/>
        <n v="372.20999999999992"/>
        <n v="162.58000000000001"/>
        <n v="196.327"/>
        <n v="102.28"/>
        <n v="99.4"/>
        <n v="37.676999999999992"/>
        <n v="172.20999999999998"/>
        <n v="101.44"/>
        <n v="68.551999999999992"/>
        <n v="707.02800000000002"/>
        <n v="270.93"/>
        <n v="261.46800000000002"/>
        <n v="119.69999999999999"/>
        <n v="44.811"/>
        <n v="39.177999999999997"/>
        <n v="142.88999999999999"/>
        <n v="385.52"/>
        <n v="165.72"/>
        <n v="328.66"/>
        <n v="116.78999999999998"/>
        <n v="195.85199999999998"/>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599999999994"/>
        <n v="588.76249999999993"/>
        <n v="163.91399999999999"/>
        <n v="137.31299999999999"/>
        <n v="260.8"/>
        <n v="169.65"/>
        <n v="629.54999999999995"/>
        <n v="79.239999999999995"/>
        <n v="108.96000000000001"/>
        <n v="51.16"/>
        <n v="160.42500000000001"/>
        <n v="145.19"/>
        <n v="80.180000000000007"/>
        <n v="39.47"/>
        <n v="206.84"/>
        <n v="550.56200000000001"/>
        <n v="87.798999999999992"/>
        <n v="377.54999999999995"/>
        <n v="72.680000000000007"/>
        <n v="102.58"/>
        <n v="220.80600000000001"/>
        <n v="120.63"/>
        <n v="371.88"/>
        <n v="144.91999999999999"/>
        <n v="73.188000000000002"/>
        <n v="38.475000000000001"/>
        <n v="72.16"/>
        <n v="137.6405"/>
        <n v="941.05800000000011"/>
        <n v="136.24199999999999"/>
        <n v="83.62"/>
        <n v="275.77800000000002"/>
        <n v="126.95400000000001"/>
        <n v="44.744999999999997"/>
        <n v="262.77999999999997"/>
        <n v="102.136"/>
        <n v="196.48"/>
        <n v="178.95600000000002"/>
        <n v="77.149499999999989"/>
        <n v="206.44"/>
        <n v="153.47"/>
        <n v="1198.5"/>
        <n v="45.84"/>
        <n v="231.93299999999996"/>
        <n v="312.12"/>
        <n v="101.43"/>
        <n v="795.72"/>
        <n v="585.36"/>
        <n v="233.548"/>
        <n v="86.782499999999985"/>
        <n v="130.07550000000001"/>
        <n v="237.57599999999999"/>
        <n v="95.417999999999992"/>
        <n v="172.75749999999999"/>
        <n v="98.36099999999999"/>
        <n v="447.3"/>
        <n v="93.22"/>
        <n v="47.61"/>
        <n v="77.671999999999997"/>
        <n v="66.996999999999986"/>
        <n v="38.778999999999996"/>
        <n v="99.846000000000004"/>
        <n v="33.914999999999999"/>
        <n v="37.5535"/>
        <n v="100.34"/>
        <n v="206.6"/>
        <n v="434.34000000000003"/>
        <n v="36.299999999999997"/>
        <n v="124.848"/>
        <n v="331.16"/>
        <n v="485.96"/>
        <n v="368.28000000000003"/>
        <n v="151.47999999999999"/>
        <n v="48.469000000000001"/>
        <n v="294.19200000000001"/>
        <n v="816.65000000000009"/>
        <n v="90.27"/>
        <n v="1496.934"/>
        <n v="158.90649999999999"/>
        <n v="282.04000000000002"/>
        <n v="1091.4480000000001"/>
        <n v="151.71499999999997"/>
        <n v="767.96"/>
        <n v="47.319499999999998"/>
        <n v="36.350999999999999"/>
        <n v="80.09"/>
        <n v="128.583"/>
        <n v="40.53"/>
        <n v="49.46"/>
        <n v="427.38"/>
        <n v="810.42600000000004"/>
        <n v="82.08"/>
        <n v="246.602"/>
        <n v="130.72999999999999"/>
        <n v="73.260000000000005"/>
        <n v="45.891000000000005"/>
        <n v="536.72"/>
        <n v="91.548000000000002"/>
        <n v="1348.4880000000001"/>
        <n v="73.584000000000003"/>
        <n v="134.65"/>
        <n v="41.21"/>
        <n v="81.180000000000007"/>
        <n v="353.62799999999999"/>
        <n v="213.095"/>
        <n v="108.27000000000001"/>
        <n v="1273.4550000000002"/>
        <n v="32.04"/>
        <n v="50.17"/>
        <n v="145.80000000000001"/>
        <n v="186.96"/>
        <n v="123.63"/>
        <n v="505.11"/>
        <n v="196.38399999999999"/>
        <n v="40.159999999999997"/>
        <n v="97.659000000000006"/>
        <n v="522.20000000000005"/>
        <n v="205.26"/>
        <n v="487.43999999999994"/>
        <n v="205.51349999999996"/>
        <n v="360.6"/>
        <n v="48.164999999999999"/>
        <n v="41.13"/>
        <n v="121.66"/>
        <n v="110.49299999999999"/>
        <n v="49.96"/>
        <n v="263.721"/>
        <n v="199.0155"/>
        <n v="35.4"/>
        <n v="46.575000000000003"/>
        <n v="201.96"/>
        <n v="239.28599999999997"/>
        <n v="374.01"/>
        <n v="144.52000000000001"/>
        <n v="405.12"/>
        <n v="73"/>
        <n v="35.700000000000003"/>
        <n v="1158.3919999999998"/>
        <n v="81.78"/>
        <n v="553.98599999999999"/>
        <n v="259.14799999999997"/>
        <n v="817.74"/>
        <n v="504.03199999999998"/>
        <n v="241"/>
        <n v="434.96699999999998"/>
        <n v="254.90399999999997"/>
        <n v="101.13"/>
        <n v="51.36"/>
        <n v="759.4"/>
        <n v="267.18"/>
        <n v="248.78"/>
        <n v="225.99"/>
        <n v="82.16"/>
        <n v="230.55"/>
        <n v="66.78"/>
        <n v="665.4224999999999"/>
        <n v="102.8"/>
        <n v="83.556000000000012"/>
        <n v="229.42499999999998"/>
        <n v="897.12299999999993"/>
        <n v="232.48399999999998"/>
        <n v="75.391999999999996"/>
        <n v="309.97800000000001"/>
        <n v="72.171000000000006"/>
        <n v="162.28"/>
        <n v="382.22"/>
        <n v="77.10199999999999"/>
        <n v="83.44"/>
        <n v="49.61"/>
        <n v="246.62"/>
        <n v="84.015000000000001"/>
        <n v="393.67749999999995"/>
        <n v="449.53200000000004"/>
        <n v="305.67599999999999"/>
        <n v="48.317"/>
        <n v="334.02"/>
        <n v="157.47099999999998"/>
        <n v="302.02"/>
        <n v="184.14"/>
        <n v="33.156000000000006"/>
        <n v="68.057999999999993"/>
        <n v="124.18"/>
        <n v="134.94999999999999"/>
        <n v="248"/>
        <n v="90.360000000000014"/>
        <n v="93.65"/>
        <n v="212.625"/>
        <n v="33.905499999999996"/>
        <n v="408.36"/>
        <n v="155.88999999999999"/>
        <n v="130.81"/>
        <n v="90.364000000000004"/>
        <n v="267.23500000000001"/>
        <n v="82.75"/>
        <n v="73.637999999999991"/>
        <n v="46.62"/>
        <n v="373.48299999999995"/>
        <n v="90.52"/>
        <n v="785.41249999999991"/>
        <n v="72.7"/>
        <n v="47"/>
        <n v="46.86"/>
        <n v="156.047"/>
        <n v="163.16"/>
        <n v="66.024000000000001"/>
        <n v="41.238"/>
        <n v="70.95"/>
        <n v="44.345999999999997"/>
        <n v="780.47249999999997"/>
        <n v="106.71000000000001"/>
        <n v="81.917999999999992"/>
        <n v="396.64"/>
        <n v="261.88"/>
        <n v="131.62"/>
        <n v="1144.712"/>
        <n v="81.040000000000006"/>
        <n v="232.3605"/>
        <n v="282.95999999999998"/>
        <n v="102.48"/>
        <n v="108.468"/>
        <n v="80.98"/>
        <n v="148.64400000000001"/>
        <n v="400.72"/>
        <n v="196.24"/>
        <n v="93.32"/>
        <n v="203.22"/>
        <n v="104.91"/>
        <n v="271.93200000000002"/>
        <n v="136.01"/>
        <n v="1556.7749999999999"/>
        <n v="1230.3"/>
        <n v="445.05599999999998"/>
        <n v="251.80699999999999"/>
        <n v="137.37"/>
        <n v="227.749"/>
        <n v="33.399000000000001"/>
        <n v="851.72550000000001"/>
        <n v="131.46"/>
        <n v="217.44"/>
        <n v="81.98"/>
        <n v="46.71"/>
        <n v="41.01"/>
        <n v="66.927499999999995"/>
        <n v="97.640999999999991"/>
        <n v="244.06"/>
        <n v="376.39949999999999"/>
        <n v="36.936"/>
        <n v="81.12"/>
        <n v="154.07999999999998"/>
        <n v="561.48"/>
        <n v="360.71999999999997"/>
        <n v="135.11849999999998"/>
        <n v="143.54"/>
        <n v="67.668499999999995"/>
        <n v="64.116"/>
        <n v="51.39"/>
        <n v="102.64"/>
        <n v="64.00800000000001"/>
        <n v="200.78"/>
        <n v="344.71800000000002"/>
        <n v="294.60000000000002"/>
        <n v="71.927999999999997"/>
        <n v="619.72200000000009"/>
        <n v="151.15"/>
        <n v="77.643500000000003"/>
        <n v="135.40350000000001"/>
        <n v="166.48"/>
        <n v="134.8905"/>
        <n v="68.285999999999987"/>
        <n v="148.64999999999998"/>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1999999999999"/>
        <n v="187.00749999999999"/>
        <n v="81.7"/>
        <n v="88.264499999999998"/>
        <n v="152.01"/>
        <n v="36.65"/>
        <n v="404.09999999999997"/>
        <n v="578.79999999999995"/>
        <n v="65.718000000000004"/>
        <n v="104.25299999999999"/>
        <n v="383.18"/>
        <n v="1922.268"/>
        <n v="124.74000000000002"/>
        <n v="193.19200000000001"/>
        <n v="166.5"/>
        <n v="70.2"/>
        <n v="202.68"/>
        <n v="458.99250000000001"/>
        <n v="1059.0150000000001"/>
        <n v="50.18"/>
        <n v="83.38"/>
        <n v="33.772499999999994"/>
        <n v="154.36000000000001"/>
        <n v="155.68"/>
        <n v="34.807500000000005"/>
        <n v="134.74799999999999"/>
        <n v="185.65200000000002"/>
        <n v="51.61"/>
        <n v="48.031999999999996"/>
        <n v="331.48"/>
        <n v="110.31"/>
        <n v="392.74"/>
        <n v="70.66"/>
        <n v="167.148"/>
        <n v="125.25"/>
        <n v="341.98"/>
        <n v="40.04"/>
        <n v="115.33949999999999"/>
        <n v="401.76000000000005"/>
        <n v="333.08"/>
        <n v="340.28100000000006"/>
        <n v="35.496000000000002"/>
        <n v="117.30600000000001"/>
        <n v="154.86000000000001"/>
        <n v="414.56"/>
        <n v="156.2655"/>
        <n v="465.83249999999992"/>
        <n v="68.276499999999999"/>
        <n v="389.94"/>
        <n v="99.06"/>
        <n v="121.10799999999999"/>
        <n v="90.94"/>
        <n v="145.68"/>
        <n v="157.035"/>
        <n v="36.270000000000003"/>
        <n v="80.819999999999993"/>
        <n v="284.11200000000002"/>
        <n v="132.876"/>
        <n v="521.58600000000001"/>
        <n v="149.7105"/>
        <n v="99.94"/>
        <n v="699.93"/>
        <n v="124.5735"/>
        <n v="33.137999999999998"/>
        <n v="122.28"/>
        <n v="77.281999999999996"/>
        <n v="51.02"/>
        <n v="68.969999999999985"/>
        <n v="1326.204"/>
        <n v="129.29400000000001"/>
        <n v="288.67200000000003"/>
        <n v="216.24"/>
        <n v="183.44"/>
        <n v="330.34"/>
        <n v="66.328999999999994"/>
        <n v="236.44800000000004"/>
        <n v="1264.2750000000001"/>
        <n v="599.79"/>
        <n v="350.75"/>
        <n v="71.72"/>
        <n v="92.27"/>
        <n v="802.28099999999995"/>
        <n v="87.74199999999999"/>
        <n v="46.295999999999999"/>
        <n v="96.842999999999989"/>
        <n v="81.099999999999994"/>
        <n v="102.6"/>
        <n v="247.68"/>
        <n v="472.56600000000003"/>
        <n v="39.42"/>
        <n v="248.5"/>
        <n v="312.86"/>
        <n v="80.3"/>
        <n v="79.89"/>
        <n v="39.5"/>
        <n v="80.7"/>
        <n v="80.86"/>
        <n v="607.86"/>
        <n v="487.24"/>
        <n v="1516.95"/>
        <n v="37.448999999999998"/>
        <n v="161.36000000000001"/>
        <n v="123.68"/>
        <n v="146.29"/>
        <n v="296.90999999999997"/>
        <n v="183.18"/>
        <n v="46.602000000000004"/>
        <n v="92.5"/>
        <n v="595.5"/>
        <n v="137.52000000000001"/>
        <n v="322.95999999999998"/>
        <n v="82.86"/>
        <n v="51.15"/>
        <n v="545.72400000000005"/>
        <n v="101.86"/>
        <n v="96.500999999999991"/>
        <n v="724.23"/>
        <n v="72.819999999999993"/>
        <n v="144.5"/>
        <n v="413.44"/>
        <n v="495.89"/>
        <n v="180.88200000000001"/>
        <n v="1198.404"/>
        <n v="154.6"/>
        <n v="79.0685"/>
        <n v="138.69"/>
        <n v="119.035"/>
        <n v="32.543999999999997"/>
        <n v="357.96600000000001"/>
        <n v="154.10899999999998"/>
        <n v="313.62"/>
        <n v="431.61"/>
        <n v="33.255000000000003"/>
        <n v="121.38"/>
        <n v="71.622"/>
        <n v="205.24"/>
        <n v="102.3"/>
        <n v="45.747"/>
        <n v="766.2600000000001"/>
        <n v="122.11"/>
        <n v="102.38"/>
        <n v="167.04"/>
        <n v="174.34399999999999"/>
        <n v="144.51"/>
        <n v="134.19000000000003"/>
        <n v="120.9"/>
        <n v="185.934"/>
        <n v="273.02"/>
        <n v="523.32000000000005"/>
        <n v="47.823"/>
        <n v="206.74"/>
        <n v="348.58350000000002"/>
        <n v="576.63"/>
        <n v="462.44099999999997"/>
        <n v="200.34000000000003"/>
        <n v="183.19200000000001"/>
        <n v="144.84"/>
        <n v="208.13550000000001"/>
        <n v="161.62"/>
        <n v="46.377000000000002"/>
        <n v="388.3125"/>
        <n v="149.39100000000002"/>
        <n v="242.44"/>
        <n v="262.2"/>
        <n v="92.88"/>
        <n v="36.659999999999997"/>
        <n v="702.76499999999999"/>
        <n v="32.372999999999998"/>
        <n v="425.37399999999997"/>
        <n v="130.64400000000001"/>
        <n v="573.36"/>
        <n v="155.04"/>
        <n v="46.84"/>
        <n v="346.27499999999998"/>
        <n v="91.07"/>
        <n v="81.86"/>
        <n v="45.45"/>
        <n v="70.62"/>
        <n v="103.12"/>
        <n v="292.44"/>
        <n v="102.68"/>
        <n v="145.92950000000002"/>
        <n v="70.073999999999998"/>
        <n v="782.7650000000001"/>
        <n v="36.72"/>
        <n v="377.39699999999999"/>
        <n v="364.98999999999995"/>
        <n v="147.76"/>
        <n v="153.16999999999999"/>
        <n v="165.7"/>
        <n v="143.52000000000001"/>
        <n v="192.94"/>
        <n v="168.56"/>
        <n v="247.8"/>
        <n v="281.86"/>
        <n v="73.150000000000006"/>
        <n v="374.96499999999997"/>
        <n v="104.70899999999999"/>
        <n v="287.565"/>
        <n v="95.171000000000006"/>
        <n v="231.72399999999999"/>
        <n v="127.56599999999999"/>
        <n v="286.36799999999999"/>
        <n v="108.69"/>
        <n v="361.83"/>
        <n v="139.38"/>
        <n v="35.055"/>
        <n v="231.47699999999998"/>
        <n v="70.033999999999992"/>
        <n v="470.22"/>
        <n v="122.49600000000001"/>
        <n v="187.1"/>
        <n v="131.74"/>
        <n v="436.0025"/>
        <n v="590.52"/>
        <n v="34.741500000000002"/>
        <n v="82.38"/>
        <n v="129.83649999999997"/>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49999999999996"/>
        <n v="65.096999999999994"/>
        <n v="250.84"/>
        <n v="70.192999999999998"/>
        <n v="998.64"/>
        <n v="562.67999999999995"/>
        <n v="34.826999999999998"/>
        <n v="43.966000000000001"/>
        <n v="184.24"/>
        <n v="118.64999999999999"/>
        <n v="83.3"/>
        <n v="187.68"/>
        <n v="102.5"/>
        <n v="576.93600000000004"/>
        <n v="69.087999999999994"/>
        <n v="46.19"/>
        <n v="469.74"/>
        <n v="123.91"/>
        <n v="50.64"/>
        <n v="126.864"/>
        <n v="39.206499999999998"/>
        <n v="73.8"/>
        <n v="196.91"/>
        <n v="107.37"/>
        <n v="156.21799999999999"/>
        <n v="40.57"/>
        <n v="182.03899999999999"/>
        <n v="146.36649999999997"/>
        <n v="120.8"/>
        <n v="40.15"/>
        <n v="571.19999999999993"/>
        <n v="70.546999999999997"/>
        <n v="742.92"/>
        <n v="70.185999999999993"/>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6999999999996"/>
        <n v="81.680000000000007"/>
        <n v="143.32"/>
        <n v="312.62"/>
        <n v="271.863"/>
        <n v="81.971999999999994"/>
        <n v="654.37249999999995"/>
        <n v="124.17"/>
        <n v="145.30249999999998"/>
        <n v="240.29999999999998"/>
        <n v="73.22"/>
        <n v="250.43899999999999"/>
        <n v="145.7585"/>
        <n v="160.12"/>
        <n v="40.549999999999997"/>
        <n v="115.84649999999999"/>
        <n v="748.93499999999995"/>
        <n v="173.09700000000001"/>
        <n v="406.20000000000005"/>
        <n v="46.16"/>
        <n v="101.54"/>
        <n v="134.84299999999999"/>
        <n v="424.79999999999995"/>
        <n v="163.62"/>
        <n v="100.18"/>
        <n v="92.31"/>
        <n v="485.52000000000004"/>
        <n v="43.225000000000001"/>
        <n v="35.99"/>
        <n v="122.55"/>
        <n v="378.65999999999997"/>
        <n v="524.28599999999994"/>
        <n v="125.32"/>
        <n v="334.52"/>
        <n v="80.19"/>
        <n v="49.86"/>
        <n v="391.02"/>
        <n v="39.61"/>
        <n v="70.86"/>
        <n v="258.94400000000002"/>
        <n v="131.79"/>
        <n v="3655.2599999999998"/>
        <n v="101.85"/>
        <n v="1315.3319999999999"/>
        <n v="166.56"/>
        <n v="68.297499999999999"/>
        <n v="38.817"/>
        <n v="137.93999999999997"/>
        <n v="3213.47"/>
        <n v="82.5"/>
        <n v="184"/>
        <n v="72.801000000000002"/>
        <n v="194.73"/>
        <n v="398.73499999999996"/>
        <n v="427.59000000000003"/>
        <n v="196.33"/>
        <n v="82.1"/>
        <n v="123.09"/>
        <n v="282.18"/>
        <n v="157.04"/>
        <n v="818.76"/>
        <n v="36.1"/>
        <n v="278.19"/>
        <n v="468.2835"/>
        <n v="66.33"/>
        <n v="35.619999999999997"/>
        <n v="401.44650000000001"/>
        <n v="336.88799999999998"/>
        <n v="620.88"/>
        <n v="401.32"/>
        <n v="268.56"/>
        <n v="102.32"/>
        <n v="97.037999999999997"/>
        <n v="138.07300000000001"/>
        <n v="32.355000000000004"/>
        <n v="51.09"/>
        <n v="337.77299999999997"/>
        <n v="250.35000000000002"/>
        <n v="81.72"/>
        <n v="78.099499999999992"/>
        <n v="32.337000000000003"/>
        <n v="329.54"/>
        <n v="170.49600000000001"/>
        <n v="90.7"/>
        <n v="45.59"/>
        <n v="395.68500000000006"/>
        <n v="145.18799999999999"/>
        <n v="93.293999999999997"/>
        <n v="230.261"/>
        <n v="154.09"/>
        <n v="76.60799999999999"/>
        <n v="79.908500000000004"/>
        <n v="146.66"/>
        <n v="398.06"/>
        <n v="195.60499999999999"/>
        <n v="282.36"/>
        <n v="74.222999999999999"/>
        <n v="166.91"/>
        <n v="45.99"/>
        <n v="35.159499999999994"/>
        <n v="704.5"/>
        <n v="109.97999999999999"/>
        <n v="32.67"/>
        <n v="241.28"/>
        <n v="47.07"/>
        <n v="294.38599999999997"/>
        <n v="43.671499999999995"/>
        <n v="188.70799999999997"/>
        <n v="842.84999999999991"/>
        <n v="67.355000000000004"/>
        <n v="123.71400000000001"/>
        <n v="152.78"/>
        <n v="47.271999999999998"/>
        <n v="149.72"/>
        <n v="106.2585"/>
        <n v="79.551500000000004"/>
        <n v="546.82000000000005"/>
        <n v="763.88"/>
        <n v="35.78"/>
        <n v="356.96249999999998"/>
        <n v="520.99199999999996"/>
        <n v="162.51"/>
        <n v="211.56"/>
        <n v="90.28"/>
        <n v="684.5"/>
        <n v="290.24399999999997"/>
        <n v="156.06"/>
        <n v="1186.4639999999999"/>
        <n v="71.28"/>
        <n v="152.94050000000001"/>
        <n v="117.98049999999999"/>
        <n v="68.608999999999995"/>
        <n v="155.45799999999997"/>
        <n v="637.51499999999999"/>
        <n v="45.153500000000001"/>
        <n v="417.3075"/>
        <n v="556.53750000000002"/>
        <n v="804.09999999999991"/>
        <n v="121.53"/>
        <n v="81.08"/>
        <n v="541.548"/>
        <n v="192.42"/>
        <n v="2831.6899999999996"/>
        <n v="75.905000000000001"/>
        <n v="51.12"/>
        <n v="180.66"/>
        <n v="69.919999999999987"/>
        <n v="438.21000000000004"/>
        <n v="289.48"/>
        <n v="60.536999999999999"/>
        <n v="266.24"/>
        <n v="48.668499999999995"/>
        <n v="93.5"/>
        <n v="123.47999999999999"/>
        <n v="37.753"/>
        <n v="126.33300000000001"/>
        <n v="293.56799999999998"/>
        <n v="32.652000000000001"/>
        <n v="197.154"/>
        <n v="613.52"/>
        <n v="251"/>
        <n v="205.91249999999999"/>
        <n v="274.73999999999995"/>
        <n v="286.2"/>
        <n v="495.56"/>
        <n v="128.64899999999997"/>
        <n v="88.805999999999997"/>
        <n v="148.2475"/>
        <n v="36.74"/>
        <n v="398.56"/>
        <n v="70.375999999999991"/>
        <n v="145.71"/>
        <n v="143.887"/>
        <n v="450.5"/>
        <n v="140.12100000000001"/>
        <n v="47.604499999999994"/>
        <n v="128.29500000000002"/>
        <n v="544.6635"/>
        <n v="205.173"/>
        <n v="162.97999999999999"/>
        <n v="1041.3440000000001"/>
        <n v="32.832000000000001"/>
        <n v="696.91500000000008"/>
        <n v="202.28"/>
        <n v="311.15999999999997"/>
        <n v="132.49"/>
        <n v="161.30000000000001"/>
        <n v="33.639499999999998"/>
        <n v="123.03"/>
        <n v="36.01"/>
        <n v="95.399000000000001"/>
        <n v="300.89999999999998"/>
        <n v="42.930000000000007"/>
        <n v="73.691999999999993"/>
        <n v="102.84"/>
        <n v="148.49100000000001"/>
        <n v="145.65"/>
        <n v="459.57199999999995"/>
        <n v="36.94"/>
        <n v="85.784999999999997"/>
        <n v="335.05"/>
        <n v="34.104999999999997"/>
        <n v="277.23600000000005"/>
        <n v="157.91"/>
        <n v="117.10650000000001"/>
        <n v="228.34200000000001"/>
        <n v="178.29"/>
        <n v="31.195"/>
        <n v="158.86849999999998"/>
        <n v="145.94"/>
        <n v="248.73"/>
        <n v="993.42899999999997"/>
        <n v="984.96299999999997"/>
        <n v="78.564999999999998"/>
        <n v="40.33"/>
        <n v="69.691499999999991"/>
        <n v="138.87"/>
        <n v="39.729999999999997"/>
        <n v="497.87600000000003"/>
        <n v="88.710999999999999"/>
        <n v="71.225999999999999"/>
        <n v="124.491"/>
        <n v="253.9"/>
        <n v="142.82999999999998"/>
        <n v="45.675000000000004"/>
        <n v="50.33"/>
        <n v="42.75"/>
        <n v="234.59400000000002"/>
        <n v="446.76599999999996"/>
        <n v="143.08000000000001"/>
        <n v="204.98"/>
        <n v="560.79599999999994"/>
        <n v="121.44"/>
        <n v="176.47199999999998"/>
        <n v="349.43400000000003"/>
        <n v="311.06799999999998"/>
        <n v="617.91800000000001"/>
        <n v="40.26"/>
        <n v="42.506999999999998"/>
        <n v="42.610500000000002"/>
        <n v="657.05799999999999"/>
        <n v="126.12"/>
        <n v="36"/>
        <n v="154.13749999999999"/>
        <n v="150.44"/>
        <n v="239.72299999999998"/>
        <n v="167.44"/>
        <n v="70.58"/>
        <n v="389.30999999999995"/>
        <n v="40.67"/>
        <n v="40.94"/>
        <n v="287.53649999999999"/>
        <n v="101.43900000000001"/>
        <n v="38.284999999999997"/>
        <n v="86.364499999999992"/>
        <n v="689.73249999999996"/>
        <n v="102.06"/>
        <n v="50.67"/>
        <n v="1240.8899999999999"/>
        <n v="778.4"/>
        <n v="94"/>
        <n v="80.92"/>
        <n v="156.11000000000001"/>
        <n v="219.20400000000001"/>
        <n v="97.793999999999997"/>
        <n v="1456.02"/>
        <n v="359.75549999999998"/>
        <n v="287.892"/>
        <n v="204.74"/>
        <n v="102.13"/>
        <n v="161.82"/>
        <n v="166.58"/>
        <n v="273.45999999999998"/>
        <n v="304.88"/>
        <n v="128.304"/>
        <n v="72.26100000000001"/>
        <n v="135.261"/>
        <n v="260.68949999999995"/>
        <n v="43.624000000000002"/>
        <n v="149.22000000000003"/>
        <n v="171.53"/>
        <n v="1552.7160000000003"/>
        <n v="141"/>
        <n v="305.77999999999997"/>
        <n v="163.80000000000001"/>
        <n v="103.58"/>
        <n v="250.92000000000002"/>
        <n v="38.522499999999994"/>
        <n v="291.77999999999997"/>
        <n v="163.25"/>
        <n v="200.22"/>
        <n v="148.30199999999999"/>
        <n v="571.44000000000005"/>
        <n v="41.18"/>
        <n v="365.262"/>
        <n v="1036.26"/>
        <n v="365.976"/>
        <n v="440.66999999999996"/>
        <n v="322.42"/>
        <n v="135.41299999999998"/>
        <n v="142.95599999999999"/>
        <n v="138.10149999999999"/>
        <n v="94.2"/>
        <n v="697.90500000000009"/>
        <n v="248.67000000000002"/>
        <n v="161.6"/>
        <n v="75.125999999999991"/>
        <n v="242.7"/>
        <n v="41.37"/>
        <n v="387.74249999999995"/>
        <n v="36.19"/>
        <n v="142.04"/>
        <n v="133.66999999999999"/>
        <n v="999.59999999999991"/>
        <n v="179.87400000000002"/>
        <n v="603.36"/>
        <n v="190.45599999999999"/>
        <n v="43.401000000000003"/>
        <n v="214.03"/>
        <n v="365.25599999999997"/>
        <n v="81.58"/>
        <n v="213.74100000000001"/>
        <n v="164.92"/>
        <n v="519.54999999999995"/>
        <n v="447.21"/>
        <n v="282.57"/>
        <n v="46.87"/>
        <n v="33.291000000000004"/>
        <n v="135.44"/>
        <n v="276.75"/>
        <n v="385.2"/>
        <n v="39.94"/>
        <n v="451.83000000000004"/>
        <n v="142.13999999999999"/>
        <n v="50.78"/>
        <n v="268.86899999999997"/>
        <n v="140.79599999999999"/>
        <n v="103.5"/>
        <n v="74.007000000000005"/>
        <n v="129.75299999999999"/>
        <n v="329.88"/>
        <n v="103.819"/>
        <n v="430.77"/>
        <n v="315.32"/>
        <n v="101.58"/>
        <n v="666.84"/>
        <n v="166.66"/>
        <n v="136.363"/>
        <n v="493.5"/>
        <n v="222.15600000000001"/>
        <n v="206.34"/>
        <n v="47.813499999999998"/>
        <n v="728.178"/>
        <n v="185.61099999999999"/>
        <n v="524"/>
        <n v="246.78000000000003"/>
        <n v="90.79"/>
        <n v="41.33"/>
        <n v="78.070999999999998"/>
        <n v="391.35249999999996"/>
        <n v="111"/>
        <n v="81.8"/>
        <n v="110.997"/>
        <n v="130.26249999999999"/>
        <n v="362.96100000000001"/>
        <n v="89.043499999999995"/>
        <n v="37.090000000000003"/>
        <n v="45.43"/>
        <n v="35.550000000000004"/>
        <n v="222.44399999999999"/>
        <n v="103.61"/>
        <n v="276.92500000000001"/>
        <n v="348.76799999999997"/>
        <n v="262.96199999999999"/>
        <n v="131.91999999999999"/>
        <n v="424.72800000000001"/>
        <n v="34.655999999999999"/>
        <n v="443.00399999999996"/>
        <n v="206.958"/>
        <n v="181.85400000000001"/>
        <n v="76.142499999999998"/>
        <n v="83.74"/>
        <n v="243.1"/>
        <n v="244.17000000000002"/>
        <n v="36.799999999999997"/>
        <n v="1048.4100000000001"/>
        <n v="50.94"/>
        <n v="251.78"/>
        <n v="103.8"/>
        <n v="79.5"/>
        <n v="79.440999999999988"/>
        <n v="223.53300000000002"/>
        <n v="46.53"/>
        <n v="99.38"/>
        <n v="192.61800000000002"/>
        <n v="83.03"/>
        <n v="40.799999999999997"/>
        <n v="213.078"/>
        <n v="110.45700000000001"/>
        <n v="417.24"/>
        <n v="172.37749999999997"/>
        <n v="89.712000000000003"/>
        <n v="35.799999999999997"/>
        <n v="195.12"/>
        <n v="75.410999999999987"/>
        <n v="296.4205"/>
        <n v="35.5"/>
        <n v="46.44"/>
        <n v="66.917999999999992"/>
        <n v="66.290999999999997"/>
        <n v="127.62000000000002"/>
        <n v="48.278999999999996"/>
        <n v="107.2105"/>
        <n v="216.45000000000002"/>
        <n v="35.58"/>
        <n v="147.155"/>
        <n v="153.86199999999999"/>
        <n v="91.36"/>
        <n v="78.819999999999993"/>
        <n v="269.98"/>
        <n v="77.766999999999996"/>
        <n v="85.518999999999991"/>
        <n v="101.46"/>
        <n v="344.99249999999995"/>
        <n v="163.47999999999999"/>
        <n v="415.827"/>
        <n v="406.44"/>
        <n v="62.678999999999995"/>
        <n v="242.12"/>
        <n v="143.62"/>
        <n v="580.72"/>
        <n v="72.14"/>
        <n v="195.02100000000002"/>
        <n v="32.894999999999996"/>
        <n v="592.23"/>
        <n v="96.614999999999995"/>
        <n v="95.456000000000003"/>
        <n v="106.59"/>
        <n v="84.402000000000001"/>
        <n v="177.56100000000001"/>
        <n v="63.467999999999996"/>
        <n v="142.21499999999997"/>
        <n v="468.75"/>
        <n v="360.42"/>
        <n v="145.21"/>
        <n v="71.603999999999999"/>
        <n v="291.54599999999999"/>
        <n v="250.74"/>
        <n v="196.57"/>
        <n v="371.90600000000001"/>
        <n v="576.84"/>
        <n v="133.285"/>
        <n v="650.52199999999993"/>
        <n v="48.060499999999998"/>
        <n v="83.412000000000006"/>
        <n v="91.45"/>
        <n v="120.84"/>
        <n v="73.86"/>
        <n v="143.69"/>
        <n v="294.18"/>
        <n v="153.88"/>
        <n v="216.60000000000002"/>
        <n v="457.59000000000003"/>
        <n v="67.241"/>
        <n v="466.75"/>
        <n v="103.42"/>
        <n v="39.86"/>
        <n v="167.42"/>
        <n v="47.62"/>
        <n v="76.047499999999999"/>
        <n v="51.82"/>
        <n v="548.35199999999998"/>
        <n v="37.866999999999997"/>
        <n v="586.87199999999996"/>
        <n v="94.04"/>
        <n v="141.58000000000001"/>
        <n v="92.82"/>
        <n v="69.75"/>
        <n v="122.43"/>
        <n v="783.45"/>
        <n v="151.73099999999999"/>
        <n v="165.96"/>
        <n v="980.13599999999997"/>
        <n v="76.911999999999992"/>
        <n v="200.36"/>
        <n v="140.886"/>
        <n v="136.88999999999999"/>
        <n v="155.35"/>
        <n v="77.073499999999996"/>
        <n v="145.87"/>
        <n v="774.6389999999999"/>
        <n v="74.052000000000007"/>
        <n v="49.5"/>
        <n v="88.311999999999983"/>
        <n v="36.909999999999997"/>
        <n v="35.6"/>
        <n v="152.47499999999999"/>
        <n v="85.536000000000001"/>
        <n v="296.24400000000003"/>
        <n v="37.990499999999997"/>
        <n v="140.44"/>
        <n v="235.08699999999999"/>
        <n v="338.334"/>
        <n v="33.705999999999996"/>
        <n v="403.89"/>
        <n v="216.09"/>
        <n v="40.24"/>
        <n v="36.14"/>
        <n v="76.417999999999992"/>
        <n v="105.82050000000001"/>
        <n v="475.26599999999996"/>
        <n v="580.16499999999996"/>
        <n v="120.09"/>
        <n v="616.5"/>
        <n v="764.6"/>
        <n v="72.27"/>
        <n v="83.05"/>
        <n v="292.45999999999998"/>
        <n v="288.18"/>
        <n v="237.17550000000003"/>
        <n v="109.449"/>
        <n v="390.18"/>
        <n v="502.56000000000006"/>
        <n v="152.94"/>
        <n v="89.963999999999999"/>
        <n v="123.89599999999999"/>
        <n v="185.57300000000001"/>
        <n v="103.31"/>
        <n v="369.93"/>
        <n v="36.323999999999998"/>
        <n v="166.12"/>
        <n v="303.45999999999998"/>
        <n v="273.63800000000003"/>
        <n v="154.87"/>
        <n v="363.44700000000006"/>
        <n v="232.27499999999998"/>
        <n v="271.26"/>
        <n v="1601.3999999999999"/>
        <n v="120.94"/>
        <n v="566.08299999999997"/>
        <n v="362.64"/>
        <n v="96.643500000000003"/>
        <n v="72.42"/>
        <n v="523.25"/>
        <n v="942.16249999999991"/>
        <n v="69.463999999999999"/>
        <n v="462.04999999999995"/>
        <n v="487.48"/>
        <n v="248.71"/>
        <n v="50.98"/>
        <n v="182.22"/>
        <n v="101.51699999999998"/>
        <n v="87.352499999999992"/>
        <n v="39.1875"/>
        <n v="534.6"/>
        <n v="380.85499999999996"/>
        <n v="98.552999999999997"/>
        <n v="79.419999999999987"/>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69999999999999"/>
        <n v="171.51299999999998"/>
        <n v="47.195999999999998"/>
        <n v="249.375"/>
        <n v="69.882000000000005"/>
        <n v="72.711000000000013"/>
        <n v="77.007000000000005"/>
        <n v="163.32"/>
        <n v="146.55000000000001"/>
        <n v="291.15000000000003"/>
        <n v="244.94"/>
        <n v="212.79000000000002"/>
        <n v="191.44"/>
        <n v="165.84"/>
        <n v="82.82"/>
        <n v="318.49699999999996"/>
        <n v="44.830499999999994"/>
        <n v="274.70999999999998"/>
        <n v="617.67999999999995"/>
        <n v="94.828999999999994"/>
        <n v="82.421999999999997"/>
        <n v="123.33"/>
        <n v="143.6"/>
        <n v="34.513499999999993"/>
        <n v="218.21499999999997"/>
        <n v="36.630000000000003"/>
        <n v="134.31099999999998"/>
        <n v="978.83249999999987"/>
        <n v="104.69"/>
        <n v="648.33699999999999"/>
        <n v="119.6525"/>
        <n v="523.83000000000004"/>
        <n v="81.22"/>
        <n v="144.62"/>
        <n v="136.68300000000002"/>
        <n v="156.55000000000001"/>
        <n v="152.72"/>
        <n v="38.484499999999997"/>
        <n v="121.83"/>
        <n v="88.739499999999992"/>
        <n v="180.46"/>
        <n v="51.75"/>
        <n v="277.85700000000003"/>
        <n v="297.46800000000002"/>
        <n v="196.39"/>
        <n v="72.5"/>
        <n v="379.71499999999997"/>
        <n v="44.003999999999998"/>
        <n v="604.24"/>
        <n v="65.150999999999996"/>
        <n v="72.650000000000006"/>
        <n v="198.44"/>
        <n v="193.67"/>
        <n v="830.15"/>
        <n v="163.13999999999999"/>
        <n v="287.72000000000003"/>
        <n v="280.59000000000003"/>
        <n v="1542.61"/>
        <n v="116.39399999999999"/>
        <n v="142.84"/>
        <n v="217.04999999999998"/>
        <n v="114.399"/>
        <n v="103.68"/>
        <n v="209.91599999999997"/>
        <n v="91.78"/>
        <n v="186.26"/>
        <n v="33.003"/>
        <n v="184.5"/>
        <n v="35.649000000000001"/>
        <n v="138.703"/>
        <n v="331.99200000000002"/>
        <n v="70.91"/>
        <n v="275.07600000000002"/>
        <n v="137.71199999999999"/>
        <n v="152.97"/>
        <n v="91.58"/>
        <n v="161.31"/>
        <n v="68.342999999999989"/>
        <n v="79.459999999999994"/>
        <n v="72.099999999999994"/>
        <n v="194.36"/>
        <n v="183.03649999999999"/>
        <n v="248.72400000000002"/>
        <n v="192.82"/>
        <n v="499.56000000000006"/>
        <n v="161.84"/>
        <n v="326.20000000000005"/>
        <n v="167.12"/>
        <n v="377.25"/>
        <n v="32.058"/>
        <n v="208.04"/>
        <n v="667.51199999999994"/>
        <n v="90.58"/>
        <n v="120.22"/>
        <n v="109.05000000000001"/>
        <n v="390.56"/>
        <n v="184.2"/>
        <n v="72.936000000000007"/>
        <n v="181.56399999999999"/>
        <n v="156.19"/>
        <n v="147.72"/>
        <n v="299.13599999999997"/>
        <n v="505.53"/>
        <n v="44.117999999999995"/>
        <n v="62.910000000000004"/>
        <n v="79.66"/>
        <n v="72.040000000000006"/>
        <n v="375.93"/>
        <n v="249.75"/>
        <n v="452.16"/>
        <n v="159.56"/>
        <n v="519.98400000000004"/>
        <n v="472.26"/>
        <n v="85.851500000000001"/>
        <n v="1336.0725"/>
        <n v="130.94"/>
        <n v="287.6825"/>
        <n v="98.724000000000004"/>
        <n v="279.01799999999997"/>
        <n v="597.67200000000003"/>
        <n v="91.062000000000012"/>
        <n v="155.83000000000001"/>
        <n v="34.561"/>
        <n v="248.18"/>
        <n v="134.88099999999997"/>
        <n v="518.2025000000001"/>
        <n v="30.242999999999999"/>
        <n v="157.84"/>
        <n v="336.35"/>
        <n v="390.22650000000004"/>
        <n v="178.517"/>
        <n v="85.644000000000005"/>
        <n v="778.25"/>
        <n v="195.15"/>
        <n v="81.569999999999993"/>
        <n v="627.20000000000005"/>
        <n v="294.709"/>
        <n v="1332.12"/>
        <n v="691.7299999999999"/>
        <n v="80.44"/>
        <n v="38.606999999999999"/>
        <n v="93.55"/>
        <n v="293.7"/>
        <n v="548.31600000000003"/>
        <n v="125.14"/>
        <n v="144.43199999999999"/>
        <n v="147.24"/>
        <n v="379.10699999999997"/>
        <n v="38.180499999999995"/>
        <n v="493.24"/>
        <n v="38.930999999999997"/>
        <n v="106.14000000000001"/>
        <n v="537.96"/>
        <n v="494.02000000000004"/>
        <n v="1480.95"/>
        <n v="39.590000000000003"/>
        <n v="219.38499999999996"/>
        <n v="272.13"/>
        <n v="164.36"/>
        <n v="91.37"/>
        <n v="46.92"/>
        <n v="95.275500000000008"/>
        <n v="125.04350000000001"/>
        <n v="312.89999999999998"/>
        <n v="760.45600000000002"/>
        <n v="332.8"/>
        <n v="153.87"/>
        <n v="200.2"/>
        <n v="73.739999999999995"/>
        <n v="178.37199999999999"/>
        <n v="76.094999999999985"/>
        <n v="145.02000000000001"/>
        <n v="31.45"/>
        <n v="100.04"/>
        <n v="68.305000000000007"/>
        <n v="116.89200000000001"/>
        <n v="74.907000000000011"/>
        <n v="93.897000000000006"/>
        <n v="156.94999999999999"/>
        <n v="35.590000000000003"/>
        <n v="604.56600000000003"/>
        <n v="412.452"/>
        <n v="327.51"/>
        <n v="74"/>
        <n v="198.38400000000001"/>
        <n v="37.020000000000003"/>
        <n v="81.06"/>
        <n v="103.82"/>
        <n v="34.7605"/>
        <n v="95.904000000000011"/>
        <n v="147.38399999999999"/>
        <n v="186.16"/>
        <n v="49.79"/>
        <n v="541.14"/>
        <n v="59.822999999999993"/>
        <n v="46.43"/>
        <n v="185.01249999999999"/>
        <n v="284.32"/>
        <n v="90.61099999999999"/>
        <n v="493.53"/>
        <n v="350.47800000000001"/>
        <n v="617.27"/>
        <n v="60.52"/>
        <n v="77.99499999999999"/>
        <n v="291.91599999999994"/>
        <n v="183.5"/>
        <n v="892.80000000000007"/>
        <n v="73.106999999999999"/>
        <n v="78.013999999999996"/>
        <n v="129.14100000000002"/>
        <n v="143.38"/>
        <n v="144.54"/>
        <n v="36.828000000000003"/>
        <n v="642.64250000000004"/>
        <n v="40.770000000000003"/>
        <n v="33.6965"/>
        <n v="46.59"/>
        <n v="69.959999999999994"/>
        <n v="253.79999999999998"/>
        <n v="84.861000000000004"/>
        <n v="464.15100000000001"/>
        <n v="40.985999999999997"/>
        <n v="281.952"/>
        <n v="72.81"/>
        <n v="481.91999999999996"/>
        <n v="792.34749999999997"/>
        <n v="34.475999999999999"/>
        <n v="292.32"/>
        <n v="615.45000000000005"/>
        <n v="36.69"/>
        <n v="521.72"/>
        <n v="146.13999999999999"/>
        <n v="1331.72"/>
        <n v="489.72"/>
        <n v="219.02400000000003"/>
        <n v="160.11299999999997"/>
        <n v="142.596"/>
        <n v="35.865000000000002"/>
        <n v="121.59"/>
        <n v="520.16600000000005"/>
        <n v="97.712999999999994"/>
        <n v="284.88"/>
        <n v="267.62"/>
        <n v="68.832999999999998"/>
        <n v="792.4"/>
        <n v="71.170500000000004"/>
        <n v="389.84"/>
        <n v="161.03"/>
        <n v="33.896000000000001"/>
        <n v="37.695999999999998"/>
        <n v="438.65999999999997"/>
        <n v="71.680000000000007"/>
        <n v="103.54"/>
        <n v="133.95999999999998"/>
        <n v="47.17"/>
        <n v="90.738"/>
        <n v="289.36799999999999"/>
        <n v="81.56"/>
        <n v="141.69"/>
        <n v="74.951999999999998"/>
        <n v="164.86"/>
        <n v="145.52000000000001"/>
        <n v="479.73599999999999"/>
        <n v="147.36000000000001"/>
        <n v="282.42099999999999"/>
        <n v="51.74"/>
        <n v="71.7"/>
        <n v="74.878999999999991"/>
        <n v="690.66"/>
        <n v="130.79700000000003"/>
        <n v="135.08100000000002"/>
        <n v="307.68299999999999"/>
        <n v="82.48"/>
        <n v="40.1"/>
        <n v="160.47999999999999"/>
        <n v="604.04"/>
        <n v="46.188000000000002"/>
        <n v="145.22"/>
        <n v="204.7"/>
        <n v="326.76"/>
        <n v="48.6875"/>
        <n v="48.241"/>
        <n v="126.64449999999999"/>
        <n v="162.06"/>
        <n v="66.654000000000011"/>
        <n v="338.01"/>
        <n v="193.70499999999998"/>
        <n v="205.88"/>
        <n v="1299.6000000000001"/>
        <n v="46.206000000000003"/>
        <n v="257.68799999999999"/>
        <n v="73.340999999999994"/>
        <n v="79.400000000000006"/>
        <n v="1240.8120000000001"/>
        <n v="80.39"/>
        <n v="129.303"/>
        <n v="35.86"/>
        <n v="351.75600000000003"/>
        <n v="142.101"/>
        <n v="81.66"/>
        <n v="74.239999999999995"/>
        <n v="235.67599999999999"/>
        <n v="142.36000000000001"/>
        <n v="562.19399999999996"/>
        <n v="318.26899999999995"/>
        <n v="94.410999999999987"/>
        <n v="202"/>
        <n v="45.172499999999992"/>
        <n v="249.26399999999998"/>
        <n v="258.00099999999998"/>
        <n v="283.83999999999997"/>
        <n v="124.4485"/>
        <n v="200.85000000000002"/>
        <n v="183.2"/>
        <n v="461.58599999999996"/>
        <n v="245.38"/>
        <n v="83.8"/>
        <n v="112.69300000000001"/>
        <n v="232.02799999999999"/>
        <n v="358.19849999999997"/>
        <n v="276.16499999999996"/>
        <n v="242.5"/>
        <n v="32.345999999999997"/>
        <n v="164.94"/>
        <n v="47.946499999999993"/>
        <n v="351.17749999999995"/>
        <n v="606.52800000000002"/>
        <n v="243.64"/>
        <n v="45.018000000000001"/>
        <n v="45.153000000000006"/>
        <n v="560.29500000000007"/>
        <n v="145.99600000000001"/>
        <n v="230.60300000000001"/>
        <n v="261.18"/>
        <n v="34.893499999999996"/>
        <n v="509.77"/>
        <n v="678.31200000000001"/>
        <n v="188.37549999999999"/>
        <n v="473.69849999999997"/>
        <n v="38.664999999999999"/>
        <n v="460.5"/>
        <n v="70.430000000000007"/>
        <n v="199.72"/>
        <n v="278.81699999999995"/>
        <n v="167.54"/>
        <n v="81.84"/>
        <n v="34.271999999999998"/>
        <n v="592.19200000000001"/>
        <n v="51.83"/>
        <n v="181.23150000000001"/>
        <n v="77.975999999999999"/>
        <n v="47.784999999999997"/>
        <n v="42.911999999999999"/>
        <n v="97.811999999999983"/>
        <n v="247.46"/>
        <n v="293.62"/>
        <n v="334.32"/>
        <n v="83.69"/>
        <n v="34.339999999999996"/>
        <n v="429.93"/>
        <n v="689.85"/>
        <n v="146.33000000000001"/>
        <n v="124.16499999999998"/>
        <n v="269.48400000000004"/>
        <n v="125.742"/>
        <n v="156.81"/>
        <n v="383.38200000000006"/>
        <n v="124.51"/>
        <n v="620.67000000000007"/>
        <n v="373.89600000000002"/>
        <n v="178.25799999999998"/>
        <n v="1117.008"/>
        <n v="262.59899999999999"/>
        <n v="227.31600000000003"/>
        <n v="142.80000000000001"/>
        <n v="624.96"/>
        <n v="699.24750000000006"/>
        <n v="557.68799999999999"/>
        <n v="382.71249999999998"/>
        <n v="345.48"/>
        <n v="41.606999999999999"/>
        <n v="210.06899999999999"/>
        <n v="344.79"/>
        <n v="69.406999999999996"/>
        <n v="73.421999999999997"/>
        <n v="269.298"/>
        <n v="75.638999999999996"/>
        <n v="574.38"/>
        <n v="132.46799999999999"/>
        <n v="63.791999999999994"/>
        <n v="137.40799999999999"/>
        <n v="71.86"/>
        <n v="199.7"/>
        <n v="586.26400000000001"/>
        <n v="165.44"/>
        <n v="234.52199999999999"/>
        <n v="105.19349999999999"/>
        <n v="50.02"/>
        <n v="79.153999999999996"/>
        <n v="568.32000000000005"/>
        <n v="103.39399999999999"/>
        <n v="164.7"/>
        <n v="189.13550000000001"/>
        <n v="81.48"/>
        <n v="112.4325"/>
        <n v="279.65999999999997"/>
        <n v="405.24149999999997"/>
        <n v="127.15749999999998"/>
        <n v="753.72"/>
        <n v="531.54899999999998"/>
        <n v="147.47999999999999"/>
        <n v="47.37"/>
        <n v="138.339"/>
        <n v="68.59"/>
        <n v="138.69999999999999"/>
        <n v="66.474000000000004"/>
        <n v="103.04"/>
        <n v="50.42"/>
        <n v="1420.11"/>
        <n v="34.348499999999994"/>
        <n v="95.322999999999993"/>
        <n v="139.995"/>
        <n v="46.629000000000005"/>
        <n v="36.548999999999999"/>
        <n v="133.74099999999999"/>
        <n v="163.98"/>
        <n v="162.26"/>
        <n v="670.13000000000011"/>
        <n v="180.9"/>
        <n v="42.083499999999994"/>
        <n v="167.22900000000001"/>
        <n v="165.20400000000001"/>
        <n v="733.45"/>
        <n v="79.81"/>
        <n v="577.74249999999995"/>
        <n v="478.99"/>
        <n v="242.01"/>
        <n v="304.24"/>
        <n v="280.63600000000002"/>
        <n v="100.86"/>
        <n v="337.56899999999996"/>
        <n v="551.44600000000003"/>
        <n v="385.98"/>
        <n v="384.291"/>
        <n v="574.52"/>
        <n v="1299.4099999999999"/>
        <n v="123.81"/>
        <n v="146.1"/>
        <n v="153.01649999999998"/>
        <n v="450.6"/>
        <n v="70.400000000000006"/>
        <n v="1031.8320000000001"/>
        <n v="36.590000000000003"/>
        <n v="238.22199999999998"/>
        <n v="35.71"/>
        <n v="93.44"/>
        <n v="136.01149999999998"/>
        <n v="125.88"/>
        <n v="231.43899999999999"/>
        <n v="883.101"/>
        <n v="171.86999999999998"/>
        <n v="210"/>
        <n v="534.20799999999997"/>
        <n v="200.18399999999997"/>
        <n v="93.132000000000005"/>
        <n v="116.19449999999999"/>
        <n v="286.83999999999997"/>
        <n v="47.082000000000001"/>
        <n v="524.20000000000005"/>
        <n v="51.35"/>
        <n v="39.659999999999997"/>
        <n v="39.79"/>
        <n v="222.858"/>
        <n v="93.39"/>
        <n v="336.56"/>
        <n v="238.464"/>
        <n v="92.59"/>
        <n v="33.677500000000002"/>
        <n v="168.89400000000001"/>
        <n v="36.32"/>
        <n v="226.00800000000001"/>
        <n v="249.82"/>
        <n v="199.32"/>
        <n v="1282.0439999999999"/>
        <n v="221.88600000000002"/>
        <n v="948.375"/>
        <n v="70.72"/>
        <n v="46.01"/>
        <n v="89.88"/>
        <n v="519.94500000000005"/>
        <n v="163.87"/>
        <n v="33.6205"/>
        <n v="160.4"/>
        <n v="123.27000000000001"/>
        <n v="157.1225"/>
        <n v="136.34399999999999"/>
        <n v="121.26"/>
        <n v="42.789000000000001"/>
        <n v="97.334999999999994"/>
        <n v="540"/>
        <n v="144.096"/>
        <n v="36.53"/>
        <n v="154.53"/>
        <n v="96.215999999999994"/>
        <n v="116.50800000000001"/>
        <n v="141.77000000000001"/>
        <n v="509.97450000000003"/>
        <n v="101.12"/>
        <n v="47.38"/>
        <n v="78.828999999999994"/>
        <n v="139.239"/>
        <n v="63.423000000000002"/>
        <n v="71.05"/>
        <n v="107.541"/>
        <n v="141.07499999999999"/>
        <n v="91.99"/>
        <n v="75.790999999999997"/>
        <n v="82.97"/>
        <n v="103.33"/>
        <n v="406.23899999999998"/>
        <n v="248.77800000000002"/>
        <n v="330.46"/>
        <n v="121.92"/>
        <n v="103.91099999999999"/>
        <n v="140.10300000000001"/>
        <n v="40.75"/>
        <n v="1311.4939999999999"/>
        <n v="74.2"/>
        <n v="156.78799999999998"/>
        <n v="155.16"/>
        <n v="44.041999999999994"/>
        <n v="127.5945"/>
        <n v="123.11"/>
        <n v="81.239999999999995"/>
        <n v="60.188499999999998"/>
        <n v="1201.56"/>
        <n v="104.7375"/>
        <n v="166.33799999999999"/>
        <n v="90.09"/>
        <n v="36.83"/>
        <n v="932.75749999999994"/>
        <n v="187.46"/>
        <n v="34.637"/>
        <n v="251.82"/>
        <n v="83.304000000000002"/>
        <n v="280.08"/>
        <n v="139.374"/>
        <n v="371.34"/>
        <n v="80.58"/>
        <n v="307.02100000000002"/>
        <n v="80.319999999999993"/>
        <n v="164.25"/>
        <n v="609.59999999999991"/>
        <n v="179.95000000000002"/>
        <n v="65.826000000000008"/>
        <n v="36.891000000000005"/>
        <n v="241.41"/>
        <n v="701.59999999999991"/>
        <n v="340.01100000000002"/>
        <n v="268.66000000000003"/>
        <n v="394.51599999999996"/>
        <n v="192.62"/>
        <n v="51.25"/>
        <n v="123.29"/>
        <n v="272.30799999999999"/>
        <n v="80.56"/>
        <n v="38.4465"/>
        <n v="1602.2400000000002"/>
        <n v="82.28"/>
        <n v="212.88"/>
        <n v="129.523"/>
        <n v="93.64"/>
        <n v="123.6"/>
        <n v="355.10999999999996"/>
        <n v="303.32"/>
        <n v="36.76"/>
        <n v="195.67"/>
        <n v="36.747"/>
        <n v="414.56099999999998"/>
        <n v="292.428"/>
        <n v="39.423000000000002"/>
        <n v="206.55"/>
        <n v="648.17999999999995"/>
        <n v="153.31099999999998"/>
        <n v="191.91"/>
        <n v="34.798500000000004"/>
        <n v="201.66600000000003"/>
        <n v="125.99849999999999"/>
        <n v="71.17"/>
        <n v="713.23200000000008"/>
        <n v="235.83749999999998"/>
        <n v="231.75"/>
        <n v="400.3965"/>
        <n v="123.08000000000001"/>
        <n v="114.47499999999999"/>
        <n v="97.317999999999998"/>
        <n v="620.05799999999999"/>
        <n v="671.46"/>
        <n v="383.29200000000003"/>
        <n v="103.52"/>
        <n v="524.04300000000001"/>
        <n v="119.12049999999999"/>
        <n v="213.51149999999998"/>
        <n v="105.42149999999999"/>
        <n v="101.32"/>
        <n v="259.05599999999998"/>
        <n v="47.233999999999995"/>
        <n v="103.51300000000001"/>
        <n v="522.72000000000014"/>
        <n v="161.94999999999999"/>
        <n v="167.2"/>
        <n v="495.18449999999996"/>
        <n v="502.23"/>
        <n v="73.494"/>
        <n v="873.072"/>
        <n v="39.65"/>
        <n v="92.222999999999999"/>
        <n v="68.171999999999997"/>
        <n v="80.400000000000006"/>
        <n v="37.08"/>
        <n v="995.52"/>
        <n v="135.19"/>
        <n v="241.12800000000001"/>
        <n v="147.25949999999997"/>
        <n v="127.89100000000001"/>
        <n v="93.177000000000007"/>
        <n v="413.32"/>
        <n v="157.58999999999997"/>
        <n v="529.32000000000005"/>
        <n v="127.62749999999998"/>
        <n v="187.28299999999999"/>
        <n v="324.58499999999998"/>
        <n v="2458.8719999999998"/>
        <n v="121.34599999999999"/>
        <n v="63.612000000000009"/>
        <n v="177.83999999999997"/>
        <n v="188.423"/>
        <n v="550.17000000000007"/>
        <n v="181.35599999999999"/>
        <n v="139.23000000000002"/>
        <n v="627.45600000000002"/>
        <n v="91.35"/>
        <n v="33.264000000000003"/>
        <n v="44.783999999999999"/>
        <n v="35.972999999999999"/>
        <n v="603.82799999999997"/>
        <n v="586.94799999999998"/>
        <n v="338.89499999999998"/>
        <n v="149.10400000000001"/>
        <n v="117.6765"/>
        <n v="45.683999999999997"/>
        <n v="34.142999999999994"/>
        <n v="266.03800000000001"/>
        <n v="411.26400000000001"/>
        <n v="47.803999999999995"/>
        <n v="256.76799999999997"/>
        <n v="111.02399999999999"/>
        <n v="126.53100000000001"/>
        <n v="321.36"/>
        <n v="298.20000000000005"/>
        <n v="229.14000000000001"/>
        <n v="575.28199999999993"/>
        <n v="86.335999999999999"/>
        <n v="120.343"/>
        <n v="35.630000000000003"/>
        <n v="186.17550000000003"/>
        <n v="82.89"/>
        <n v="57.136000000000003"/>
        <n v="34.323"/>
        <n v="134.9"/>
        <n v="61.692999999999998"/>
        <n v="355.25250000000005"/>
        <n v="161.22"/>
        <n v="153.96"/>
        <n v="154.57249999999999"/>
        <n v="161.34"/>
        <n v="774.06000000000006"/>
        <n v="294.44400000000002"/>
        <n v="122.19599999999998"/>
        <n v="61.709999999999994"/>
        <n v="65.087999999999994"/>
        <n v="63.882000000000005"/>
        <n v="59.295999999999999"/>
        <n v="488.22"/>
        <n v="351.98499999999996"/>
        <n v="689.17500000000007"/>
        <n v="274.536"/>
        <n v="412.233"/>
        <n v="630.71699999999998"/>
        <n v="167.68799999999999"/>
        <n v="75.411000000000001"/>
        <n v="108.88200000000001"/>
        <n v="129.24250000000001"/>
        <n v="97.578000000000003"/>
        <n v="873.50399999999991"/>
        <n v="48.022499999999994"/>
        <n v="43.902499999999996"/>
        <n v="414.79999999999995"/>
        <n v="66.784999999999997"/>
        <n v="80.103999999999999"/>
        <n v="127.42400000000001"/>
        <n v="586.226"/>
        <n v="128.71800000000002"/>
        <n v="35.36"/>
        <n v="141.13800000000001"/>
        <n v="368.82"/>
        <n v="432.68999999999994"/>
        <n v="90.23"/>
        <n v="687.68999999999994"/>
        <n v="69.558999999999997"/>
        <n v="1628.1000000000001"/>
        <n v="131.24700000000001"/>
        <n v="648.16"/>
        <n v="268.52699999999999"/>
        <n v="112.599"/>
        <n v="317.60249999999996"/>
        <n v="129.393"/>
        <n v="318.03599999999994"/>
        <n v="32.156999999999996"/>
        <n v="315.58999999999997"/>
        <n v="154.41299999999998"/>
        <n v="1727.82"/>
        <n v="431.37600000000003"/>
        <n v="138.88800000000001"/>
        <n v="177.38399999999999"/>
        <n v="233.76"/>
        <n v="106.52199999999999"/>
        <n v="209.93299999999999"/>
        <n v="37.896000000000001"/>
        <n v="526.16700000000003"/>
        <n v="44.577000000000005"/>
        <n v="152.38399999999999"/>
        <n v="197.334"/>
        <n v="147.67749999999998"/>
        <n v="152.114"/>
        <n v="275.32800000000003"/>
        <n v="235.714"/>
        <n v="136.494"/>
        <n v="241.91000000000003"/>
        <n v="615.48599999999999"/>
        <n v="569.45749999999998"/>
        <n v="149.72400000000002"/>
        <n v="91.95"/>
        <n v="151.64000000000001"/>
        <n v="858.279"/>
        <n v="62.865999999999993"/>
        <n v="72.3"/>
        <n v="115.767"/>
        <n v="284.14499999999998"/>
        <n v="174.70499999999998"/>
        <n v="87.906999999999996"/>
        <n v="38.997499999999995"/>
        <n v="2831.2649999999994"/>
        <n v="124.29600000000001"/>
        <n v="63.936000000000007"/>
        <n v="254.17800000000003"/>
        <n v="240.78799999999998"/>
        <n v="61.012999999999998"/>
        <n v="415.50299999999999"/>
        <n v="130.86000000000001"/>
        <n v="126.30249999999998"/>
        <n v="43.639000000000003"/>
        <n v="44.981999999999999"/>
        <n v="302.54400000000004"/>
        <n v="163.07249999999999"/>
        <n v="338.36399999999998"/>
        <n v="138.96600000000001"/>
        <n v="37.819499999999998"/>
        <n v="82.287000000000006"/>
        <n v="122.64"/>
        <n v="72.86399999999999"/>
        <n v="181.29599999999999"/>
        <n v="360.87"/>
        <n v="211.10599999999999"/>
        <n v="439.09949999999998"/>
        <n v="468.92"/>
        <n v="104.64"/>
        <n v="83.591999999999999"/>
        <n v="155.173"/>
        <n v="201.20999999999998"/>
        <n v="30.404500000000002"/>
        <n v="78.31049999999999"/>
        <n v="717.67750000000001"/>
        <n v="207.98"/>
        <n v="33.219000000000001"/>
        <n v="162.04"/>
        <n v="468.42600000000004"/>
        <n v="231.12"/>
        <n v="519.90249999999992"/>
        <n v="79.315499999999986"/>
        <n v="92.664000000000001"/>
        <n v="104.91550000000001"/>
        <n v="148.36500000000001"/>
        <n v="37.456000000000003"/>
        <n v="37.043999999999997"/>
        <n v="176.47200000000001"/>
        <n v="173.358"/>
        <n v="195.453"/>
        <n v="122.376"/>
        <n v="35.945999999999998"/>
        <n v="332.3"/>
        <n v="32.210999999999999"/>
        <n v="835.25249999999994"/>
        <n v="218.10000000000002"/>
        <n v="2450.9324999999999"/>
        <n v="285.43"/>
        <n v="145.27799999999999"/>
        <n v="57.328000000000003"/>
        <n v="594.84249999999997"/>
        <n v="155.261"/>
        <n v="623.64"/>
        <n v="102.4165"/>
        <n v="307.92"/>
        <n v="39.85"/>
        <n v="176.59599999999998"/>
        <n v="241.542"/>
        <n v="33.354000000000006"/>
        <n v="513.798"/>
        <n v="262.38600000000002"/>
        <n v="103.3005"/>
        <n v="76.968999999999994"/>
        <n v="59.584999999999994"/>
        <n v="129.82500000000002"/>
        <n v="526.28399999999999"/>
        <n v="77.79549999999999"/>
        <n v="331.12599999999998"/>
        <n v="134.54849999999999"/>
        <n v="134.52950000000001"/>
        <n v="219.87"/>
        <n v="586.08000000000004"/>
        <n v="135.48599999999999"/>
        <n v="86.581000000000003"/>
        <n v="49.6"/>
        <n v="212.41499999999996"/>
        <n v="34.095500000000001"/>
        <n v="195.32"/>
        <n v="34.541999999999994"/>
        <n v="68.114999999999995"/>
        <n v="186.92"/>
        <n v="366.48599999999999"/>
        <n v="270.21799999999996"/>
        <n v="255.2"/>
        <n v="460.73099999999999"/>
        <n v="136.68"/>
        <n v="104.9085"/>
        <n v="238.69800000000004"/>
        <n v="179.05500000000001"/>
        <n v="65.015999999999991"/>
        <n v="731.16750000000002"/>
        <n v="144.40949999999998"/>
        <n v="291.08"/>
        <n v="41.805000000000007"/>
        <n v="132.6"/>
        <n v="752.476"/>
        <n v="37.04"/>
        <n v="230.05199999999999"/>
        <n v="67.468999999999994"/>
        <n v="112.251"/>
        <n v="110.88900000000001"/>
        <n v="272.68200000000002"/>
        <n v="28.584"/>
        <n v="90.684000000000012"/>
        <n v="32.103000000000002"/>
        <n v="827.73"/>
        <n v="207.70600000000002"/>
        <n v="83.14"/>
        <n v="80.97"/>
        <n v="73.03"/>
        <n v="44.469500000000004"/>
        <n v="260.96699999999998"/>
        <n v="395"/>
        <n v="1055.1600000000001"/>
        <n v="88.11099999999999"/>
        <n v="119.289"/>
        <n v="156.44999999999999"/>
        <n v="37.505999999999993"/>
        <n v="65.709000000000003"/>
        <n v="77.634"/>
        <n v="1168.74"/>
        <n v="259.13600000000002"/>
        <n v="559.96799999999996"/>
        <n v="93.26"/>
        <n v="1543.644"/>
        <n v="307.94"/>
        <n v="327.39849999999996"/>
        <n v="88.368999999999986"/>
        <n v="432.91800000000001"/>
        <n v="224.316"/>
        <n v="123.063"/>
        <n v="133.80000000000001"/>
        <n v="124.93"/>
        <n v="127.06200000000001"/>
        <n v="256.78500000000003"/>
        <n v="192.59200000000001"/>
        <n v="581.40000000000009"/>
        <n v="131.47200000000001"/>
        <n v="343.97800000000001"/>
        <n v="243.28"/>
        <n v="156.845"/>
        <n v="523.98900000000003"/>
        <n v="137.196"/>
        <n v="117.62899999999999"/>
        <n v="270.25600000000003"/>
        <n v="64.394999999999996"/>
        <n v="126.43199999999999"/>
        <n v="86.155999999999992"/>
        <n v="101.26"/>
        <n v="87.418999999999997"/>
        <n v="237.56399999999999"/>
        <n v="124.37199999999999"/>
        <n v="90.11699999999999"/>
        <n v="33.753500000000003"/>
        <n v="502.27349999999996"/>
        <n v="59.232000000000006"/>
        <n v="188.88"/>
        <n v="167.328"/>
        <n v="1499.298"/>
        <n v="40.29"/>
        <n v="427.78799999999995"/>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299999999998"/>
        <n v="120.479"/>
        <n v="212.976"/>
        <n v="44.676000000000002"/>
        <n v="156.07549999999998"/>
        <n v="35.81"/>
        <n v="39.244500000000002"/>
        <n v="93.330000000000013"/>
        <n v="247.95000000000002"/>
        <n v="343.42500000000001"/>
        <n v="46.413000000000004"/>
        <n v="70.617999999999995"/>
        <n v="307.27499999999998"/>
        <n v="197.208"/>
        <n v="679.9"/>
        <n v="378.91699999999997"/>
        <n v="98.363"/>
        <n v="161.53"/>
        <n v="525.05999999999995"/>
        <n v="197.18"/>
        <n v="124.9"/>
        <n v="618.79999999999995"/>
        <n v="144.78"/>
        <n v="34.361499999999999"/>
        <n v="340.767"/>
        <n v="733.02299999999991"/>
        <n v="585.55999999999995"/>
        <n v="170.696"/>
        <n v="141.55949999999999"/>
        <n v="339.48"/>
        <n v="64.836000000000013"/>
        <n v="154.12"/>
        <n v="143.33599999999998"/>
        <n v="80.959999999999994"/>
        <n v="441.01799999999997"/>
        <n v="34.135999999999996"/>
        <n v="159.72"/>
        <n v="45.229499999999994"/>
        <n v="168.98400000000001"/>
        <n v="414.47550000000001"/>
        <n v="66.402000000000001"/>
        <n v="130.89600000000002"/>
        <n v="207.4"/>
        <n v="61.106499999999997"/>
        <n v="120.003"/>
        <n v="539.25799999999992"/>
        <n v="336.96000000000004"/>
        <n v="122.99499999999999"/>
        <n v="434.88"/>
        <n v="71.23"/>
        <n v="242.345"/>
        <n v="117.46800000000002"/>
        <n v="135.779"/>
        <n v="192.51"/>
        <n v="221.31"/>
        <n v="95.075999999999993"/>
        <n v="76.873999999999995"/>
        <n v="34.01"/>
        <n v="146.304"/>
        <n v="232.30350000000001"/>
        <n v="220.32000000000002"/>
        <n v="43.642999999999994"/>
        <n v="2510.3474999999999"/>
        <n v="48.620999999999995"/>
        <n v="103.989"/>
        <n v="185.84849999999997"/>
        <n v="1213.7400000000002"/>
        <n v="83.15"/>
        <n v="69.36"/>
        <n v="214.51500000000001"/>
        <n v="86.632000000000005"/>
        <n v="226.52749999999997"/>
        <n v="72.864000000000004"/>
        <n v="122.264"/>
        <n v="97.526999999999987"/>
        <n v="80.64"/>
        <n v="141.822"/>
        <n v="36.4"/>
        <n v="135.04249999999999"/>
        <n v="631.52199999999993"/>
        <n v="103.85300000000001"/>
        <n v="106.81099999999999"/>
        <n v="90.022000000000006"/>
        <n v="76.759999999999991"/>
        <n v="465.84000000000003"/>
        <n v="291.44099999999997"/>
        <n v="225.09299999999999"/>
        <n v="31.986000000000001"/>
        <n v="317.69900000000001"/>
        <n v="64.701000000000008"/>
        <n v="126.88199999999999"/>
        <n v="220.10400000000001"/>
        <n v="40.619999999999997"/>
        <n v="309.67199999999997"/>
        <n v="183.45600000000002"/>
        <n v="136.64599999999999"/>
        <n v="1001.52"/>
        <n v="338.19799999999998"/>
        <n v="107.94"/>
        <n v="720.36000000000013"/>
        <n v="186.9"/>
        <n v="39.832000000000001"/>
        <n v="190.16100000000003"/>
        <n v="147.67200000000003"/>
        <n v="28.327999999999999"/>
        <n v="36.954000000000001"/>
        <n v="975.13200000000006"/>
        <n v="87.660499999999999"/>
        <n v="77.320499999999996"/>
        <n v="685.56"/>
        <n v="124.95"/>
        <n v="36.552"/>
        <n v="39.69"/>
        <n v="612.1"/>
        <n v="31.4755"/>
        <n v="86.440499999999986"/>
        <n v="81.728999999999999"/>
        <n v="35.088000000000001"/>
        <n v="46.07"/>
        <n v="132.56100000000001"/>
        <n v="36.738"/>
        <n v="152.16"/>
        <n v="525.68999999999994"/>
        <n v="34.808"/>
        <n v="925.92000000000007"/>
        <n v="128.80800000000002"/>
        <n v="36.243000000000002"/>
        <n v="462.726"/>
        <n v="183.114"/>
        <n v="220.06499999999997"/>
      </sharedItems>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ID_DistinctFlag" numFmtId="0">
      <sharedItems containsSemiMixedTypes="0" containsString="0" containsNumber="1" containsInteger="1" minValue="1" maxValue="1"/>
    </cacheField>
  </cacheFields>
  <extLst>
    <ext xmlns:x14="http://schemas.microsoft.com/office/spreadsheetml/2009/9/main" uri="{725AE2AE-9491-48be-B2B4-4EB974FC3084}">
      <x14:pivotCacheDefinition pivotCacheId="1001369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x v="0"/>
    <d v="2026-01-01T00:00:00"/>
    <n v="2026"/>
    <n v="1"/>
    <n v="1"/>
    <x v="0"/>
    <x v="0"/>
    <x v="0"/>
    <x v="0"/>
    <s v="Returning"/>
    <x v="0"/>
    <s v="Commuter Helmet"/>
    <n v="2"/>
    <n v="82.06"/>
    <n v="0"/>
    <n v="42.94"/>
    <x v="0"/>
    <n v="85.88"/>
    <n v="78.240000000000009"/>
    <n v="0.476724348038021"/>
    <n v="1"/>
  </r>
  <r>
    <x v="1"/>
    <d v="2026-01-02T00:00:00"/>
    <n v="2026"/>
    <n v="1"/>
    <n v="1"/>
    <x v="0"/>
    <x v="1"/>
    <x v="1"/>
    <x v="1"/>
    <s v="Returning"/>
    <x v="1"/>
    <s v="Hiking Daypack 20L"/>
    <n v="4"/>
    <n v="94.18"/>
    <n v="0.15"/>
    <n v="45.03"/>
    <x v="1"/>
    <n v="180.12"/>
    <n v="140.09199999999998"/>
    <n v="0.43749765780170635"/>
    <n v="1"/>
  </r>
  <r>
    <x v="2"/>
    <d v="2026-01-03T00:00:00"/>
    <n v="2026"/>
    <n v="1"/>
    <n v="1"/>
    <x v="0"/>
    <x v="2"/>
    <x v="2"/>
    <x v="0"/>
    <s v="New"/>
    <x v="2"/>
    <s v="Insulated Bottle"/>
    <n v="2"/>
    <n v="36.72"/>
    <n v="0.05"/>
    <n v="13.76"/>
    <x v="2"/>
    <n v="27.52"/>
    <n v="42.248000000000005"/>
    <n v="0.60554982226808862"/>
    <n v="1"/>
  </r>
  <r>
    <x v="3"/>
    <d v="2026-01-03T00:00:00"/>
    <n v="2026"/>
    <n v="1"/>
    <n v="1"/>
    <x v="0"/>
    <x v="0"/>
    <x v="0"/>
    <x v="1"/>
    <s v="Business"/>
    <x v="1"/>
    <s v="Trail Boots"/>
    <n v="4"/>
    <n v="143.66999999999999"/>
    <n v="0.1"/>
    <n v="81.22"/>
    <x v="3"/>
    <n v="324.88"/>
    <n v="192.33199999999999"/>
    <n v="0.37186298848441257"/>
    <n v="1"/>
  </r>
  <r>
    <x v="4"/>
    <d v="2026-01-03T00:00:00"/>
    <n v="2026"/>
    <n v="1"/>
    <n v="1"/>
    <x v="0"/>
    <x v="0"/>
    <x v="0"/>
    <x v="1"/>
    <s v="Business"/>
    <x v="2"/>
    <s v="Insulated Bottle"/>
    <n v="3"/>
    <n v="36.53"/>
    <n v="0.15"/>
    <n v="13.67"/>
    <x v="4"/>
    <n v="41.01"/>
    <n v="52.141500000000001"/>
    <n v="0.55974944042769037"/>
    <n v="1"/>
  </r>
  <r>
    <x v="5"/>
    <d v="2026-01-03T00:00:00"/>
    <n v="2026"/>
    <n v="1"/>
    <n v="1"/>
    <x v="0"/>
    <x v="2"/>
    <x v="3"/>
    <x v="2"/>
    <s v="New"/>
    <x v="2"/>
    <s v="Insulated Bottle"/>
    <n v="1"/>
    <n v="35.340000000000003"/>
    <n v="0"/>
    <n v="13.37"/>
    <x v="5"/>
    <n v="13.37"/>
    <n v="21.970000000000006"/>
    <n v="0.62167515563101317"/>
    <n v="1"/>
  </r>
  <r>
    <x v="6"/>
    <d v="2026-01-03T00:00:00"/>
    <n v="2026"/>
    <n v="1"/>
    <n v="1"/>
    <x v="0"/>
    <x v="3"/>
    <x v="4"/>
    <x v="1"/>
    <s v="Returning"/>
    <x v="0"/>
    <s v="Trail Bike Light"/>
    <n v="8"/>
    <n v="49.6"/>
    <n v="0.1"/>
    <n v="23.05"/>
    <x v="6"/>
    <n v="184.4"/>
    <n v="172.72"/>
    <n v="0.4836469534050179"/>
    <n v="1"/>
  </r>
  <r>
    <x v="7"/>
    <d v="2026-01-03T00:00:00"/>
    <n v="2026"/>
    <n v="1"/>
    <n v="1"/>
    <x v="0"/>
    <x v="0"/>
    <x v="0"/>
    <x v="2"/>
    <s v="New"/>
    <x v="3"/>
    <s v="Alpine Tent 4P"/>
    <n v="2"/>
    <n v="347.51"/>
    <n v="0"/>
    <n v="190.16"/>
    <x v="7"/>
    <n v="380.32"/>
    <n v="314.7"/>
    <n v="0.4527927253891974"/>
    <n v="1"/>
  </r>
  <r>
    <x v="8"/>
    <d v="2026-01-03T00:00:00"/>
    <n v="2026"/>
    <n v="1"/>
    <n v="1"/>
    <x v="0"/>
    <x v="2"/>
    <x v="5"/>
    <x v="1"/>
    <s v="Returning"/>
    <x v="0"/>
    <s v="Compact Repair Kit"/>
    <n v="12"/>
    <n v="41.22"/>
    <n v="0.1"/>
    <n v="16.64"/>
    <x v="8"/>
    <n v="199.68"/>
    <n v="245.49599999999998"/>
    <n v="0.55145829963879456"/>
    <n v="1"/>
  </r>
  <r>
    <x v="9"/>
    <d v="2026-01-03T00:00:00"/>
    <n v="2026"/>
    <n v="1"/>
    <n v="1"/>
    <x v="0"/>
    <x v="2"/>
    <x v="3"/>
    <x v="2"/>
    <s v="Business"/>
    <x v="3"/>
    <s v="Alpine Tent 4P"/>
    <n v="1"/>
    <n v="332.18"/>
    <n v="0"/>
    <n v="195.33"/>
    <x v="9"/>
    <n v="195.33"/>
    <n v="136.85"/>
    <n v="0.41197543500511768"/>
    <n v="1"/>
  </r>
  <r>
    <x v="10"/>
    <d v="2026-01-03T00:00:00"/>
    <n v="2026"/>
    <n v="1"/>
    <n v="1"/>
    <x v="0"/>
    <x v="1"/>
    <x v="6"/>
    <x v="3"/>
    <s v="Returning"/>
    <x v="0"/>
    <s v="Trail Bike Light"/>
    <n v="1"/>
    <n v="49.71"/>
    <n v="0"/>
    <n v="23.15"/>
    <x v="10"/>
    <n v="23.15"/>
    <n v="26.560000000000002"/>
    <n v="0.53429893381613358"/>
    <n v="1"/>
  </r>
  <r>
    <x v="11"/>
    <d v="2026-01-04T00:00:00"/>
    <n v="2026"/>
    <n v="1"/>
    <n v="1"/>
    <x v="0"/>
    <x v="2"/>
    <x v="3"/>
    <x v="0"/>
    <s v="New"/>
    <x v="3"/>
    <s v="Trail Tent 2P"/>
    <n v="2"/>
    <n v="194.35"/>
    <n v="0"/>
    <n v="104.22"/>
    <x v="11"/>
    <n v="208.44"/>
    <n v="180.26"/>
    <n v="0.46375096475430921"/>
    <n v="1"/>
  </r>
  <r>
    <x v="12"/>
    <d v="2026-01-04T00:00:00"/>
    <n v="2026"/>
    <n v="1"/>
    <n v="1"/>
    <x v="0"/>
    <x v="1"/>
    <x v="6"/>
    <x v="0"/>
    <s v="New"/>
    <x v="0"/>
    <s v="Cycling Pack 12L"/>
    <n v="3"/>
    <n v="102.12"/>
    <n v="0.1"/>
    <n v="51.28"/>
    <x v="12"/>
    <n v="153.84"/>
    <n v="121.88400000000004"/>
    <n v="0.44205074639857256"/>
    <n v="1"/>
  </r>
  <r>
    <x v="13"/>
    <d v="2026-01-04T00:00:00"/>
    <n v="2026"/>
    <n v="1"/>
    <n v="1"/>
    <x v="0"/>
    <x v="3"/>
    <x v="7"/>
    <x v="2"/>
    <s v="Business"/>
    <x v="2"/>
    <s v="Packing Cube Set"/>
    <n v="1"/>
    <n v="46.99"/>
    <n v="0.05"/>
    <n v="18.11"/>
    <x v="13"/>
    <n v="18.11"/>
    <n v="26.530500000000004"/>
    <n v="0.59431457980981395"/>
    <n v="1"/>
  </r>
  <r>
    <x v="14"/>
    <d v="2026-01-04T00:00:00"/>
    <n v="2026"/>
    <n v="1"/>
    <n v="1"/>
    <x v="0"/>
    <x v="3"/>
    <x v="8"/>
    <x v="0"/>
    <s v="New"/>
    <x v="4"/>
    <s v="Resistance Band Set"/>
    <n v="1"/>
    <n v="40"/>
    <n v="0"/>
    <n v="15.04"/>
    <x v="14"/>
    <n v="15.04"/>
    <n v="24.96"/>
    <n v="0.624"/>
    <n v="1"/>
  </r>
  <r>
    <x v="15"/>
    <d v="2026-01-04T00:00:00"/>
    <n v="2026"/>
    <n v="1"/>
    <n v="1"/>
    <x v="0"/>
    <x v="0"/>
    <x v="9"/>
    <x v="0"/>
    <s v="New"/>
    <x v="1"/>
    <s v="Summit Backpack 45L"/>
    <n v="1"/>
    <n v="153.38999999999999"/>
    <n v="0"/>
    <n v="78.59"/>
    <x v="15"/>
    <n v="78.59"/>
    <n v="74.799999999999983"/>
    <n v="0.48764587000456344"/>
    <n v="1"/>
  </r>
  <r>
    <x v="16"/>
    <d v="2026-01-04T00:00:00"/>
    <n v="2026"/>
    <n v="1"/>
    <n v="1"/>
    <x v="0"/>
    <x v="1"/>
    <x v="6"/>
    <x v="0"/>
    <s v="Returning"/>
    <x v="4"/>
    <s v="Weighted Vest"/>
    <n v="2"/>
    <n v="124.97"/>
    <n v="0.1"/>
    <n v="67.36"/>
    <x v="16"/>
    <n v="134.72"/>
    <n v="90.225999999999999"/>
    <n v="0.40110070861451191"/>
    <n v="1"/>
  </r>
  <r>
    <x v="17"/>
    <d v="2026-01-04T00:00:00"/>
    <n v="2026"/>
    <n v="1"/>
    <n v="1"/>
    <x v="0"/>
    <x v="3"/>
    <x v="4"/>
    <x v="3"/>
    <s v="New"/>
    <x v="0"/>
    <s v="Cycling Pack 12L"/>
    <n v="2"/>
    <n v="100.12"/>
    <n v="0.1"/>
    <n v="49.67"/>
    <x v="17"/>
    <n v="99.34"/>
    <n v="80.876000000000005"/>
    <n v="0.44877258401029874"/>
    <n v="1"/>
  </r>
  <r>
    <x v="18"/>
    <d v="2026-01-05T00:00:00"/>
    <n v="2026"/>
    <n v="1"/>
    <n v="1"/>
    <x v="0"/>
    <x v="3"/>
    <x v="8"/>
    <x v="3"/>
    <s v="Returning"/>
    <x v="4"/>
    <s v="Resistance Band Set"/>
    <n v="1"/>
    <n v="40.6"/>
    <n v="0.15"/>
    <n v="14.61"/>
    <x v="18"/>
    <n v="14.61"/>
    <n v="19.899999999999999"/>
    <n v="0.57664445088380178"/>
    <n v="1"/>
  </r>
  <r>
    <x v="19"/>
    <d v="2026-01-05T00:00:00"/>
    <n v="2026"/>
    <n v="1"/>
    <n v="1"/>
    <x v="0"/>
    <x v="3"/>
    <x v="8"/>
    <x v="0"/>
    <s v="New"/>
    <x v="0"/>
    <s v="Cycling Pack 12L"/>
    <n v="1"/>
    <n v="104.23"/>
    <n v="0.1"/>
    <n v="51.6"/>
    <x v="19"/>
    <n v="51.6"/>
    <n v="42.207000000000001"/>
    <n v="0.44993443986056475"/>
    <n v="1"/>
  </r>
  <r>
    <x v="20"/>
    <d v="2026-01-05T00:00:00"/>
    <n v="2026"/>
    <n v="1"/>
    <n v="1"/>
    <x v="0"/>
    <x v="1"/>
    <x v="1"/>
    <x v="2"/>
    <s v="Returning"/>
    <x v="4"/>
    <s v="Weighted Vest"/>
    <n v="5"/>
    <n v="122.87"/>
    <n v="0.05"/>
    <n v="69.67"/>
    <x v="20"/>
    <n v="348.35"/>
    <n v="235.28250000000003"/>
    <n v="0.40313467807224584"/>
    <n v="1"/>
  </r>
  <r>
    <x v="21"/>
    <d v="2026-01-06T00:00:00"/>
    <n v="2026"/>
    <n v="1"/>
    <n v="1"/>
    <x v="0"/>
    <x v="2"/>
    <x v="10"/>
    <x v="0"/>
    <s v="New"/>
    <x v="2"/>
    <s v="Insulated Bottle"/>
    <n v="2"/>
    <n v="36.619999999999997"/>
    <n v="0.05"/>
    <n v="13.87"/>
    <x v="21"/>
    <n v="27.74"/>
    <n v="41.837999999999994"/>
    <n v="0.60131075914800658"/>
    <n v="1"/>
  </r>
  <r>
    <x v="22"/>
    <d v="2026-01-06T00:00:00"/>
    <n v="2026"/>
    <n v="1"/>
    <n v="1"/>
    <x v="0"/>
    <x v="3"/>
    <x v="7"/>
    <x v="0"/>
    <s v="New"/>
    <x v="1"/>
    <s v="Hiking Daypack 20L"/>
    <n v="1"/>
    <n v="93.4"/>
    <n v="0"/>
    <n v="46.11"/>
    <x v="22"/>
    <n v="46.11"/>
    <n v="47.290000000000006"/>
    <n v="0.50631691648822275"/>
    <n v="1"/>
  </r>
  <r>
    <x v="23"/>
    <d v="2026-01-06T00:00:00"/>
    <n v="2026"/>
    <n v="1"/>
    <n v="1"/>
    <x v="0"/>
    <x v="1"/>
    <x v="1"/>
    <x v="3"/>
    <s v="New"/>
    <x v="3"/>
    <s v="Portable Camp Stove"/>
    <n v="2"/>
    <n v="81.260000000000005"/>
    <n v="0"/>
    <n v="39.119999999999997"/>
    <x v="23"/>
    <n v="78.239999999999995"/>
    <n v="84.280000000000015"/>
    <n v="0.51858232832882112"/>
    <n v="1"/>
  </r>
  <r>
    <x v="24"/>
    <d v="2026-01-06T00:00:00"/>
    <n v="2026"/>
    <n v="1"/>
    <n v="1"/>
    <x v="0"/>
    <x v="1"/>
    <x v="11"/>
    <x v="3"/>
    <s v="New"/>
    <x v="4"/>
    <s v="Recovery Roller"/>
    <n v="2"/>
    <n v="35.78"/>
    <n v="0"/>
    <n v="13.84"/>
    <x v="24"/>
    <n v="27.68"/>
    <n v="43.88"/>
    <n v="0.61319172722191173"/>
    <n v="1"/>
  </r>
  <r>
    <x v="25"/>
    <d v="2026-01-07T00:00:00"/>
    <n v="2026"/>
    <n v="1"/>
    <n v="1"/>
    <x v="0"/>
    <x v="1"/>
    <x v="12"/>
    <x v="3"/>
    <s v="New"/>
    <x v="0"/>
    <s v="Commuter Helmet"/>
    <n v="3"/>
    <n v="81.64"/>
    <n v="0"/>
    <n v="43.84"/>
    <x v="25"/>
    <n v="131.52000000000001"/>
    <n v="113.4"/>
    <n v="0.46300832925036745"/>
    <n v="1"/>
  </r>
  <r>
    <x v="26"/>
    <d v="2026-01-07T00:00:00"/>
    <n v="2026"/>
    <n v="1"/>
    <n v="1"/>
    <x v="0"/>
    <x v="1"/>
    <x v="12"/>
    <x v="0"/>
    <s v="Returning"/>
    <x v="2"/>
    <s v="Carry-On Duffel"/>
    <n v="2"/>
    <n v="131.63999999999999"/>
    <n v="0.05"/>
    <n v="69.02"/>
    <x v="26"/>
    <n v="138.04"/>
    <n v="112.07599999999996"/>
    <n v="0.44809608341729429"/>
    <n v="1"/>
  </r>
  <r>
    <x v="27"/>
    <d v="2026-01-07T00:00:00"/>
    <n v="2026"/>
    <n v="1"/>
    <n v="1"/>
    <x v="0"/>
    <x v="2"/>
    <x v="3"/>
    <x v="3"/>
    <s v="New"/>
    <x v="1"/>
    <s v="Summit Backpack 45L"/>
    <n v="2"/>
    <n v="155.35"/>
    <n v="0"/>
    <n v="80.790000000000006"/>
    <x v="27"/>
    <n v="161.58000000000001"/>
    <n v="149.11999999999998"/>
    <n v="0.47994850337946565"/>
    <n v="1"/>
  </r>
  <r>
    <x v="28"/>
    <d v="2026-01-07T00:00:00"/>
    <n v="2026"/>
    <n v="1"/>
    <n v="1"/>
    <x v="0"/>
    <x v="3"/>
    <x v="8"/>
    <x v="0"/>
    <s v="Returning"/>
    <x v="4"/>
    <s v="Training Mat"/>
    <n v="2"/>
    <n v="51.56"/>
    <n v="0.05"/>
    <n v="22.26"/>
    <x v="28"/>
    <n v="44.52"/>
    <n v="53.443999999999996"/>
    <n v="0.54554734392225712"/>
    <n v="1"/>
  </r>
  <r>
    <x v="29"/>
    <d v="2026-01-08T00:00:00"/>
    <n v="2026"/>
    <n v="1"/>
    <n v="1"/>
    <x v="0"/>
    <x v="1"/>
    <x v="12"/>
    <x v="0"/>
    <s v="New"/>
    <x v="0"/>
    <s v="Trail Bike Light"/>
    <n v="2"/>
    <n v="51.63"/>
    <n v="0"/>
    <n v="22.54"/>
    <x v="29"/>
    <n v="45.08"/>
    <n v="58.180000000000007"/>
    <n v="0.5634321131125315"/>
    <n v="1"/>
  </r>
  <r>
    <x v="30"/>
    <d v="2026-01-08T00:00:00"/>
    <n v="2026"/>
    <n v="1"/>
    <n v="1"/>
    <x v="0"/>
    <x v="0"/>
    <x v="9"/>
    <x v="1"/>
    <s v="Business"/>
    <x v="3"/>
    <s v="Alpine Tent 4P"/>
    <n v="5"/>
    <n v="344.88"/>
    <n v="0.15"/>
    <n v="190.66"/>
    <x v="30"/>
    <n v="953.3"/>
    <n v="512.44000000000005"/>
    <n v="0.34961180018284282"/>
    <n v="1"/>
  </r>
  <r>
    <x v="31"/>
    <d v="2026-01-08T00:00:00"/>
    <n v="2026"/>
    <n v="1"/>
    <n v="1"/>
    <x v="0"/>
    <x v="2"/>
    <x v="3"/>
    <x v="2"/>
    <s v="New"/>
    <x v="1"/>
    <s v="Hiking Daypack 20L"/>
    <n v="2"/>
    <n v="94.06"/>
    <n v="0.15"/>
    <n v="46.33"/>
    <x v="31"/>
    <n v="92.66"/>
    <n v="67.24199999999999"/>
    <n v="0.42052006854198193"/>
    <n v="1"/>
  </r>
  <r>
    <x v="32"/>
    <d v="2026-01-08T00:00:00"/>
    <n v="2026"/>
    <n v="1"/>
    <n v="1"/>
    <x v="0"/>
    <x v="0"/>
    <x v="0"/>
    <x v="0"/>
    <s v="Business"/>
    <x v="1"/>
    <s v="Trekking Poles"/>
    <n v="1"/>
    <n v="72.38"/>
    <n v="0"/>
    <n v="31.65"/>
    <x v="32"/>
    <n v="31.65"/>
    <n v="40.729999999999997"/>
    <n v="0.56272450953302011"/>
    <n v="1"/>
  </r>
  <r>
    <x v="33"/>
    <d v="2026-01-08T00:00:00"/>
    <n v="2026"/>
    <n v="1"/>
    <n v="1"/>
    <x v="0"/>
    <x v="1"/>
    <x v="6"/>
    <x v="0"/>
    <s v="New"/>
    <x v="1"/>
    <s v="Summit Backpack 45L"/>
    <n v="1"/>
    <n v="153.69"/>
    <n v="0"/>
    <n v="77.47"/>
    <x v="33"/>
    <n v="77.47"/>
    <n v="76.22"/>
    <n v="0.49593337237295854"/>
    <n v="1"/>
  </r>
  <r>
    <x v="34"/>
    <d v="2026-01-09T00:00:00"/>
    <n v="2026"/>
    <n v="1"/>
    <n v="1"/>
    <x v="0"/>
    <x v="3"/>
    <x v="13"/>
    <x v="1"/>
    <s v="Business"/>
    <x v="2"/>
    <s v="Travel Backpack 35L"/>
    <n v="15"/>
    <n v="168.62"/>
    <n v="0.05"/>
    <n v="86.09"/>
    <x v="34"/>
    <n v="1291.3500000000001"/>
    <n v="1111.4849999999999"/>
    <n v="0.46257233642759488"/>
    <n v="1"/>
  </r>
  <r>
    <x v="35"/>
    <d v="2026-01-09T00:00:00"/>
    <n v="2026"/>
    <n v="1"/>
    <n v="1"/>
    <x v="0"/>
    <x v="3"/>
    <x v="4"/>
    <x v="0"/>
    <s v="New"/>
    <x v="1"/>
    <s v="Summit Backpack 45L"/>
    <n v="1"/>
    <n v="152.75"/>
    <n v="0.05"/>
    <n v="79.88"/>
    <x v="35"/>
    <n v="79.88"/>
    <n v="65.232499999999987"/>
    <n v="0.44953053665259707"/>
    <n v="1"/>
  </r>
  <r>
    <x v="36"/>
    <d v="2026-01-09T00:00:00"/>
    <n v="2026"/>
    <n v="1"/>
    <n v="1"/>
    <x v="0"/>
    <x v="1"/>
    <x v="14"/>
    <x v="3"/>
    <s v="New"/>
    <x v="4"/>
    <s v="Recovery Roller"/>
    <n v="2"/>
    <n v="36.72"/>
    <n v="0.05"/>
    <n v="14.15"/>
    <x v="2"/>
    <n v="28.3"/>
    <n v="41.468000000000004"/>
    <n v="0.59436991170737308"/>
    <n v="1"/>
  </r>
  <r>
    <x v="37"/>
    <d v="2026-01-10T00:00:00"/>
    <n v="2026"/>
    <n v="1"/>
    <n v="1"/>
    <x v="0"/>
    <x v="0"/>
    <x v="15"/>
    <x v="0"/>
    <s v="Returning"/>
    <x v="1"/>
    <s v="Trail Boots"/>
    <n v="6"/>
    <n v="141.31"/>
    <n v="0.05"/>
    <n v="79.349999999999994"/>
    <x v="36"/>
    <n v="476.09999999999997"/>
    <n v="329.36700000000002"/>
    <n v="0.4089143316858419"/>
    <n v="1"/>
  </r>
  <r>
    <x v="38"/>
    <d v="2026-01-10T00:00:00"/>
    <n v="2026"/>
    <n v="1"/>
    <n v="1"/>
    <x v="0"/>
    <x v="2"/>
    <x v="10"/>
    <x v="0"/>
    <s v="Business"/>
    <x v="3"/>
    <s v="Compact Sleeping Bag"/>
    <n v="2"/>
    <n v="121.23"/>
    <n v="0"/>
    <n v="59.66"/>
    <x v="37"/>
    <n v="119.32"/>
    <n v="123.14000000000001"/>
    <n v="0.50787758805576178"/>
    <n v="1"/>
  </r>
  <r>
    <x v="39"/>
    <d v="2026-01-10T00:00:00"/>
    <n v="2026"/>
    <n v="1"/>
    <n v="1"/>
    <x v="0"/>
    <x v="3"/>
    <x v="8"/>
    <x v="0"/>
    <s v="New"/>
    <x v="2"/>
    <s v="Travel Backpack 35L"/>
    <n v="3"/>
    <n v="161.58000000000001"/>
    <n v="0"/>
    <n v="85.58"/>
    <x v="38"/>
    <n v="256.74"/>
    <n v="228"/>
    <n v="0.47035524198539425"/>
    <n v="1"/>
  </r>
  <r>
    <x v="40"/>
    <d v="2026-01-10T00:00:00"/>
    <n v="2026"/>
    <n v="1"/>
    <n v="1"/>
    <x v="0"/>
    <x v="3"/>
    <x v="8"/>
    <x v="2"/>
    <s v="Returning"/>
    <x v="2"/>
    <s v="Travel Backpack 35L"/>
    <n v="2"/>
    <n v="166.84"/>
    <n v="0"/>
    <n v="88.67"/>
    <x v="39"/>
    <n v="177.34"/>
    <n v="156.34"/>
    <n v="0.4685327259649964"/>
    <n v="1"/>
  </r>
  <r>
    <x v="41"/>
    <d v="2026-01-11T00:00:00"/>
    <n v="2026"/>
    <n v="1"/>
    <n v="1"/>
    <x v="0"/>
    <x v="2"/>
    <x v="5"/>
    <x v="0"/>
    <s v="Returning"/>
    <x v="1"/>
    <s v="Summit Backpack 45L"/>
    <n v="1"/>
    <n v="150.96"/>
    <n v="0"/>
    <n v="77.5"/>
    <x v="40"/>
    <n v="77.5"/>
    <n v="73.460000000000008"/>
    <n v="0.48661897191308956"/>
    <n v="1"/>
  </r>
  <r>
    <x v="42"/>
    <d v="2026-01-11T00:00:00"/>
    <n v="2026"/>
    <n v="1"/>
    <n v="1"/>
    <x v="0"/>
    <x v="3"/>
    <x v="7"/>
    <x v="2"/>
    <s v="Returning"/>
    <x v="2"/>
    <s v="Insulated Bottle"/>
    <n v="3"/>
    <n v="36.33"/>
    <n v="0.05"/>
    <n v="13.27"/>
    <x v="41"/>
    <n v="39.81"/>
    <n v="63.730499999999992"/>
    <n v="0.61551277036521934"/>
    <n v="1"/>
  </r>
  <r>
    <x v="43"/>
    <d v="2026-01-11T00:00:00"/>
    <n v="2026"/>
    <n v="1"/>
    <n v="1"/>
    <x v="0"/>
    <x v="3"/>
    <x v="8"/>
    <x v="0"/>
    <s v="Returning"/>
    <x v="2"/>
    <s v="Insulated Bottle"/>
    <n v="1"/>
    <n v="35.340000000000003"/>
    <n v="0.1"/>
    <n v="13.36"/>
    <x v="42"/>
    <n v="13.36"/>
    <n v="18.446000000000005"/>
    <n v="0.5799534678991386"/>
    <n v="1"/>
  </r>
  <r>
    <x v="44"/>
    <d v="2026-01-11T00:00:00"/>
    <n v="2026"/>
    <n v="1"/>
    <n v="1"/>
    <x v="0"/>
    <x v="3"/>
    <x v="8"/>
    <x v="0"/>
    <s v="Returning"/>
    <x v="2"/>
    <s v="Packing Cube Set"/>
    <n v="2"/>
    <n v="46.27"/>
    <n v="0"/>
    <n v="18.23"/>
    <x v="43"/>
    <n v="36.46"/>
    <n v="56.080000000000005"/>
    <n v="0.60600821266479366"/>
    <n v="1"/>
  </r>
  <r>
    <x v="45"/>
    <d v="2026-01-11T00:00:00"/>
    <n v="2026"/>
    <n v="1"/>
    <n v="1"/>
    <x v="0"/>
    <x v="3"/>
    <x v="7"/>
    <x v="0"/>
    <s v="Returning"/>
    <x v="0"/>
    <s v="Commuter Helmet"/>
    <n v="1"/>
    <n v="79.930000000000007"/>
    <n v="0.05"/>
    <n v="43.73"/>
    <x v="44"/>
    <n v="43.73"/>
    <n v="32.203500000000012"/>
    <n v="0.42410135184075554"/>
    <n v="1"/>
  </r>
  <r>
    <x v="46"/>
    <d v="2026-01-12T00:00:00"/>
    <n v="2026"/>
    <n v="1"/>
    <n v="1"/>
    <x v="0"/>
    <x v="1"/>
    <x v="12"/>
    <x v="2"/>
    <s v="New"/>
    <x v="1"/>
    <s v="Trail Boots"/>
    <n v="1"/>
    <n v="141.25"/>
    <n v="0"/>
    <n v="78.72"/>
    <x v="45"/>
    <n v="78.72"/>
    <n v="62.53"/>
    <n v="0.44269026548672569"/>
    <n v="1"/>
  </r>
  <r>
    <x v="47"/>
    <d v="2026-01-12T00:00:00"/>
    <n v="2026"/>
    <n v="1"/>
    <n v="1"/>
    <x v="0"/>
    <x v="3"/>
    <x v="8"/>
    <x v="0"/>
    <s v="Returning"/>
    <x v="0"/>
    <s v="Cycling Pack 12L"/>
    <n v="2"/>
    <n v="103.64"/>
    <n v="0.1"/>
    <n v="50.96"/>
    <x v="46"/>
    <n v="101.92"/>
    <n v="84.631999999999991"/>
    <n v="0.45366439384193147"/>
    <n v="1"/>
  </r>
  <r>
    <x v="48"/>
    <d v="2026-01-12T00:00:00"/>
    <n v="2026"/>
    <n v="1"/>
    <n v="1"/>
    <x v="0"/>
    <x v="0"/>
    <x v="0"/>
    <x v="0"/>
    <s v="New"/>
    <x v="2"/>
    <s v="Carry-On Duffel"/>
    <n v="1"/>
    <n v="136.18"/>
    <n v="0"/>
    <n v="68.34"/>
    <x v="47"/>
    <n v="68.34"/>
    <n v="67.84"/>
    <n v="0.498164194448524"/>
    <n v="1"/>
  </r>
  <r>
    <x v="49"/>
    <d v="2026-01-12T00:00:00"/>
    <n v="2026"/>
    <n v="1"/>
    <n v="1"/>
    <x v="0"/>
    <x v="2"/>
    <x v="2"/>
    <x v="3"/>
    <s v="New"/>
    <x v="4"/>
    <s v="Recovery Roller"/>
    <n v="1"/>
    <n v="36.43"/>
    <n v="0"/>
    <n v="14.33"/>
    <x v="48"/>
    <n v="14.33"/>
    <n v="22.1"/>
    <n v="0.60664287674993145"/>
    <n v="1"/>
  </r>
  <r>
    <x v="50"/>
    <d v="2026-01-12T00:00:00"/>
    <n v="2026"/>
    <n v="1"/>
    <n v="1"/>
    <x v="0"/>
    <x v="3"/>
    <x v="7"/>
    <x v="0"/>
    <s v="New"/>
    <x v="4"/>
    <s v="Training Mat"/>
    <n v="2"/>
    <n v="50.51"/>
    <n v="0.1"/>
    <n v="21.84"/>
    <x v="49"/>
    <n v="43.68"/>
    <n v="47.237999999999992"/>
    <n v="0.5195670824259222"/>
    <n v="1"/>
  </r>
  <r>
    <x v="51"/>
    <d v="2026-01-12T00:00:00"/>
    <n v="2026"/>
    <n v="1"/>
    <n v="1"/>
    <x v="0"/>
    <x v="3"/>
    <x v="13"/>
    <x v="2"/>
    <s v="Returning"/>
    <x v="4"/>
    <s v="Weighted Vest"/>
    <n v="1"/>
    <n v="123"/>
    <n v="0"/>
    <n v="67.3"/>
    <x v="50"/>
    <n v="67.3"/>
    <n v="55.7"/>
    <n v="0.45284552845528458"/>
    <n v="1"/>
  </r>
  <r>
    <x v="52"/>
    <d v="2026-01-12T00:00:00"/>
    <n v="2026"/>
    <n v="1"/>
    <n v="1"/>
    <x v="0"/>
    <x v="1"/>
    <x v="14"/>
    <x v="0"/>
    <s v="New"/>
    <x v="1"/>
    <s v="Trekking Poles"/>
    <n v="2"/>
    <n v="72.239999999999995"/>
    <n v="0"/>
    <n v="32.94"/>
    <x v="51"/>
    <n v="65.88"/>
    <n v="78.599999999999994"/>
    <n v="0.54401993355481726"/>
    <n v="1"/>
  </r>
  <r>
    <x v="53"/>
    <d v="2026-01-12T00:00:00"/>
    <n v="2026"/>
    <n v="1"/>
    <n v="1"/>
    <x v="0"/>
    <x v="2"/>
    <x v="3"/>
    <x v="2"/>
    <s v="Returning"/>
    <x v="1"/>
    <s v="Summit Backpack 45L"/>
    <n v="1"/>
    <n v="151.11000000000001"/>
    <n v="0.15"/>
    <n v="79.650000000000006"/>
    <x v="52"/>
    <n v="79.650000000000006"/>
    <n v="48.793499999999995"/>
    <n v="0.37988298356865075"/>
    <n v="1"/>
  </r>
  <r>
    <x v="54"/>
    <d v="2026-01-13T00:00:00"/>
    <n v="2026"/>
    <n v="1"/>
    <n v="1"/>
    <x v="0"/>
    <x v="3"/>
    <x v="4"/>
    <x v="0"/>
    <s v="New"/>
    <x v="1"/>
    <s v="Hiking Daypack 20L"/>
    <n v="1"/>
    <n v="94.32"/>
    <n v="0"/>
    <n v="45.93"/>
    <x v="53"/>
    <n v="45.93"/>
    <n v="48.389999999999993"/>
    <n v="0.51304071246819338"/>
    <n v="1"/>
  </r>
  <r>
    <x v="55"/>
    <d v="2026-01-13T00:00:00"/>
    <n v="2026"/>
    <n v="1"/>
    <n v="1"/>
    <x v="0"/>
    <x v="1"/>
    <x v="12"/>
    <x v="0"/>
    <s v="Returning"/>
    <x v="0"/>
    <s v="Trail Bike Light"/>
    <n v="3"/>
    <n v="51.52"/>
    <n v="0"/>
    <n v="21.92"/>
    <x v="54"/>
    <n v="65.760000000000005"/>
    <n v="88.8"/>
    <n v="0.57453416149068315"/>
    <n v="1"/>
  </r>
  <r>
    <x v="56"/>
    <d v="2026-01-14T00:00:00"/>
    <n v="2026"/>
    <n v="1"/>
    <n v="1"/>
    <x v="0"/>
    <x v="0"/>
    <x v="15"/>
    <x v="0"/>
    <s v="New"/>
    <x v="1"/>
    <s v="Trail Boots"/>
    <n v="2"/>
    <n v="146.4"/>
    <n v="0.05"/>
    <n v="81.72"/>
    <x v="55"/>
    <n v="163.44"/>
    <n v="114.72000000000003"/>
    <n v="0.4124245038826575"/>
    <n v="1"/>
  </r>
  <r>
    <x v="57"/>
    <d v="2026-01-14T00:00:00"/>
    <n v="2026"/>
    <n v="1"/>
    <n v="1"/>
    <x v="0"/>
    <x v="0"/>
    <x v="0"/>
    <x v="1"/>
    <s v="Business"/>
    <x v="2"/>
    <s v="Packing Cube Set"/>
    <n v="3"/>
    <n v="47.32"/>
    <n v="0.1"/>
    <n v="18.420000000000002"/>
    <x v="56"/>
    <n v="55.260000000000005"/>
    <n v="72.504000000000005"/>
    <n v="0.56748379825302897"/>
    <n v="1"/>
  </r>
  <r>
    <x v="58"/>
    <d v="2026-01-14T00:00:00"/>
    <n v="2026"/>
    <n v="1"/>
    <n v="1"/>
    <x v="0"/>
    <x v="3"/>
    <x v="13"/>
    <x v="2"/>
    <s v="Business"/>
    <x v="4"/>
    <s v="Resistance Band Set"/>
    <n v="2"/>
    <n v="40.450000000000003"/>
    <n v="0.05"/>
    <n v="15.14"/>
    <x v="57"/>
    <n v="30.28"/>
    <n v="46.575000000000003"/>
    <n v="0.60601132001821612"/>
    <n v="1"/>
  </r>
  <r>
    <x v="59"/>
    <d v="2026-01-14T00:00:00"/>
    <n v="2026"/>
    <n v="1"/>
    <n v="1"/>
    <x v="0"/>
    <x v="0"/>
    <x v="0"/>
    <x v="0"/>
    <s v="Returning"/>
    <x v="2"/>
    <s v="Packing Cube Set"/>
    <n v="2"/>
    <n v="47.05"/>
    <n v="0.1"/>
    <n v="18.8"/>
    <x v="58"/>
    <n v="37.6"/>
    <n v="47.089999999999996"/>
    <n v="0.55602786633604906"/>
    <n v="1"/>
  </r>
  <r>
    <x v="60"/>
    <d v="2026-01-15T00:00:00"/>
    <n v="2026"/>
    <n v="1"/>
    <n v="1"/>
    <x v="0"/>
    <x v="3"/>
    <x v="8"/>
    <x v="2"/>
    <s v="Business"/>
    <x v="4"/>
    <s v="Weighted Vest"/>
    <n v="3"/>
    <n v="123.14"/>
    <n v="0.05"/>
    <n v="70.67"/>
    <x v="59"/>
    <n v="212.01"/>
    <n v="138.93900000000002"/>
    <n v="0.39589513006163296"/>
    <n v="1"/>
  </r>
  <r>
    <x v="61"/>
    <d v="2026-01-15T00:00:00"/>
    <n v="2026"/>
    <n v="1"/>
    <n v="1"/>
    <x v="0"/>
    <x v="3"/>
    <x v="13"/>
    <x v="0"/>
    <s v="Returning"/>
    <x v="1"/>
    <s v="Summit Backpack 45L"/>
    <n v="2"/>
    <n v="151.33000000000001"/>
    <n v="0.1"/>
    <n v="78.44"/>
    <x v="60"/>
    <n v="156.88"/>
    <n v="115.51400000000001"/>
    <n v="0.42406954631893512"/>
    <n v="1"/>
  </r>
  <r>
    <x v="62"/>
    <d v="2026-01-15T00:00:00"/>
    <n v="2026"/>
    <n v="1"/>
    <n v="1"/>
    <x v="0"/>
    <x v="1"/>
    <x v="14"/>
    <x v="0"/>
    <s v="Returning"/>
    <x v="1"/>
    <s v="Trail Boots"/>
    <n v="5"/>
    <n v="144.01"/>
    <n v="0.05"/>
    <n v="79.64"/>
    <x v="61"/>
    <n v="398.2"/>
    <n v="285.84749999999991"/>
    <n v="0.41787668254032062"/>
    <n v="1"/>
  </r>
  <r>
    <x v="63"/>
    <d v="2026-01-15T00:00:00"/>
    <n v="2026"/>
    <n v="1"/>
    <n v="1"/>
    <x v="0"/>
    <x v="3"/>
    <x v="8"/>
    <x v="0"/>
    <s v="Returning"/>
    <x v="1"/>
    <s v="Hiking Daypack 20L"/>
    <n v="3"/>
    <n v="91.19"/>
    <n v="0"/>
    <n v="44.47"/>
    <x v="62"/>
    <n v="133.41"/>
    <n v="140.16"/>
    <n v="0.5123368790437548"/>
    <n v="1"/>
  </r>
  <r>
    <x v="64"/>
    <d v="2026-01-15T00:00:00"/>
    <n v="2026"/>
    <n v="1"/>
    <n v="1"/>
    <x v="0"/>
    <x v="3"/>
    <x v="7"/>
    <x v="2"/>
    <s v="New"/>
    <x v="2"/>
    <s v="Packing Cube Set"/>
    <n v="2"/>
    <n v="45.45"/>
    <n v="0"/>
    <n v="18.190000000000001"/>
    <x v="63"/>
    <n v="36.380000000000003"/>
    <n v="54.52"/>
    <n v="0.59977997799779981"/>
    <n v="1"/>
  </r>
  <r>
    <x v="65"/>
    <d v="2026-01-15T00:00:00"/>
    <n v="2026"/>
    <n v="1"/>
    <n v="1"/>
    <x v="0"/>
    <x v="1"/>
    <x v="1"/>
    <x v="3"/>
    <s v="New"/>
    <x v="4"/>
    <s v="Resistance Band Set"/>
    <n v="1"/>
    <n v="40.72"/>
    <n v="0"/>
    <n v="14.94"/>
    <x v="64"/>
    <n v="14.94"/>
    <n v="25.78"/>
    <n v="0.6331041257367388"/>
    <n v="1"/>
  </r>
  <r>
    <x v="66"/>
    <d v="2026-01-15T00:00:00"/>
    <n v="2026"/>
    <n v="1"/>
    <n v="1"/>
    <x v="0"/>
    <x v="1"/>
    <x v="12"/>
    <x v="0"/>
    <s v="Business"/>
    <x v="2"/>
    <s v="Insulated Bottle"/>
    <n v="2"/>
    <n v="37.090000000000003"/>
    <n v="0"/>
    <n v="13.29"/>
    <x v="65"/>
    <n v="26.58"/>
    <n v="47.600000000000009"/>
    <n v="0.64168239417632789"/>
    <n v="1"/>
  </r>
  <r>
    <x v="67"/>
    <d v="2026-01-16T00:00:00"/>
    <n v="2026"/>
    <n v="1"/>
    <n v="1"/>
    <x v="0"/>
    <x v="2"/>
    <x v="10"/>
    <x v="0"/>
    <s v="New"/>
    <x v="3"/>
    <s v="Compact Sleeping Bag"/>
    <n v="1"/>
    <n v="124.45"/>
    <n v="0.15"/>
    <n v="59.77"/>
    <x v="66"/>
    <n v="59.77"/>
    <n v="46.012499999999996"/>
    <n v="0.43497270342447941"/>
    <n v="1"/>
  </r>
  <r>
    <x v="68"/>
    <d v="2026-01-16T00:00:00"/>
    <n v="2026"/>
    <n v="1"/>
    <n v="1"/>
    <x v="0"/>
    <x v="0"/>
    <x v="0"/>
    <x v="2"/>
    <s v="New"/>
    <x v="2"/>
    <s v="Insulated Bottle"/>
    <n v="1"/>
    <n v="35.93"/>
    <n v="0.05"/>
    <n v="13.33"/>
    <x v="67"/>
    <n v="13.33"/>
    <n v="20.8035"/>
    <n v="0.60947456311248482"/>
    <n v="1"/>
  </r>
  <r>
    <x v="69"/>
    <d v="2026-01-16T00:00:00"/>
    <n v="2026"/>
    <n v="1"/>
    <n v="1"/>
    <x v="0"/>
    <x v="3"/>
    <x v="13"/>
    <x v="0"/>
    <s v="Returning"/>
    <x v="3"/>
    <s v="Compact Sleeping Bag"/>
    <n v="4"/>
    <n v="121.8"/>
    <n v="0.05"/>
    <n v="59.57"/>
    <x v="68"/>
    <n v="238.28"/>
    <n v="224.55999999999997"/>
    <n v="0.48517846339987897"/>
    <n v="1"/>
  </r>
  <r>
    <x v="70"/>
    <d v="2026-01-16T00:00:00"/>
    <n v="2026"/>
    <n v="1"/>
    <n v="1"/>
    <x v="0"/>
    <x v="1"/>
    <x v="11"/>
    <x v="2"/>
    <s v="Returning"/>
    <x v="1"/>
    <s v="Hiking Daypack 20L"/>
    <n v="1"/>
    <n v="92.6"/>
    <n v="0.05"/>
    <n v="44.15"/>
    <x v="69"/>
    <n v="44.15"/>
    <n v="43.819999999999986"/>
    <n v="0.4981243605774695"/>
    <n v="1"/>
  </r>
  <r>
    <x v="71"/>
    <d v="2026-01-16T00:00:00"/>
    <n v="2026"/>
    <n v="1"/>
    <n v="1"/>
    <x v="0"/>
    <x v="1"/>
    <x v="12"/>
    <x v="1"/>
    <s v="Business"/>
    <x v="0"/>
    <s v="Cycling Pack 12L"/>
    <n v="10"/>
    <n v="102.68"/>
    <n v="0.15"/>
    <n v="51.07"/>
    <x v="70"/>
    <n v="510.7"/>
    <n v="362.0800000000001"/>
    <n v="0.41485826897958256"/>
    <n v="1"/>
  </r>
  <r>
    <x v="72"/>
    <d v="2026-01-16T00:00:00"/>
    <n v="2026"/>
    <n v="1"/>
    <n v="1"/>
    <x v="0"/>
    <x v="3"/>
    <x v="13"/>
    <x v="3"/>
    <s v="New"/>
    <x v="0"/>
    <s v="Compact Repair Kit"/>
    <n v="3"/>
    <n v="40.92"/>
    <n v="0.15"/>
    <n v="16.71"/>
    <x v="71"/>
    <n v="50.13"/>
    <n v="54.216000000000001"/>
    <n v="0.51957909263412105"/>
    <n v="1"/>
  </r>
  <r>
    <x v="73"/>
    <d v="2026-01-16T00:00:00"/>
    <n v="2026"/>
    <n v="1"/>
    <n v="1"/>
    <x v="0"/>
    <x v="2"/>
    <x v="16"/>
    <x v="2"/>
    <s v="New"/>
    <x v="0"/>
    <s v="Cycling Pack 12L"/>
    <n v="4"/>
    <n v="102.68"/>
    <n v="0"/>
    <n v="50.83"/>
    <x v="72"/>
    <n v="203.32"/>
    <n v="207.40000000000003"/>
    <n v="0.50496688741721862"/>
    <n v="1"/>
  </r>
  <r>
    <x v="74"/>
    <d v="2026-01-17T00:00:00"/>
    <n v="2026"/>
    <n v="1"/>
    <n v="1"/>
    <x v="0"/>
    <x v="0"/>
    <x v="9"/>
    <x v="3"/>
    <s v="New"/>
    <x v="2"/>
    <s v="Travel Backpack 35L"/>
    <n v="2"/>
    <n v="164.38"/>
    <n v="0.05"/>
    <n v="85.93"/>
    <x v="73"/>
    <n v="171.86"/>
    <n v="140.46199999999999"/>
    <n v="0.44973456881039436"/>
    <n v="1"/>
  </r>
  <r>
    <x v="75"/>
    <d v="2026-01-17T00:00:00"/>
    <n v="2026"/>
    <n v="1"/>
    <n v="1"/>
    <x v="0"/>
    <x v="0"/>
    <x v="15"/>
    <x v="2"/>
    <s v="Returning"/>
    <x v="0"/>
    <s v="Trail Bike Light"/>
    <n v="1"/>
    <n v="51.78"/>
    <n v="0"/>
    <n v="22.64"/>
    <x v="74"/>
    <n v="22.64"/>
    <n v="29.14"/>
    <n v="0.56276554654306687"/>
    <n v="1"/>
  </r>
  <r>
    <x v="76"/>
    <d v="2026-01-17T00:00:00"/>
    <n v="2026"/>
    <n v="1"/>
    <n v="1"/>
    <x v="0"/>
    <x v="1"/>
    <x v="11"/>
    <x v="2"/>
    <s v="Returning"/>
    <x v="4"/>
    <s v="Training Mat"/>
    <n v="1"/>
    <n v="50.52"/>
    <n v="0.05"/>
    <n v="22.37"/>
    <x v="75"/>
    <n v="22.37"/>
    <n v="25.623999999999999"/>
    <n v="0.5339000708421886"/>
    <n v="1"/>
  </r>
  <r>
    <x v="77"/>
    <d v="2026-01-17T00:00:00"/>
    <n v="2026"/>
    <n v="1"/>
    <n v="1"/>
    <x v="0"/>
    <x v="1"/>
    <x v="14"/>
    <x v="3"/>
    <s v="New"/>
    <x v="3"/>
    <s v="Trail Tent 2P"/>
    <n v="1"/>
    <n v="199.02"/>
    <n v="0"/>
    <n v="106.49"/>
    <x v="76"/>
    <n v="106.49"/>
    <n v="92.530000000000015"/>
    <n v="0.46492814792483173"/>
    <n v="1"/>
  </r>
  <r>
    <x v="78"/>
    <d v="2026-01-18T00:00:00"/>
    <n v="2026"/>
    <n v="1"/>
    <n v="1"/>
    <x v="0"/>
    <x v="3"/>
    <x v="8"/>
    <x v="2"/>
    <s v="Returning"/>
    <x v="3"/>
    <s v="Portable Camp Stove"/>
    <n v="3"/>
    <n v="80.27"/>
    <n v="0.1"/>
    <n v="39.26"/>
    <x v="77"/>
    <n v="117.78"/>
    <n v="98.949000000000012"/>
    <n v="0.45655634455933447"/>
    <n v="1"/>
  </r>
  <r>
    <x v="79"/>
    <d v="2026-01-18T00:00:00"/>
    <n v="2026"/>
    <n v="1"/>
    <n v="1"/>
    <x v="0"/>
    <x v="1"/>
    <x v="1"/>
    <x v="2"/>
    <s v="New"/>
    <x v="3"/>
    <s v="Alpine Tent 4P"/>
    <n v="4"/>
    <n v="333.28"/>
    <n v="0"/>
    <n v="195.76"/>
    <x v="78"/>
    <n v="783.04"/>
    <n v="550.07999999999993"/>
    <n v="0.41262602016322608"/>
    <n v="1"/>
  </r>
  <r>
    <x v="80"/>
    <d v="2026-01-18T00:00:00"/>
    <n v="2026"/>
    <n v="1"/>
    <n v="1"/>
    <x v="0"/>
    <x v="3"/>
    <x v="13"/>
    <x v="3"/>
    <s v="New"/>
    <x v="0"/>
    <s v="Cycling Pack 12L"/>
    <n v="1"/>
    <n v="104.36"/>
    <n v="0"/>
    <n v="51.63"/>
    <x v="79"/>
    <n v="51.63"/>
    <n v="52.73"/>
    <n v="0.50527021847451126"/>
    <n v="1"/>
  </r>
  <r>
    <x v="81"/>
    <d v="2026-01-18T00:00:00"/>
    <n v="2026"/>
    <n v="1"/>
    <n v="1"/>
    <x v="0"/>
    <x v="2"/>
    <x v="5"/>
    <x v="3"/>
    <s v="New"/>
    <x v="0"/>
    <s v="Commuter Helmet"/>
    <n v="1"/>
    <n v="83.52"/>
    <n v="0.05"/>
    <n v="42.97"/>
    <x v="80"/>
    <n v="42.97"/>
    <n v="36.373999999999995"/>
    <n v="0.45843416011292598"/>
    <n v="1"/>
  </r>
  <r>
    <x v="82"/>
    <d v="2026-01-19T00:00:00"/>
    <n v="2026"/>
    <n v="1"/>
    <n v="1"/>
    <x v="0"/>
    <x v="2"/>
    <x v="10"/>
    <x v="0"/>
    <s v="New"/>
    <x v="4"/>
    <s v="Weighted Vest"/>
    <n v="2"/>
    <n v="125.93"/>
    <n v="0"/>
    <n v="69.150000000000006"/>
    <x v="81"/>
    <n v="138.30000000000001"/>
    <n v="113.56"/>
    <n v="0.45088541253077102"/>
    <n v="1"/>
  </r>
  <r>
    <x v="83"/>
    <d v="2026-01-19T00:00:00"/>
    <n v="2026"/>
    <n v="1"/>
    <n v="1"/>
    <x v="0"/>
    <x v="1"/>
    <x v="6"/>
    <x v="0"/>
    <s v="Business"/>
    <x v="0"/>
    <s v="Trail Bike Light"/>
    <n v="1"/>
    <n v="49.85"/>
    <n v="0"/>
    <n v="23.07"/>
    <x v="82"/>
    <n v="23.07"/>
    <n v="26.78"/>
    <n v="0.53721163490471413"/>
    <n v="1"/>
  </r>
  <r>
    <x v="84"/>
    <d v="2026-01-19T00:00:00"/>
    <n v="2026"/>
    <n v="1"/>
    <n v="1"/>
    <x v="0"/>
    <x v="1"/>
    <x v="1"/>
    <x v="0"/>
    <s v="Returning"/>
    <x v="2"/>
    <s v="Insulated Bottle"/>
    <n v="1"/>
    <n v="36.130000000000003"/>
    <n v="0"/>
    <n v="13.39"/>
    <x v="83"/>
    <n v="13.39"/>
    <n v="22.740000000000002"/>
    <n v="0.62939385552172711"/>
    <n v="1"/>
  </r>
  <r>
    <x v="85"/>
    <d v="2026-01-19T00:00:00"/>
    <n v="2026"/>
    <n v="1"/>
    <n v="1"/>
    <x v="0"/>
    <x v="3"/>
    <x v="13"/>
    <x v="2"/>
    <s v="Returning"/>
    <x v="0"/>
    <s v="Cycling Pack 12L"/>
    <n v="1"/>
    <n v="104.83"/>
    <n v="0.05"/>
    <n v="51.06"/>
    <x v="84"/>
    <n v="51.06"/>
    <n v="48.528499999999994"/>
    <n v="0.48729019916958277"/>
    <n v="1"/>
  </r>
  <r>
    <x v="86"/>
    <d v="2026-01-19T00:00:00"/>
    <n v="2026"/>
    <n v="1"/>
    <n v="1"/>
    <x v="0"/>
    <x v="0"/>
    <x v="0"/>
    <x v="2"/>
    <s v="Returning"/>
    <x v="2"/>
    <s v="Insulated Bottle"/>
    <n v="1"/>
    <n v="35.46"/>
    <n v="0.05"/>
    <n v="13.81"/>
    <x v="85"/>
    <n v="13.81"/>
    <n v="19.876999999999995"/>
    <n v="0.59004957401965141"/>
    <n v="1"/>
  </r>
  <r>
    <x v="87"/>
    <d v="2026-01-20T00:00:00"/>
    <n v="2026"/>
    <n v="1"/>
    <n v="1"/>
    <x v="0"/>
    <x v="3"/>
    <x v="8"/>
    <x v="3"/>
    <s v="Returning"/>
    <x v="2"/>
    <s v="Travel Backpack 35L"/>
    <n v="1"/>
    <n v="165.42"/>
    <n v="0"/>
    <n v="85.69"/>
    <x v="86"/>
    <n v="85.69"/>
    <n v="79.72999999999999"/>
    <n v="0.48198524966751299"/>
    <n v="1"/>
  </r>
  <r>
    <x v="88"/>
    <d v="2026-01-20T00:00:00"/>
    <n v="2026"/>
    <n v="1"/>
    <n v="1"/>
    <x v="0"/>
    <x v="2"/>
    <x v="5"/>
    <x v="0"/>
    <s v="Returning"/>
    <x v="3"/>
    <s v="Compact Sleeping Bag"/>
    <n v="1"/>
    <n v="122.86"/>
    <n v="0.05"/>
    <n v="60.36"/>
    <x v="87"/>
    <n v="60.36"/>
    <n v="56.356999999999999"/>
    <n v="0.48285168398776529"/>
    <n v="1"/>
  </r>
  <r>
    <x v="89"/>
    <d v="2026-01-20T00:00:00"/>
    <n v="2026"/>
    <n v="1"/>
    <n v="1"/>
    <x v="0"/>
    <x v="0"/>
    <x v="0"/>
    <x v="2"/>
    <s v="Returning"/>
    <x v="4"/>
    <s v="Recovery Roller"/>
    <n v="2"/>
    <n v="35.82"/>
    <n v="0"/>
    <n v="14.09"/>
    <x v="88"/>
    <n v="28.18"/>
    <n v="43.46"/>
    <n v="0.60664433277498608"/>
    <n v="1"/>
  </r>
  <r>
    <x v="90"/>
    <d v="2026-01-20T00:00:00"/>
    <n v="2026"/>
    <n v="1"/>
    <n v="1"/>
    <x v="0"/>
    <x v="0"/>
    <x v="0"/>
    <x v="0"/>
    <s v="New"/>
    <x v="3"/>
    <s v="Compact Sleeping Bag"/>
    <n v="3"/>
    <n v="120.29"/>
    <n v="0.1"/>
    <n v="62.41"/>
    <x v="89"/>
    <n v="187.23"/>
    <n v="137.55300000000003"/>
    <n v="0.42352278290427769"/>
    <n v="1"/>
  </r>
  <r>
    <x v="91"/>
    <d v="2026-01-20T00:00:00"/>
    <n v="2026"/>
    <n v="1"/>
    <n v="1"/>
    <x v="0"/>
    <x v="1"/>
    <x v="11"/>
    <x v="3"/>
    <s v="Returning"/>
    <x v="3"/>
    <s v="Portable Camp Stove"/>
    <n v="1"/>
    <n v="80.239999999999995"/>
    <n v="0.1"/>
    <n v="39.950000000000003"/>
    <x v="90"/>
    <n v="39.950000000000003"/>
    <n v="32.265999999999991"/>
    <n v="0.44679849340866279"/>
    <n v="1"/>
  </r>
  <r>
    <x v="92"/>
    <d v="2026-01-21T00:00:00"/>
    <n v="2026"/>
    <n v="1"/>
    <n v="1"/>
    <x v="0"/>
    <x v="0"/>
    <x v="15"/>
    <x v="2"/>
    <s v="New"/>
    <x v="4"/>
    <s v="Recovery Roller"/>
    <n v="2"/>
    <n v="35.97"/>
    <n v="0"/>
    <n v="13.55"/>
    <x v="91"/>
    <n v="27.1"/>
    <n v="44.839999999999996"/>
    <n v="0.62329719210453149"/>
    <n v="1"/>
  </r>
  <r>
    <x v="93"/>
    <d v="2026-01-21T00:00:00"/>
    <n v="2026"/>
    <n v="1"/>
    <n v="1"/>
    <x v="0"/>
    <x v="1"/>
    <x v="11"/>
    <x v="0"/>
    <s v="New"/>
    <x v="1"/>
    <s v="Trekking Poles"/>
    <n v="1"/>
    <n v="72.239999999999995"/>
    <n v="0"/>
    <n v="33.26"/>
    <x v="92"/>
    <n v="33.26"/>
    <n v="38.979999999999997"/>
    <n v="0.53959025470653377"/>
    <n v="1"/>
  </r>
  <r>
    <x v="94"/>
    <d v="2026-01-21T00:00:00"/>
    <n v="2026"/>
    <n v="1"/>
    <n v="1"/>
    <x v="0"/>
    <x v="0"/>
    <x v="15"/>
    <x v="0"/>
    <s v="Returning"/>
    <x v="1"/>
    <s v="Summit Backpack 45L"/>
    <n v="5"/>
    <n v="152.81"/>
    <n v="0"/>
    <n v="78.989999999999995"/>
    <x v="93"/>
    <n v="394.95"/>
    <n v="369.09999999999997"/>
    <n v="0.48308356782933054"/>
    <n v="1"/>
  </r>
  <r>
    <x v="95"/>
    <d v="2026-01-21T00:00:00"/>
    <n v="2026"/>
    <n v="1"/>
    <n v="1"/>
    <x v="0"/>
    <x v="0"/>
    <x v="15"/>
    <x v="0"/>
    <s v="New"/>
    <x v="0"/>
    <s v="Commuter Helmet"/>
    <n v="3"/>
    <n v="83.34"/>
    <n v="0"/>
    <n v="41.44"/>
    <x v="94"/>
    <n v="124.32"/>
    <n v="125.70000000000002"/>
    <n v="0.50275977921766268"/>
    <n v="1"/>
  </r>
  <r>
    <x v="96"/>
    <d v="2026-01-21T00:00:00"/>
    <n v="2026"/>
    <n v="1"/>
    <n v="1"/>
    <x v="0"/>
    <x v="3"/>
    <x v="13"/>
    <x v="0"/>
    <s v="Returning"/>
    <x v="4"/>
    <s v="Recovery Roller"/>
    <n v="1"/>
    <n v="35.869999999999997"/>
    <n v="0"/>
    <n v="13.64"/>
    <x v="95"/>
    <n v="13.64"/>
    <n v="22.229999999999997"/>
    <n v="0.61973794257039305"/>
    <n v="1"/>
  </r>
  <r>
    <x v="97"/>
    <d v="2026-01-22T00:00:00"/>
    <n v="2026"/>
    <n v="1"/>
    <n v="1"/>
    <x v="0"/>
    <x v="3"/>
    <x v="4"/>
    <x v="3"/>
    <s v="New"/>
    <x v="3"/>
    <s v="Trail Tent 2P"/>
    <n v="1"/>
    <n v="199.42"/>
    <n v="0.05"/>
    <n v="101.82"/>
    <x v="96"/>
    <n v="101.82"/>
    <n v="87.628999999999991"/>
    <n v="0.46254664843836601"/>
    <n v="1"/>
  </r>
  <r>
    <x v="98"/>
    <d v="2026-01-22T00:00:00"/>
    <n v="2026"/>
    <n v="1"/>
    <n v="1"/>
    <x v="0"/>
    <x v="2"/>
    <x v="5"/>
    <x v="0"/>
    <s v="New"/>
    <x v="3"/>
    <s v="Alpine Tent 4P"/>
    <n v="3"/>
    <n v="347.41"/>
    <n v="0.1"/>
    <n v="192.13"/>
    <x v="97"/>
    <n v="576.39"/>
    <n v="361.61700000000008"/>
    <n v="0.38551631277804971"/>
    <n v="1"/>
  </r>
  <r>
    <x v="99"/>
    <d v="2026-01-22T00:00:00"/>
    <n v="2026"/>
    <n v="1"/>
    <n v="1"/>
    <x v="0"/>
    <x v="0"/>
    <x v="9"/>
    <x v="0"/>
    <s v="New"/>
    <x v="0"/>
    <s v="Compact Repair Kit"/>
    <n v="1"/>
    <n v="40.28"/>
    <n v="0"/>
    <n v="16.79"/>
    <x v="98"/>
    <n v="16.79"/>
    <n v="23.490000000000002"/>
    <n v="0.58316782522343602"/>
    <n v="1"/>
  </r>
  <r>
    <x v="100"/>
    <d v="2026-01-22T00:00:00"/>
    <n v="2026"/>
    <n v="1"/>
    <n v="1"/>
    <x v="0"/>
    <x v="3"/>
    <x v="13"/>
    <x v="0"/>
    <s v="Returning"/>
    <x v="3"/>
    <s v="Trail Tent 2P"/>
    <n v="3"/>
    <n v="195.49"/>
    <n v="0.05"/>
    <n v="106.38"/>
    <x v="99"/>
    <n v="319.14"/>
    <n v="238.00649999999996"/>
    <n v="0.42718836069148775"/>
    <n v="1"/>
  </r>
  <r>
    <x v="101"/>
    <d v="2026-01-23T00:00:00"/>
    <n v="2026"/>
    <n v="1"/>
    <n v="1"/>
    <x v="0"/>
    <x v="1"/>
    <x v="11"/>
    <x v="0"/>
    <s v="Returning"/>
    <x v="4"/>
    <s v="Recovery Roller"/>
    <n v="2"/>
    <n v="35.75"/>
    <n v="0"/>
    <n v="13.94"/>
    <x v="100"/>
    <n v="27.88"/>
    <n v="43.620000000000005"/>
    <n v="0.61006993006993016"/>
    <n v="1"/>
  </r>
  <r>
    <x v="102"/>
    <d v="2026-01-23T00:00:00"/>
    <n v="2026"/>
    <n v="1"/>
    <n v="1"/>
    <x v="0"/>
    <x v="0"/>
    <x v="15"/>
    <x v="0"/>
    <s v="Returning"/>
    <x v="0"/>
    <s v="Cycling Pack 12L"/>
    <n v="1"/>
    <n v="103.39"/>
    <n v="0"/>
    <n v="51.32"/>
    <x v="101"/>
    <n v="51.32"/>
    <n v="52.07"/>
    <n v="0.50362704323435536"/>
    <n v="1"/>
  </r>
  <r>
    <x v="103"/>
    <d v="2026-01-23T00:00:00"/>
    <n v="2026"/>
    <n v="1"/>
    <n v="1"/>
    <x v="0"/>
    <x v="0"/>
    <x v="15"/>
    <x v="0"/>
    <s v="New"/>
    <x v="3"/>
    <s v="Portable Camp Stove"/>
    <n v="3"/>
    <n v="81.98"/>
    <n v="0.1"/>
    <n v="40.229999999999997"/>
    <x v="102"/>
    <n v="120.69"/>
    <n v="100.65600000000001"/>
    <n v="0.45474505977067581"/>
    <n v="1"/>
  </r>
  <r>
    <x v="104"/>
    <d v="2026-01-23T00:00:00"/>
    <n v="2026"/>
    <n v="1"/>
    <n v="1"/>
    <x v="0"/>
    <x v="2"/>
    <x v="2"/>
    <x v="1"/>
    <s v="Business"/>
    <x v="3"/>
    <s v="Alpine Tent 4P"/>
    <n v="10"/>
    <n v="337.69"/>
    <n v="0.1"/>
    <n v="200.27"/>
    <x v="103"/>
    <n v="2002.7"/>
    <n v="1036.51"/>
    <n v="0.34104586389226149"/>
    <n v="1"/>
  </r>
  <r>
    <x v="105"/>
    <d v="2026-01-23T00:00:00"/>
    <n v="2026"/>
    <n v="1"/>
    <n v="1"/>
    <x v="0"/>
    <x v="3"/>
    <x v="8"/>
    <x v="0"/>
    <s v="New"/>
    <x v="3"/>
    <s v="Alpine Tent 4P"/>
    <n v="2"/>
    <n v="333.29"/>
    <n v="0"/>
    <n v="197.18"/>
    <x v="104"/>
    <n v="394.36"/>
    <n v="272.22000000000003"/>
    <n v="0.40838308980167426"/>
    <n v="1"/>
  </r>
  <r>
    <x v="106"/>
    <d v="2026-01-23T00:00:00"/>
    <n v="2026"/>
    <n v="1"/>
    <n v="1"/>
    <x v="0"/>
    <x v="0"/>
    <x v="15"/>
    <x v="2"/>
    <s v="New"/>
    <x v="0"/>
    <s v="Commuter Helmet"/>
    <n v="1"/>
    <n v="80.11"/>
    <n v="0.05"/>
    <n v="43.54"/>
    <x v="105"/>
    <n v="43.54"/>
    <n v="32.564500000000002"/>
    <n v="0.42789191177919839"/>
    <n v="1"/>
  </r>
  <r>
    <x v="107"/>
    <d v="2026-01-23T00:00:00"/>
    <n v="2026"/>
    <n v="1"/>
    <n v="1"/>
    <x v="0"/>
    <x v="3"/>
    <x v="13"/>
    <x v="2"/>
    <s v="New"/>
    <x v="3"/>
    <s v="Portable Camp Stove"/>
    <n v="1"/>
    <n v="82.6"/>
    <n v="0.05"/>
    <n v="38.299999999999997"/>
    <x v="106"/>
    <n v="38.299999999999997"/>
    <n v="40.169999999999987"/>
    <n v="0.51191538167452522"/>
    <n v="1"/>
  </r>
  <r>
    <x v="108"/>
    <d v="2026-01-24T00:00:00"/>
    <n v="2026"/>
    <n v="1"/>
    <n v="1"/>
    <x v="0"/>
    <x v="0"/>
    <x v="15"/>
    <x v="0"/>
    <s v="Returning"/>
    <x v="1"/>
    <s v="Hiking Daypack 20L"/>
    <n v="1"/>
    <n v="94.07"/>
    <n v="0"/>
    <n v="46.28"/>
    <x v="107"/>
    <n v="46.28"/>
    <n v="47.789999999999992"/>
    <n v="0.50802593813117891"/>
    <n v="1"/>
  </r>
  <r>
    <x v="109"/>
    <d v="2026-01-24T00:00:00"/>
    <n v="2026"/>
    <n v="1"/>
    <n v="1"/>
    <x v="0"/>
    <x v="0"/>
    <x v="15"/>
    <x v="0"/>
    <s v="Returning"/>
    <x v="2"/>
    <s v="Travel Backpack 35L"/>
    <n v="1"/>
    <n v="163.71"/>
    <n v="0"/>
    <n v="90.06"/>
    <x v="108"/>
    <n v="90.06"/>
    <n v="73.650000000000006"/>
    <n v="0.44988088693421296"/>
    <n v="1"/>
  </r>
  <r>
    <x v="110"/>
    <d v="2026-01-24T00:00:00"/>
    <n v="2026"/>
    <n v="1"/>
    <n v="1"/>
    <x v="0"/>
    <x v="3"/>
    <x v="8"/>
    <x v="2"/>
    <s v="Returning"/>
    <x v="3"/>
    <s v="Trail Tent 2P"/>
    <n v="4"/>
    <n v="191.43"/>
    <n v="0"/>
    <n v="106.82"/>
    <x v="109"/>
    <n v="427.28"/>
    <n v="338.44000000000005"/>
    <n v="0.441989238886277"/>
    <n v="1"/>
  </r>
  <r>
    <x v="111"/>
    <d v="2026-01-24T00:00:00"/>
    <n v="2026"/>
    <n v="1"/>
    <n v="1"/>
    <x v="0"/>
    <x v="1"/>
    <x v="11"/>
    <x v="1"/>
    <s v="Business"/>
    <x v="2"/>
    <s v="Packing Cube Set"/>
    <n v="3"/>
    <n v="46.94"/>
    <n v="0.05"/>
    <n v="18.18"/>
    <x v="110"/>
    <n v="54.54"/>
    <n v="79.239000000000004"/>
    <n v="0.59231269481757232"/>
    <n v="1"/>
  </r>
  <r>
    <x v="112"/>
    <d v="2026-01-24T00:00:00"/>
    <n v="2026"/>
    <n v="1"/>
    <n v="1"/>
    <x v="0"/>
    <x v="3"/>
    <x v="7"/>
    <x v="0"/>
    <s v="Returning"/>
    <x v="1"/>
    <s v="Trail Boots"/>
    <n v="1"/>
    <n v="147.21"/>
    <n v="0"/>
    <n v="79.510000000000005"/>
    <x v="111"/>
    <n v="79.510000000000005"/>
    <n v="67.7"/>
    <n v="0.45988723592147274"/>
    <n v="1"/>
  </r>
  <r>
    <x v="113"/>
    <d v="2026-01-25T00:00:00"/>
    <n v="2026"/>
    <n v="1"/>
    <n v="1"/>
    <x v="0"/>
    <x v="0"/>
    <x v="0"/>
    <x v="0"/>
    <s v="Business"/>
    <x v="2"/>
    <s v="Insulated Bottle"/>
    <n v="1"/>
    <n v="35.729999999999997"/>
    <n v="0"/>
    <n v="13.57"/>
    <x v="112"/>
    <n v="13.57"/>
    <n v="22.159999999999997"/>
    <n v="0.62020710887209629"/>
    <n v="1"/>
  </r>
  <r>
    <x v="114"/>
    <d v="2026-01-25T00:00:00"/>
    <n v="2026"/>
    <n v="1"/>
    <n v="1"/>
    <x v="0"/>
    <x v="1"/>
    <x v="14"/>
    <x v="0"/>
    <s v="New"/>
    <x v="0"/>
    <s v="Cycling Pack 12L"/>
    <n v="2"/>
    <n v="103.99"/>
    <n v="0.15"/>
    <n v="51.94"/>
    <x v="113"/>
    <n v="103.88"/>
    <n v="72.902999999999992"/>
    <n v="0.41238693765803269"/>
    <n v="1"/>
  </r>
  <r>
    <x v="115"/>
    <d v="2026-01-25T00:00:00"/>
    <n v="2026"/>
    <n v="1"/>
    <n v="1"/>
    <x v="0"/>
    <x v="1"/>
    <x v="12"/>
    <x v="0"/>
    <s v="Returning"/>
    <x v="1"/>
    <s v="Trekking Poles"/>
    <n v="2"/>
    <n v="72.739999999999995"/>
    <n v="0"/>
    <n v="31.96"/>
    <x v="114"/>
    <n v="63.92"/>
    <n v="81.559999999999988"/>
    <n v="0.56062689029419843"/>
    <n v="1"/>
  </r>
  <r>
    <x v="116"/>
    <d v="2026-01-26T00:00:00"/>
    <n v="2026"/>
    <n v="1"/>
    <n v="1"/>
    <x v="0"/>
    <x v="2"/>
    <x v="10"/>
    <x v="2"/>
    <s v="Returning"/>
    <x v="0"/>
    <s v="Cycling Pack 12L"/>
    <n v="1"/>
    <n v="100.01"/>
    <n v="0.05"/>
    <n v="49.41"/>
    <x v="115"/>
    <n v="49.41"/>
    <n v="45.599500000000006"/>
    <n v="0.47994674216788852"/>
    <n v="1"/>
  </r>
  <r>
    <x v="117"/>
    <d v="2026-01-26T00:00:00"/>
    <n v="2026"/>
    <n v="1"/>
    <n v="1"/>
    <x v="0"/>
    <x v="3"/>
    <x v="7"/>
    <x v="0"/>
    <s v="Business"/>
    <x v="2"/>
    <s v="Packing Cube Set"/>
    <n v="2"/>
    <n v="45.73"/>
    <n v="0"/>
    <n v="18.11"/>
    <x v="116"/>
    <n v="36.22"/>
    <n v="55.239999999999995"/>
    <n v="0.60397988191559149"/>
    <n v="1"/>
  </r>
  <r>
    <x v="118"/>
    <d v="2026-01-26T00:00:00"/>
    <n v="2026"/>
    <n v="1"/>
    <n v="1"/>
    <x v="0"/>
    <x v="2"/>
    <x v="16"/>
    <x v="0"/>
    <s v="Returning"/>
    <x v="1"/>
    <s v="Trail Boots"/>
    <n v="2"/>
    <n v="143.66"/>
    <n v="0.15"/>
    <n v="78.14"/>
    <x v="117"/>
    <n v="156.28"/>
    <n v="87.941999999999979"/>
    <n v="0.36009040954541355"/>
    <n v="1"/>
  </r>
  <r>
    <x v="119"/>
    <d v="2026-01-26T00:00:00"/>
    <n v="2026"/>
    <n v="1"/>
    <n v="1"/>
    <x v="0"/>
    <x v="2"/>
    <x v="10"/>
    <x v="0"/>
    <s v="Business"/>
    <x v="3"/>
    <s v="Compact Sleeping Bag"/>
    <n v="2"/>
    <n v="121.88"/>
    <n v="0.05"/>
    <n v="62.17"/>
    <x v="118"/>
    <n v="124.34"/>
    <n v="107.23199999999997"/>
    <n v="0.46306116456220953"/>
    <n v="1"/>
  </r>
  <r>
    <x v="120"/>
    <d v="2026-01-26T00:00:00"/>
    <n v="2026"/>
    <n v="1"/>
    <n v="1"/>
    <x v="0"/>
    <x v="0"/>
    <x v="15"/>
    <x v="0"/>
    <s v="Returning"/>
    <x v="4"/>
    <s v="Training Mat"/>
    <n v="3"/>
    <n v="50.92"/>
    <n v="0.05"/>
    <n v="21.87"/>
    <x v="119"/>
    <n v="65.61"/>
    <n v="79.511999999999986"/>
    <n v="0.54789763095877941"/>
    <n v="1"/>
  </r>
  <r>
    <x v="121"/>
    <d v="2026-01-27T00:00:00"/>
    <n v="2026"/>
    <n v="1"/>
    <n v="1"/>
    <x v="0"/>
    <x v="0"/>
    <x v="0"/>
    <x v="0"/>
    <s v="Returning"/>
    <x v="0"/>
    <s v="Cycling Pack 12L"/>
    <n v="1"/>
    <n v="103.78"/>
    <n v="0"/>
    <n v="49.36"/>
    <x v="120"/>
    <n v="49.36"/>
    <n v="54.42"/>
    <n v="0.52437849296588934"/>
    <n v="1"/>
  </r>
  <r>
    <x v="122"/>
    <d v="2026-01-27T00:00:00"/>
    <n v="2026"/>
    <n v="1"/>
    <n v="1"/>
    <x v="0"/>
    <x v="1"/>
    <x v="6"/>
    <x v="3"/>
    <s v="New"/>
    <x v="1"/>
    <s v="Summit Backpack 45L"/>
    <n v="2"/>
    <n v="157.16999999999999"/>
    <n v="0"/>
    <n v="81.260000000000005"/>
    <x v="121"/>
    <n v="162.52000000000001"/>
    <n v="151.81999999999996"/>
    <n v="0.4829802125087484"/>
    <n v="1"/>
  </r>
  <r>
    <x v="123"/>
    <d v="2026-01-27T00:00:00"/>
    <n v="2026"/>
    <n v="1"/>
    <n v="1"/>
    <x v="0"/>
    <x v="1"/>
    <x v="12"/>
    <x v="0"/>
    <s v="Business"/>
    <x v="2"/>
    <s v="Carry-On Duffel"/>
    <n v="2"/>
    <n v="132.91999999999999"/>
    <n v="0"/>
    <n v="69.02"/>
    <x v="122"/>
    <n v="138.04"/>
    <n v="127.79999999999998"/>
    <n v="0.48074029491423409"/>
    <n v="1"/>
  </r>
  <r>
    <x v="124"/>
    <d v="2026-01-27T00:00:00"/>
    <n v="2026"/>
    <n v="1"/>
    <n v="1"/>
    <x v="0"/>
    <x v="3"/>
    <x v="8"/>
    <x v="2"/>
    <s v="Returning"/>
    <x v="1"/>
    <s v="Trekking Poles"/>
    <n v="1"/>
    <n v="71.41"/>
    <n v="0.05"/>
    <n v="32.28"/>
    <x v="123"/>
    <n v="32.28"/>
    <n v="35.559499999999986"/>
    <n v="0.52417102130764515"/>
    <n v="1"/>
  </r>
  <r>
    <x v="125"/>
    <d v="2026-01-27T00:00:00"/>
    <n v="2026"/>
    <n v="1"/>
    <n v="1"/>
    <x v="0"/>
    <x v="3"/>
    <x v="8"/>
    <x v="0"/>
    <s v="New"/>
    <x v="3"/>
    <s v="Trail Tent 2P"/>
    <n v="1"/>
    <n v="199.67"/>
    <n v="0"/>
    <n v="103.81"/>
    <x v="124"/>
    <n v="103.81"/>
    <n v="95.859999999999985"/>
    <n v="0.4800921520508839"/>
    <n v="1"/>
  </r>
  <r>
    <x v="126"/>
    <d v="2026-01-27T00:00:00"/>
    <n v="2026"/>
    <n v="1"/>
    <n v="1"/>
    <x v="0"/>
    <x v="0"/>
    <x v="0"/>
    <x v="2"/>
    <s v="Returning"/>
    <x v="3"/>
    <s v="Trail Tent 2P"/>
    <n v="1"/>
    <n v="196.88"/>
    <n v="0"/>
    <n v="102.76"/>
    <x v="125"/>
    <n v="102.76"/>
    <n v="94.11999999999999"/>
    <n v="0.47805770012190163"/>
    <n v="1"/>
  </r>
  <r>
    <x v="127"/>
    <d v="2026-01-28T00:00:00"/>
    <n v="2026"/>
    <n v="1"/>
    <n v="1"/>
    <x v="0"/>
    <x v="3"/>
    <x v="7"/>
    <x v="0"/>
    <s v="Returning"/>
    <x v="0"/>
    <s v="Trail Bike Light"/>
    <n v="3"/>
    <n v="49.95"/>
    <n v="0"/>
    <n v="22.55"/>
    <x v="126"/>
    <n v="67.650000000000006"/>
    <n v="82.200000000000017"/>
    <n v="0.54854854854854862"/>
    <n v="1"/>
  </r>
  <r>
    <x v="128"/>
    <d v="2026-01-28T00:00:00"/>
    <n v="2026"/>
    <n v="1"/>
    <n v="1"/>
    <x v="0"/>
    <x v="1"/>
    <x v="6"/>
    <x v="3"/>
    <s v="Business"/>
    <x v="1"/>
    <s v="Trekking Poles"/>
    <n v="1"/>
    <n v="70.41"/>
    <n v="0"/>
    <n v="32.74"/>
    <x v="127"/>
    <n v="32.74"/>
    <n v="37.669999999999995"/>
    <n v="0.53500923164323244"/>
    <n v="1"/>
  </r>
  <r>
    <x v="129"/>
    <d v="2026-01-28T00:00:00"/>
    <n v="2026"/>
    <n v="1"/>
    <n v="1"/>
    <x v="0"/>
    <x v="2"/>
    <x v="16"/>
    <x v="3"/>
    <s v="Returning"/>
    <x v="1"/>
    <s v="Trekking Poles"/>
    <n v="2"/>
    <n v="70.290000000000006"/>
    <n v="0.15"/>
    <n v="31.84"/>
    <x v="128"/>
    <n v="63.68"/>
    <n v="55.813000000000009"/>
    <n v="0.46708175374289712"/>
    <n v="1"/>
  </r>
  <r>
    <x v="130"/>
    <d v="2026-01-28T00:00:00"/>
    <n v="2026"/>
    <n v="1"/>
    <n v="1"/>
    <x v="0"/>
    <x v="2"/>
    <x v="16"/>
    <x v="0"/>
    <s v="Business"/>
    <x v="1"/>
    <s v="Hiking Daypack 20L"/>
    <n v="4"/>
    <n v="91.46"/>
    <n v="0"/>
    <n v="44.04"/>
    <x v="129"/>
    <n v="176.16"/>
    <n v="189.67999999999998"/>
    <n v="0.51847802317953207"/>
    <n v="1"/>
  </r>
  <r>
    <x v="131"/>
    <d v="2026-01-29T00:00:00"/>
    <n v="2026"/>
    <n v="1"/>
    <n v="1"/>
    <x v="0"/>
    <x v="1"/>
    <x v="12"/>
    <x v="0"/>
    <s v="New"/>
    <x v="3"/>
    <s v="Compact Sleeping Bag"/>
    <n v="2"/>
    <n v="123.27"/>
    <n v="0"/>
    <n v="60.26"/>
    <x v="130"/>
    <n v="120.52"/>
    <n v="126.02"/>
    <n v="0.51115437657175311"/>
    <n v="1"/>
  </r>
  <r>
    <x v="132"/>
    <d v="2026-01-29T00:00:00"/>
    <n v="2026"/>
    <n v="1"/>
    <n v="1"/>
    <x v="0"/>
    <x v="2"/>
    <x v="5"/>
    <x v="1"/>
    <s v="Business"/>
    <x v="4"/>
    <s v="Training Mat"/>
    <n v="3"/>
    <n v="49.63"/>
    <n v="0.1"/>
    <n v="22.06"/>
    <x v="131"/>
    <n v="66.179999999999993"/>
    <n v="67.821000000000012"/>
    <n v="0.50612308863366695"/>
    <n v="1"/>
  </r>
  <r>
    <x v="133"/>
    <d v="2026-01-29T00:00:00"/>
    <n v="2026"/>
    <n v="1"/>
    <n v="1"/>
    <x v="0"/>
    <x v="0"/>
    <x v="9"/>
    <x v="1"/>
    <s v="Business"/>
    <x v="2"/>
    <s v="Carry-On Duffel"/>
    <n v="12"/>
    <n v="132.21"/>
    <n v="0.1"/>
    <n v="68.95"/>
    <x v="132"/>
    <n v="827.40000000000009"/>
    <n v="600.46799999999985"/>
    <n v="0.42053467127213429"/>
    <n v="1"/>
  </r>
  <r>
    <x v="134"/>
    <d v="2026-01-30T00:00:00"/>
    <n v="2026"/>
    <n v="1"/>
    <n v="1"/>
    <x v="0"/>
    <x v="1"/>
    <x v="1"/>
    <x v="2"/>
    <s v="Business"/>
    <x v="0"/>
    <s v="Compact Repair Kit"/>
    <n v="1"/>
    <n v="39.549999999999997"/>
    <n v="0"/>
    <n v="17.059999999999999"/>
    <x v="133"/>
    <n v="17.059999999999999"/>
    <n v="22.49"/>
    <n v="0.56864728192161818"/>
    <n v="1"/>
  </r>
  <r>
    <x v="135"/>
    <d v="2026-01-30T00:00:00"/>
    <n v="2026"/>
    <n v="1"/>
    <n v="1"/>
    <x v="0"/>
    <x v="1"/>
    <x v="12"/>
    <x v="0"/>
    <s v="New"/>
    <x v="3"/>
    <s v="Portable Camp Stove"/>
    <n v="3"/>
    <n v="80.08"/>
    <n v="0"/>
    <n v="39.450000000000003"/>
    <x v="134"/>
    <n v="118.35000000000001"/>
    <n v="121.89"/>
    <n v="0.50736763236763238"/>
    <n v="1"/>
  </r>
  <r>
    <x v="136"/>
    <d v="2026-01-30T00:00:00"/>
    <n v="2026"/>
    <n v="1"/>
    <n v="1"/>
    <x v="0"/>
    <x v="2"/>
    <x v="5"/>
    <x v="2"/>
    <s v="Returning"/>
    <x v="4"/>
    <s v="Weighted Vest"/>
    <n v="1"/>
    <n v="120.48"/>
    <n v="0"/>
    <n v="69.55"/>
    <x v="135"/>
    <n v="69.55"/>
    <n v="50.930000000000007"/>
    <n v="0.42272576361221786"/>
    <n v="1"/>
  </r>
  <r>
    <x v="137"/>
    <d v="2026-01-30T00:00:00"/>
    <n v="2026"/>
    <n v="1"/>
    <n v="1"/>
    <x v="0"/>
    <x v="3"/>
    <x v="7"/>
    <x v="0"/>
    <s v="Returning"/>
    <x v="4"/>
    <s v="Resistance Band Set"/>
    <n v="1"/>
    <n v="39.369999999999997"/>
    <n v="0.05"/>
    <n v="14.66"/>
    <x v="136"/>
    <n v="14.66"/>
    <n v="22.741499999999998"/>
    <n v="0.60803711081106371"/>
    <n v="1"/>
  </r>
  <r>
    <x v="138"/>
    <d v="2026-01-30T00:00:00"/>
    <n v="2026"/>
    <n v="1"/>
    <n v="1"/>
    <x v="0"/>
    <x v="1"/>
    <x v="12"/>
    <x v="1"/>
    <s v="Business"/>
    <x v="3"/>
    <s v="Portable Camp Stove"/>
    <n v="8"/>
    <n v="81.06"/>
    <n v="0.15"/>
    <n v="39.549999999999997"/>
    <x v="137"/>
    <n v="316.39999999999998"/>
    <n v="234.80799999999999"/>
    <n v="0.42598801178502488"/>
    <n v="1"/>
  </r>
  <r>
    <x v="139"/>
    <d v="2026-01-30T00:00:00"/>
    <n v="2026"/>
    <n v="1"/>
    <n v="1"/>
    <x v="0"/>
    <x v="1"/>
    <x v="12"/>
    <x v="3"/>
    <s v="Returning"/>
    <x v="4"/>
    <s v="Weighted Vest"/>
    <n v="5"/>
    <n v="120.4"/>
    <n v="0"/>
    <n v="69.510000000000005"/>
    <x v="138"/>
    <n v="347.55"/>
    <n v="254.45"/>
    <n v="0.42267441860465116"/>
    <n v="1"/>
  </r>
  <r>
    <x v="140"/>
    <d v="2026-01-31T00:00:00"/>
    <n v="2026"/>
    <n v="1"/>
    <n v="1"/>
    <x v="0"/>
    <x v="2"/>
    <x v="10"/>
    <x v="1"/>
    <s v="Business"/>
    <x v="2"/>
    <s v="Packing Cube Set"/>
    <n v="10"/>
    <n v="47.71"/>
    <n v="0.1"/>
    <n v="18.649999999999999"/>
    <x v="139"/>
    <n v="186.5"/>
    <n v="242.89000000000004"/>
    <n v="0.56566291716155481"/>
    <n v="1"/>
  </r>
  <r>
    <x v="141"/>
    <d v="2026-01-31T00:00:00"/>
    <n v="2026"/>
    <n v="1"/>
    <n v="1"/>
    <x v="0"/>
    <x v="0"/>
    <x v="9"/>
    <x v="0"/>
    <s v="Business"/>
    <x v="0"/>
    <s v="Cycling Pack 12L"/>
    <n v="1"/>
    <n v="102.92"/>
    <n v="0.05"/>
    <n v="50.92"/>
    <x v="140"/>
    <n v="50.92"/>
    <n v="46.853999999999999"/>
    <n v="0.4792071511853867"/>
    <n v="1"/>
  </r>
  <r>
    <x v="142"/>
    <d v="2026-01-31T00:00:00"/>
    <n v="2026"/>
    <n v="1"/>
    <n v="1"/>
    <x v="0"/>
    <x v="1"/>
    <x v="1"/>
    <x v="0"/>
    <s v="Returning"/>
    <x v="1"/>
    <s v="Trekking Poles"/>
    <n v="1"/>
    <n v="72.69"/>
    <n v="0.1"/>
    <n v="32.67"/>
    <x v="141"/>
    <n v="32.67"/>
    <n v="32.751000000000005"/>
    <n v="0.50061906727197691"/>
    <n v="1"/>
  </r>
  <r>
    <x v="143"/>
    <d v="2026-01-31T00:00:00"/>
    <n v="2026"/>
    <n v="1"/>
    <n v="1"/>
    <x v="0"/>
    <x v="0"/>
    <x v="0"/>
    <x v="0"/>
    <s v="New"/>
    <x v="0"/>
    <s v="Commuter Helmet"/>
    <n v="1"/>
    <n v="79.989999999999995"/>
    <n v="0.05"/>
    <n v="43.02"/>
    <x v="142"/>
    <n v="43.02"/>
    <n v="32.970499999999994"/>
    <n v="0.43387660299642711"/>
    <n v="1"/>
  </r>
  <r>
    <x v="144"/>
    <d v="2026-01-31T00:00:00"/>
    <n v="2026"/>
    <n v="1"/>
    <n v="1"/>
    <x v="0"/>
    <x v="1"/>
    <x v="6"/>
    <x v="1"/>
    <s v="Business"/>
    <x v="4"/>
    <s v="Training Mat"/>
    <n v="4"/>
    <n v="51.11"/>
    <n v="0.15"/>
    <n v="22.25"/>
    <x v="143"/>
    <n v="89"/>
    <n v="84.774000000000001"/>
    <n v="0.48784052850253778"/>
    <n v="1"/>
  </r>
  <r>
    <x v="145"/>
    <d v="2026-01-31T00:00:00"/>
    <n v="2026"/>
    <n v="1"/>
    <n v="1"/>
    <x v="0"/>
    <x v="0"/>
    <x v="15"/>
    <x v="0"/>
    <s v="Returning"/>
    <x v="4"/>
    <s v="Weighted Vest"/>
    <n v="2"/>
    <n v="124.83"/>
    <n v="0"/>
    <n v="70.91"/>
    <x v="144"/>
    <n v="141.82"/>
    <n v="107.84"/>
    <n v="0.43194744853000083"/>
    <n v="1"/>
  </r>
  <r>
    <x v="146"/>
    <d v="2026-01-31T00:00:00"/>
    <n v="2026"/>
    <n v="1"/>
    <n v="1"/>
    <x v="0"/>
    <x v="1"/>
    <x v="11"/>
    <x v="2"/>
    <s v="New"/>
    <x v="0"/>
    <s v="Compact Repair Kit"/>
    <n v="6"/>
    <n v="41.07"/>
    <n v="0.1"/>
    <n v="16.29"/>
    <x v="145"/>
    <n v="97.74"/>
    <n v="124.03800000000003"/>
    <n v="0.55928901874847825"/>
    <n v="1"/>
  </r>
  <r>
    <x v="147"/>
    <d v="2026-01-31T00:00:00"/>
    <n v="2026"/>
    <n v="1"/>
    <n v="1"/>
    <x v="0"/>
    <x v="0"/>
    <x v="15"/>
    <x v="0"/>
    <s v="New"/>
    <x v="2"/>
    <s v="Insulated Bottle"/>
    <n v="1"/>
    <n v="36.020000000000003"/>
    <n v="0"/>
    <n v="13.34"/>
    <x v="146"/>
    <n v="13.34"/>
    <n v="22.680000000000003"/>
    <n v="0.62965019433647973"/>
    <n v="1"/>
  </r>
  <r>
    <x v="148"/>
    <d v="2026-01-31T00:00:00"/>
    <n v="2026"/>
    <n v="1"/>
    <n v="1"/>
    <x v="0"/>
    <x v="0"/>
    <x v="0"/>
    <x v="2"/>
    <s v="Returning"/>
    <x v="4"/>
    <s v="Recovery Roller"/>
    <n v="1"/>
    <n v="35.82"/>
    <n v="0.05"/>
    <n v="14.32"/>
    <x v="147"/>
    <n v="14.32"/>
    <n v="19.708999999999996"/>
    <n v="0.57918246201769075"/>
    <n v="1"/>
  </r>
  <r>
    <x v="149"/>
    <d v="2026-01-31T00:00:00"/>
    <n v="2026"/>
    <n v="1"/>
    <n v="1"/>
    <x v="0"/>
    <x v="2"/>
    <x v="3"/>
    <x v="2"/>
    <s v="Returning"/>
    <x v="0"/>
    <s v="Cycling Pack 12L"/>
    <n v="3"/>
    <n v="103.94"/>
    <n v="0.1"/>
    <n v="50.67"/>
    <x v="148"/>
    <n v="152.01"/>
    <n v="128.62799999999999"/>
    <n v="0.45834135077929572"/>
    <n v="1"/>
  </r>
  <r>
    <x v="150"/>
    <d v="2026-02-01T00:00:00"/>
    <n v="2026"/>
    <n v="1"/>
    <n v="2"/>
    <x v="1"/>
    <x v="0"/>
    <x v="0"/>
    <x v="0"/>
    <s v="Returning"/>
    <x v="1"/>
    <s v="Trail Boots"/>
    <n v="1"/>
    <n v="140.53"/>
    <n v="0"/>
    <n v="77.36"/>
    <x v="149"/>
    <n v="77.36"/>
    <n v="63.17"/>
    <n v="0.44951255959581587"/>
    <n v="1"/>
  </r>
  <r>
    <x v="151"/>
    <d v="2026-02-01T00:00:00"/>
    <n v="2026"/>
    <n v="1"/>
    <n v="2"/>
    <x v="1"/>
    <x v="3"/>
    <x v="7"/>
    <x v="2"/>
    <s v="Returning"/>
    <x v="1"/>
    <s v="Trail Boots"/>
    <n v="1"/>
    <n v="142.03"/>
    <n v="0.05"/>
    <n v="77.069999999999993"/>
    <x v="150"/>
    <n v="77.069999999999993"/>
    <n v="57.858499999999992"/>
    <n v="0.42880859121682963"/>
    <n v="1"/>
  </r>
  <r>
    <x v="152"/>
    <d v="2026-02-01T00:00:00"/>
    <n v="2026"/>
    <n v="1"/>
    <n v="2"/>
    <x v="1"/>
    <x v="2"/>
    <x v="5"/>
    <x v="1"/>
    <s v="Business"/>
    <x v="3"/>
    <s v="Compact Sleeping Bag"/>
    <n v="12"/>
    <n v="124.84"/>
    <n v="0.1"/>
    <n v="59.47"/>
    <x v="151"/>
    <n v="713.64"/>
    <n v="634.63199999999995"/>
    <n v="0.47070027412866244"/>
    <n v="1"/>
  </r>
  <r>
    <x v="153"/>
    <d v="2026-02-01T00:00:00"/>
    <n v="2026"/>
    <n v="1"/>
    <n v="2"/>
    <x v="1"/>
    <x v="1"/>
    <x v="12"/>
    <x v="0"/>
    <s v="Returning"/>
    <x v="4"/>
    <s v="Recovery Roller"/>
    <n v="3"/>
    <n v="35.36"/>
    <n v="0"/>
    <n v="13.7"/>
    <x v="152"/>
    <n v="41.099999999999994"/>
    <n v="64.98"/>
    <n v="0.61255656108597289"/>
    <n v="1"/>
  </r>
  <r>
    <x v="154"/>
    <d v="2026-02-01T00:00:00"/>
    <n v="2026"/>
    <n v="1"/>
    <n v="2"/>
    <x v="1"/>
    <x v="3"/>
    <x v="13"/>
    <x v="3"/>
    <s v="Returning"/>
    <x v="4"/>
    <s v="Weighted Vest"/>
    <n v="2"/>
    <n v="122.43"/>
    <n v="0"/>
    <n v="69.08"/>
    <x v="153"/>
    <n v="138.16"/>
    <n v="106.70000000000002"/>
    <n v="0.43575920934411505"/>
    <n v="1"/>
  </r>
  <r>
    <x v="155"/>
    <d v="2026-02-01T00:00:00"/>
    <n v="2026"/>
    <n v="1"/>
    <n v="2"/>
    <x v="1"/>
    <x v="0"/>
    <x v="15"/>
    <x v="3"/>
    <s v="New"/>
    <x v="1"/>
    <s v="Trail Boots"/>
    <n v="2"/>
    <n v="140.47"/>
    <n v="0.05"/>
    <n v="78.39"/>
    <x v="154"/>
    <n v="156.78"/>
    <n v="110.11299999999997"/>
    <n v="0.41257357817552348"/>
    <n v="1"/>
  </r>
  <r>
    <x v="156"/>
    <d v="2026-02-02T00:00:00"/>
    <n v="2026"/>
    <n v="1"/>
    <n v="2"/>
    <x v="1"/>
    <x v="1"/>
    <x v="14"/>
    <x v="0"/>
    <s v="Returning"/>
    <x v="2"/>
    <s v="Packing Cube Set"/>
    <n v="1"/>
    <n v="45.43"/>
    <n v="0.05"/>
    <n v="18.670000000000002"/>
    <x v="155"/>
    <n v="18.670000000000002"/>
    <n v="24.488499999999995"/>
    <n v="0.56740850585632019"/>
    <n v="1"/>
  </r>
  <r>
    <x v="157"/>
    <d v="2026-02-02T00:00:00"/>
    <n v="2026"/>
    <n v="1"/>
    <n v="2"/>
    <x v="1"/>
    <x v="3"/>
    <x v="13"/>
    <x v="1"/>
    <s v="Business"/>
    <x v="0"/>
    <s v="Cycling Pack 12L"/>
    <n v="8"/>
    <n v="102.78"/>
    <n v="0.15"/>
    <n v="50.39"/>
    <x v="156"/>
    <n v="403.12"/>
    <n v="295.78399999999999"/>
    <n v="0.42321119924911005"/>
    <n v="1"/>
  </r>
  <r>
    <x v="158"/>
    <d v="2026-02-02T00:00:00"/>
    <n v="2026"/>
    <n v="1"/>
    <n v="2"/>
    <x v="1"/>
    <x v="1"/>
    <x v="11"/>
    <x v="3"/>
    <s v="New"/>
    <x v="3"/>
    <s v="Compact Sleeping Bag"/>
    <n v="1"/>
    <n v="123.95"/>
    <n v="0"/>
    <n v="61.32"/>
    <x v="157"/>
    <n v="61.32"/>
    <n v="62.63"/>
    <n v="0.50528438886647842"/>
    <n v="1"/>
  </r>
  <r>
    <x v="159"/>
    <d v="2026-02-02T00:00:00"/>
    <n v="2026"/>
    <n v="1"/>
    <n v="2"/>
    <x v="1"/>
    <x v="1"/>
    <x v="11"/>
    <x v="3"/>
    <s v="Returning"/>
    <x v="3"/>
    <s v="Trail Tent 2P"/>
    <n v="3"/>
    <n v="199.9"/>
    <n v="0"/>
    <n v="104.18"/>
    <x v="158"/>
    <n v="312.54000000000002"/>
    <n v="287.16000000000003"/>
    <n v="0.47883941970985494"/>
    <n v="1"/>
  </r>
  <r>
    <x v="160"/>
    <d v="2026-02-02T00:00:00"/>
    <n v="2026"/>
    <n v="1"/>
    <n v="2"/>
    <x v="1"/>
    <x v="1"/>
    <x v="12"/>
    <x v="3"/>
    <s v="Returning"/>
    <x v="1"/>
    <s v="Hiking Daypack 20L"/>
    <n v="1"/>
    <n v="93.78"/>
    <n v="0"/>
    <n v="44.21"/>
    <x v="159"/>
    <n v="44.21"/>
    <n v="49.57"/>
    <n v="0.52857752185967155"/>
    <n v="1"/>
  </r>
  <r>
    <x v="161"/>
    <d v="2026-02-02T00:00:00"/>
    <n v="2026"/>
    <n v="1"/>
    <n v="2"/>
    <x v="1"/>
    <x v="0"/>
    <x v="0"/>
    <x v="0"/>
    <s v="Business"/>
    <x v="4"/>
    <s v="Resistance Band Set"/>
    <n v="1"/>
    <n v="39.39"/>
    <n v="0.1"/>
    <n v="15.09"/>
    <x v="160"/>
    <n v="15.09"/>
    <n v="20.361000000000001"/>
    <n v="0.57434204958957435"/>
    <n v="1"/>
  </r>
  <r>
    <x v="162"/>
    <d v="2026-02-02T00:00:00"/>
    <n v="2026"/>
    <n v="1"/>
    <n v="2"/>
    <x v="1"/>
    <x v="0"/>
    <x v="0"/>
    <x v="0"/>
    <s v="New"/>
    <x v="0"/>
    <s v="Cycling Pack 12L"/>
    <n v="6"/>
    <n v="101.64"/>
    <n v="0"/>
    <n v="51.06"/>
    <x v="161"/>
    <n v="306.36"/>
    <n v="303.48"/>
    <n v="0.49763872491145217"/>
    <n v="1"/>
  </r>
  <r>
    <x v="163"/>
    <d v="2026-02-03T00:00:00"/>
    <n v="2026"/>
    <n v="1"/>
    <n v="2"/>
    <x v="1"/>
    <x v="0"/>
    <x v="0"/>
    <x v="1"/>
    <s v="Business"/>
    <x v="4"/>
    <s v="Recovery Roller"/>
    <n v="12"/>
    <n v="36.74"/>
    <n v="0.2"/>
    <n v="13.53"/>
    <x v="162"/>
    <n v="162.35999999999999"/>
    <n v="190.34400000000002"/>
    <n v="0.53967065868263475"/>
    <n v="1"/>
  </r>
  <r>
    <x v="164"/>
    <d v="2026-02-03T00:00:00"/>
    <n v="2026"/>
    <n v="1"/>
    <n v="2"/>
    <x v="1"/>
    <x v="3"/>
    <x v="8"/>
    <x v="2"/>
    <s v="New"/>
    <x v="1"/>
    <s v="Summit Backpack 45L"/>
    <n v="2"/>
    <n v="154.62"/>
    <n v="0"/>
    <n v="78.209999999999994"/>
    <x v="163"/>
    <n v="156.41999999999999"/>
    <n v="152.82000000000002"/>
    <n v="0.49417927823050062"/>
    <n v="1"/>
  </r>
  <r>
    <x v="165"/>
    <d v="2026-02-04T00:00:00"/>
    <n v="2026"/>
    <n v="1"/>
    <n v="2"/>
    <x v="1"/>
    <x v="0"/>
    <x v="0"/>
    <x v="3"/>
    <s v="New"/>
    <x v="3"/>
    <s v="Compact Sleeping Bag"/>
    <n v="1"/>
    <n v="125.63"/>
    <n v="0.1"/>
    <n v="60.38"/>
    <x v="164"/>
    <n v="60.38"/>
    <n v="52.686999999999991"/>
    <n v="0.46598034793529497"/>
    <n v="1"/>
  </r>
  <r>
    <x v="166"/>
    <d v="2026-02-04T00:00:00"/>
    <n v="2026"/>
    <n v="1"/>
    <n v="2"/>
    <x v="1"/>
    <x v="1"/>
    <x v="11"/>
    <x v="0"/>
    <s v="New"/>
    <x v="3"/>
    <s v="Portable Camp Stove"/>
    <n v="2"/>
    <n v="81.59"/>
    <n v="0.1"/>
    <n v="38.64"/>
    <x v="165"/>
    <n v="77.28"/>
    <n v="69.582000000000022"/>
    <n v="0.47379172284185161"/>
    <n v="1"/>
  </r>
  <r>
    <x v="167"/>
    <d v="2026-02-04T00:00:00"/>
    <n v="2026"/>
    <n v="1"/>
    <n v="2"/>
    <x v="1"/>
    <x v="2"/>
    <x v="5"/>
    <x v="0"/>
    <s v="New"/>
    <x v="2"/>
    <s v="Packing Cube Set"/>
    <n v="2"/>
    <n v="45.81"/>
    <n v="0.1"/>
    <n v="18.420000000000002"/>
    <x v="166"/>
    <n v="36.840000000000003"/>
    <n v="45.618000000000009"/>
    <n v="0.55322709743141962"/>
    <n v="1"/>
  </r>
  <r>
    <x v="168"/>
    <d v="2026-02-05T00:00:00"/>
    <n v="2026"/>
    <n v="1"/>
    <n v="2"/>
    <x v="1"/>
    <x v="1"/>
    <x v="12"/>
    <x v="0"/>
    <s v="Returning"/>
    <x v="4"/>
    <s v="Weighted Vest"/>
    <n v="3"/>
    <n v="125.63"/>
    <n v="0"/>
    <n v="71.05"/>
    <x v="167"/>
    <n v="213.14999999999998"/>
    <n v="163.74"/>
    <n v="0.43445037013452203"/>
    <n v="1"/>
  </r>
  <r>
    <x v="169"/>
    <d v="2026-02-05T00:00:00"/>
    <n v="2026"/>
    <n v="1"/>
    <n v="2"/>
    <x v="1"/>
    <x v="3"/>
    <x v="8"/>
    <x v="0"/>
    <s v="Returning"/>
    <x v="0"/>
    <s v="Cycling Pack 12L"/>
    <n v="2"/>
    <n v="101.01"/>
    <n v="0"/>
    <n v="50.26"/>
    <x v="168"/>
    <n v="100.52"/>
    <n v="101.50000000000001"/>
    <n v="0.50242550242550243"/>
    <n v="1"/>
  </r>
  <r>
    <x v="170"/>
    <d v="2026-02-05T00:00:00"/>
    <n v="2026"/>
    <n v="1"/>
    <n v="2"/>
    <x v="1"/>
    <x v="3"/>
    <x v="13"/>
    <x v="0"/>
    <s v="Returning"/>
    <x v="1"/>
    <s v="Summit Backpack 45L"/>
    <n v="6"/>
    <n v="154.22"/>
    <n v="0"/>
    <n v="79.599999999999994"/>
    <x v="169"/>
    <n v="477.59999999999997"/>
    <n v="447.71999999999997"/>
    <n v="0.4838542342108676"/>
    <n v="1"/>
  </r>
  <r>
    <x v="171"/>
    <d v="2026-02-05T00:00:00"/>
    <n v="2026"/>
    <n v="1"/>
    <n v="2"/>
    <x v="1"/>
    <x v="1"/>
    <x v="14"/>
    <x v="0"/>
    <s v="New"/>
    <x v="1"/>
    <s v="Trekking Poles"/>
    <n v="1"/>
    <n v="72.78"/>
    <n v="0.05"/>
    <n v="33.26"/>
    <x v="170"/>
    <n v="33.26"/>
    <n v="35.880999999999993"/>
    <n v="0.51895402149231273"/>
    <n v="1"/>
  </r>
  <r>
    <x v="172"/>
    <d v="2026-02-05T00:00:00"/>
    <n v="2026"/>
    <n v="1"/>
    <n v="2"/>
    <x v="1"/>
    <x v="1"/>
    <x v="14"/>
    <x v="1"/>
    <s v="Business"/>
    <x v="3"/>
    <s v="Compact Sleeping Bag"/>
    <n v="3"/>
    <n v="122.69"/>
    <n v="0.05"/>
    <n v="62.08"/>
    <x v="171"/>
    <n v="186.24"/>
    <n v="163.42649999999998"/>
    <n v="0.46737820180085876"/>
    <n v="1"/>
  </r>
  <r>
    <x v="173"/>
    <d v="2026-02-06T00:00:00"/>
    <n v="2026"/>
    <n v="1"/>
    <n v="2"/>
    <x v="1"/>
    <x v="1"/>
    <x v="1"/>
    <x v="0"/>
    <s v="Business"/>
    <x v="0"/>
    <s v="Cycling Pack 12L"/>
    <n v="3"/>
    <n v="103.22"/>
    <n v="0"/>
    <n v="50.74"/>
    <x v="172"/>
    <n v="152.22"/>
    <n v="157.43999999999997"/>
    <n v="0.50842859910869986"/>
    <n v="1"/>
  </r>
  <r>
    <x v="174"/>
    <d v="2026-02-06T00:00:00"/>
    <n v="2026"/>
    <n v="1"/>
    <n v="2"/>
    <x v="1"/>
    <x v="0"/>
    <x v="15"/>
    <x v="3"/>
    <s v="New"/>
    <x v="1"/>
    <s v="Hiking Daypack 20L"/>
    <n v="3"/>
    <n v="92.96"/>
    <n v="0.15"/>
    <n v="44.56"/>
    <x v="173"/>
    <n v="133.68"/>
    <n v="103.36799999999999"/>
    <n v="0.43606358205932971"/>
    <n v="1"/>
  </r>
  <r>
    <x v="175"/>
    <d v="2026-02-06T00:00:00"/>
    <n v="2026"/>
    <n v="1"/>
    <n v="2"/>
    <x v="1"/>
    <x v="1"/>
    <x v="12"/>
    <x v="2"/>
    <s v="New"/>
    <x v="2"/>
    <s v="Insulated Bottle"/>
    <n v="1"/>
    <n v="36.520000000000003"/>
    <n v="0"/>
    <n v="13.94"/>
    <x v="174"/>
    <n v="13.94"/>
    <n v="22.580000000000005"/>
    <n v="0.61829134720700996"/>
    <n v="1"/>
  </r>
  <r>
    <x v="176"/>
    <d v="2026-02-06T00:00:00"/>
    <n v="2026"/>
    <n v="1"/>
    <n v="2"/>
    <x v="1"/>
    <x v="0"/>
    <x v="0"/>
    <x v="2"/>
    <s v="Returning"/>
    <x v="4"/>
    <s v="Training Mat"/>
    <n v="3"/>
    <n v="50.65"/>
    <n v="0"/>
    <n v="21.49"/>
    <x v="175"/>
    <n v="64.47"/>
    <n v="87.47999999999999"/>
    <n v="0.57571569595261596"/>
    <n v="1"/>
  </r>
  <r>
    <x v="177"/>
    <d v="2026-02-07T00:00:00"/>
    <n v="2026"/>
    <n v="1"/>
    <n v="2"/>
    <x v="1"/>
    <x v="3"/>
    <x v="4"/>
    <x v="0"/>
    <s v="Returning"/>
    <x v="2"/>
    <s v="Insulated Bottle"/>
    <n v="2"/>
    <n v="37.03"/>
    <n v="0.15"/>
    <n v="13.87"/>
    <x v="176"/>
    <n v="27.74"/>
    <n v="35.210999999999999"/>
    <n v="0.55933980397451988"/>
    <n v="1"/>
  </r>
  <r>
    <x v="178"/>
    <d v="2026-02-07T00:00:00"/>
    <n v="2026"/>
    <n v="1"/>
    <n v="2"/>
    <x v="1"/>
    <x v="2"/>
    <x v="2"/>
    <x v="0"/>
    <s v="New"/>
    <x v="4"/>
    <s v="Recovery Roller"/>
    <n v="1"/>
    <n v="36.619999999999997"/>
    <n v="0"/>
    <n v="13.55"/>
    <x v="177"/>
    <n v="13.55"/>
    <n v="23.069999999999997"/>
    <n v="0.62998361551064985"/>
    <n v="1"/>
  </r>
  <r>
    <x v="179"/>
    <d v="2026-02-07T00:00:00"/>
    <n v="2026"/>
    <n v="1"/>
    <n v="2"/>
    <x v="1"/>
    <x v="2"/>
    <x v="16"/>
    <x v="2"/>
    <s v="Returning"/>
    <x v="3"/>
    <s v="Portable Camp Stove"/>
    <n v="1"/>
    <n v="81.47"/>
    <n v="0"/>
    <n v="39.18"/>
    <x v="178"/>
    <n v="39.18"/>
    <n v="42.29"/>
    <n v="0.51908678040996681"/>
    <n v="1"/>
  </r>
  <r>
    <x v="180"/>
    <d v="2026-02-08T00:00:00"/>
    <n v="2026"/>
    <n v="1"/>
    <n v="2"/>
    <x v="1"/>
    <x v="1"/>
    <x v="1"/>
    <x v="1"/>
    <s v="Returning"/>
    <x v="3"/>
    <s v="Compact Sleeping Bag"/>
    <n v="12"/>
    <n v="122.75"/>
    <n v="0.15"/>
    <n v="62.51"/>
    <x v="179"/>
    <n v="750.12"/>
    <n v="501.92999999999995"/>
    <n v="0.40088654606445429"/>
    <n v="1"/>
  </r>
  <r>
    <x v="181"/>
    <d v="2026-02-08T00:00:00"/>
    <n v="2026"/>
    <n v="1"/>
    <n v="2"/>
    <x v="1"/>
    <x v="0"/>
    <x v="9"/>
    <x v="0"/>
    <s v="Business"/>
    <x v="4"/>
    <s v="Training Mat"/>
    <n v="1"/>
    <n v="50.38"/>
    <n v="0.05"/>
    <n v="21.95"/>
    <x v="180"/>
    <n v="21.95"/>
    <n v="25.910999999999998"/>
    <n v="0.54138024696516995"/>
    <n v="1"/>
  </r>
  <r>
    <x v="182"/>
    <d v="2026-02-08T00:00:00"/>
    <n v="2026"/>
    <n v="1"/>
    <n v="2"/>
    <x v="1"/>
    <x v="3"/>
    <x v="7"/>
    <x v="0"/>
    <s v="Business"/>
    <x v="4"/>
    <s v="Training Mat"/>
    <n v="2"/>
    <n v="50.4"/>
    <n v="0"/>
    <n v="21.43"/>
    <x v="181"/>
    <n v="42.86"/>
    <n v="57.94"/>
    <n v="0.57480158730158726"/>
    <n v="1"/>
  </r>
  <r>
    <x v="183"/>
    <d v="2026-02-08T00:00:00"/>
    <n v="2026"/>
    <n v="1"/>
    <n v="2"/>
    <x v="1"/>
    <x v="2"/>
    <x v="5"/>
    <x v="0"/>
    <s v="New"/>
    <x v="1"/>
    <s v="Trekking Poles"/>
    <n v="1"/>
    <n v="69.98"/>
    <n v="0"/>
    <n v="33.21"/>
    <x v="182"/>
    <n v="33.21"/>
    <n v="36.770000000000003"/>
    <n v="0.52543583881108891"/>
    <n v="1"/>
  </r>
  <r>
    <x v="184"/>
    <d v="2026-02-08T00:00:00"/>
    <n v="2026"/>
    <n v="1"/>
    <n v="2"/>
    <x v="1"/>
    <x v="0"/>
    <x v="0"/>
    <x v="2"/>
    <s v="New"/>
    <x v="1"/>
    <s v="Hiking Daypack 20L"/>
    <n v="3"/>
    <n v="90.04"/>
    <n v="0.05"/>
    <n v="45.25"/>
    <x v="183"/>
    <n v="135.75"/>
    <n v="120.86399999999998"/>
    <n v="0.47099534709719654"/>
    <n v="1"/>
  </r>
  <r>
    <x v="185"/>
    <d v="2026-02-08T00:00:00"/>
    <n v="2026"/>
    <n v="1"/>
    <n v="2"/>
    <x v="1"/>
    <x v="1"/>
    <x v="14"/>
    <x v="0"/>
    <s v="New"/>
    <x v="4"/>
    <s v="Training Mat"/>
    <n v="3"/>
    <n v="51.18"/>
    <n v="0"/>
    <n v="21.95"/>
    <x v="184"/>
    <n v="65.849999999999994"/>
    <n v="87.69"/>
    <n v="0.57112153184837833"/>
    <n v="1"/>
  </r>
  <r>
    <x v="186"/>
    <d v="2026-02-08T00:00:00"/>
    <n v="2026"/>
    <n v="1"/>
    <n v="2"/>
    <x v="1"/>
    <x v="0"/>
    <x v="15"/>
    <x v="0"/>
    <s v="New"/>
    <x v="2"/>
    <s v="Insulated Bottle"/>
    <n v="1"/>
    <n v="35.69"/>
    <n v="0"/>
    <n v="13.38"/>
    <x v="185"/>
    <n v="13.38"/>
    <n v="22.309999999999995"/>
    <n v="0.62510507144858496"/>
    <n v="1"/>
  </r>
  <r>
    <x v="187"/>
    <d v="2026-02-08T00:00:00"/>
    <n v="2026"/>
    <n v="1"/>
    <n v="2"/>
    <x v="1"/>
    <x v="3"/>
    <x v="7"/>
    <x v="0"/>
    <s v="New"/>
    <x v="0"/>
    <s v="Trail Bike Light"/>
    <n v="3"/>
    <n v="50.29"/>
    <n v="0.05"/>
    <n v="22.87"/>
    <x v="186"/>
    <n v="68.61"/>
    <n v="74.716500000000011"/>
    <n v="0.52130275978273388"/>
    <n v="1"/>
  </r>
  <r>
    <x v="188"/>
    <d v="2026-02-09T00:00:00"/>
    <n v="2026"/>
    <n v="1"/>
    <n v="2"/>
    <x v="1"/>
    <x v="1"/>
    <x v="12"/>
    <x v="3"/>
    <s v="Returning"/>
    <x v="3"/>
    <s v="Trail Tent 2P"/>
    <n v="1"/>
    <n v="194.32"/>
    <n v="0.05"/>
    <n v="102.52"/>
    <x v="187"/>
    <n v="102.52"/>
    <n v="82.083999999999989"/>
    <n v="0.44464908669367942"/>
    <n v="1"/>
  </r>
  <r>
    <x v="189"/>
    <d v="2026-02-09T00:00:00"/>
    <n v="2026"/>
    <n v="1"/>
    <n v="2"/>
    <x v="1"/>
    <x v="3"/>
    <x v="13"/>
    <x v="2"/>
    <s v="New"/>
    <x v="4"/>
    <s v="Resistance Band Set"/>
    <n v="4"/>
    <n v="40.44"/>
    <n v="0"/>
    <n v="14.75"/>
    <x v="188"/>
    <n v="59"/>
    <n v="102.75999999999999"/>
    <n v="0.63526211671612265"/>
    <n v="1"/>
  </r>
  <r>
    <x v="190"/>
    <d v="2026-02-10T00:00:00"/>
    <n v="2026"/>
    <n v="1"/>
    <n v="2"/>
    <x v="1"/>
    <x v="3"/>
    <x v="7"/>
    <x v="0"/>
    <s v="New"/>
    <x v="2"/>
    <s v="Carry-On Duffel"/>
    <n v="3"/>
    <n v="134.53"/>
    <n v="0.1"/>
    <n v="69.12"/>
    <x v="189"/>
    <n v="207.36"/>
    <n v="155.87100000000004"/>
    <n v="0.42912361555043488"/>
    <n v="1"/>
  </r>
  <r>
    <x v="191"/>
    <d v="2026-02-10T00:00:00"/>
    <n v="2026"/>
    <n v="1"/>
    <n v="2"/>
    <x v="1"/>
    <x v="2"/>
    <x v="2"/>
    <x v="3"/>
    <s v="New"/>
    <x v="1"/>
    <s v="Summit Backpack 45L"/>
    <n v="6"/>
    <n v="154.05000000000001"/>
    <n v="0"/>
    <n v="79.25"/>
    <x v="190"/>
    <n v="475.5"/>
    <n v="448.80000000000007"/>
    <n v="0.4855566374553717"/>
    <n v="1"/>
  </r>
  <r>
    <x v="192"/>
    <d v="2026-02-10T00:00:00"/>
    <n v="2026"/>
    <n v="1"/>
    <n v="2"/>
    <x v="1"/>
    <x v="2"/>
    <x v="2"/>
    <x v="0"/>
    <s v="New"/>
    <x v="2"/>
    <s v="Carry-On Duffel"/>
    <n v="1"/>
    <n v="135.4"/>
    <n v="0"/>
    <n v="67.56"/>
    <x v="191"/>
    <n v="67.56"/>
    <n v="67.84"/>
    <n v="0.50103397341211231"/>
    <n v="1"/>
  </r>
  <r>
    <x v="193"/>
    <d v="2026-02-10T00:00:00"/>
    <n v="2026"/>
    <n v="1"/>
    <n v="2"/>
    <x v="1"/>
    <x v="0"/>
    <x v="0"/>
    <x v="0"/>
    <s v="New"/>
    <x v="0"/>
    <s v="Compact Repair Kit"/>
    <n v="2"/>
    <n v="41.03"/>
    <n v="0"/>
    <n v="16.260000000000002"/>
    <x v="192"/>
    <n v="32.520000000000003"/>
    <n v="49.54"/>
    <n v="0.60370460638557155"/>
    <n v="1"/>
  </r>
  <r>
    <x v="194"/>
    <d v="2026-02-10T00:00:00"/>
    <n v="2026"/>
    <n v="1"/>
    <n v="2"/>
    <x v="1"/>
    <x v="3"/>
    <x v="8"/>
    <x v="3"/>
    <s v="New"/>
    <x v="0"/>
    <s v="Commuter Helmet"/>
    <n v="1"/>
    <n v="81.44"/>
    <n v="0.05"/>
    <n v="43.9"/>
    <x v="193"/>
    <n v="43.9"/>
    <n v="33.467999999999996"/>
    <n v="0.43258194602419603"/>
    <n v="1"/>
  </r>
  <r>
    <x v="195"/>
    <d v="2026-02-10T00:00:00"/>
    <n v="2026"/>
    <n v="1"/>
    <n v="2"/>
    <x v="1"/>
    <x v="0"/>
    <x v="0"/>
    <x v="1"/>
    <s v="Business"/>
    <x v="3"/>
    <s v="Compact Sleeping Bag"/>
    <n v="8"/>
    <n v="122.19"/>
    <n v="0.1"/>
    <n v="60"/>
    <x v="194"/>
    <n v="480"/>
    <n v="399.76800000000003"/>
    <n v="0.45440161497121973"/>
    <n v="1"/>
  </r>
  <r>
    <x v="196"/>
    <d v="2026-02-10T00:00:00"/>
    <n v="2026"/>
    <n v="1"/>
    <n v="2"/>
    <x v="1"/>
    <x v="2"/>
    <x v="16"/>
    <x v="2"/>
    <s v="Returning"/>
    <x v="1"/>
    <s v="Trail Boots"/>
    <n v="2"/>
    <n v="146.33000000000001"/>
    <n v="0.1"/>
    <n v="81.34"/>
    <x v="195"/>
    <n v="162.68"/>
    <n v="100.714"/>
    <n v="0.38237013751262366"/>
    <n v="1"/>
  </r>
  <r>
    <x v="197"/>
    <d v="2026-02-10T00:00:00"/>
    <n v="2026"/>
    <n v="1"/>
    <n v="2"/>
    <x v="1"/>
    <x v="2"/>
    <x v="16"/>
    <x v="3"/>
    <s v="Returning"/>
    <x v="2"/>
    <s v="Carry-On Duffel"/>
    <n v="1"/>
    <n v="131.24"/>
    <n v="0.05"/>
    <n v="66.14"/>
    <x v="196"/>
    <n v="66.14"/>
    <n v="58.537999999999997"/>
    <n v="0.46951346669019395"/>
    <n v="1"/>
  </r>
  <r>
    <x v="198"/>
    <d v="2026-02-10T00:00:00"/>
    <n v="2026"/>
    <n v="1"/>
    <n v="2"/>
    <x v="1"/>
    <x v="1"/>
    <x v="1"/>
    <x v="1"/>
    <s v="New"/>
    <x v="4"/>
    <s v="Training Mat"/>
    <n v="5"/>
    <n v="51.37"/>
    <n v="0.05"/>
    <n v="21.81"/>
    <x v="197"/>
    <n v="109.05"/>
    <n v="134.95749999999998"/>
    <n v="0.55308750755612024"/>
    <n v="1"/>
  </r>
  <r>
    <x v="199"/>
    <d v="2026-02-11T00:00:00"/>
    <n v="2026"/>
    <n v="1"/>
    <n v="2"/>
    <x v="1"/>
    <x v="1"/>
    <x v="12"/>
    <x v="2"/>
    <s v="New"/>
    <x v="3"/>
    <s v="Compact Sleeping Bag"/>
    <n v="5"/>
    <n v="121.94"/>
    <n v="0"/>
    <n v="62.3"/>
    <x v="198"/>
    <n v="311.5"/>
    <n v="298.20000000000005"/>
    <n v="0.48909299655568317"/>
    <n v="1"/>
  </r>
  <r>
    <x v="200"/>
    <d v="2026-02-11T00:00:00"/>
    <n v="2026"/>
    <n v="1"/>
    <n v="2"/>
    <x v="1"/>
    <x v="0"/>
    <x v="0"/>
    <x v="0"/>
    <s v="Returning"/>
    <x v="3"/>
    <s v="Compact Sleeping Bag"/>
    <n v="4"/>
    <n v="124.55"/>
    <n v="0"/>
    <n v="60.41"/>
    <x v="199"/>
    <n v="241.64"/>
    <n v="256.56"/>
    <n v="0.51497390606182258"/>
    <n v="1"/>
  </r>
  <r>
    <x v="201"/>
    <d v="2026-02-11T00:00:00"/>
    <n v="2026"/>
    <n v="1"/>
    <n v="2"/>
    <x v="1"/>
    <x v="1"/>
    <x v="14"/>
    <x v="1"/>
    <s v="Business"/>
    <x v="3"/>
    <s v="Alpine Tent 4P"/>
    <n v="10"/>
    <n v="343.77"/>
    <n v="0.15"/>
    <n v="195.29"/>
    <x v="200"/>
    <n v="1952.8999999999999"/>
    <n v="969.14499999999975"/>
    <n v="0.33166669233362245"/>
    <n v="1"/>
  </r>
  <r>
    <x v="202"/>
    <d v="2026-02-11T00:00:00"/>
    <n v="2026"/>
    <n v="1"/>
    <n v="2"/>
    <x v="1"/>
    <x v="1"/>
    <x v="1"/>
    <x v="3"/>
    <s v="Returning"/>
    <x v="0"/>
    <s v="Commuter Helmet"/>
    <n v="1"/>
    <n v="81.819999999999993"/>
    <n v="0.05"/>
    <n v="43.83"/>
    <x v="201"/>
    <n v="43.83"/>
    <n v="33.898999999999987"/>
    <n v="0.43611779387358635"/>
    <n v="1"/>
  </r>
  <r>
    <x v="203"/>
    <d v="2026-02-12T00:00:00"/>
    <n v="2026"/>
    <n v="1"/>
    <n v="2"/>
    <x v="1"/>
    <x v="0"/>
    <x v="9"/>
    <x v="2"/>
    <s v="New"/>
    <x v="2"/>
    <s v="Insulated Bottle"/>
    <n v="1"/>
    <n v="36.58"/>
    <n v="0.1"/>
    <n v="13.76"/>
    <x v="202"/>
    <n v="13.76"/>
    <n v="19.161999999999999"/>
    <n v="0.58204240325618128"/>
    <n v="1"/>
  </r>
  <r>
    <x v="204"/>
    <d v="2026-02-13T00:00:00"/>
    <n v="2026"/>
    <n v="1"/>
    <n v="2"/>
    <x v="1"/>
    <x v="3"/>
    <x v="8"/>
    <x v="2"/>
    <s v="New"/>
    <x v="1"/>
    <s v="Hiking Daypack 20L"/>
    <n v="4"/>
    <n v="92.87"/>
    <n v="0"/>
    <n v="44.95"/>
    <x v="203"/>
    <n v="179.8"/>
    <n v="191.68"/>
    <n v="0.51599009367933668"/>
    <n v="1"/>
  </r>
  <r>
    <x v="205"/>
    <d v="2026-02-13T00:00:00"/>
    <n v="2026"/>
    <n v="1"/>
    <n v="2"/>
    <x v="1"/>
    <x v="3"/>
    <x v="8"/>
    <x v="0"/>
    <s v="New"/>
    <x v="0"/>
    <s v="Compact Repair Kit"/>
    <n v="2"/>
    <n v="41.21"/>
    <n v="0"/>
    <n v="16.64"/>
    <x v="204"/>
    <n v="33.28"/>
    <n v="49.14"/>
    <n v="0.59621451104100942"/>
    <n v="1"/>
  </r>
  <r>
    <x v="206"/>
    <d v="2026-02-13T00:00:00"/>
    <n v="2026"/>
    <n v="1"/>
    <n v="2"/>
    <x v="1"/>
    <x v="0"/>
    <x v="15"/>
    <x v="0"/>
    <s v="Returning"/>
    <x v="1"/>
    <s v="Summit Backpack 45L"/>
    <n v="6"/>
    <n v="155.79"/>
    <n v="0"/>
    <n v="77.48"/>
    <x v="205"/>
    <n v="464.88"/>
    <n v="469.86"/>
    <n v="0.50266384235188399"/>
    <n v="1"/>
  </r>
  <r>
    <x v="207"/>
    <d v="2026-02-14T00:00:00"/>
    <n v="2026"/>
    <n v="1"/>
    <n v="2"/>
    <x v="1"/>
    <x v="0"/>
    <x v="0"/>
    <x v="0"/>
    <s v="Returning"/>
    <x v="4"/>
    <s v="Training Mat"/>
    <n v="2"/>
    <n v="50.16"/>
    <n v="0.1"/>
    <n v="21.48"/>
    <x v="206"/>
    <n v="42.96"/>
    <n v="47.327999999999996"/>
    <n v="0.52418926103136632"/>
    <n v="1"/>
  </r>
  <r>
    <x v="208"/>
    <d v="2026-02-14T00:00:00"/>
    <n v="2026"/>
    <n v="1"/>
    <n v="2"/>
    <x v="1"/>
    <x v="3"/>
    <x v="8"/>
    <x v="0"/>
    <s v="New"/>
    <x v="1"/>
    <s v="Trail Boots"/>
    <n v="4"/>
    <n v="140.63999999999999"/>
    <n v="0"/>
    <n v="77.510000000000005"/>
    <x v="207"/>
    <n v="310.04000000000002"/>
    <n v="252.51999999999992"/>
    <n v="0.4488765642775881"/>
    <n v="1"/>
  </r>
  <r>
    <x v="209"/>
    <d v="2026-02-14T00:00:00"/>
    <n v="2026"/>
    <n v="1"/>
    <n v="2"/>
    <x v="1"/>
    <x v="0"/>
    <x v="0"/>
    <x v="3"/>
    <s v="New"/>
    <x v="3"/>
    <s v="Portable Camp Stove"/>
    <n v="1"/>
    <n v="80.680000000000007"/>
    <n v="0"/>
    <n v="39.630000000000003"/>
    <x v="208"/>
    <n v="39.630000000000003"/>
    <n v="41.050000000000004"/>
    <n v="0.50880019831432821"/>
    <n v="1"/>
  </r>
  <r>
    <x v="210"/>
    <d v="2026-02-15T00:00:00"/>
    <n v="2026"/>
    <n v="1"/>
    <n v="2"/>
    <x v="1"/>
    <x v="0"/>
    <x v="0"/>
    <x v="1"/>
    <s v="Business"/>
    <x v="2"/>
    <s v="Travel Backpack 35L"/>
    <n v="3"/>
    <n v="162.44999999999999"/>
    <n v="0.05"/>
    <n v="86.43"/>
    <x v="209"/>
    <n v="259.29000000000002"/>
    <n v="203.69249999999994"/>
    <n v="0.43995723380473334"/>
    <n v="1"/>
  </r>
  <r>
    <x v="211"/>
    <d v="2026-02-15T00:00:00"/>
    <n v="2026"/>
    <n v="1"/>
    <n v="2"/>
    <x v="1"/>
    <x v="1"/>
    <x v="6"/>
    <x v="3"/>
    <s v="Returning"/>
    <x v="0"/>
    <s v="Cycling Pack 12L"/>
    <n v="2"/>
    <n v="102.12"/>
    <n v="0.15"/>
    <n v="51.03"/>
    <x v="210"/>
    <n v="102.06"/>
    <n v="71.544000000000011"/>
    <n v="0.41211032003870884"/>
    <n v="1"/>
  </r>
  <r>
    <x v="212"/>
    <d v="2026-02-16T00:00:00"/>
    <n v="2026"/>
    <n v="1"/>
    <n v="2"/>
    <x v="1"/>
    <x v="2"/>
    <x v="3"/>
    <x v="0"/>
    <s v="New"/>
    <x v="0"/>
    <s v="Cycling Pack 12L"/>
    <n v="2"/>
    <n v="101.77"/>
    <n v="0"/>
    <n v="51.34"/>
    <x v="211"/>
    <n v="102.68"/>
    <n v="100.85999999999999"/>
    <n v="0.49552913432249185"/>
    <n v="1"/>
  </r>
  <r>
    <x v="213"/>
    <d v="2026-02-16T00:00:00"/>
    <n v="2026"/>
    <n v="1"/>
    <n v="2"/>
    <x v="1"/>
    <x v="0"/>
    <x v="15"/>
    <x v="0"/>
    <s v="Business"/>
    <x v="1"/>
    <s v="Summit Backpack 45L"/>
    <n v="3"/>
    <n v="153.24"/>
    <n v="0.15"/>
    <n v="77.61"/>
    <x v="212"/>
    <n v="232.82999999999998"/>
    <n v="157.93200000000002"/>
    <n v="0.40416417154175693"/>
    <n v="1"/>
  </r>
  <r>
    <x v="214"/>
    <d v="2026-02-16T00:00:00"/>
    <n v="2026"/>
    <n v="1"/>
    <n v="2"/>
    <x v="1"/>
    <x v="3"/>
    <x v="4"/>
    <x v="3"/>
    <s v="Returning"/>
    <x v="1"/>
    <s v="Trail Boots"/>
    <n v="1"/>
    <n v="140.47"/>
    <n v="0"/>
    <n v="79.66"/>
    <x v="213"/>
    <n v="79.66"/>
    <n v="60.81"/>
    <n v="0.43290382288033036"/>
    <n v="1"/>
  </r>
  <r>
    <x v="215"/>
    <d v="2026-02-16T00:00:00"/>
    <n v="2026"/>
    <n v="1"/>
    <n v="2"/>
    <x v="1"/>
    <x v="3"/>
    <x v="7"/>
    <x v="2"/>
    <s v="New"/>
    <x v="1"/>
    <s v="Trekking Poles"/>
    <n v="4"/>
    <n v="70.67"/>
    <n v="0.05"/>
    <n v="32.96"/>
    <x v="214"/>
    <n v="131.84"/>
    <n v="136.70599999999999"/>
    <n v="0.50905990035226734"/>
    <n v="1"/>
  </r>
  <r>
    <x v="216"/>
    <d v="2026-02-17T00:00:00"/>
    <n v="2026"/>
    <n v="1"/>
    <n v="2"/>
    <x v="1"/>
    <x v="0"/>
    <x v="15"/>
    <x v="2"/>
    <s v="Business"/>
    <x v="2"/>
    <s v="Carry-On Duffel"/>
    <n v="3"/>
    <n v="134.91"/>
    <n v="0"/>
    <n v="67.69"/>
    <x v="215"/>
    <n v="203.07"/>
    <n v="201.66000000000003"/>
    <n v="0.49825809799125348"/>
    <n v="1"/>
  </r>
  <r>
    <x v="217"/>
    <d v="2026-02-17T00:00:00"/>
    <n v="2026"/>
    <n v="1"/>
    <n v="2"/>
    <x v="1"/>
    <x v="2"/>
    <x v="2"/>
    <x v="0"/>
    <s v="Business"/>
    <x v="1"/>
    <s v="Trekking Poles"/>
    <n v="1"/>
    <n v="70.86"/>
    <n v="0.1"/>
    <n v="33.299999999999997"/>
    <x v="216"/>
    <n v="33.299999999999997"/>
    <n v="30.474000000000004"/>
    <n v="0.47784363533728486"/>
    <n v="1"/>
  </r>
  <r>
    <x v="218"/>
    <d v="2026-02-17T00:00:00"/>
    <n v="2026"/>
    <n v="1"/>
    <n v="2"/>
    <x v="1"/>
    <x v="1"/>
    <x v="12"/>
    <x v="2"/>
    <s v="New"/>
    <x v="0"/>
    <s v="Cycling Pack 12L"/>
    <n v="1"/>
    <n v="104.35"/>
    <n v="0"/>
    <n v="51.49"/>
    <x v="217"/>
    <n v="51.49"/>
    <n v="52.859999999999992"/>
    <n v="0.50656444657402966"/>
    <n v="1"/>
  </r>
  <r>
    <x v="219"/>
    <d v="2026-02-17T00:00:00"/>
    <n v="2026"/>
    <n v="1"/>
    <n v="2"/>
    <x v="1"/>
    <x v="3"/>
    <x v="8"/>
    <x v="0"/>
    <s v="Returning"/>
    <x v="4"/>
    <s v="Weighted Vest"/>
    <n v="2"/>
    <n v="120.48"/>
    <n v="0"/>
    <n v="70.680000000000007"/>
    <x v="218"/>
    <n v="141.36000000000001"/>
    <n v="99.6"/>
    <n v="0.4133466135458167"/>
    <n v="1"/>
  </r>
  <r>
    <x v="220"/>
    <d v="2026-02-17T00:00:00"/>
    <n v="2026"/>
    <n v="1"/>
    <n v="2"/>
    <x v="1"/>
    <x v="1"/>
    <x v="12"/>
    <x v="0"/>
    <s v="Returning"/>
    <x v="3"/>
    <s v="Alpine Tent 4P"/>
    <n v="1"/>
    <n v="339.52"/>
    <n v="0.1"/>
    <n v="191.19"/>
    <x v="219"/>
    <n v="191.19"/>
    <n v="114.37799999999999"/>
    <n v="0.3743127552623311"/>
    <n v="1"/>
  </r>
  <r>
    <x v="221"/>
    <d v="2026-02-17T00:00:00"/>
    <n v="2026"/>
    <n v="1"/>
    <n v="2"/>
    <x v="1"/>
    <x v="1"/>
    <x v="14"/>
    <x v="1"/>
    <s v="Business"/>
    <x v="1"/>
    <s v="Summit Backpack 45L"/>
    <n v="5"/>
    <n v="154.72999999999999"/>
    <n v="0.1"/>
    <n v="77.42"/>
    <x v="220"/>
    <n v="387.1"/>
    <n v="309.18499999999995"/>
    <n v="0.44404949122844806"/>
    <n v="1"/>
  </r>
  <r>
    <x v="222"/>
    <d v="2026-02-17T00:00:00"/>
    <n v="2026"/>
    <n v="1"/>
    <n v="2"/>
    <x v="1"/>
    <x v="2"/>
    <x v="5"/>
    <x v="2"/>
    <s v="Business"/>
    <x v="1"/>
    <s v="Hiking Daypack 20L"/>
    <n v="4"/>
    <n v="93.98"/>
    <n v="0.05"/>
    <n v="44.6"/>
    <x v="221"/>
    <n v="178.4"/>
    <n v="178.72400000000002"/>
    <n v="0.50045362395134463"/>
    <n v="1"/>
  </r>
  <r>
    <x v="223"/>
    <d v="2026-02-17T00:00:00"/>
    <n v="2026"/>
    <n v="1"/>
    <n v="2"/>
    <x v="1"/>
    <x v="0"/>
    <x v="0"/>
    <x v="0"/>
    <s v="New"/>
    <x v="3"/>
    <s v="Alpine Tent 4P"/>
    <n v="2"/>
    <n v="336.83"/>
    <n v="0"/>
    <n v="194.42"/>
    <x v="222"/>
    <n v="388.84"/>
    <n v="284.82"/>
    <n v="0.42279488169106078"/>
    <n v="1"/>
  </r>
  <r>
    <x v="224"/>
    <d v="2026-02-18T00:00:00"/>
    <n v="2026"/>
    <n v="1"/>
    <n v="2"/>
    <x v="1"/>
    <x v="3"/>
    <x v="8"/>
    <x v="2"/>
    <s v="Returning"/>
    <x v="3"/>
    <s v="Alpine Tent 4P"/>
    <n v="1"/>
    <n v="338.93"/>
    <n v="0"/>
    <n v="197.92"/>
    <x v="223"/>
    <n v="197.92"/>
    <n v="141.01000000000002"/>
    <n v="0.41604461098161866"/>
    <n v="1"/>
  </r>
  <r>
    <x v="225"/>
    <d v="2026-02-18T00:00:00"/>
    <n v="2026"/>
    <n v="1"/>
    <n v="2"/>
    <x v="1"/>
    <x v="0"/>
    <x v="9"/>
    <x v="0"/>
    <s v="New"/>
    <x v="3"/>
    <s v="Compact Sleeping Bag"/>
    <n v="5"/>
    <n v="122.72"/>
    <n v="0"/>
    <n v="62.41"/>
    <x v="224"/>
    <n v="312.04999999999995"/>
    <n v="301.55000000000007"/>
    <n v="0.49144393741851378"/>
    <n v="1"/>
  </r>
  <r>
    <x v="226"/>
    <d v="2026-02-18T00:00:00"/>
    <n v="2026"/>
    <n v="1"/>
    <n v="2"/>
    <x v="1"/>
    <x v="3"/>
    <x v="4"/>
    <x v="0"/>
    <s v="New"/>
    <x v="2"/>
    <s v="Carry-On Duffel"/>
    <n v="4"/>
    <n v="135.63"/>
    <n v="0.05"/>
    <n v="65.900000000000006"/>
    <x v="225"/>
    <n v="263.60000000000002"/>
    <n v="251.79399999999998"/>
    <n v="0.4885466264644136"/>
    <n v="1"/>
  </r>
  <r>
    <x v="227"/>
    <d v="2026-02-19T00:00:00"/>
    <n v="2026"/>
    <n v="1"/>
    <n v="2"/>
    <x v="1"/>
    <x v="2"/>
    <x v="16"/>
    <x v="0"/>
    <s v="Returning"/>
    <x v="3"/>
    <s v="Portable Camp Stove"/>
    <n v="2"/>
    <n v="81.34"/>
    <n v="0.05"/>
    <n v="40.64"/>
    <x v="226"/>
    <n v="81.28"/>
    <n v="73.265999999999991"/>
    <n v="0.47407244445019603"/>
    <n v="1"/>
  </r>
  <r>
    <x v="228"/>
    <d v="2026-02-19T00:00:00"/>
    <n v="2026"/>
    <n v="1"/>
    <n v="2"/>
    <x v="1"/>
    <x v="2"/>
    <x v="3"/>
    <x v="0"/>
    <s v="New"/>
    <x v="0"/>
    <s v="Compact Repair Kit"/>
    <n v="1"/>
    <n v="41.01"/>
    <n v="0.05"/>
    <n v="16.489999999999998"/>
    <x v="227"/>
    <n v="16.489999999999998"/>
    <n v="22.4695"/>
    <n v="0.57673994789460847"/>
    <n v="1"/>
  </r>
  <r>
    <x v="229"/>
    <d v="2026-02-19T00:00:00"/>
    <n v="2026"/>
    <n v="1"/>
    <n v="2"/>
    <x v="1"/>
    <x v="1"/>
    <x v="11"/>
    <x v="3"/>
    <s v="Business"/>
    <x v="1"/>
    <s v="Summit Backpack 45L"/>
    <n v="2"/>
    <n v="153.03"/>
    <n v="0"/>
    <n v="81.02"/>
    <x v="228"/>
    <n v="162.04"/>
    <n v="144.02000000000001"/>
    <n v="0.47056132784421356"/>
    <n v="1"/>
  </r>
  <r>
    <x v="230"/>
    <d v="2026-02-20T00:00:00"/>
    <n v="2026"/>
    <n v="1"/>
    <n v="2"/>
    <x v="1"/>
    <x v="1"/>
    <x v="11"/>
    <x v="0"/>
    <s v="New"/>
    <x v="4"/>
    <s v="Weighted Vest"/>
    <n v="2"/>
    <n v="124.92"/>
    <n v="0"/>
    <n v="69.98"/>
    <x v="229"/>
    <n v="139.96"/>
    <n v="109.88"/>
    <n v="0.43980147294268329"/>
    <n v="1"/>
  </r>
  <r>
    <x v="231"/>
    <d v="2026-02-20T00:00:00"/>
    <n v="2026"/>
    <n v="1"/>
    <n v="2"/>
    <x v="1"/>
    <x v="1"/>
    <x v="12"/>
    <x v="0"/>
    <s v="Business"/>
    <x v="2"/>
    <s v="Carry-On Duffel"/>
    <n v="2"/>
    <n v="136.55000000000001"/>
    <n v="0"/>
    <n v="68.84"/>
    <x v="230"/>
    <n v="137.68"/>
    <n v="135.42000000000002"/>
    <n v="0.49586232149395826"/>
    <n v="1"/>
  </r>
  <r>
    <x v="232"/>
    <d v="2026-02-20T00:00:00"/>
    <n v="2026"/>
    <n v="1"/>
    <n v="2"/>
    <x v="1"/>
    <x v="2"/>
    <x v="5"/>
    <x v="1"/>
    <s v="Business"/>
    <x v="3"/>
    <s v="Compact Sleeping Bag"/>
    <n v="15"/>
    <n v="121.98"/>
    <n v="0.1"/>
    <n v="59.86"/>
    <x v="231"/>
    <n v="897.9"/>
    <n v="748.83"/>
    <n v="0.45473757082217486"/>
    <n v="1"/>
  </r>
  <r>
    <x v="233"/>
    <d v="2026-02-20T00:00:00"/>
    <n v="2026"/>
    <n v="1"/>
    <n v="2"/>
    <x v="1"/>
    <x v="1"/>
    <x v="12"/>
    <x v="0"/>
    <s v="New"/>
    <x v="2"/>
    <s v="Packing Cube Set"/>
    <n v="1"/>
    <n v="45.54"/>
    <n v="0"/>
    <n v="18.29"/>
    <x v="232"/>
    <n v="18.29"/>
    <n v="27.25"/>
    <n v="0.59837505489679399"/>
    <n v="1"/>
  </r>
  <r>
    <x v="234"/>
    <d v="2026-02-20T00:00:00"/>
    <n v="2026"/>
    <n v="1"/>
    <n v="2"/>
    <x v="1"/>
    <x v="2"/>
    <x v="3"/>
    <x v="3"/>
    <s v="Returning"/>
    <x v="4"/>
    <s v="Training Mat"/>
    <n v="1"/>
    <n v="51.73"/>
    <n v="0"/>
    <n v="21.83"/>
    <x v="233"/>
    <n v="21.83"/>
    <n v="29.9"/>
    <n v="0.57800115986854828"/>
    <n v="1"/>
  </r>
  <r>
    <x v="235"/>
    <d v="2026-02-20T00:00:00"/>
    <n v="2026"/>
    <n v="1"/>
    <n v="2"/>
    <x v="1"/>
    <x v="1"/>
    <x v="12"/>
    <x v="3"/>
    <s v="Returning"/>
    <x v="3"/>
    <s v="Portable Camp Stove"/>
    <n v="2"/>
    <n v="80.510000000000005"/>
    <n v="0.05"/>
    <n v="38.630000000000003"/>
    <x v="234"/>
    <n v="77.260000000000005"/>
    <n v="75.708999999999989"/>
    <n v="0.4949303453640933"/>
    <n v="1"/>
  </r>
  <r>
    <x v="236"/>
    <d v="2026-02-20T00:00:00"/>
    <n v="2026"/>
    <n v="1"/>
    <n v="2"/>
    <x v="1"/>
    <x v="3"/>
    <x v="7"/>
    <x v="0"/>
    <s v="New"/>
    <x v="4"/>
    <s v="Recovery Roller"/>
    <n v="1"/>
    <n v="36.31"/>
    <n v="0"/>
    <n v="14"/>
    <x v="235"/>
    <n v="14"/>
    <n v="22.310000000000002"/>
    <n v="0.61443128614706699"/>
    <n v="1"/>
  </r>
  <r>
    <x v="237"/>
    <d v="2026-02-20T00:00:00"/>
    <n v="2026"/>
    <n v="1"/>
    <n v="2"/>
    <x v="1"/>
    <x v="2"/>
    <x v="16"/>
    <x v="0"/>
    <s v="Returning"/>
    <x v="0"/>
    <s v="Commuter Helmet"/>
    <n v="1"/>
    <n v="82.86"/>
    <n v="0.05"/>
    <n v="42.3"/>
    <x v="236"/>
    <n v="42.3"/>
    <n v="36.417000000000002"/>
    <n v="0.46263196005945351"/>
    <n v="1"/>
  </r>
  <r>
    <x v="238"/>
    <d v="2026-02-21T00:00:00"/>
    <n v="2026"/>
    <n v="1"/>
    <n v="2"/>
    <x v="1"/>
    <x v="0"/>
    <x v="0"/>
    <x v="2"/>
    <s v="New"/>
    <x v="0"/>
    <s v="Cycling Pack 12L"/>
    <n v="2"/>
    <n v="103.03"/>
    <n v="0.05"/>
    <n v="50.73"/>
    <x v="237"/>
    <n v="101.46"/>
    <n v="94.297000000000011"/>
    <n v="0.48170435795399402"/>
    <n v="1"/>
  </r>
  <r>
    <x v="239"/>
    <d v="2026-02-21T00:00:00"/>
    <n v="2026"/>
    <n v="1"/>
    <n v="2"/>
    <x v="1"/>
    <x v="1"/>
    <x v="14"/>
    <x v="0"/>
    <s v="Business"/>
    <x v="2"/>
    <s v="Insulated Bottle"/>
    <n v="1"/>
    <n v="36.39"/>
    <n v="0"/>
    <n v="13.49"/>
    <x v="238"/>
    <n v="13.49"/>
    <n v="22.9"/>
    <n v="0.62929376202253362"/>
    <n v="1"/>
  </r>
  <r>
    <x v="240"/>
    <d v="2026-02-22T00:00:00"/>
    <n v="2026"/>
    <n v="1"/>
    <n v="2"/>
    <x v="1"/>
    <x v="2"/>
    <x v="5"/>
    <x v="0"/>
    <s v="Returning"/>
    <x v="3"/>
    <s v="Compact Sleeping Bag"/>
    <n v="1"/>
    <n v="124.93"/>
    <n v="0.1"/>
    <n v="59.74"/>
    <x v="239"/>
    <n v="59.74"/>
    <n v="52.69700000000001"/>
    <n v="0.46868023871145625"/>
    <n v="1"/>
  </r>
  <r>
    <x v="241"/>
    <d v="2026-02-22T00:00:00"/>
    <n v="2026"/>
    <n v="1"/>
    <n v="2"/>
    <x v="1"/>
    <x v="1"/>
    <x v="11"/>
    <x v="3"/>
    <s v="Returning"/>
    <x v="0"/>
    <s v="Cycling Pack 12L"/>
    <n v="1"/>
    <n v="101.19"/>
    <n v="0.05"/>
    <n v="49.14"/>
    <x v="240"/>
    <n v="49.14"/>
    <n v="46.990499999999997"/>
    <n v="0.48881988546819166"/>
    <n v="1"/>
  </r>
  <r>
    <x v="242"/>
    <d v="2026-02-22T00:00:00"/>
    <n v="2026"/>
    <n v="1"/>
    <n v="2"/>
    <x v="1"/>
    <x v="3"/>
    <x v="8"/>
    <x v="0"/>
    <s v="Returning"/>
    <x v="4"/>
    <s v="Training Mat"/>
    <n v="2"/>
    <n v="51.2"/>
    <n v="0"/>
    <n v="21.38"/>
    <x v="241"/>
    <n v="42.76"/>
    <n v="59.640000000000008"/>
    <n v="0.58242187500000009"/>
    <n v="1"/>
  </r>
  <r>
    <x v="243"/>
    <d v="2026-02-22T00:00:00"/>
    <n v="2026"/>
    <n v="1"/>
    <n v="2"/>
    <x v="1"/>
    <x v="3"/>
    <x v="4"/>
    <x v="0"/>
    <s v="Returning"/>
    <x v="3"/>
    <s v="Portable Camp Stove"/>
    <n v="1"/>
    <n v="81.81"/>
    <n v="0"/>
    <n v="40.32"/>
    <x v="242"/>
    <n v="40.32"/>
    <n v="41.49"/>
    <n v="0.50715071507150711"/>
    <n v="1"/>
  </r>
  <r>
    <x v="244"/>
    <d v="2026-02-22T00:00:00"/>
    <n v="2026"/>
    <n v="1"/>
    <n v="2"/>
    <x v="1"/>
    <x v="0"/>
    <x v="15"/>
    <x v="2"/>
    <s v="Business"/>
    <x v="1"/>
    <s v="Summit Backpack 45L"/>
    <n v="1"/>
    <n v="152.96"/>
    <n v="0"/>
    <n v="79.510000000000005"/>
    <x v="243"/>
    <n v="79.510000000000005"/>
    <n v="73.45"/>
    <n v="0.48019089958158995"/>
    <n v="1"/>
  </r>
  <r>
    <x v="245"/>
    <d v="2026-02-23T00:00:00"/>
    <n v="2026"/>
    <n v="1"/>
    <n v="2"/>
    <x v="1"/>
    <x v="3"/>
    <x v="7"/>
    <x v="3"/>
    <s v="Business"/>
    <x v="2"/>
    <s v="Travel Backpack 35L"/>
    <n v="1"/>
    <n v="166.13"/>
    <n v="0.05"/>
    <n v="85.7"/>
    <x v="244"/>
    <n v="85.7"/>
    <n v="72.123499999999993"/>
    <n v="0.45698834457479398"/>
    <n v="1"/>
  </r>
  <r>
    <x v="246"/>
    <d v="2026-02-23T00:00:00"/>
    <n v="2026"/>
    <n v="1"/>
    <n v="2"/>
    <x v="1"/>
    <x v="0"/>
    <x v="15"/>
    <x v="0"/>
    <s v="New"/>
    <x v="3"/>
    <s v="Trail Tent 2P"/>
    <n v="3"/>
    <n v="193.18"/>
    <n v="0.05"/>
    <n v="106.19"/>
    <x v="245"/>
    <n v="318.57"/>
    <n v="231.99299999999999"/>
    <n v="0.42137412067283853"/>
    <n v="1"/>
  </r>
  <r>
    <x v="247"/>
    <d v="2026-02-23T00:00:00"/>
    <n v="2026"/>
    <n v="1"/>
    <n v="2"/>
    <x v="1"/>
    <x v="2"/>
    <x v="10"/>
    <x v="0"/>
    <s v="Returning"/>
    <x v="0"/>
    <s v="Commuter Helmet"/>
    <n v="1"/>
    <n v="80.42"/>
    <n v="0"/>
    <n v="41.72"/>
    <x v="246"/>
    <n v="41.72"/>
    <n v="38.700000000000003"/>
    <n v="0.4812235762248197"/>
    <n v="1"/>
  </r>
  <r>
    <x v="248"/>
    <d v="2026-02-23T00:00:00"/>
    <n v="2026"/>
    <n v="1"/>
    <n v="2"/>
    <x v="1"/>
    <x v="3"/>
    <x v="13"/>
    <x v="0"/>
    <s v="Returning"/>
    <x v="3"/>
    <s v="Compact Sleeping Bag"/>
    <n v="2"/>
    <n v="122.17"/>
    <n v="0"/>
    <n v="60.62"/>
    <x v="247"/>
    <n v="121.24"/>
    <n v="123.10000000000001"/>
    <n v="0.50380617172792019"/>
    <n v="1"/>
  </r>
  <r>
    <x v="249"/>
    <d v="2026-02-24T00:00:00"/>
    <n v="2026"/>
    <n v="1"/>
    <n v="2"/>
    <x v="1"/>
    <x v="1"/>
    <x v="6"/>
    <x v="3"/>
    <s v="New"/>
    <x v="2"/>
    <s v="Travel Backpack 35L"/>
    <n v="1"/>
    <n v="164.6"/>
    <n v="0"/>
    <n v="85.07"/>
    <x v="248"/>
    <n v="85.07"/>
    <n v="79.53"/>
    <n v="0.48317132442284327"/>
    <n v="1"/>
  </r>
  <r>
    <x v="250"/>
    <d v="2026-02-24T00:00:00"/>
    <n v="2026"/>
    <n v="1"/>
    <n v="2"/>
    <x v="1"/>
    <x v="1"/>
    <x v="14"/>
    <x v="0"/>
    <s v="New"/>
    <x v="2"/>
    <s v="Carry-On Duffel"/>
    <n v="1"/>
    <n v="132.19999999999999"/>
    <n v="0"/>
    <n v="67.180000000000007"/>
    <x v="249"/>
    <n v="67.180000000000007"/>
    <n v="65.019999999999982"/>
    <n v="0.49183055975794243"/>
    <n v="1"/>
  </r>
  <r>
    <x v="251"/>
    <d v="2026-02-24T00:00:00"/>
    <n v="2026"/>
    <n v="1"/>
    <n v="2"/>
    <x v="1"/>
    <x v="3"/>
    <x v="4"/>
    <x v="0"/>
    <s v="Returning"/>
    <x v="0"/>
    <s v="Compact Repair Kit"/>
    <n v="2"/>
    <n v="40.700000000000003"/>
    <n v="0"/>
    <n v="16.63"/>
    <x v="250"/>
    <n v="33.26"/>
    <n v="48.140000000000008"/>
    <n v="0.59140049140049145"/>
    <n v="1"/>
  </r>
  <r>
    <x v="252"/>
    <d v="2026-02-24T00:00:00"/>
    <n v="2026"/>
    <n v="1"/>
    <n v="2"/>
    <x v="1"/>
    <x v="1"/>
    <x v="12"/>
    <x v="0"/>
    <s v="Returning"/>
    <x v="2"/>
    <s v="Insulated Bottle"/>
    <n v="1"/>
    <n v="35.39"/>
    <n v="0"/>
    <n v="13.93"/>
    <x v="251"/>
    <n v="13.93"/>
    <n v="21.46"/>
    <n v="0.60638598474145244"/>
    <n v="1"/>
  </r>
  <r>
    <x v="253"/>
    <d v="2026-02-25T00:00:00"/>
    <n v="2026"/>
    <n v="1"/>
    <n v="2"/>
    <x v="1"/>
    <x v="0"/>
    <x v="0"/>
    <x v="0"/>
    <s v="Business"/>
    <x v="0"/>
    <s v="Trail Bike Light"/>
    <n v="5"/>
    <n v="50.58"/>
    <n v="0.1"/>
    <n v="22.42"/>
    <x v="252"/>
    <n v="112.10000000000001"/>
    <n v="115.50999999999998"/>
    <n v="0.50749088352884308"/>
    <n v="1"/>
  </r>
  <r>
    <x v="254"/>
    <d v="2026-02-25T00:00:00"/>
    <n v="2026"/>
    <n v="1"/>
    <n v="2"/>
    <x v="1"/>
    <x v="1"/>
    <x v="11"/>
    <x v="3"/>
    <s v="Business"/>
    <x v="4"/>
    <s v="Training Mat"/>
    <n v="2"/>
    <n v="49.48"/>
    <n v="0"/>
    <n v="21.37"/>
    <x v="253"/>
    <n v="42.74"/>
    <n v="56.219999999999992"/>
    <n v="0.5681083265966046"/>
    <n v="1"/>
  </r>
  <r>
    <x v="255"/>
    <d v="2026-02-25T00:00:00"/>
    <n v="2026"/>
    <n v="1"/>
    <n v="2"/>
    <x v="1"/>
    <x v="3"/>
    <x v="13"/>
    <x v="2"/>
    <s v="New"/>
    <x v="4"/>
    <s v="Training Mat"/>
    <n v="1"/>
    <n v="50.51"/>
    <n v="0"/>
    <n v="21.4"/>
    <x v="254"/>
    <n v="21.4"/>
    <n v="29.11"/>
    <n v="0.57632152049099195"/>
    <n v="1"/>
  </r>
  <r>
    <x v="256"/>
    <d v="2026-02-26T00:00:00"/>
    <n v="2026"/>
    <n v="1"/>
    <n v="2"/>
    <x v="1"/>
    <x v="0"/>
    <x v="15"/>
    <x v="0"/>
    <s v="New"/>
    <x v="3"/>
    <s v="Compact Sleeping Bag"/>
    <n v="2"/>
    <n v="122.16"/>
    <n v="0"/>
    <n v="61.31"/>
    <x v="255"/>
    <n v="122.62"/>
    <n v="121.69999999999999"/>
    <n v="0.49811722331368691"/>
    <n v="1"/>
  </r>
  <r>
    <x v="257"/>
    <d v="2026-02-26T00:00:00"/>
    <n v="2026"/>
    <n v="1"/>
    <n v="2"/>
    <x v="1"/>
    <x v="3"/>
    <x v="7"/>
    <x v="2"/>
    <s v="Returning"/>
    <x v="0"/>
    <s v="Trail Bike Light"/>
    <n v="3"/>
    <n v="51.32"/>
    <n v="0.1"/>
    <n v="22.62"/>
    <x v="256"/>
    <n v="67.86"/>
    <n v="70.704000000000022"/>
    <n v="0.51026240581969351"/>
    <n v="1"/>
  </r>
  <r>
    <x v="258"/>
    <d v="2026-02-26T00:00:00"/>
    <n v="2026"/>
    <n v="1"/>
    <n v="2"/>
    <x v="1"/>
    <x v="2"/>
    <x v="10"/>
    <x v="0"/>
    <s v="Returning"/>
    <x v="3"/>
    <s v="Trail Tent 2P"/>
    <n v="2"/>
    <n v="195.92"/>
    <n v="0.05"/>
    <n v="104.13"/>
    <x v="257"/>
    <n v="208.26"/>
    <n v="163.98799999999994"/>
    <n v="0.4405342674775955"/>
    <n v="1"/>
  </r>
  <r>
    <x v="259"/>
    <d v="2026-02-26T00:00:00"/>
    <n v="2026"/>
    <n v="1"/>
    <n v="2"/>
    <x v="1"/>
    <x v="0"/>
    <x v="15"/>
    <x v="0"/>
    <s v="Returning"/>
    <x v="2"/>
    <s v="Insulated Bottle"/>
    <n v="1"/>
    <n v="36.19"/>
    <n v="0.1"/>
    <n v="13.62"/>
    <x v="258"/>
    <n v="13.62"/>
    <n v="18.951000000000001"/>
    <n v="0.58183660311319896"/>
    <n v="1"/>
  </r>
  <r>
    <x v="260"/>
    <d v="2026-02-27T00:00:00"/>
    <n v="2026"/>
    <n v="1"/>
    <n v="2"/>
    <x v="1"/>
    <x v="2"/>
    <x v="2"/>
    <x v="0"/>
    <s v="New"/>
    <x v="1"/>
    <s v="Trekking Poles"/>
    <n v="1"/>
    <n v="72.97"/>
    <n v="0"/>
    <n v="32.43"/>
    <x v="259"/>
    <n v="32.43"/>
    <n v="40.54"/>
    <n v="0.55557078251336167"/>
    <n v="1"/>
  </r>
  <r>
    <x v="261"/>
    <d v="2026-02-27T00:00:00"/>
    <n v="2026"/>
    <n v="1"/>
    <n v="2"/>
    <x v="1"/>
    <x v="3"/>
    <x v="7"/>
    <x v="1"/>
    <s v="Business"/>
    <x v="2"/>
    <s v="Packing Cube Set"/>
    <n v="12"/>
    <n v="47.15"/>
    <n v="0.1"/>
    <n v="17.829999999999998"/>
    <x v="260"/>
    <n v="213.95999999999998"/>
    <n v="295.26"/>
    <n v="0.57982797219276538"/>
    <n v="1"/>
  </r>
  <r>
    <x v="262"/>
    <d v="2026-02-27T00:00:00"/>
    <n v="2026"/>
    <n v="1"/>
    <n v="2"/>
    <x v="1"/>
    <x v="0"/>
    <x v="0"/>
    <x v="2"/>
    <s v="Business"/>
    <x v="2"/>
    <s v="Travel Backpack 35L"/>
    <n v="3"/>
    <n v="161.19999999999999"/>
    <n v="0.1"/>
    <n v="87.37"/>
    <x v="261"/>
    <n v="262.11"/>
    <n v="173.12999999999994"/>
    <n v="0.39778053487730897"/>
    <n v="1"/>
  </r>
  <r>
    <x v="263"/>
    <d v="2026-02-27T00:00:00"/>
    <n v="2026"/>
    <n v="1"/>
    <n v="2"/>
    <x v="1"/>
    <x v="0"/>
    <x v="9"/>
    <x v="2"/>
    <s v="Business"/>
    <x v="0"/>
    <s v="Trail Bike Light"/>
    <n v="1"/>
    <n v="49.73"/>
    <n v="0"/>
    <n v="22"/>
    <x v="262"/>
    <n v="22"/>
    <n v="27.729999999999997"/>
    <n v="0.55761109993967417"/>
    <n v="1"/>
  </r>
  <r>
    <x v="264"/>
    <d v="2026-02-27T00:00:00"/>
    <n v="2026"/>
    <n v="1"/>
    <n v="2"/>
    <x v="1"/>
    <x v="2"/>
    <x v="16"/>
    <x v="0"/>
    <s v="Returning"/>
    <x v="3"/>
    <s v="Compact Sleeping Bag"/>
    <n v="2"/>
    <n v="126.19"/>
    <n v="0"/>
    <n v="58.99"/>
    <x v="263"/>
    <n v="117.98"/>
    <n v="134.39999999999998"/>
    <n v="0.5325303114351374"/>
    <n v="1"/>
  </r>
  <r>
    <x v="265"/>
    <d v="2026-02-27T00:00:00"/>
    <n v="2026"/>
    <n v="1"/>
    <n v="2"/>
    <x v="1"/>
    <x v="1"/>
    <x v="12"/>
    <x v="0"/>
    <s v="Returning"/>
    <x v="2"/>
    <s v="Carry-On Duffel"/>
    <n v="2"/>
    <n v="135.38999999999999"/>
    <n v="0.05"/>
    <n v="65.69"/>
    <x v="264"/>
    <n v="131.38"/>
    <n v="125.86099999999999"/>
    <n v="0.48927270536189799"/>
    <n v="1"/>
  </r>
  <r>
    <x v="266"/>
    <d v="2026-02-27T00:00:00"/>
    <n v="2026"/>
    <n v="1"/>
    <n v="2"/>
    <x v="1"/>
    <x v="1"/>
    <x v="14"/>
    <x v="1"/>
    <s v="Business"/>
    <x v="4"/>
    <s v="Resistance Band Set"/>
    <n v="12"/>
    <n v="41.27"/>
    <n v="0.1"/>
    <n v="14.71"/>
    <x v="265"/>
    <n v="176.52"/>
    <n v="269.19600000000003"/>
    <n v="0.60396306168053204"/>
    <n v="1"/>
  </r>
  <r>
    <x v="267"/>
    <d v="2026-02-27T00:00:00"/>
    <n v="2026"/>
    <n v="1"/>
    <n v="2"/>
    <x v="1"/>
    <x v="0"/>
    <x v="0"/>
    <x v="2"/>
    <s v="Returning"/>
    <x v="0"/>
    <s v="Commuter Helmet"/>
    <n v="1"/>
    <n v="82.04"/>
    <n v="0.1"/>
    <n v="41.46"/>
    <x v="266"/>
    <n v="41.46"/>
    <n v="32.376000000000012"/>
    <n v="0.43848529172761264"/>
    <n v="1"/>
  </r>
  <r>
    <x v="268"/>
    <d v="2026-02-27T00:00:00"/>
    <n v="2026"/>
    <n v="1"/>
    <n v="2"/>
    <x v="1"/>
    <x v="3"/>
    <x v="4"/>
    <x v="0"/>
    <s v="Returning"/>
    <x v="2"/>
    <s v="Insulated Bottle"/>
    <n v="3"/>
    <n v="36.630000000000003"/>
    <n v="0"/>
    <n v="13.26"/>
    <x v="267"/>
    <n v="39.78"/>
    <n v="70.110000000000014"/>
    <n v="0.63800163800163801"/>
    <n v="1"/>
  </r>
  <r>
    <x v="269"/>
    <d v="2026-02-27T00:00:00"/>
    <n v="2026"/>
    <n v="1"/>
    <n v="2"/>
    <x v="1"/>
    <x v="3"/>
    <x v="7"/>
    <x v="2"/>
    <s v="Returning"/>
    <x v="1"/>
    <s v="Hiking Daypack 20L"/>
    <n v="5"/>
    <n v="92.94"/>
    <n v="0.05"/>
    <n v="46.47"/>
    <x v="268"/>
    <n v="232.35"/>
    <n v="209.11499999999998"/>
    <n v="0.47368421052631576"/>
    <n v="1"/>
  </r>
  <r>
    <x v="270"/>
    <d v="2026-02-27T00:00:00"/>
    <n v="2026"/>
    <n v="1"/>
    <n v="2"/>
    <x v="1"/>
    <x v="1"/>
    <x v="12"/>
    <x v="2"/>
    <s v="Returning"/>
    <x v="4"/>
    <s v="Weighted Vest"/>
    <n v="2"/>
    <n v="120.44"/>
    <n v="0.05"/>
    <n v="68.98"/>
    <x v="269"/>
    <n v="137.96"/>
    <n v="90.875999999999976"/>
    <n v="0.3971228303239"/>
    <n v="1"/>
  </r>
  <r>
    <x v="271"/>
    <d v="2026-02-27T00:00:00"/>
    <n v="2026"/>
    <n v="1"/>
    <n v="2"/>
    <x v="1"/>
    <x v="1"/>
    <x v="6"/>
    <x v="3"/>
    <s v="New"/>
    <x v="2"/>
    <s v="Insulated Bottle"/>
    <n v="2"/>
    <n v="36.130000000000003"/>
    <n v="0"/>
    <n v="13.72"/>
    <x v="270"/>
    <n v="27.44"/>
    <n v="44.820000000000007"/>
    <n v="0.62026017160254643"/>
    <n v="1"/>
  </r>
  <r>
    <x v="272"/>
    <d v="2026-02-28T00:00:00"/>
    <n v="2026"/>
    <n v="1"/>
    <n v="2"/>
    <x v="1"/>
    <x v="1"/>
    <x v="1"/>
    <x v="2"/>
    <s v="Returning"/>
    <x v="4"/>
    <s v="Weighted Vest"/>
    <n v="1"/>
    <n v="124.97"/>
    <n v="0.1"/>
    <n v="69.790000000000006"/>
    <x v="271"/>
    <n v="69.790000000000006"/>
    <n v="42.682999999999993"/>
    <n v="0.37949552337005321"/>
    <n v="1"/>
  </r>
  <r>
    <x v="273"/>
    <d v="2026-02-28T00:00:00"/>
    <n v="2026"/>
    <n v="1"/>
    <n v="2"/>
    <x v="1"/>
    <x v="3"/>
    <x v="13"/>
    <x v="0"/>
    <s v="Returning"/>
    <x v="2"/>
    <s v="Travel Backpack 35L"/>
    <n v="1"/>
    <n v="163.31"/>
    <n v="0.05"/>
    <n v="87.22"/>
    <x v="272"/>
    <n v="87.22"/>
    <n v="67.924499999999995"/>
    <n v="0.43781442461705056"/>
    <n v="1"/>
  </r>
  <r>
    <x v="274"/>
    <d v="2026-03-01T00:00:00"/>
    <n v="2026"/>
    <n v="1"/>
    <n v="3"/>
    <x v="2"/>
    <x v="2"/>
    <x v="2"/>
    <x v="2"/>
    <s v="Returning"/>
    <x v="1"/>
    <s v="Hiking Daypack 20L"/>
    <n v="3"/>
    <n v="92.76"/>
    <n v="0"/>
    <n v="45.84"/>
    <x v="273"/>
    <n v="137.52000000000001"/>
    <n v="140.76000000000002"/>
    <n v="0.50582147477360928"/>
    <n v="1"/>
  </r>
  <r>
    <x v="275"/>
    <d v="2026-03-01T00:00:00"/>
    <n v="2026"/>
    <n v="1"/>
    <n v="3"/>
    <x v="2"/>
    <x v="0"/>
    <x v="15"/>
    <x v="1"/>
    <s v="Business"/>
    <x v="4"/>
    <s v="Resistance Band Set"/>
    <n v="5"/>
    <n v="41.31"/>
    <n v="0.1"/>
    <n v="15.14"/>
    <x v="274"/>
    <n v="75.7"/>
    <n v="110.19500000000001"/>
    <n v="0.59278087092175691"/>
    <n v="1"/>
  </r>
  <r>
    <x v="276"/>
    <d v="2026-03-01T00:00:00"/>
    <n v="2026"/>
    <n v="1"/>
    <n v="3"/>
    <x v="2"/>
    <x v="1"/>
    <x v="14"/>
    <x v="3"/>
    <s v="New"/>
    <x v="4"/>
    <s v="Resistance Band Set"/>
    <n v="2"/>
    <n v="41.23"/>
    <n v="0"/>
    <n v="14.28"/>
    <x v="275"/>
    <n v="28.56"/>
    <n v="53.899999999999991"/>
    <n v="0.65365025466893034"/>
    <n v="1"/>
  </r>
  <r>
    <x v="277"/>
    <d v="2026-03-01T00:00:00"/>
    <n v="2026"/>
    <n v="1"/>
    <n v="3"/>
    <x v="2"/>
    <x v="1"/>
    <x v="1"/>
    <x v="0"/>
    <s v="New"/>
    <x v="2"/>
    <s v="Insulated Bottle"/>
    <n v="1"/>
    <n v="36.47"/>
    <n v="0.05"/>
    <n v="13.21"/>
    <x v="276"/>
    <n v="13.21"/>
    <n v="21.436499999999995"/>
    <n v="0.61872050567878423"/>
    <n v="1"/>
  </r>
  <r>
    <x v="278"/>
    <d v="2026-03-01T00:00:00"/>
    <n v="2026"/>
    <n v="1"/>
    <n v="3"/>
    <x v="2"/>
    <x v="0"/>
    <x v="15"/>
    <x v="3"/>
    <s v="New"/>
    <x v="4"/>
    <s v="Recovery Roller"/>
    <n v="1"/>
    <n v="36.67"/>
    <n v="0"/>
    <n v="13.97"/>
    <x v="277"/>
    <n v="13.97"/>
    <n v="22.700000000000003"/>
    <n v="0.61903463321516228"/>
    <n v="1"/>
  </r>
  <r>
    <x v="279"/>
    <d v="2026-03-01T00:00:00"/>
    <n v="2026"/>
    <n v="1"/>
    <n v="3"/>
    <x v="2"/>
    <x v="1"/>
    <x v="11"/>
    <x v="0"/>
    <s v="Business"/>
    <x v="0"/>
    <s v="Trail Bike Light"/>
    <n v="2"/>
    <n v="51.87"/>
    <n v="0.1"/>
    <n v="22.95"/>
    <x v="278"/>
    <n v="45.9"/>
    <n v="47.466000000000001"/>
    <n v="0.50838635049161363"/>
    <n v="1"/>
  </r>
  <r>
    <x v="280"/>
    <d v="2026-03-01T00:00:00"/>
    <n v="2026"/>
    <n v="1"/>
    <n v="3"/>
    <x v="2"/>
    <x v="2"/>
    <x v="2"/>
    <x v="2"/>
    <s v="Business"/>
    <x v="3"/>
    <s v="Trail Tent 2P"/>
    <n v="1"/>
    <n v="195.06"/>
    <n v="0.1"/>
    <n v="106.68"/>
    <x v="279"/>
    <n v="106.68"/>
    <n v="68.873999999999995"/>
    <n v="0.39232372945076727"/>
    <n v="1"/>
  </r>
  <r>
    <x v="281"/>
    <d v="2026-03-01T00:00:00"/>
    <n v="2026"/>
    <n v="1"/>
    <n v="3"/>
    <x v="2"/>
    <x v="1"/>
    <x v="11"/>
    <x v="3"/>
    <s v="Returning"/>
    <x v="0"/>
    <s v="Cycling Pack 12L"/>
    <n v="2"/>
    <n v="100.79"/>
    <n v="0.05"/>
    <n v="49"/>
    <x v="280"/>
    <n v="98"/>
    <n v="93.501000000000005"/>
    <n v="0.48825332504791097"/>
    <n v="1"/>
  </r>
  <r>
    <x v="282"/>
    <d v="2026-03-01T00:00:00"/>
    <n v="2026"/>
    <n v="1"/>
    <n v="3"/>
    <x v="2"/>
    <x v="3"/>
    <x v="8"/>
    <x v="0"/>
    <s v="New"/>
    <x v="0"/>
    <s v="Trail Bike Light"/>
    <n v="5"/>
    <n v="51.92"/>
    <n v="0.15"/>
    <n v="22.24"/>
    <x v="281"/>
    <n v="111.19999999999999"/>
    <n v="109.46000000000004"/>
    <n v="0.49605728269736254"/>
    <n v="1"/>
  </r>
  <r>
    <x v="283"/>
    <d v="2026-03-01T00:00:00"/>
    <n v="2026"/>
    <n v="1"/>
    <n v="3"/>
    <x v="2"/>
    <x v="3"/>
    <x v="7"/>
    <x v="0"/>
    <s v="New"/>
    <x v="3"/>
    <s v="Compact Sleeping Bag"/>
    <n v="1"/>
    <n v="123.99"/>
    <n v="0.05"/>
    <n v="61.67"/>
    <x v="282"/>
    <n v="61.67"/>
    <n v="56.120499999999993"/>
    <n v="0.47644334644984099"/>
    <n v="1"/>
  </r>
  <r>
    <x v="284"/>
    <d v="2026-03-01T00:00:00"/>
    <n v="2026"/>
    <n v="1"/>
    <n v="3"/>
    <x v="2"/>
    <x v="1"/>
    <x v="14"/>
    <x v="0"/>
    <s v="New"/>
    <x v="3"/>
    <s v="Alpine Tent 4P"/>
    <n v="1"/>
    <n v="344.8"/>
    <n v="0.05"/>
    <n v="196.14"/>
    <x v="283"/>
    <n v="196.14"/>
    <n v="131.42000000000002"/>
    <n v="0.40120893882036884"/>
    <n v="1"/>
  </r>
  <r>
    <x v="285"/>
    <d v="2026-03-02T00:00:00"/>
    <n v="2026"/>
    <n v="1"/>
    <n v="3"/>
    <x v="2"/>
    <x v="3"/>
    <x v="8"/>
    <x v="3"/>
    <s v="Returning"/>
    <x v="2"/>
    <s v="Carry-On Duffel"/>
    <n v="3"/>
    <n v="131.91999999999999"/>
    <n v="0.05"/>
    <n v="67.47"/>
    <x v="284"/>
    <n v="202.41"/>
    <n v="173.56199999999998"/>
    <n v="0.46163544093709102"/>
    <n v="1"/>
  </r>
  <r>
    <x v="286"/>
    <d v="2026-03-02T00:00:00"/>
    <n v="2026"/>
    <n v="1"/>
    <n v="3"/>
    <x v="2"/>
    <x v="2"/>
    <x v="16"/>
    <x v="0"/>
    <s v="Business"/>
    <x v="1"/>
    <s v="Trail Boots"/>
    <n v="3"/>
    <n v="146.99"/>
    <n v="0"/>
    <n v="80.069999999999993"/>
    <x v="285"/>
    <n v="240.20999999999998"/>
    <n v="200.76000000000005"/>
    <n v="0.45526906592285199"/>
    <n v="1"/>
  </r>
  <r>
    <x v="287"/>
    <d v="2026-03-02T00:00:00"/>
    <n v="2026"/>
    <n v="1"/>
    <n v="3"/>
    <x v="2"/>
    <x v="3"/>
    <x v="7"/>
    <x v="0"/>
    <s v="Business"/>
    <x v="2"/>
    <s v="Travel Backpack 35L"/>
    <n v="2"/>
    <n v="164.74"/>
    <n v="0.05"/>
    <n v="89.9"/>
    <x v="286"/>
    <n v="179.8"/>
    <n v="133.20600000000002"/>
    <n v="0.42557011686676932"/>
    <n v="1"/>
  </r>
  <r>
    <x v="288"/>
    <d v="2026-03-02T00:00:00"/>
    <n v="2026"/>
    <n v="1"/>
    <n v="3"/>
    <x v="2"/>
    <x v="3"/>
    <x v="7"/>
    <x v="0"/>
    <s v="Returning"/>
    <x v="1"/>
    <s v="Hiking Daypack 20L"/>
    <n v="2"/>
    <n v="89.81"/>
    <n v="0"/>
    <n v="46.44"/>
    <x v="287"/>
    <n v="92.88"/>
    <n v="86.740000000000009"/>
    <n v="0.482908362097762"/>
    <n v="1"/>
  </r>
  <r>
    <x v="289"/>
    <d v="2026-03-03T00:00:00"/>
    <n v="2026"/>
    <n v="1"/>
    <n v="3"/>
    <x v="2"/>
    <x v="2"/>
    <x v="16"/>
    <x v="2"/>
    <s v="Returning"/>
    <x v="4"/>
    <s v="Recovery Roller"/>
    <n v="1"/>
    <n v="35.369999999999997"/>
    <n v="0"/>
    <n v="13.88"/>
    <x v="288"/>
    <n v="13.88"/>
    <n v="21.489999999999995"/>
    <n v="0.60757704269154644"/>
    <n v="1"/>
  </r>
  <r>
    <x v="290"/>
    <d v="2026-03-03T00:00:00"/>
    <n v="2026"/>
    <n v="1"/>
    <n v="3"/>
    <x v="2"/>
    <x v="1"/>
    <x v="12"/>
    <x v="3"/>
    <s v="New"/>
    <x v="0"/>
    <s v="Trail Bike Light"/>
    <n v="4"/>
    <n v="50.64"/>
    <n v="0"/>
    <n v="23.09"/>
    <x v="289"/>
    <n v="92.36"/>
    <n v="110.2"/>
    <n v="0.54403633491311221"/>
    <n v="1"/>
  </r>
  <r>
    <x v="291"/>
    <d v="2026-03-03T00:00:00"/>
    <n v="2026"/>
    <n v="1"/>
    <n v="3"/>
    <x v="2"/>
    <x v="3"/>
    <x v="7"/>
    <x v="2"/>
    <s v="Returning"/>
    <x v="1"/>
    <s v="Trail Boots"/>
    <n v="1"/>
    <n v="146.37"/>
    <n v="0"/>
    <n v="78.3"/>
    <x v="290"/>
    <n v="78.3"/>
    <n v="68.070000000000007"/>
    <n v="0.46505431440869033"/>
    <n v="1"/>
  </r>
  <r>
    <x v="292"/>
    <d v="2026-03-03T00:00:00"/>
    <n v="2026"/>
    <n v="1"/>
    <n v="3"/>
    <x v="2"/>
    <x v="2"/>
    <x v="2"/>
    <x v="0"/>
    <s v="Returning"/>
    <x v="1"/>
    <s v="Trail Boots"/>
    <n v="3"/>
    <n v="143.74"/>
    <n v="0"/>
    <n v="81.58"/>
    <x v="291"/>
    <n v="244.74"/>
    <n v="186.48000000000002"/>
    <n v="0.43244747460692917"/>
    <n v="1"/>
  </r>
  <r>
    <x v="293"/>
    <d v="2026-03-03T00:00:00"/>
    <n v="2026"/>
    <n v="1"/>
    <n v="3"/>
    <x v="2"/>
    <x v="3"/>
    <x v="7"/>
    <x v="3"/>
    <s v="New"/>
    <x v="3"/>
    <s v="Portable Camp Stove"/>
    <n v="2"/>
    <n v="81.94"/>
    <n v="0.1"/>
    <n v="39.9"/>
    <x v="292"/>
    <n v="79.8"/>
    <n v="67.691999999999993"/>
    <n v="0.45895370596371327"/>
    <n v="1"/>
  </r>
  <r>
    <x v="294"/>
    <d v="2026-03-03T00:00:00"/>
    <n v="2026"/>
    <n v="1"/>
    <n v="3"/>
    <x v="2"/>
    <x v="2"/>
    <x v="5"/>
    <x v="0"/>
    <s v="New"/>
    <x v="2"/>
    <s v="Packing Cube Set"/>
    <n v="1"/>
    <n v="46.46"/>
    <n v="0.1"/>
    <n v="17.989999999999998"/>
    <x v="293"/>
    <n v="17.989999999999998"/>
    <n v="23.824000000000002"/>
    <n v="0.56976132395848289"/>
    <n v="1"/>
  </r>
  <r>
    <x v="295"/>
    <d v="2026-03-04T00:00:00"/>
    <n v="2026"/>
    <n v="1"/>
    <n v="3"/>
    <x v="2"/>
    <x v="1"/>
    <x v="11"/>
    <x v="0"/>
    <s v="New"/>
    <x v="0"/>
    <s v="Compact Repair Kit"/>
    <n v="3"/>
    <n v="39.49"/>
    <n v="0"/>
    <n v="16.420000000000002"/>
    <x v="294"/>
    <n v="49.260000000000005"/>
    <n v="69.209999999999994"/>
    <n v="0.58419853127374011"/>
    <n v="1"/>
  </r>
  <r>
    <x v="296"/>
    <d v="2026-03-04T00:00:00"/>
    <n v="2026"/>
    <n v="1"/>
    <n v="3"/>
    <x v="2"/>
    <x v="3"/>
    <x v="13"/>
    <x v="0"/>
    <s v="Returning"/>
    <x v="4"/>
    <s v="Resistance Band Set"/>
    <n v="1"/>
    <n v="40.909999999999997"/>
    <n v="0"/>
    <n v="14.89"/>
    <x v="295"/>
    <n v="14.89"/>
    <n v="26.019999999999996"/>
    <n v="0.63603031043754577"/>
    <n v="1"/>
  </r>
  <r>
    <x v="297"/>
    <d v="2026-03-04T00:00:00"/>
    <n v="2026"/>
    <n v="1"/>
    <n v="3"/>
    <x v="2"/>
    <x v="3"/>
    <x v="8"/>
    <x v="3"/>
    <s v="New"/>
    <x v="0"/>
    <s v="Trail Bike Light"/>
    <n v="1"/>
    <n v="49.94"/>
    <n v="0.1"/>
    <n v="21.84"/>
    <x v="296"/>
    <n v="21.84"/>
    <n v="23.105999999999998"/>
    <n v="0.51408356694700308"/>
    <n v="1"/>
  </r>
  <r>
    <x v="298"/>
    <d v="2026-03-04T00:00:00"/>
    <n v="2026"/>
    <n v="1"/>
    <n v="3"/>
    <x v="2"/>
    <x v="2"/>
    <x v="5"/>
    <x v="0"/>
    <s v="Business"/>
    <x v="2"/>
    <s v="Insulated Bottle"/>
    <n v="1"/>
    <n v="35.520000000000003"/>
    <n v="0"/>
    <n v="13.21"/>
    <x v="297"/>
    <n v="13.21"/>
    <n v="22.310000000000002"/>
    <n v="0.62809684684684686"/>
    <n v="1"/>
  </r>
  <r>
    <x v="299"/>
    <d v="2026-03-04T00:00:00"/>
    <n v="2026"/>
    <n v="1"/>
    <n v="3"/>
    <x v="2"/>
    <x v="3"/>
    <x v="7"/>
    <x v="2"/>
    <s v="New"/>
    <x v="3"/>
    <s v="Alpine Tent 4P"/>
    <n v="2"/>
    <n v="341.1"/>
    <n v="0"/>
    <n v="200.19"/>
    <x v="298"/>
    <n v="400.38"/>
    <n v="281.82000000000005"/>
    <n v="0.41310466138962187"/>
    <n v="1"/>
  </r>
  <r>
    <x v="300"/>
    <d v="2026-03-04T00:00:00"/>
    <n v="2026"/>
    <n v="1"/>
    <n v="3"/>
    <x v="2"/>
    <x v="2"/>
    <x v="16"/>
    <x v="3"/>
    <s v="New"/>
    <x v="4"/>
    <s v="Recovery Roller"/>
    <n v="4"/>
    <n v="36.08"/>
    <n v="0"/>
    <n v="13.89"/>
    <x v="299"/>
    <n v="55.56"/>
    <n v="88.759999999999991"/>
    <n v="0.61502217294900219"/>
    <n v="1"/>
  </r>
  <r>
    <x v="301"/>
    <d v="2026-03-04T00:00:00"/>
    <n v="2026"/>
    <n v="1"/>
    <n v="3"/>
    <x v="2"/>
    <x v="3"/>
    <x v="4"/>
    <x v="0"/>
    <s v="Business"/>
    <x v="1"/>
    <s v="Summit Backpack 45L"/>
    <n v="2"/>
    <n v="151.69999999999999"/>
    <n v="0"/>
    <n v="80.44"/>
    <x v="300"/>
    <n v="160.88"/>
    <n v="142.51999999999998"/>
    <n v="0.46974291364535264"/>
    <n v="1"/>
  </r>
  <r>
    <x v="302"/>
    <d v="2026-03-04T00:00:00"/>
    <n v="2026"/>
    <n v="1"/>
    <n v="3"/>
    <x v="2"/>
    <x v="1"/>
    <x v="6"/>
    <x v="3"/>
    <s v="New"/>
    <x v="1"/>
    <s v="Summit Backpack 45L"/>
    <n v="2"/>
    <n v="151.55000000000001"/>
    <n v="0.1"/>
    <n v="80.680000000000007"/>
    <x v="301"/>
    <n v="161.36000000000001"/>
    <n v="111.43"/>
    <n v="0.40848271564206901"/>
    <n v="1"/>
  </r>
  <r>
    <x v="303"/>
    <d v="2026-03-04T00:00:00"/>
    <n v="2026"/>
    <n v="1"/>
    <n v="3"/>
    <x v="2"/>
    <x v="2"/>
    <x v="2"/>
    <x v="1"/>
    <s v="Business"/>
    <x v="0"/>
    <s v="Commuter Helmet"/>
    <n v="5"/>
    <n v="82.44"/>
    <n v="0.1"/>
    <n v="41.57"/>
    <x v="302"/>
    <n v="207.85"/>
    <n v="163.13000000000002"/>
    <n v="0.43972720901396306"/>
    <n v="1"/>
  </r>
  <r>
    <x v="304"/>
    <d v="2026-03-05T00:00:00"/>
    <n v="2026"/>
    <n v="1"/>
    <n v="3"/>
    <x v="2"/>
    <x v="3"/>
    <x v="8"/>
    <x v="0"/>
    <s v="Returning"/>
    <x v="4"/>
    <s v="Recovery Roller"/>
    <n v="1"/>
    <n v="35.61"/>
    <n v="0.05"/>
    <n v="13.8"/>
    <x v="303"/>
    <n v="13.8"/>
    <n v="20.029499999999995"/>
    <n v="0.59207200815855976"/>
    <n v="1"/>
  </r>
  <r>
    <x v="305"/>
    <d v="2026-03-05T00:00:00"/>
    <n v="2026"/>
    <n v="1"/>
    <n v="3"/>
    <x v="2"/>
    <x v="0"/>
    <x v="0"/>
    <x v="3"/>
    <s v="New"/>
    <x v="1"/>
    <s v="Summit Backpack 45L"/>
    <n v="5"/>
    <n v="156.13"/>
    <n v="0"/>
    <n v="77.03"/>
    <x v="304"/>
    <n v="385.15"/>
    <n v="395.5"/>
    <n v="0.50662909114199706"/>
    <n v="1"/>
  </r>
  <r>
    <x v="306"/>
    <d v="2026-03-05T00:00:00"/>
    <n v="2026"/>
    <n v="1"/>
    <n v="3"/>
    <x v="2"/>
    <x v="0"/>
    <x v="15"/>
    <x v="0"/>
    <s v="Returning"/>
    <x v="3"/>
    <s v="Compact Sleeping Bag"/>
    <n v="1"/>
    <n v="124.31"/>
    <n v="0"/>
    <n v="61.16"/>
    <x v="305"/>
    <n v="61.16"/>
    <n v="63.150000000000006"/>
    <n v="0.50800418309066053"/>
    <n v="1"/>
  </r>
  <r>
    <x v="307"/>
    <d v="2026-03-05T00:00:00"/>
    <n v="2026"/>
    <n v="1"/>
    <n v="3"/>
    <x v="2"/>
    <x v="1"/>
    <x v="14"/>
    <x v="2"/>
    <s v="Business"/>
    <x v="3"/>
    <s v="Portable Camp Stove"/>
    <n v="3"/>
    <n v="82.9"/>
    <n v="0.1"/>
    <n v="38.31"/>
    <x v="306"/>
    <n v="114.93"/>
    <n v="108.9"/>
    <n v="0.48652995577000402"/>
    <n v="1"/>
  </r>
  <r>
    <x v="308"/>
    <d v="2026-03-05T00:00:00"/>
    <n v="2026"/>
    <n v="1"/>
    <n v="3"/>
    <x v="2"/>
    <x v="1"/>
    <x v="11"/>
    <x v="2"/>
    <s v="Business"/>
    <x v="0"/>
    <s v="Compact Repair Kit"/>
    <n v="1"/>
    <n v="41.1"/>
    <n v="0"/>
    <n v="16.34"/>
    <x v="307"/>
    <n v="16.34"/>
    <n v="24.76"/>
    <n v="0.60243309002433088"/>
    <n v="1"/>
  </r>
  <r>
    <x v="309"/>
    <d v="2026-03-06T00:00:00"/>
    <n v="2026"/>
    <n v="1"/>
    <n v="3"/>
    <x v="2"/>
    <x v="0"/>
    <x v="0"/>
    <x v="0"/>
    <s v="Business"/>
    <x v="0"/>
    <s v="Compact Repair Kit"/>
    <n v="1"/>
    <n v="40.380000000000003"/>
    <n v="0"/>
    <n v="16.41"/>
    <x v="308"/>
    <n v="16.41"/>
    <n v="23.970000000000002"/>
    <n v="0.59361069836552749"/>
    <n v="1"/>
  </r>
  <r>
    <x v="310"/>
    <d v="2026-03-06T00:00:00"/>
    <n v="2026"/>
    <n v="1"/>
    <n v="3"/>
    <x v="2"/>
    <x v="2"/>
    <x v="2"/>
    <x v="0"/>
    <s v="Returning"/>
    <x v="0"/>
    <s v="Commuter Helmet"/>
    <n v="1"/>
    <n v="80.349999999999994"/>
    <n v="0.1"/>
    <n v="42.43"/>
    <x v="309"/>
    <n v="42.43"/>
    <n v="29.884999999999998"/>
    <n v="0.41326142570697638"/>
    <n v="1"/>
  </r>
  <r>
    <x v="311"/>
    <d v="2026-03-06T00:00:00"/>
    <n v="2026"/>
    <n v="1"/>
    <n v="3"/>
    <x v="2"/>
    <x v="3"/>
    <x v="13"/>
    <x v="0"/>
    <s v="Returning"/>
    <x v="0"/>
    <s v="Compact Repair Kit"/>
    <n v="1"/>
    <n v="40.44"/>
    <n v="0.05"/>
    <n v="16.829999999999998"/>
    <x v="310"/>
    <n v="16.829999999999998"/>
    <n v="21.588000000000001"/>
    <n v="0.56192409807902555"/>
    <n v="1"/>
  </r>
  <r>
    <x v="312"/>
    <d v="2026-03-06T00:00:00"/>
    <n v="2026"/>
    <n v="1"/>
    <n v="3"/>
    <x v="2"/>
    <x v="2"/>
    <x v="16"/>
    <x v="0"/>
    <s v="Returning"/>
    <x v="2"/>
    <s v="Insulated Bottle"/>
    <n v="3"/>
    <n v="35.89"/>
    <n v="0"/>
    <n v="13.25"/>
    <x v="311"/>
    <n v="39.75"/>
    <n v="67.92"/>
    <n v="0.63081638339370294"/>
    <n v="1"/>
  </r>
  <r>
    <x v="313"/>
    <d v="2026-03-06T00:00:00"/>
    <n v="2026"/>
    <n v="1"/>
    <n v="3"/>
    <x v="2"/>
    <x v="1"/>
    <x v="12"/>
    <x v="3"/>
    <s v="Returning"/>
    <x v="2"/>
    <s v="Travel Backpack 35L"/>
    <n v="3"/>
    <n v="163.44999999999999"/>
    <n v="0"/>
    <n v="86.88"/>
    <x v="312"/>
    <n v="260.64"/>
    <n v="229.70999999999998"/>
    <n v="0.46846130315081064"/>
    <n v="1"/>
  </r>
  <r>
    <x v="314"/>
    <d v="2026-03-07T00:00:00"/>
    <n v="2026"/>
    <n v="1"/>
    <n v="3"/>
    <x v="2"/>
    <x v="1"/>
    <x v="1"/>
    <x v="2"/>
    <s v="Returning"/>
    <x v="4"/>
    <s v="Resistance Band Set"/>
    <n v="2"/>
    <n v="40.020000000000003"/>
    <n v="0"/>
    <n v="14.38"/>
    <x v="313"/>
    <n v="28.76"/>
    <n v="51.28"/>
    <n v="0.64067966016991496"/>
    <n v="1"/>
  </r>
  <r>
    <x v="315"/>
    <d v="2026-03-07T00:00:00"/>
    <n v="2026"/>
    <n v="1"/>
    <n v="3"/>
    <x v="2"/>
    <x v="0"/>
    <x v="15"/>
    <x v="0"/>
    <s v="New"/>
    <x v="4"/>
    <s v="Resistance Band Set"/>
    <n v="1"/>
    <n v="40.01"/>
    <n v="0.05"/>
    <n v="14.35"/>
    <x v="314"/>
    <n v="14.35"/>
    <n v="23.659499999999994"/>
    <n v="0.62246280535129372"/>
    <n v="1"/>
  </r>
  <r>
    <x v="316"/>
    <d v="2026-03-07T00:00:00"/>
    <n v="2026"/>
    <n v="1"/>
    <n v="3"/>
    <x v="2"/>
    <x v="1"/>
    <x v="12"/>
    <x v="0"/>
    <s v="Returning"/>
    <x v="1"/>
    <s v="Summit Backpack 45L"/>
    <n v="3"/>
    <n v="155.16"/>
    <n v="0"/>
    <n v="76.849999999999994"/>
    <x v="315"/>
    <n v="230.54999999999998"/>
    <n v="234.93000000000004"/>
    <n v="0.50470482083011092"/>
    <n v="1"/>
  </r>
  <r>
    <x v="317"/>
    <d v="2026-03-07T00:00:00"/>
    <n v="2026"/>
    <n v="1"/>
    <n v="3"/>
    <x v="2"/>
    <x v="1"/>
    <x v="14"/>
    <x v="3"/>
    <s v="New"/>
    <x v="4"/>
    <s v="Resistance Band Set"/>
    <n v="1"/>
    <n v="39.96"/>
    <n v="0"/>
    <n v="14.5"/>
    <x v="316"/>
    <n v="14.5"/>
    <n v="25.46"/>
    <n v="0.63713713713713716"/>
    <n v="1"/>
  </r>
  <r>
    <x v="318"/>
    <d v="2026-03-08T00:00:00"/>
    <n v="2026"/>
    <n v="1"/>
    <n v="3"/>
    <x v="2"/>
    <x v="1"/>
    <x v="1"/>
    <x v="0"/>
    <s v="New"/>
    <x v="1"/>
    <s v="Trail Boots"/>
    <n v="1"/>
    <n v="146.6"/>
    <n v="0"/>
    <n v="78.92"/>
    <x v="317"/>
    <n v="78.92"/>
    <n v="67.679999999999993"/>
    <n v="0.46166439290586625"/>
    <n v="1"/>
  </r>
  <r>
    <x v="319"/>
    <d v="2026-03-08T00:00:00"/>
    <n v="2026"/>
    <n v="1"/>
    <n v="3"/>
    <x v="2"/>
    <x v="1"/>
    <x v="14"/>
    <x v="2"/>
    <s v="Returning"/>
    <x v="1"/>
    <s v="Hiking Daypack 20L"/>
    <n v="1"/>
    <n v="94.38"/>
    <n v="0"/>
    <n v="44.78"/>
    <x v="318"/>
    <n v="44.78"/>
    <n v="49.599999999999994"/>
    <n v="0.52553507098961638"/>
    <n v="1"/>
  </r>
  <r>
    <x v="320"/>
    <d v="2026-03-08T00:00:00"/>
    <n v="2026"/>
    <n v="1"/>
    <n v="3"/>
    <x v="2"/>
    <x v="1"/>
    <x v="12"/>
    <x v="2"/>
    <s v="Returning"/>
    <x v="4"/>
    <s v="Weighted Vest"/>
    <n v="1"/>
    <n v="121.77"/>
    <n v="0"/>
    <n v="67.52"/>
    <x v="319"/>
    <n v="67.52"/>
    <n v="54.25"/>
    <n v="0.44551203087788455"/>
    <n v="1"/>
  </r>
  <r>
    <x v="321"/>
    <d v="2026-03-08T00:00:00"/>
    <n v="2026"/>
    <n v="1"/>
    <n v="3"/>
    <x v="2"/>
    <x v="3"/>
    <x v="8"/>
    <x v="3"/>
    <s v="Returning"/>
    <x v="3"/>
    <s v="Compact Sleeping Bag"/>
    <n v="5"/>
    <n v="123.29"/>
    <n v="0"/>
    <n v="61.34"/>
    <x v="320"/>
    <n v="306.70000000000005"/>
    <n v="309.75"/>
    <n v="0.50247384216075919"/>
    <n v="1"/>
  </r>
  <r>
    <x v="322"/>
    <d v="2026-03-09T00:00:00"/>
    <n v="2026"/>
    <n v="1"/>
    <n v="3"/>
    <x v="2"/>
    <x v="1"/>
    <x v="12"/>
    <x v="0"/>
    <s v="New"/>
    <x v="4"/>
    <s v="Resistance Band Set"/>
    <n v="1"/>
    <n v="41.15"/>
    <n v="0.05"/>
    <n v="14.4"/>
    <x v="321"/>
    <n v="14.4"/>
    <n v="24.692499999999995"/>
    <n v="0.63164289825414077"/>
    <n v="1"/>
  </r>
  <r>
    <x v="323"/>
    <d v="2026-03-09T00:00:00"/>
    <n v="2026"/>
    <n v="1"/>
    <n v="3"/>
    <x v="2"/>
    <x v="3"/>
    <x v="4"/>
    <x v="3"/>
    <s v="New"/>
    <x v="2"/>
    <s v="Insulated Bottle"/>
    <n v="4"/>
    <n v="35.42"/>
    <n v="0"/>
    <n v="13.31"/>
    <x v="322"/>
    <n v="53.24"/>
    <n v="88.44"/>
    <n v="0.62422360248447195"/>
    <n v="1"/>
  </r>
  <r>
    <x v="324"/>
    <d v="2026-03-09T00:00:00"/>
    <n v="2026"/>
    <n v="1"/>
    <n v="3"/>
    <x v="2"/>
    <x v="1"/>
    <x v="12"/>
    <x v="0"/>
    <s v="Business"/>
    <x v="0"/>
    <s v="Cycling Pack 12L"/>
    <n v="1"/>
    <n v="103.74"/>
    <n v="0.1"/>
    <n v="51.32"/>
    <x v="278"/>
    <n v="51.32"/>
    <n v="42.045999999999999"/>
    <n v="0.45033523980892404"/>
    <n v="1"/>
  </r>
  <r>
    <x v="325"/>
    <d v="2026-03-09T00:00:00"/>
    <n v="2026"/>
    <n v="1"/>
    <n v="3"/>
    <x v="2"/>
    <x v="2"/>
    <x v="16"/>
    <x v="3"/>
    <s v="Business"/>
    <x v="2"/>
    <s v="Travel Backpack 35L"/>
    <n v="2"/>
    <n v="165.49"/>
    <n v="0.05"/>
    <n v="89.82"/>
    <x v="323"/>
    <n v="179.64"/>
    <n v="134.791"/>
    <n v="0.4286822864157796"/>
    <n v="1"/>
  </r>
  <r>
    <x v="326"/>
    <d v="2026-03-09T00:00:00"/>
    <n v="2026"/>
    <n v="1"/>
    <n v="3"/>
    <x v="2"/>
    <x v="1"/>
    <x v="6"/>
    <x v="3"/>
    <s v="New"/>
    <x v="1"/>
    <s v="Trekking Poles"/>
    <n v="1"/>
    <n v="72.87"/>
    <n v="0.05"/>
    <n v="32"/>
    <x v="324"/>
    <n v="32"/>
    <n v="37.226500000000001"/>
    <n v="0.53774927231623726"/>
    <n v="1"/>
  </r>
  <r>
    <x v="327"/>
    <d v="2026-03-09T00:00:00"/>
    <n v="2026"/>
    <n v="1"/>
    <n v="3"/>
    <x v="2"/>
    <x v="3"/>
    <x v="13"/>
    <x v="2"/>
    <s v="Returning"/>
    <x v="2"/>
    <s v="Travel Backpack 35L"/>
    <n v="1"/>
    <n v="161.04"/>
    <n v="0"/>
    <n v="85.83"/>
    <x v="325"/>
    <n v="85.83"/>
    <n v="75.209999999999994"/>
    <n v="0.46702682563338299"/>
    <n v="1"/>
  </r>
  <r>
    <x v="328"/>
    <d v="2026-03-10T00:00:00"/>
    <n v="2026"/>
    <n v="1"/>
    <n v="3"/>
    <x v="2"/>
    <x v="0"/>
    <x v="0"/>
    <x v="0"/>
    <s v="New"/>
    <x v="2"/>
    <s v="Carry-On Duffel"/>
    <n v="3"/>
    <n v="130.6"/>
    <n v="0.05"/>
    <n v="65.62"/>
    <x v="326"/>
    <n v="196.86"/>
    <n v="175.34999999999991"/>
    <n v="0.47110502135891014"/>
    <n v="1"/>
  </r>
  <r>
    <x v="329"/>
    <d v="2026-03-10T00:00:00"/>
    <n v="2026"/>
    <n v="1"/>
    <n v="3"/>
    <x v="2"/>
    <x v="2"/>
    <x v="10"/>
    <x v="3"/>
    <s v="Returning"/>
    <x v="0"/>
    <s v="Commuter Helmet"/>
    <n v="2"/>
    <n v="81.290000000000006"/>
    <n v="0"/>
    <n v="43.9"/>
    <x v="327"/>
    <n v="87.8"/>
    <n v="74.780000000000015"/>
    <n v="0.45995817443720022"/>
    <n v="1"/>
  </r>
  <r>
    <x v="330"/>
    <d v="2026-03-10T00:00:00"/>
    <n v="2026"/>
    <n v="1"/>
    <n v="3"/>
    <x v="2"/>
    <x v="1"/>
    <x v="12"/>
    <x v="3"/>
    <s v="New"/>
    <x v="0"/>
    <s v="Cycling Pack 12L"/>
    <n v="2"/>
    <n v="103.33"/>
    <n v="0.05"/>
    <n v="51.58"/>
    <x v="328"/>
    <n v="103.16"/>
    <n v="93.167000000000002"/>
    <n v="0.47455011282197557"/>
    <n v="1"/>
  </r>
  <r>
    <x v="331"/>
    <d v="2026-03-10T00:00:00"/>
    <n v="2026"/>
    <n v="1"/>
    <n v="3"/>
    <x v="2"/>
    <x v="3"/>
    <x v="7"/>
    <x v="2"/>
    <s v="Business"/>
    <x v="4"/>
    <s v="Training Mat"/>
    <n v="2"/>
    <n v="51.14"/>
    <n v="0"/>
    <n v="21.58"/>
    <x v="329"/>
    <n v="43.16"/>
    <n v="59.120000000000005"/>
    <n v="0.57802111849824012"/>
    <n v="1"/>
  </r>
  <r>
    <x v="332"/>
    <d v="2026-03-10T00:00:00"/>
    <n v="2026"/>
    <n v="1"/>
    <n v="3"/>
    <x v="2"/>
    <x v="1"/>
    <x v="12"/>
    <x v="3"/>
    <s v="Returning"/>
    <x v="0"/>
    <s v="Trail Bike Light"/>
    <n v="2"/>
    <n v="49.7"/>
    <n v="0"/>
    <n v="23.14"/>
    <x v="330"/>
    <n v="46.28"/>
    <n v="53.120000000000005"/>
    <n v="0.53440643863179071"/>
    <n v="1"/>
  </r>
  <r>
    <x v="333"/>
    <d v="2026-03-10T00:00:00"/>
    <n v="2026"/>
    <n v="1"/>
    <n v="3"/>
    <x v="2"/>
    <x v="3"/>
    <x v="4"/>
    <x v="0"/>
    <s v="Returning"/>
    <x v="0"/>
    <s v="Compact Repair Kit"/>
    <n v="1"/>
    <n v="39.659999999999997"/>
    <n v="0.05"/>
    <n v="16.93"/>
    <x v="331"/>
    <n v="16.93"/>
    <n v="20.746999999999993"/>
    <n v="0.5506542452955383"/>
    <n v="1"/>
  </r>
  <r>
    <x v="334"/>
    <d v="2026-03-11T00:00:00"/>
    <n v="2026"/>
    <n v="1"/>
    <n v="3"/>
    <x v="2"/>
    <x v="1"/>
    <x v="12"/>
    <x v="1"/>
    <s v="Business"/>
    <x v="4"/>
    <s v="Training Mat"/>
    <n v="4"/>
    <n v="50.65"/>
    <n v="0.15"/>
    <n v="22"/>
    <x v="332"/>
    <n v="88"/>
    <n v="84.20999999999998"/>
    <n v="0.48899599326403803"/>
    <n v="1"/>
  </r>
  <r>
    <x v="335"/>
    <d v="2026-03-11T00:00:00"/>
    <n v="2026"/>
    <n v="1"/>
    <n v="3"/>
    <x v="2"/>
    <x v="2"/>
    <x v="2"/>
    <x v="3"/>
    <s v="Returning"/>
    <x v="4"/>
    <s v="Training Mat"/>
    <n v="2"/>
    <n v="50.72"/>
    <n v="0"/>
    <n v="21.88"/>
    <x v="333"/>
    <n v="43.76"/>
    <n v="57.68"/>
    <n v="0.56861198738170349"/>
    <n v="1"/>
  </r>
  <r>
    <x v="336"/>
    <d v="2026-03-11T00:00:00"/>
    <n v="2026"/>
    <n v="1"/>
    <n v="3"/>
    <x v="2"/>
    <x v="1"/>
    <x v="12"/>
    <x v="2"/>
    <s v="New"/>
    <x v="2"/>
    <s v="Insulated Bottle"/>
    <n v="2"/>
    <n v="36.08"/>
    <n v="0.05"/>
    <n v="13.19"/>
    <x v="334"/>
    <n v="26.38"/>
    <n v="42.171999999999997"/>
    <n v="0.61518263507993931"/>
    <n v="1"/>
  </r>
  <r>
    <x v="337"/>
    <d v="2026-03-11T00:00:00"/>
    <n v="2026"/>
    <n v="1"/>
    <n v="3"/>
    <x v="2"/>
    <x v="3"/>
    <x v="8"/>
    <x v="0"/>
    <s v="Returning"/>
    <x v="3"/>
    <s v="Compact Sleeping Bag"/>
    <n v="6"/>
    <n v="124.04"/>
    <n v="0.05"/>
    <n v="61.17"/>
    <x v="335"/>
    <n v="367.02"/>
    <n v="340.00800000000004"/>
    <n v="0.48089750335205966"/>
    <n v="1"/>
  </r>
  <r>
    <x v="338"/>
    <d v="2026-03-11T00:00:00"/>
    <n v="2026"/>
    <n v="1"/>
    <n v="3"/>
    <x v="2"/>
    <x v="1"/>
    <x v="12"/>
    <x v="3"/>
    <s v="New"/>
    <x v="1"/>
    <s v="Hiking Daypack 20L"/>
    <n v="3"/>
    <n v="90.31"/>
    <n v="0"/>
    <n v="44.58"/>
    <x v="336"/>
    <n v="133.74"/>
    <n v="137.19"/>
    <n v="0.50636695825489975"/>
    <n v="1"/>
  </r>
  <r>
    <x v="339"/>
    <d v="2026-03-12T00:00:00"/>
    <n v="2026"/>
    <n v="1"/>
    <n v="3"/>
    <x v="2"/>
    <x v="3"/>
    <x v="7"/>
    <x v="0"/>
    <s v="Returning"/>
    <x v="1"/>
    <s v="Trekking Poles"/>
    <n v="4"/>
    <n v="72.63"/>
    <n v="0.1"/>
    <n v="31.45"/>
    <x v="337"/>
    <n v="125.8"/>
    <n v="135.66800000000001"/>
    <n v="0.51887037801948999"/>
    <n v="1"/>
  </r>
  <r>
    <x v="340"/>
    <d v="2026-03-12T00:00:00"/>
    <n v="2026"/>
    <n v="1"/>
    <n v="3"/>
    <x v="2"/>
    <x v="1"/>
    <x v="14"/>
    <x v="0"/>
    <s v="Returning"/>
    <x v="4"/>
    <s v="Resistance Band Set"/>
    <n v="3"/>
    <n v="39.9"/>
    <n v="0"/>
    <n v="14.49"/>
    <x v="338"/>
    <n v="43.47"/>
    <n v="76.22999999999999"/>
    <n v="0.63684210526315788"/>
    <n v="1"/>
  </r>
  <r>
    <x v="341"/>
    <d v="2026-03-12T00:00:00"/>
    <n v="2026"/>
    <n v="1"/>
    <n v="3"/>
    <x v="2"/>
    <x v="1"/>
    <x v="12"/>
    <x v="0"/>
    <s v="New"/>
    <x v="4"/>
    <s v="Training Mat"/>
    <n v="1"/>
    <n v="49.79"/>
    <n v="0.1"/>
    <n v="22.29"/>
    <x v="339"/>
    <n v="22.29"/>
    <n v="22.521000000000001"/>
    <n v="0.5025774921336279"/>
    <n v="1"/>
  </r>
  <r>
    <x v="342"/>
    <d v="2026-03-12T00:00:00"/>
    <n v="2026"/>
    <n v="1"/>
    <n v="3"/>
    <x v="2"/>
    <x v="2"/>
    <x v="2"/>
    <x v="3"/>
    <s v="New"/>
    <x v="0"/>
    <s v="Compact Repair Kit"/>
    <n v="1"/>
    <n v="41.24"/>
    <n v="0.05"/>
    <n v="16.64"/>
    <x v="340"/>
    <n v="16.64"/>
    <n v="22.537999999999997"/>
    <n v="0.57527183623462141"/>
    <n v="1"/>
  </r>
  <r>
    <x v="343"/>
    <d v="2026-03-12T00:00:00"/>
    <n v="2026"/>
    <n v="1"/>
    <n v="3"/>
    <x v="2"/>
    <x v="0"/>
    <x v="9"/>
    <x v="0"/>
    <s v="New"/>
    <x v="1"/>
    <s v="Trail Boots"/>
    <n v="1"/>
    <n v="142.88999999999999"/>
    <n v="0"/>
    <n v="81.099999999999994"/>
    <x v="341"/>
    <n v="81.099999999999994"/>
    <n v="61.789999999999992"/>
    <n v="0.43243054097557559"/>
    <n v="1"/>
  </r>
  <r>
    <x v="344"/>
    <d v="2026-03-12T00:00:00"/>
    <n v="2026"/>
    <n v="1"/>
    <n v="3"/>
    <x v="2"/>
    <x v="1"/>
    <x v="1"/>
    <x v="0"/>
    <s v="New"/>
    <x v="3"/>
    <s v="Trail Tent 2P"/>
    <n v="2"/>
    <n v="192.76"/>
    <n v="0"/>
    <n v="103.08"/>
    <x v="342"/>
    <n v="206.16"/>
    <n v="179.35999999999999"/>
    <n v="0.46524175140070551"/>
    <n v="1"/>
  </r>
  <r>
    <x v="345"/>
    <d v="2026-03-12T00:00:00"/>
    <n v="2026"/>
    <n v="1"/>
    <n v="3"/>
    <x v="2"/>
    <x v="2"/>
    <x v="5"/>
    <x v="0"/>
    <s v="New"/>
    <x v="2"/>
    <s v="Travel Backpack 35L"/>
    <n v="1"/>
    <n v="165.72"/>
    <n v="0"/>
    <n v="89.31"/>
    <x v="343"/>
    <n v="89.31"/>
    <n v="76.41"/>
    <n v="0.46107892831281677"/>
    <n v="1"/>
  </r>
  <r>
    <x v="346"/>
    <d v="2026-03-12T00:00:00"/>
    <n v="2026"/>
    <n v="1"/>
    <n v="3"/>
    <x v="2"/>
    <x v="3"/>
    <x v="7"/>
    <x v="2"/>
    <s v="Business"/>
    <x v="2"/>
    <s v="Travel Backpack 35L"/>
    <n v="2"/>
    <n v="164.33"/>
    <n v="0"/>
    <n v="86.07"/>
    <x v="344"/>
    <n v="172.14"/>
    <n v="156.52000000000004"/>
    <n v="0.47623684050386428"/>
    <n v="1"/>
  </r>
  <r>
    <x v="347"/>
    <d v="2026-03-12T00:00:00"/>
    <n v="2026"/>
    <n v="1"/>
    <n v="3"/>
    <x v="2"/>
    <x v="3"/>
    <x v="8"/>
    <x v="1"/>
    <s v="Business"/>
    <x v="2"/>
    <s v="Packing Cube Set"/>
    <n v="3"/>
    <n v="45.8"/>
    <n v="0.15"/>
    <n v="18.47"/>
    <x v="345"/>
    <n v="55.41"/>
    <n v="61.379999999999981"/>
    <n v="0.52555869509375797"/>
    <n v="1"/>
  </r>
  <r>
    <x v="348"/>
    <d v="2026-03-12T00:00:00"/>
    <n v="2026"/>
    <n v="1"/>
    <n v="3"/>
    <x v="2"/>
    <x v="1"/>
    <x v="1"/>
    <x v="0"/>
    <s v="New"/>
    <x v="0"/>
    <s v="Cycling Pack 12L"/>
    <n v="2"/>
    <n v="103.08"/>
    <n v="0.05"/>
    <n v="49.27"/>
    <x v="346"/>
    <n v="98.54"/>
    <n v="97.311999999999969"/>
    <n v="0.49686497967853266"/>
    <n v="1"/>
  </r>
  <r>
    <x v="349"/>
    <d v="2026-03-13T00:00:00"/>
    <n v="2026"/>
    <n v="1"/>
    <n v="3"/>
    <x v="2"/>
    <x v="0"/>
    <x v="0"/>
    <x v="0"/>
    <s v="Business"/>
    <x v="2"/>
    <s v="Packing Cube Set"/>
    <n v="4"/>
    <n v="47.33"/>
    <n v="0"/>
    <n v="18.739999999999998"/>
    <x v="347"/>
    <n v="74.959999999999994"/>
    <n v="114.36"/>
    <n v="0.60405662370589475"/>
    <n v="1"/>
  </r>
  <r>
    <x v="350"/>
    <d v="2026-03-13T00:00:00"/>
    <n v="2026"/>
    <n v="1"/>
    <n v="3"/>
    <x v="2"/>
    <x v="2"/>
    <x v="3"/>
    <x v="2"/>
    <s v="New"/>
    <x v="0"/>
    <s v="Trail Bike Light"/>
    <n v="1"/>
    <n v="50.04"/>
    <n v="0"/>
    <n v="22.64"/>
    <x v="348"/>
    <n v="22.64"/>
    <n v="27.4"/>
    <n v="0.54756195043964828"/>
    <n v="1"/>
  </r>
  <r>
    <x v="351"/>
    <d v="2026-03-13T00:00:00"/>
    <n v="2026"/>
    <n v="1"/>
    <n v="3"/>
    <x v="2"/>
    <x v="3"/>
    <x v="13"/>
    <x v="0"/>
    <s v="New"/>
    <x v="4"/>
    <s v="Weighted Vest"/>
    <n v="1"/>
    <n v="125.69"/>
    <n v="0"/>
    <n v="67.150000000000006"/>
    <x v="349"/>
    <n v="67.150000000000006"/>
    <n v="58.539999999999992"/>
    <n v="0.465749065160315"/>
    <n v="1"/>
  </r>
  <r>
    <x v="352"/>
    <d v="2026-03-13T00:00:00"/>
    <n v="2026"/>
    <n v="1"/>
    <n v="3"/>
    <x v="2"/>
    <x v="3"/>
    <x v="13"/>
    <x v="3"/>
    <s v="New"/>
    <x v="1"/>
    <s v="Trail Boots"/>
    <n v="2"/>
    <n v="142.72999999999999"/>
    <n v="0.1"/>
    <n v="77.28"/>
    <x v="350"/>
    <n v="154.56"/>
    <n v="102.35399999999998"/>
    <n v="0.39839790747098247"/>
    <n v="1"/>
  </r>
  <r>
    <x v="353"/>
    <d v="2026-03-13T00:00:00"/>
    <n v="2026"/>
    <n v="1"/>
    <n v="3"/>
    <x v="2"/>
    <x v="1"/>
    <x v="12"/>
    <x v="0"/>
    <s v="Returning"/>
    <x v="4"/>
    <s v="Weighted Vest"/>
    <n v="4"/>
    <n v="124.36"/>
    <n v="0"/>
    <n v="68.790000000000006"/>
    <x v="351"/>
    <n v="275.16000000000003"/>
    <n v="222.27999999999997"/>
    <n v="0.44684786104856861"/>
    <n v="1"/>
  </r>
  <r>
    <x v="354"/>
    <d v="2026-03-14T00:00:00"/>
    <n v="2026"/>
    <n v="1"/>
    <n v="3"/>
    <x v="2"/>
    <x v="3"/>
    <x v="8"/>
    <x v="0"/>
    <s v="New"/>
    <x v="0"/>
    <s v="Compact Repair Kit"/>
    <n v="4"/>
    <n v="40.42"/>
    <n v="0.1"/>
    <n v="16.25"/>
    <x v="352"/>
    <n v="65"/>
    <n v="80.512"/>
    <n v="0.5533014459288581"/>
    <n v="1"/>
  </r>
  <r>
    <x v="355"/>
    <d v="2026-03-14T00:00:00"/>
    <n v="2026"/>
    <n v="1"/>
    <n v="3"/>
    <x v="2"/>
    <x v="0"/>
    <x v="15"/>
    <x v="0"/>
    <s v="Returning"/>
    <x v="3"/>
    <s v="Trail Tent 2P"/>
    <n v="1"/>
    <n v="192.86"/>
    <n v="0"/>
    <n v="101.13"/>
    <x v="353"/>
    <n v="101.13"/>
    <n v="91.730000000000018"/>
    <n v="0.475629990666805"/>
    <n v="1"/>
  </r>
  <r>
    <x v="356"/>
    <d v="2026-03-14T00:00:00"/>
    <n v="2026"/>
    <n v="1"/>
    <n v="3"/>
    <x v="2"/>
    <x v="3"/>
    <x v="4"/>
    <x v="3"/>
    <s v="New"/>
    <x v="1"/>
    <s v="Trekking Poles"/>
    <n v="2"/>
    <n v="72.34"/>
    <n v="0"/>
    <n v="33.29"/>
    <x v="354"/>
    <n v="66.58"/>
    <n v="78.100000000000009"/>
    <n v="0.53981199889411113"/>
    <n v="1"/>
  </r>
  <r>
    <x v="357"/>
    <d v="2026-03-14T00:00:00"/>
    <n v="2026"/>
    <n v="1"/>
    <n v="3"/>
    <x v="2"/>
    <x v="3"/>
    <x v="13"/>
    <x v="0"/>
    <s v="New"/>
    <x v="2"/>
    <s v="Insulated Bottle"/>
    <n v="2"/>
    <n v="35.409999999999997"/>
    <n v="0"/>
    <n v="13.89"/>
    <x v="355"/>
    <n v="27.78"/>
    <n v="43.039999999999992"/>
    <n v="0.60773792713922614"/>
    <n v="1"/>
  </r>
  <r>
    <x v="358"/>
    <d v="2026-03-14T00:00:00"/>
    <n v="2026"/>
    <n v="1"/>
    <n v="3"/>
    <x v="2"/>
    <x v="3"/>
    <x v="8"/>
    <x v="1"/>
    <s v="Business"/>
    <x v="0"/>
    <s v="Cycling Pack 12L"/>
    <n v="12"/>
    <n v="102.25"/>
    <n v="0.1"/>
    <n v="51.07"/>
    <x v="356"/>
    <n v="612.84"/>
    <n v="491.45999999999992"/>
    <n v="0.44504210812279266"/>
    <n v="1"/>
  </r>
  <r>
    <x v="359"/>
    <d v="2026-03-14T00:00:00"/>
    <n v="2026"/>
    <n v="1"/>
    <n v="3"/>
    <x v="2"/>
    <x v="1"/>
    <x v="1"/>
    <x v="0"/>
    <s v="New"/>
    <x v="0"/>
    <s v="Trail Bike Light"/>
    <n v="1"/>
    <n v="51.86"/>
    <n v="0.1"/>
    <n v="22.34"/>
    <x v="357"/>
    <n v="22.34"/>
    <n v="24.334"/>
    <n v="0.52136092899687192"/>
    <n v="1"/>
  </r>
  <r>
    <x v="360"/>
    <d v="2026-03-14T00:00:00"/>
    <n v="2026"/>
    <n v="1"/>
    <n v="3"/>
    <x v="2"/>
    <x v="3"/>
    <x v="8"/>
    <x v="0"/>
    <s v="Returning"/>
    <x v="2"/>
    <s v="Insulated Bottle"/>
    <n v="1"/>
    <n v="36.520000000000003"/>
    <n v="0.05"/>
    <n v="13.23"/>
    <x v="358"/>
    <n v="13.23"/>
    <n v="21.464000000000002"/>
    <n v="0.61866605176687617"/>
    <n v="1"/>
  </r>
  <r>
    <x v="361"/>
    <d v="2026-03-14T00:00:00"/>
    <n v="2026"/>
    <n v="1"/>
    <n v="3"/>
    <x v="2"/>
    <x v="2"/>
    <x v="10"/>
    <x v="0"/>
    <s v="New"/>
    <x v="1"/>
    <s v="Summit Backpack 45L"/>
    <n v="2"/>
    <n v="153.66"/>
    <n v="0.1"/>
    <n v="78.430000000000007"/>
    <x v="359"/>
    <n v="156.86000000000001"/>
    <n v="119.72800000000001"/>
    <n v="0.43287488972768162"/>
    <n v="1"/>
  </r>
  <r>
    <x v="362"/>
    <d v="2026-03-14T00:00:00"/>
    <n v="2026"/>
    <n v="1"/>
    <n v="3"/>
    <x v="2"/>
    <x v="1"/>
    <x v="14"/>
    <x v="3"/>
    <s v="Returning"/>
    <x v="4"/>
    <s v="Resistance Band Set"/>
    <n v="1"/>
    <n v="41.05"/>
    <n v="0.1"/>
    <n v="14.94"/>
    <x v="360"/>
    <n v="14.94"/>
    <n v="22.005000000000003"/>
    <n v="0.59561510353227776"/>
    <n v="1"/>
  </r>
  <r>
    <x v="363"/>
    <d v="2026-03-15T00:00:00"/>
    <n v="2026"/>
    <n v="1"/>
    <n v="3"/>
    <x v="2"/>
    <x v="2"/>
    <x v="2"/>
    <x v="0"/>
    <s v="Returning"/>
    <x v="2"/>
    <s v="Carry-On Duffel"/>
    <n v="4"/>
    <n v="136.21"/>
    <n v="0.05"/>
    <n v="68.55"/>
    <x v="361"/>
    <n v="274.2"/>
    <n v="243.39799999999997"/>
    <n v="0.4702452482428448"/>
    <n v="1"/>
  </r>
  <r>
    <x v="364"/>
    <d v="2026-03-15T00:00:00"/>
    <n v="2026"/>
    <n v="1"/>
    <n v="3"/>
    <x v="2"/>
    <x v="3"/>
    <x v="4"/>
    <x v="0"/>
    <s v="Returning"/>
    <x v="2"/>
    <s v="Packing Cube Set"/>
    <n v="3"/>
    <n v="46.68"/>
    <n v="0"/>
    <n v="18.760000000000002"/>
    <x v="362"/>
    <n v="56.28"/>
    <n v="83.759999999999991"/>
    <n v="0.59811482433590402"/>
    <n v="1"/>
  </r>
  <r>
    <x v="365"/>
    <d v="2026-03-15T00:00:00"/>
    <n v="2026"/>
    <n v="1"/>
    <n v="3"/>
    <x v="2"/>
    <x v="1"/>
    <x v="12"/>
    <x v="2"/>
    <s v="New"/>
    <x v="2"/>
    <s v="Insulated Bottle"/>
    <n v="1"/>
    <n v="35.340000000000003"/>
    <n v="0.05"/>
    <n v="13.37"/>
    <x v="363"/>
    <n v="13.37"/>
    <n v="20.203000000000003"/>
    <n v="0.60176332171685587"/>
    <n v="1"/>
  </r>
  <r>
    <x v="366"/>
    <d v="2026-03-16T00:00:00"/>
    <n v="2026"/>
    <n v="1"/>
    <n v="3"/>
    <x v="2"/>
    <x v="3"/>
    <x v="7"/>
    <x v="2"/>
    <s v="Returning"/>
    <x v="4"/>
    <s v="Resistance Band Set"/>
    <n v="2"/>
    <n v="40.19"/>
    <n v="0"/>
    <n v="14.92"/>
    <x v="364"/>
    <n v="29.84"/>
    <n v="50.539999999999992"/>
    <n v="0.62876337397362525"/>
    <n v="1"/>
  </r>
  <r>
    <x v="367"/>
    <d v="2026-03-16T00:00:00"/>
    <n v="2026"/>
    <n v="1"/>
    <n v="3"/>
    <x v="2"/>
    <x v="1"/>
    <x v="12"/>
    <x v="0"/>
    <s v="New"/>
    <x v="0"/>
    <s v="Cycling Pack 12L"/>
    <n v="2"/>
    <n v="101.73"/>
    <n v="0.05"/>
    <n v="51.56"/>
    <x v="365"/>
    <n v="103.12"/>
    <n v="90.167000000000002"/>
    <n v="0.46649283190281809"/>
    <n v="1"/>
  </r>
  <r>
    <x v="368"/>
    <d v="2026-03-16T00:00:00"/>
    <n v="2026"/>
    <n v="1"/>
    <n v="3"/>
    <x v="2"/>
    <x v="2"/>
    <x v="3"/>
    <x v="2"/>
    <s v="Business"/>
    <x v="3"/>
    <s v="Trail Tent 2P"/>
    <n v="1"/>
    <n v="200.05"/>
    <n v="0"/>
    <n v="102.69"/>
    <x v="366"/>
    <n v="102.69"/>
    <n v="97.360000000000014"/>
    <n v="0.48667833041739567"/>
    <n v="1"/>
  </r>
  <r>
    <x v="369"/>
    <d v="2026-03-16T00:00:00"/>
    <n v="2026"/>
    <n v="1"/>
    <n v="3"/>
    <x v="2"/>
    <x v="3"/>
    <x v="7"/>
    <x v="0"/>
    <s v="New"/>
    <x v="1"/>
    <s v="Hiking Daypack 20L"/>
    <n v="1"/>
    <n v="90.06"/>
    <n v="0"/>
    <n v="44.49"/>
    <x v="367"/>
    <n v="44.49"/>
    <n v="45.57"/>
    <n v="0.50599600266489009"/>
    <n v="1"/>
  </r>
  <r>
    <x v="370"/>
    <d v="2026-03-16T00:00:00"/>
    <n v="2026"/>
    <n v="1"/>
    <n v="3"/>
    <x v="2"/>
    <x v="1"/>
    <x v="11"/>
    <x v="0"/>
    <s v="New"/>
    <x v="2"/>
    <s v="Insulated Bottle"/>
    <n v="1"/>
    <n v="37.119999999999997"/>
    <n v="0.1"/>
    <n v="13.39"/>
    <x v="368"/>
    <n v="13.39"/>
    <n v="20.018000000000001"/>
    <n v="0.59919779693486586"/>
    <n v="1"/>
  </r>
  <r>
    <x v="371"/>
    <d v="2026-03-16T00:00:00"/>
    <n v="2026"/>
    <n v="1"/>
    <n v="3"/>
    <x v="2"/>
    <x v="0"/>
    <x v="0"/>
    <x v="2"/>
    <s v="Returning"/>
    <x v="1"/>
    <s v="Summit Backpack 45L"/>
    <n v="2"/>
    <n v="156.09"/>
    <n v="0.1"/>
    <n v="79.72"/>
    <x v="369"/>
    <n v="159.44"/>
    <n v="121.52199999999999"/>
    <n v="0.43252112385304775"/>
    <n v="1"/>
  </r>
  <r>
    <x v="372"/>
    <d v="2026-03-16T00:00:00"/>
    <n v="2026"/>
    <n v="1"/>
    <n v="3"/>
    <x v="2"/>
    <x v="0"/>
    <x v="0"/>
    <x v="1"/>
    <s v="Business"/>
    <x v="4"/>
    <s v="Recovery Roller"/>
    <n v="12"/>
    <n v="36.44"/>
    <n v="0.05"/>
    <n v="13.65"/>
    <x v="370"/>
    <n v="163.80000000000001"/>
    <n v="251.61599999999993"/>
    <n v="0.60569645848980291"/>
    <n v="1"/>
  </r>
  <r>
    <x v="373"/>
    <d v="2026-03-17T00:00:00"/>
    <n v="2026"/>
    <n v="1"/>
    <n v="3"/>
    <x v="2"/>
    <x v="0"/>
    <x v="15"/>
    <x v="3"/>
    <s v="Business"/>
    <x v="3"/>
    <s v="Compact Sleeping Bag"/>
    <n v="5"/>
    <n v="123.95"/>
    <n v="0.05"/>
    <n v="59.23"/>
    <x v="371"/>
    <n v="296.14999999999998"/>
    <n v="292.61249999999995"/>
    <n v="0.49699581749856692"/>
    <n v="1"/>
  </r>
  <r>
    <x v="374"/>
    <d v="2026-03-17T00:00:00"/>
    <n v="2026"/>
    <n v="1"/>
    <n v="3"/>
    <x v="2"/>
    <x v="2"/>
    <x v="16"/>
    <x v="3"/>
    <s v="Business"/>
    <x v="3"/>
    <s v="Trail Tent 2P"/>
    <n v="1"/>
    <n v="192.84"/>
    <n v="0.15"/>
    <n v="101.42"/>
    <x v="372"/>
    <n v="101.42"/>
    <n v="62.493999999999986"/>
    <n v="0.38126090510877647"/>
    <n v="1"/>
  </r>
  <r>
    <x v="375"/>
    <d v="2026-03-17T00:00:00"/>
    <n v="2026"/>
    <n v="1"/>
    <n v="3"/>
    <x v="2"/>
    <x v="1"/>
    <x v="11"/>
    <x v="0"/>
    <s v="New"/>
    <x v="1"/>
    <s v="Summit Backpack 45L"/>
    <n v="1"/>
    <n v="152.57"/>
    <n v="0.1"/>
    <n v="80.319999999999993"/>
    <x v="373"/>
    <n v="80.319999999999993"/>
    <n v="56.992999999999995"/>
    <n v="0.41505902572953762"/>
    <n v="1"/>
  </r>
  <r>
    <x v="376"/>
    <d v="2026-03-18T00:00:00"/>
    <n v="2026"/>
    <n v="1"/>
    <n v="3"/>
    <x v="2"/>
    <x v="3"/>
    <x v="4"/>
    <x v="0"/>
    <s v="Business"/>
    <x v="2"/>
    <s v="Carry-On Duffel"/>
    <n v="2"/>
    <n v="130.4"/>
    <n v="0"/>
    <n v="67.599999999999994"/>
    <x v="374"/>
    <n v="135.19999999999999"/>
    <n v="125.60000000000002"/>
    <n v="0.48159509202453993"/>
    <n v="1"/>
  </r>
  <r>
    <x v="377"/>
    <d v="2026-03-18T00:00:00"/>
    <n v="2026"/>
    <n v="1"/>
    <n v="3"/>
    <x v="2"/>
    <x v="2"/>
    <x v="3"/>
    <x v="0"/>
    <s v="New"/>
    <x v="1"/>
    <s v="Hiking Daypack 20L"/>
    <n v="2"/>
    <n v="94.25"/>
    <n v="0.1"/>
    <n v="44.99"/>
    <x v="375"/>
    <n v="89.98"/>
    <n v="79.67"/>
    <n v="0.46961391099322131"/>
    <n v="1"/>
  </r>
  <r>
    <x v="378"/>
    <d v="2026-03-18T00:00:00"/>
    <n v="2026"/>
    <n v="1"/>
    <n v="3"/>
    <x v="2"/>
    <x v="1"/>
    <x v="12"/>
    <x v="0"/>
    <s v="Business"/>
    <x v="3"/>
    <s v="Compact Sleeping Bag"/>
    <n v="5"/>
    <n v="125.91"/>
    <n v="0"/>
    <n v="59.36"/>
    <x v="376"/>
    <n v="296.8"/>
    <n v="332.74999999999994"/>
    <n v="0.52855214041775866"/>
    <n v="1"/>
  </r>
  <r>
    <x v="379"/>
    <d v="2026-03-18T00:00:00"/>
    <n v="2026"/>
    <n v="1"/>
    <n v="3"/>
    <x v="2"/>
    <x v="3"/>
    <x v="7"/>
    <x v="2"/>
    <s v="Returning"/>
    <x v="4"/>
    <s v="Resistance Band Set"/>
    <n v="2"/>
    <n v="39.619999999999997"/>
    <n v="0"/>
    <n v="14.78"/>
    <x v="377"/>
    <n v="29.56"/>
    <n v="49.679999999999993"/>
    <n v="0.62695608278647141"/>
    <n v="1"/>
  </r>
  <r>
    <x v="380"/>
    <d v="2026-03-18T00:00:00"/>
    <n v="2026"/>
    <n v="1"/>
    <n v="3"/>
    <x v="2"/>
    <x v="0"/>
    <x v="9"/>
    <x v="0"/>
    <s v="Business"/>
    <x v="4"/>
    <s v="Recovery Roller"/>
    <n v="3"/>
    <n v="36.32"/>
    <n v="0"/>
    <n v="14.18"/>
    <x v="378"/>
    <n v="42.54"/>
    <n v="66.420000000000016"/>
    <n v="0.60958149779735693"/>
    <n v="1"/>
  </r>
  <r>
    <x v="381"/>
    <d v="2026-03-18T00:00:00"/>
    <n v="2026"/>
    <n v="1"/>
    <n v="3"/>
    <x v="2"/>
    <x v="0"/>
    <x v="15"/>
    <x v="2"/>
    <s v="New"/>
    <x v="4"/>
    <s v="Training Mat"/>
    <n v="1"/>
    <n v="51.16"/>
    <n v="0"/>
    <n v="22.39"/>
    <x v="379"/>
    <n v="22.39"/>
    <n v="28.769999999999996"/>
    <n v="0.56235340109460508"/>
    <n v="1"/>
  </r>
  <r>
    <x v="382"/>
    <d v="2026-03-19T00:00:00"/>
    <n v="2026"/>
    <n v="1"/>
    <n v="3"/>
    <x v="2"/>
    <x v="3"/>
    <x v="13"/>
    <x v="1"/>
    <s v="Business"/>
    <x v="4"/>
    <s v="Recovery Roller"/>
    <n v="5"/>
    <n v="35.65"/>
    <n v="0.1"/>
    <n v="13.64"/>
    <x v="380"/>
    <n v="68.2"/>
    <n v="92.225000000000009"/>
    <n v="0.5748792270531401"/>
    <n v="1"/>
  </r>
  <r>
    <x v="383"/>
    <d v="2026-03-19T00:00:00"/>
    <n v="2026"/>
    <n v="1"/>
    <n v="3"/>
    <x v="2"/>
    <x v="3"/>
    <x v="8"/>
    <x v="0"/>
    <s v="New"/>
    <x v="1"/>
    <s v="Trail Boots"/>
    <n v="1"/>
    <n v="145.19"/>
    <n v="0"/>
    <n v="80.67"/>
    <x v="381"/>
    <n v="80.67"/>
    <n v="64.52"/>
    <n v="0.44438322198498514"/>
    <n v="1"/>
  </r>
  <r>
    <x v="384"/>
    <d v="2026-03-19T00:00:00"/>
    <n v="2026"/>
    <n v="1"/>
    <n v="3"/>
    <x v="2"/>
    <x v="3"/>
    <x v="8"/>
    <x v="0"/>
    <s v="Returning"/>
    <x v="0"/>
    <s v="Compact Repair Kit"/>
    <n v="2"/>
    <n v="40.090000000000003"/>
    <n v="0"/>
    <n v="17.2"/>
    <x v="382"/>
    <n v="34.4"/>
    <n v="45.780000000000008"/>
    <n v="0.57096532801197308"/>
    <n v="1"/>
  </r>
  <r>
    <x v="385"/>
    <d v="2026-03-19T00:00:00"/>
    <n v="2026"/>
    <n v="1"/>
    <n v="3"/>
    <x v="2"/>
    <x v="3"/>
    <x v="7"/>
    <x v="0"/>
    <s v="Returning"/>
    <x v="4"/>
    <s v="Resistance Band Set"/>
    <n v="1"/>
    <n v="39.47"/>
    <n v="0"/>
    <n v="15.02"/>
    <x v="383"/>
    <n v="15.02"/>
    <n v="24.45"/>
    <n v="0.61945781606283257"/>
    <n v="1"/>
  </r>
  <r>
    <x v="386"/>
    <d v="2026-03-19T00:00:00"/>
    <n v="2026"/>
    <n v="1"/>
    <n v="3"/>
    <x v="2"/>
    <x v="0"/>
    <x v="0"/>
    <x v="0"/>
    <s v="Returning"/>
    <x v="0"/>
    <s v="Cycling Pack 12L"/>
    <n v="2"/>
    <n v="103.42"/>
    <n v="0"/>
    <n v="49.51"/>
    <x v="384"/>
    <n v="99.02"/>
    <n v="107.82000000000001"/>
    <n v="0.52127248114484626"/>
    <n v="1"/>
  </r>
  <r>
    <x v="387"/>
    <d v="2026-03-19T00:00:00"/>
    <n v="2026"/>
    <n v="1"/>
    <n v="3"/>
    <x v="2"/>
    <x v="0"/>
    <x v="0"/>
    <x v="0"/>
    <s v="Returning"/>
    <x v="2"/>
    <s v="Travel Backpack 35L"/>
    <n v="4"/>
    <n v="161.93"/>
    <n v="0.15"/>
    <n v="88"/>
    <x v="385"/>
    <n v="352"/>
    <n v="198.56200000000001"/>
    <n v="0.36065329608654428"/>
    <n v="1"/>
  </r>
  <r>
    <x v="388"/>
    <d v="2026-03-20T00:00:00"/>
    <n v="2026"/>
    <n v="1"/>
    <n v="3"/>
    <x v="2"/>
    <x v="0"/>
    <x v="0"/>
    <x v="0"/>
    <s v="Returning"/>
    <x v="2"/>
    <s v="Packing Cube Set"/>
    <n v="2"/>
    <n v="46.21"/>
    <n v="0.05"/>
    <n v="18.37"/>
    <x v="386"/>
    <n v="36.74"/>
    <n v="51.05899999999999"/>
    <n v="0.58154420893176451"/>
    <n v="1"/>
  </r>
  <r>
    <x v="389"/>
    <d v="2026-03-20T00:00:00"/>
    <n v="2026"/>
    <n v="1"/>
    <n v="3"/>
    <x v="2"/>
    <x v="1"/>
    <x v="11"/>
    <x v="0"/>
    <s v="New"/>
    <x v="3"/>
    <s v="Compact Sleeping Bag"/>
    <n v="3"/>
    <n v="125.85"/>
    <n v="0"/>
    <n v="59.19"/>
    <x v="387"/>
    <n v="177.57"/>
    <n v="199.97999999999996"/>
    <n v="0.52967818831942781"/>
    <n v="1"/>
  </r>
  <r>
    <x v="390"/>
    <d v="2026-03-20T00:00:00"/>
    <n v="2026"/>
    <n v="1"/>
    <n v="3"/>
    <x v="2"/>
    <x v="3"/>
    <x v="13"/>
    <x v="2"/>
    <s v="New"/>
    <x v="2"/>
    <s v="Insulated Bottle"/>
    <n v="2"/>
    <n v="36.340000000000003"/>
    <n v="0"/>
    <n v="13.8"/>
    <x v="388"/>
    <n v="27.6"/>
    <n v="45.080000000000005"/>
    <n v="0.620253164556962"/>
    <n v="1"/>
  </r>
  <r>
    <x v="391"/>
    <d v="2026-03-20T00:00:00"/>
    <n v="2026"/>
    <n v="1"/>
    <n v="3"/>
    <x v="2"/>
    <x v="1"/>
    <x v="12"/>
    <x v="3"/>
    <s v="New"/>
    <x v="0"/>
    <s v="Trail Bike Light"/>
    <n v="2"/>
    <n v="51.29"/>
    <n v="0"/>
    <n v="23.15"/>
    <x v="389"/>
    <n v="46.3"/>
    <n v="56.28"/>
    <n v="0.54864496003119523"/>
    <n v="1"/>
  </r>
  <r>
    <x v="392"/>
    <d v="2026-03-20T00:00:00"/>
    <n v="2026"/>
    <n v="1"/>
    <n v="3"/>
    <x v="2"/>
    <x v="1"/>
    <x v="1"/>
    <x v="1"/>
    <s v="Business"/>
    <x v="0"/>
    <s v="Compact Repair Kit"/>
    <n v="6"/>
    <n v="40.89"/>
    <n v="0.1"/>
    <n v="16.84"/>
    <x v="390"/>
    <n v="101.03999999999999"/>
    <n v="119.76600000000002"/>
    <n v="0.54240373902883077"/>
    <n v="1"/>
  </r>
  <r>
    <x v="393"/>
    <d v="2026-03-20T00:00:00"/>
    <n v="2026"/>
    <n v="1"/>
    <n v="3"/>
    <x v="2"/>
    <x v="1"/>
    <x v="14"/>
    <x v="0"/>
    <s v="New"/>
    <x v="4"/>
    <s v="Weighted Vest"/>
    <n v="1"/>
    <n v="120.63"/>
    <n v="0"/>
    <n v="70.28"/>
    <x v="391"/>
    <n v="70.28"/>
    <n v="50.349999999999994"/>
    <n v="0.41739202520102792"/>
    <n v="1"/>
  </r>
  <r>
    <x v="394"/>
    <d v="2026-03-20T00:00:00"/>
    <n v="2026"/>
    <n v="1"/>
    <n v="3"/>
    <x v="2"/>
    <x v="3"/>
    <x v="13"/>
    <x v="1"/>
    <s v="New"/>
    <x v="0"/>
    <s v="Commuter Helmet"/>
    <n v="5"/>
    <n v="82.64"/>
    <n v="0.1"/>
    <n v="43.52"/>
    <x v="392"/>
    <n v="217.60000000000002"/>
    <n v="154.27999999999997"/>
    <n v="0.41486501021834993"/>
    <n v="1"/>
  </r>
  <r>
    <x v="395"/>
    <d v="2026-03-20T00:00:00"/>
    <n v="2026"/>
    <n v="1"/>
    <n v="3"/>
    <x v="2"/>
    <x v="1"/>
    <x v="6"/>
    <x v="0"/>
    <s v="Business"/>
    <x v="1"/>
    <s v="Trekking Poles"/>
    <n v="2"/>
    <n v="72.459999999999994"/>
    <n v="0"/>
    <n v="33.31"/>
    <x v="393"/>
    <n v="66.62"/>
    <n v="78.299999999999983"/>
    <n v="0.54029809550096597"/>
    <n v="1"/>
  </r>
  <r>
    <x v="396"/>
    <d v="2026-03-20T00:00:00"/>
    <n v="2026"/>
    <n v="1"/>
    <n v="3"/>
    <x v="2"/>
    <x v="1"/>
    <x v="12"/>
    <x v="3"/>
    <s v="New"/>
    <x v="4"/>
    <s v="Resistance Band Set"/>
    <n v="2"/>
    <n v="40.659999999999997"/>
    <n v="0.1"/>
    <n v="14.63"/>
    <x v="394"/>
    <n v="29.26"/>
    <n v="43.927999999999997"/>
    <n v="0.60020768431983385"/>
    <n v="1"/>
  </r>
  <r>
    <x v="397"/>
    <d v="2026-03-21T00:00:00"/>
    <n v="2026"/>
    <n v="1"/>
    <n v="3"/>
    <x v="2"/>
    <x v="1"/>
    <x v="12"/>
    <x v="3"/>
    <s v="New"/>
    <x v="0"/>
    <s v="Compact Repair Kit"/>
    <n v="1"/>
    <n v="40.5"/>
    <n v="0.05"/>
    <n v="17.16"/>
    <x v="395"/>
    <n v="17.16"/>
    <n v="21.315000000000001"/>
    <n v="0.55399610136452238"/>
    <n v="1"/>
  </r>
  <r>
    <x v="398"/>
    <d v="2026-03-21T00:00:00"/>
    <n v="2026"/>
    <n v="1"/>
    <n v="3"/>
    <x v="2"/>
    <x v="2"/>
    <x v="2"/>
    <x v="0"/>
    <s v="Business"/>
    <x v="1"/>
    <s v="Trekking Poles"/>
    <n v="1"/>
    <n v="72.16"/>
    <n v="0"/>
    <n v="33.11"/>
    <x v="396"/>
    <n v="33.11"/>
    <n v="39.049999999999997"/>
    <n v="0.54115853658536583"/>
    <n v="1"/>
  </r>
  <r>
    <x v="399"/>
    <d v="2026-03-21T00:00:00"/>
    <n v="2026"/>
    <n v="1"/>
    <n v="3"/>
    <x v="2"/>
    <x v="2"/>
    <x v="5"/>
    <x v="3"/>
    <s v="Business"/>
    <x v="2"/>
    <s v="Travel Backpack 35L"/>
    <n v="1"/>
    <n v="161.93"/>
    <n v="0.15"/>
    <n v="87.5"/>
    <x v="397"/>
    <n v="87.5"/>
    <n v="50.140500000000003"/>
    <n v="0.36428594781332529"/>
    <n v="1"/>
  </r>
  <r>
    <x v="400"/>
    <d v="2026-03-21T00:00:00"/>
    <n v="2026"/>
    <n v="1"/>
    <n v="3"/>
    <x v="2"/>
    <x v="0"/>
    <x v="9"/>
    <x v="0"/>
    <s v="Returning"/>
    <x v="3"/>
    <s v="Alpine Tent 4P"/>
    <n v="3"/>
    <n v="348.54"/>
    <n v="0.1"/>
    <n v="200.3"/>
    <x v="398"/>
    <n v="600.90000000000009"/>
    <n v="340.15800000000002"/>
    <n v="0.36146337420222768"/>
    <n v="1"/>
  </r>
  <r>
    <x v="401"/>
    <d v="2026-03-21T00:00:00"/>
    <n v="2026"/>
    <n v="1"/>
    <n v="3"/>
    <x v="2"/>
    <x v="2"/>
    <x v="16"/>
    <x v="0"/>
    <s v="Returning"/>
    <x v="4"/>
    <s v="Training Mat"/>
    <n v="3"/>
    <n v="50.46"/>
    <n v="0.1"/>
    <n v="21.9"/>
    <x v="399"/>
    <n v="65.699999999999989"/>
    <n v="70.542000000000002"/>
    <n v="0.51776985070683057"/>
    <n v="1"/>
  </r>
  <r>
    <x v="402"/>
    <d v="2026-03-21T00:00:00"/>
    <n v="2026"/>
    <n v="1"/>
    <n v="3"/>
    <x v="2"/>
    <x v="3"/>
    <x v="13"/>
    <x v="3"/>
    <s v="New"/>
    <x v="3"/>
    <s v="Portable Camp Stove"/>
    <n v="1"/>
    <n v="83.62"/>
    <n v="0"/>
    <n v="39.15"/>
    <x v="400"/>
    <n v="39.15"/>
    <n v="44.470000000000006"/>
    <n v="0.53181057163358048"/>
    <n v="1"/>
  </r>
  <r>
    <x v="403"/>
    <d v="2026-03-21T00:00:00"/>
    <n v="2026"/>
    <n v="1"/>
    <n v="3"/>
    <x v="2"/>
    <x v="1"/>
    <x v="12"/>
    <x v="1"/>
    <s v="Business"/>
    <x v="0"/>
    <s v="Trail Bike Light"/>
    <n v="6"/>
    <n v="51.07"/>
    <n v="0.1"/>
    <n v="22.68"/>
    <x v="401"/>
    <n v="136.07999999999998"/>
    <n v="139.69800000000004"/>
    <n v="0.50655962404542798"/>
    <n v="1"/>
  </r>
  <r>
    <x v="404"/>
    <d v="2026-03-22T00:00:00"/>
    <n v="2026"/>
    <n v="1"/>
    <n v="3"/>
    <x v="2"/>
    <x v="1"/>
    <x v="11"/>
    <x v="0"/>
    <s v="New"/>
    <x v="2"/>
    <s v="Packing Cube Set"/>
    <n v="3"/>
    <n v="47.02"/>
    <n v="0.1"/>
    <n v="17.989999999999998"/>
    <x v="402"/>
    <n v="53.97"/>
    <n v="72.984000000000009"/>
    <n v="0.57488539155914742"/>
    <n v="1"/>
  </r>
  <r>
    <x v="405"/>
    <d v="2026-03-22T00:00:00"/>
    <n v="2026"/>
    <n v="1"/>
    <n v="3"/>
    <x v="2"/>
    <x v="2"/>
    <x v="5"/>
    <x v="3"/>
    <s v="Returning"/>
    <x v="2"/>
    <s v="Packing Cube Set"/>
    <n v="1"/>
    <n v="47.1"/>
    <n v="0.05"/>
    <n v="18.48"/>
    <x v="403"/>
    <n v="18.48"/>
    <n v="26.264999999999997"/>
    <n v="0.58699296010727453"/>
    <n v="1"/>
  </r>
  <r>
    <x v="406"/>
    <d v="2026-03-22T00:00:00"/>
    <n v="2026"/>
    <n v="1"/>
    <n v="3"/>
    <x v="2"/>
    <x v="3"/>
    <x v="13"/>
    <x v="0"/>
    <s v="Returning"/>
    <x v="2"/>
    <s v="Carry-On Duffel"/>
    <n v="2"/>
    <n v="131.38999999999999"/>
    <n v="0"/>
    <n v="66.91"/>
    <x v="404"/>
    <n v="133.82"/>
    <n v="128.95999999999998"/>
    <n v="0.49075272090722277"/>
    <n v="1"/>
  </r>
  <r>
    <x v="407"/>
    <d v="2026-03-22T00:00:00"/>
    <n v="2026"/>
    <n v="1"/>
    <n v="3"/>
    <x v="2"/>
    <x v="1"/>
    <x v="1"/>
    <x v="3"/>
    <s v="New"/>
    <x v="4"/>
    <s v="Weighted Vest"/>
    <n v="1"/>
    <n v="120.16"/>
    <n v="0.15"/>
    <n v="68.33"/>
    <x v="405"/>
    <n v="68.33"/>
    <n v="33.805999999999997"/>
    <n v="0.33099005247904756"/>
    <n v="1"/>
  </r>
  <r>
    <x v="408"/>
    <d v="2026-03-22T00:00:00"/>
    <n v="2026"/>
    <n v="1"/>
    <n v="3"/>
    <x v="2"/>
    <x v="3"/>
    <x v="8"/>
    <x v="2"/>
    <s v="Returning"/>
    <x v="3"/>
    <s v="Trail Tent 2P"/>
    <n v="1"/>
    <n v="196.48"/>
    <n v="0"/>
    <n v="101.29"/>
    <x v="406"/>
    <n v="101.29"/>
    <n v="95.189999999999984"/>
    <n v="0.48447679153094458"/>
    <n v="1"/>
  </r>
  <r>
    <x v="409"/>
    <d v="2026-03-22T00:00:00"/>
    <n v="2026"/>
    <n v="1"/>
    <n v="3"/>
    <x v="2"/>
    <x v="1"/>
    <x v="11"/>
    <x v="3"/>
    <s v="Business"/>
    <x v="2"/>
    <s v="Insulated Bottle"/>
    <n v="1"/>
    <n v="36.520000000000003"/>
    <n v="0"/>
    <n v="13.96"/>
    <x v="174"/>
    <n v="13.96"/>
    <n v="22.560000000000002"/>
    <n v="0.61774370208105145"/>
    <n v="1"/>
  </r>
  <r>
    <x v="410"/>
    <d v="2026-03-22T00:00:00"/>
    <n v="2026"/>
    <n v="1"/>
    <n v="3"/>
    <x v="2"/>
    <x v="1"/>
    <x v="12"/>
    <x v="2"/>
    <s v="Business"/>
    <x v="4"/>
    <s v="Training Mat"/>
    <n v="4"/>
    <n v="49.71"/>
    <n v="0.1"/>
    <n v="22.46"/>
    <x v="407"/>
    <n v="89.84"/>
    <n v="89.116000000000014"/>
    <n v="0.49797715639598561"/>
    <n v="1"/>
  </r>
  <r>
    <x v="411"/>
    <d v="2026-03-22T00:00:00"/>
    <n v="2026"/>
    <n v="1"/>
    <n v="3"/>
    <x v="2"/>
    <x v="0"/>
    <x v="0"/>
    <x v="0"/>
    <s v="Returning"/>
    <x v="3"/>
    <s v="Portable Camp Stove"/>
    <n v="1"/>
    <n v="81.209999999999994"/>
    <n v="0.05"/>
    <n v="40.44"/>
    <x v="408"/>
    <n v="40.44"/>
    <n v="36.709499999999991"/>
    <n v="0.47582291524896464"/>
    <n v="1"/>
  </r>
  <r>
    <x v="412"/>
    <d v="2026-03-23T00:00:00"/>
    <n v="2026"/>
    <n v="1"/>
    <n v="3"/>
    <x v="2"/>
    <x v="3"/>
    <x v="13"/>
    <x v="0"/>
    <s v="New"/>
    <x v="0"/>
    <s v="Cycling Pack 12L"/>
    <n v="2"/>
    <n v="103.22"/>
    <n v="0"/>
    <n v="51.33"/>
    <x v="409"/>
    <n v="102.66"/>
    <n v="103.78"/>
    <n v="0.50271265258670805"/>
    <n v="1"/>
  </r>
  <r>
    <x v="413"/>
    <d v="2026-03-23T00:00:00"/>
    <n v="2026"/>
    <n v="1"/>
    <n v="3"/>
    <x v="2"/>
    <x v="0"/>
    <x v="15"/>
    <x v="3"/>
    <s v="New"/>
    <x v="1"/>
    <s v="Summit Backpack 45L"/>
    <n v="1"/>
    <n v="153.47"/>
    <n v="0"/>
    <n v="78.19"/>
    <x v="410"/>
    <n v="78.19"/>
    <n v="75.28"/>
    <n v="0.49051931973675639"/>
    <n v="1"/>
  </r>
  <r>
    <x v="414"/>
    <d v="2026-03-23T00:00:00"/>
    <n v="2026"/>
    <n v="1"/>
    <n v="3"/>
    <x v="2"/>
    <x v="3"/>
    <x v="7"/>
    <x v="0"/>
    <s v="Returning"/>
    <x v="3"/>
    <s v="Trail Tent 2P"/>
    <n v="6"/>
    <n v="199.75"/>
    <n v="0"/>
    <n v="105.84"/>
    <x v="411"/>
    <n v="635.04"/>
    <n v="563.46"/>
    <n v="0.47013767209011265"/>
    <n v="1"/>
  </r>
  <r>
    <x v="415"/>
    <d v="2026-03-23T00:00:00"/>
    <n v="2026"/>
    <n v="1"/>
    <n v="3"/>
    <x v="2"/>
    <x v="1"/>
    <x v="12"/>
    <x v="3"/>
    <s v="New"/>
    <x v="2"/>
    <s v="Packing Cube Set"/>
    <n v="1"/>
    <n v="45.84"/>
    <n v="0"/>
    <n v="18.079999999999998"/>
    <x v="412"/>
    <n v="18.079999999999998"/>
    <n v="27.760000000000005"/>
    <n v="0.605584642233857"/>
    <n v="1"/>
  </r>
  <r>
    <x v="416"/>
    <d v="2026-03-23T00:00:00"/>
    <n v="2026"/>
    <n v="1"/>
    <n v="3"/>
    <x v="2"/>
    <x v="1"/>
    <x v="12"/>
    <x v="3"/>
    <s v="New"/>
    <x v="3"/>
    <s v="Compact Sleeping Bag"/>
    <n v="2"/>
    <n v="122.07"/>
    <n v="0.05"/>
    <n v="59.16"/>
    <x v="413"/>
    <n v="118.32"/>
    <n v="113.61299999999997"/>
    <n v="0.48985267297021118"/>
    <n v="1"/>
  </r>
  <r>
    <x v="417"/>
    <d v="2026-03-23T00:00:00"/>
    <n v="2026"/>
    <n v="1"/>
    <n v="3"/>
    <x v="2"/>
    <x v="1"/>
    <x v="14"/>
    <x v="3"/>
    <s v="New"/>
    <x v="4"/>
    <s v="Weighted Vest"/>
    <n v="3"/>
    <n v="122.4"/>
    <n v="0.15"/>
    <n v="71.150000000000006"/>
    <x v="414"/>
    <n v="213.45000000000002"/>
    <n v="98.669999999999987"/>
    <n v="0.31612841214917337"/>
    <n v="1"/>
  </r>
  <r>
    <x v="418"/>
    <d v="2026-03-23T00:00:00"/>
    <n v="2026"/>
    <n v="1"/>
    <n v="3"/>
    <x v="2"/>
    <x v="0"/>
    <x v="15"/>
    <x v="0"/>
    <s v="New"/>
    <x v="0"/>
    <s v="Cycling Pack 12L"/>
    <n v="1"/>
    <n v="101.43"/>
    <n v="0"/>
    <n v="51.78"/>
    <x v="415"/>
    <n v="51.78"/>
    <n v="49.650000000000006"/>
    <n v="0.4895001478852411"/>
    <n v="1"/>
  </r>
  <r>
    <x v="419"/>
    <d v="2026-03-24T00:00:00"/>
    <n v="2026"/>
    <n v="1"/>
    <n v="3"/>
    <x v="2"/>
    <x v="1"/>
    <x v="12"/>
    <x v="1"/>
    <s v="Business"/>
    <x v="0"/>
    <s v="Cycling Pack 12L"/>
    <n v="8"/>
    <n v="104.7"/>
    <n v="0.05"/>
    <n v="49.91"/>
    <x v="416"/>
    <n v="399.28"/>
    <n v="396.44000000000005"/>
    <n v="0.49821545267179412"/>
    <n v="1"/>
  </r>
  <r>
    <x v="420"/>
    <d v="2026-03-24T00:00:00"/>
    <n v="2026"/>
    <n v="1"/>
    <n v="3"/>
    <x v="2"/>
    <x v="0"/>
    <x v="0"/>
    <x v="2"/>
    <s v="Returning"/>
    <x v="1"/>
    <s v="Trail Boots"/>
    <n v="4"/>
    <n v="146.34"/>
    <n v="0"/>
    <n v="79.37"/>
    <x v="417"/>
    <n v="317.48"/>
    <n v="267.88"/>
    <n v="0.45763290966242992"/>
    <n v="1"/>
  </r>
  <r>
    <x v="421"/>
    <d v="2026-03-24T00:00:00"/>
    <n v="2026"/>
    <n v="1"/>
    <n v="3"/>
    <x v="2"/>
    <x v="1"/>
    <x v="6"/>
    <x v="0"/>
    <s v="Returning"/>
    <x v="4"/>
    <s v="Weighted Vest"/>
    <n v="2"/>
    <n v="122.92"/>
    <n v="0.05"/>
    <n v="70.31"/>
    <x v="418"/>
    <n v="140.62"/>
    <n v="92.927999999999997"/>
    <n v="0.39789679209413054"/>
    <n v="1"/>
  </r>
  <r>
    <x v="422"/>
    <d v="2026-03-24T00:00:00"/>
    <n v="2026"/>
    <n v="1"/>
    <n v="3"/>
    <x v="2"/>
    <x v="2"/>
    <x v="2"/>
    <x v="0"/>
    <s v="New"/>
    <x v="1"/>
    <s v="Hiking Daypack 20L"/>
    <n v="1"/>
    <n v="91.35"/>
    <n v="0.05"/>
    <n v="45.24"/>
    <x v="419"/>
    <n v="45.24"/>
    <n v="41.542499999999983"/>
    <n v="0.47869674185463645"/>
    <n v="1"/>
  </r>
  <r>
    <x v="423"/>
    <d v="2026-03-24T00:00:00"/>
    <n v="2026"/>
    <n v="1"/>
    <n v="3"/>
    <x v="2"/>
    <x v="1"/>
    <x v="12"/>
    <x v="0"/>
    <s v="New"/>
    <x v="0"/>
    <s v="Trail Bike Light"/>
    <n v="3"/>
    <n v="51.01"/>
    <n v="0.15"/>
    <n v="22.84"/>
    <x v="420"/>
    <n v="68.52"/>
    <n v="61.555500000000009"/>
    <n v="0.47322900930613382"/>
    <n v="1"/>
  </r>
  <r>
    <x v="424"/>
    <d v="2026-03-25T00:00:00"/>
    <n v="2026"/>
    <n v="1"/>
    <n v="3"/>
    <x v="2"/>
    <x v="3"/>
    <x v="8"/>
    <x v="0"/>
    <s v="New"/>
    <x v="4"/>
    <s v="Weighted Vest"/>
    <n v="2"/>
    <n v="125.04"/>
    <n v="0.05"/>
    <n v="67.680000000000007"/>
    <x v="421"/>
    <n v="135.36000000000001"/>
    <n v="102.21599999999998"/>
    <n v="0.43024547934134755"/>
    <n v="1"/>
  </r>
  <r>
    <x v="425"/>
    <d v="2026-03-25T00:00:00"/>
    <n v="2026"/>
    <n v="1"/>
    <n v="3"/>
    <x v="2"/>
    <x v="2"/>
    <x v="5"/>
    <x v="3"/>
    <s v="Returning"/>
    <x v="0"/>
    <s v="Trail Bike Light"/>
    <n v="2"/>
    <n v="50.22"/>
    <n v="0.05"/>
    <n v="23.16"/>
    <x v="422"/>
    <n v="46.32"/>
    <n v="49.097999999999992"/>
    <n v="0.51455700182355524"/>
    <n v="1"/>
  </r>
  <r>
    <x v="426"/>
    <d v="2026-03-25T00:00:00"/>
    <n v="2026"/>
    <n v="1"/>
    <n v="3"/>
    <x v="2"/>
    <x v="1"/>
    <x v="1"/>
    <x v="0"/>
    <s v="Business"/>
    <x v="4"/>
    <s v="Recovery Roller"/>
    <n v="5"/>
    <n v="36.369999999999997"/>
    <n v="0.05"/>
    <n v="13.81"/>
    <x v="423"/>
    <n v="69.05"/>
    <n v="103.7075"/>
    <n v="0.60030678841729013"/>
    <n v="1"/>
  </r>
  <r>
    <x v="427"/>
    <d v="2026-03-25T00:00:00"/>
    <n v="2026"/>
    <n v="1"/>
    <n v="3"/>
    <x v="2"/>
    <x v="3"/>
    <x v="7"/>
    <x v="1"/>
    <s v="New"/>
    <x v="2"/>
    <s v="Insulated Bottle"/>
    <n v="3"/>
    <n v="36.43"/>
    <n v="0.1"/>
    <n v="13.23"/>
    <x v="424"/>
    <n v="39.69"/>
    <n v="58.670999999999992"/>
    <n v="0.59648641229755694"/>
    <n v="1"/>
  </r>
  <r>
    <x v="428"/>
    <d v="2026-03-25T00:00:00"/>
    <n v="2026"/>
    <n v="1"/>
    <n v="3"/>
    <x v="2"/>
    <x v="1"/>
    <x v="12"/>
    <x v="1"/>
    <s v="Business"/>
    <x v="0"/>
    <s v="Trail Bike Light"/>
    <n v="10"/>
    <n v="49.7"/>
    <n v="0.1"/>
    <n v="21.96"/>
    <x v="425"/>
    <n v="219.60000000000002"/>
    <n v="227.7"/>
    <n v="0.50905432595573441"/>
    <n v="1"/>
  </r>
  <r>
    <x v="429"/>
    <d v="2026-03-25T00:00:00"/>
    <n v="2026"/>
    <n v="1"/>
    <n v="3"/>
    <x v="2"/>
    <x v="1"/>
    <x v="12"/>
    <x v="0"/>
    <s v="Returning"/>
    <x v="2"/>
    <s v="Packing Cube Set"/>
    <n v="2"/>
    <n v="46.61"/>
    <n v="0"/>
    <n v="17.97"/>
    <x v="426"/>
    <n v="35.94"/>
    <n v="57.28"/>
    <n v="0.61446041621969538"/>
    <n v="1"/>
  </r>
  <r>
    <x v="430"/>
    <d v="2026-03-25T00:00:00"/>
    <n v="2026"/>
    <n v="1"/>
    <n v="3"/>
    <x v="2"/>
    <x v="2"/>
    <x v="5"/>
    <x v="0"/>
    <s v="New"/>
    <x v="2"/>
    <s v="Packing Cube Set"/>
    <n v="1"/>
    <n v="47.61"/>
    <n v="0"/>
    <n v="18.89"/>
    <x v="427"/>
    <n v="18.89"/>
    <n v="28.72"/>
    <n v="0.60323461457676952"/>
    <n v="1"/>
  </r>
  <r>
    <x v="431"/>
    <d v="2026-03-25T00:00:00"/>
    <n v="2026"/>
    <n v="1"/>
    <n v="3"/>
    <x v="2"/>
    <x v="2"/>
    <x v="2"/>
    <x v="0"/>
    <s v="New"/>
    <x v="0"/>
    <s v="Compact Repair Kit"/>
    <n v="2"/>
    <n v="40.880000000000003"/>
    <n v="0.05"/>
    <n v="16.39"/>
    <x v="428"/>
    <n v="32.78"/>
    <n v="44.891999999999996"/>
    <n v="0.57796889483983926"/>
    <n v="1"/>
  </r>
  <r>
    <x v="432"/>
    <d v="2026-03-25T00:00:00"/>
    <n v="2026"/>
    <n v="1"/>
    <n v="3"/>
    <x v="2"/>
    <x v="1"/>
    <x v="12"/>
    <x v="0"/>
    <s v="New"/>
    <x v="4"/>
    <s v="Resistance Band Set"/>
    <n v="2"/>
    <n v="39.409999999999997"/>
    <n v="0.15"/>
    <n v="14.91"/>
    <x v="429"/>
    <n v="29.82"/>
    <n v="37.176999999999985"/>
    <n v="0.55490544352732207"/>
    <n v="1"/>
  </r>
  <r>
    <x v="433"/>
    <d v="2026-03-26T00:00:00"/>
    <n v="2026"/>
    <n v="1"/>
    <n v="3"/>
    <x v="2"/>
    <x v="2"/>
    <x v="10"/>
    <x v="0"/>
    <s v="Returning"/>
    <x v="0"/>
    <s v="Compact Repair Kit"/>
    <n v="1"/>
    <n v="40.82"/>
    <n v="0.05"/>
    <n v="16.940000000000001"/>
    <x v="430"/>
    <n v="16.940000000000001"/>
    <n v="21.838999999999995"/>
    <n v="0.56316563088269411"/>
    <n v="1"/>
  </r>
  <r>
    <x v="434"/>
    <d v="2026-03-26T00:00:00"/>
    <n v="2026"/>
    <n v="1"/>
    <n v="3"/>
    <x v="2"/>
    <x v="3"/>
    <x v="8"/>
    <x v="2"/>
    <s v="Business"/>
    <x v="2"/>
    <s v="Insulated Bottle"/>
    <n v="3"/>
    <n v="36.979999999999997"/>
    <n v="0.1"/>
    <n v="13.65"/>
    <x v="431"/>
    <n v="40.950000000000003"/>
    <n v="58.896000000000001"/>
    <n v="0.58986839733189111"/>
    <n v="1"/>
  </r>
  <r>
    <x v="435"/>
    <d v="2026-03-26T00:00:00"/>
    <n v="2026"/>
    <n v="1"/>
    <n v="3"/>
    <x v="2"/>
    <x v="1"/>
    <x v="12"/>
    <x v="3"/>
    <s v="New"/>
    <x v="2"/>
    <s v="Insulated Bottle"/>
    <n v="1"/>
    <n v="35.700000000000003"/>
    <n v="0.05"/>
    <n v="13.91"/>
    <x v="432"/>
    <n v="13.91"/>
    <n v="20.004999999999999"/>
    <n v="0.58985699542975079"/>
    <n v="1"/>
  </r>
  <r>
    <x v="436"/>
    <d v="2026-03-26T00:00:00"/>
    <n v="2026"/>
    <n v="1"/>
    <n v="3"/>
    <x v="2"/>
    <x v="3"/>
    <x v="8"/>
    <x v="2"/>
    <s v="Returning"/>
    <x v="0"/>
    <s v="Compact Repair Kit"/>
    <n v="1"/>
    <n v="39.53"/>
    <n v="0.05"/>
    <n v="17.170000000000002"/>
    <x v="433"/>
    <n v="17.170000000000002"/>
    <n v="20.383499999999998"/>
    <n v="0.54278562584046752"/>
    <n v="1"/>
  </r>
  <r>
    <x v="437"/>
    <d v="2026-03-26T00:00:00"/>
    <n v="2026"/>
    <n v="1"/>
    <n v="3"/>
    <x v="2"/>
    <x v="2"/>
    <x v="3"/>
    <x v="2"/>
    <s v="Returning"/>
    <x v="2"/>
    <s v="Insulated Bottle"/>
    <n v="2"/>
    <n v="35.75"/>
    <n v="0"/>
    <n v="13.28"/>
    <x v="100"/>
    <n v="26.56"/>
    <n v="44.94"/>
    <n v="0.62853146853146846"/>
    <n v="1"/>
  </r>
  <r>
    <x v="438"/>
    <d v="2026-03-26T00:00:00"/>
    <n v="2026"/>
    <n v="1"/>
    <n v="3"/>
    <x v="2"/>
    <x v="2"/>
    <x v="2"/>
    <x v="0"/>
    <s v="Business"/>
    <x v="4"/>
    <s v="Training Mat"/>
    <n v="2"/>
    <n v="50.17"/>
    <n v="0"/>
    <n v="22.37"/>
    <x v="434"/>
    <n v="44.74"/>
    <n v="55.6"/>
    <n v="0.55411600558102447"/>
    <n v="1"/>
  </r>
  <r>
    <x v="439"/>
    <d v="2026-03-26T00:00:00"/>
    <n v="2026"/>
    <n v="1"/>
    <n v="3"/>
    <x v="2"/>
    <x v="0"/>
    <x v="9"/>
    <x v="0"/>
    <s v="New"/>
    <x v="4"/>
    <s v="Resistance Band Set"/>
    <n v="5"/>
    <n v="41.32"/>
    <n v="0"/>
    <n v="15.09"/>
    <x v="435"/>
    <n v="75.45"/>
    <n v="131.14999999999998"/>
    <n v="0.63480154888673757"/>
    <n v="1"/>
  </r>
  <r>
    <x v="440"/>
    <d v="2026-03-27T00:00:00"/>
    <n v="2026"/>
    <n v="1"/>
    <n v="3"/>
    <x v="2"/>
    <x v="3"/>
    <x v="7"/>
    <x v="3"/>
    <s v="New"/>
    <x v="1"/>
    <s v="Summit Backpack 45L"/>
    <n v="3"/>
    <n v="152.4"/>
    <n v="0.05"/>
    <n v="79.97"/>
    <x v="436"/>
    <n v="239.91"/>
    <n v="194.43000000000004"/>
    <n v="0.44764470230694853"/>
    <n v="1"/>
  </r>
  <r>
    <x v="441"/>
    <d v="2026-03-27T00:00:00"/>
    <n v="2026"/>
    <n v="1"/>
    <n v="3"/>
    <x v="2"/>
    <x v="0"/>
    <x v="0"/>
    <x v="0"/>
    <s v="New"/>
    <x v="4"/>
    <s v="Recovery Roller"/>
    <n v="1"/>
    <n v="36.299999999999997"/>
    <n v="0"/>
    <n v="14.1"/>
    <x v="437"/>
    <n v="14.1"/>
    <n v="22.199999999999996"/>
    <n v="0.61157024793388426"/>
    <n v="1"/>
  </r>
  <r>
    <x v="442"/>
    <d v="2026-03-27T00:00:00"/>
    <n v="2026"/>
    <n v="1"/>
    <n v="3"/>
    <x v="2"/>
    <x v="2"/>
    <x v="5"/>
    <x v="0"/>
    <s v="Returning"/>
    <x v="2"/>
    <s v="Packing Cube Set"/>
    <n v="3"/>
    <n v="46.24"/>
    <n v="0.1"/>
    <n v="18.2"/>
    <x v="438"/>
    <n v="54.599999999999994"/>
    <n v="70.248000000000005"/>
    <n v="0.56266820453671673"/>
    <n v="1"/>
  </r>
  <r>
    <x v="443"/>
    <d v="2026-03-27T00:00:00"/>
    <n v="2026"/>
    <n v="1"/>
    <n v="3"/>
    <x v="2"/>
    <x v="0"/>
    <x v="0"/>
    <x v="2"/>
    <s v="Returning"/>
    <x v="2"/>
    <s v="Travel Backpack 35L"/>
    <n v="2"/>
    <n v="165.58"/>
    <n v="0"/>
    <n v="86.16"/>
    <x v="439"/>
    <n v="172.32"/>
    <n v="158.84000000000003"/>
    <n v="0.47964730039859893"/>
    <n v="1"/>
  </r>
  <r>
    <x v="444"/>
    <d v="2026-03-27T00:00:00"/>
    <n v="2026"/>
    <n v="1"/>
    <n v="3"/>
    <x v="2"/>
    <x v="0"/>
    <x v="9"/>
    <x v="0"/>
    <s v="Returning"/>
    <x v="3"/>
    <s v="Compact Sleeping Bag"/>
    <n v="4"/>
    <n v="121.49"/>
    <n v="0"/>
    <n v="62.01"/>
    <x v="440"/>
    <n v="248.04"/>
    <n v="237.92"/>
    <n v="0.4895876203802782"/>
    <n v="1"/>
  </r>
  <r>
    <x v="445"/>
    <d v="2026-03-27T00:00:00"/>
    <n v="2026"/>
    <n v="1"/>
    <n v="3"/>
    <x v="2"/>
    <x v="1"/>
    <x v="12"/>
    <x v="2"/>
    <s v="New"/>
    <x v="0"/>
    <s v="Commuter Helmet"/>
    <n v="5"/>
    <n v="81.84"/>
    <n v="0.1"/>
    <n v="42.7"/>
    <x v="441"/>
    <n v="213.5"/>
    <n v="154.78000000000003"/>
    <n v="0.42027804931030743"/>
    <n v="1"/>
  </r>
  <r>
    <x v="446"/>
    <d v="2026-03-27T00:00:00"/>
    <n v="2026"/>
    <n v="1"/>
    <n v="3"/>
    <x v="2"/>
    <x v="1"/>
    <x v="11"/>
    <x v="0"/>
    <s v="New"/>
    <x v="1"/>
    <s v="Summit Backpack 45L"/>
    <n v="1"/>
    <n v="151.47999999999999"/>
    <n v="0"/>
    <n v="79.41"/>
    <x v="442"/>
    <n v="79.41"/>
    <n v="72.069999999999993"/>
    <n v="0.47577237919197252"/>
    <n v="1"/>
  </r>
  <r>
    <x v="447"/>
    <d v="2026-03-28T00:00:00"/>
    <n v="2026"/>
    <n v="1"/>
    <n v="3"/>
    <x v="2"/>
    <x v="0"/>
    <x v="15"/>
    <x v="2"/>
    <s v="New"/>
    <x v="4"/>
    <s v="Training Mat"/>
    <n v="1"/>
    <n v="51.02"/>
    <n v="0.05"/>
    <n v="21.94"/>
    <x v="443"/>
    <n v="21.94"/>
    <n v="26.529"/>
    <n v="0.54733953661102974"/>
    <n v="1"/>
  </r>
  <r>
    <x v="448"/>
    <d v="2026-03-28T00:00:00"/>
    <n v="2026"/>
    <n v="1"/>
    <n v="3"/>
    <x v="2"/>
    <x v="2"/>
    <x v="2"/>
    <x v="1"/>
    <s v="Business"/>
    <x v="0"/>
    <s v="Compact Repair Kit"/>
    <n v="8"/>
    <n v="40.86"/>
    <n v="0.1"/>
    <n v="16.34"/>
    <x v="444"/>
    <n v="130.72"/>
    <n v="163.47200000000001"/>
    <n v="0.55566432805786703"/>
    <n v="1"/>
  </r>
  <r>
    <x v="449"/>
    <d v="2026-03-28T00:00:00"/>
    <n v="2026"/>
    <n v="1"/>
    <n v="3"/>
    <x v="2"/>
    <x v="0"/>
    <x v="9"/>
    <x v="0"/>
    <s v="New"/>
    <x v="2"/>
    <s v="Travel Backpack 35L"/>
    <n v="5"/>
    <n v="163.33000000000001"/>
    <n v="0"/>
    <n v="87.05"/>
    <x v="445"/>
    <n v="435.25"/>
    <n v="381.40000000000009"/>
    <n v="0.46702993938651816"/>
    <n v="1"/>
  </r>
  <r>
    <x v="450"/>
    <d v="2026-03-29T00:00:00"/>
    <n v="2026"/>
    <n v="1"/>
    <n v="3"/>
    <x v="2"/>
    <x v="1"/>
    <x v="14"/>
    <x v="3"/>
    <s v="New"/>
    <x v="1"/>
    <s v="Hiking Daypack 20L"/>
    <n v="1"/>
    <n v="90.27"/>
    <n v="0"/>
    <n v="46.38"/>
    <x v="446"/>
    <n v="46.38"/>
    <n v="43.889999999999993"/>
    <n v="0.48620804253904948"/>
    <n v="1"/>
  </r>
  <r>
    <x v="451"/>
    <d v="2026-03-29T00:00:00"/>
    <n v="2026"/>
    <n v="1"/>
    <n v="3"/>
    <x v="2"/>
    <x v="0"/>
    <x v="9"/>
    <x v="1"/>
    <s v="Business"/>
    <x v="2"/>
    <s v="Carry-On Duffel"/>
    <n v="12"/>
    <n v="131.31"/>
    <n v="0.05"/>
    <n v="68.459999999999994"/>
    <x v="447"/>
    <n v="821.52"/>
    <n v="675.41399999999999"/>
    <n v="0.45119824922140855"/>
    <n v="1"/>
  </r>
  <r>
    <x v="452"/>
    <d v="2026-03-29T00:00:00"/>
    <n v="2026"/>
    <n v="1"/>
    <n v="3"/>
    <x v="2"/>
    <x v="1"/>
    <x v="12"/>
    <x v="3"/>
    <s v="New"/>
    <x v="2"/>
    <s v="Travel Backpack 35L"/>
    <n v="1"/>
    <n v="167.27"/>
    <n v="0.05"/>
    <n v="88.19"/>
    <x v="448"/>
    <n v="88.19"/>
    <n v="70.716499999999996"/>
    <n v="0.44501955552478972"/>
    <n v="1"/>
  </r>
  <r>
    <x v="453"/>
    <d v="2026-03-29T00:00:00"/>
    <n v="2026"/>
    <n v="1"/>
    <n v="3"/>
    <x v="2"/>
    <x v="1"/>
    <x v="12"/>
    <x v="3"/>
    <s v="Returning"/>
    <x v="1"/>
    <s v="Trekking Poles"/>
    <n v="4"/>
    <n v="70.510000000000005"/>
    <n v="0"/>
    <n v="31.93"/>
    <x v="449"/>
    <n v="127.72"/>
    <n v="154.32000000000002"/>
    <n v="0.54715643171181394"/>
    <n v="1"/>
  </r>
  <r>
    <x v="454"/>
    <d v="2026-03-29T00:00:00"/>
    <n v="2026"/>
    <n v="1"/>
    <n v="3"/>
    <x v="2"/>
    <x v="1"/>
    <x v="6"/>
    <x v="1"/>
    <s v="New"/>
    <x v="0"/>
    <s v="Cycling Pack 12L"/>
    <n v="12"/>
    <n v="101.06"/>
    <n v="0.1"/>
    <n v="50.59"/>
    <x v="450"/>
    <n v="607.08000000000004"/>
    <n v="484.36800000000005"/>
    <n v="0.4437847703234602"/>
    <n v="1"/>
  </r>
  <r>
    <x v="455"/>
    <d v="2026-03-29T00:00:00"/>
    <n v="2026"/>
    <n v="1"/>
    <n v="3"/>
    <x v="2"/>
    <x v="3"/>
    <x v="8"/>
    <x v="0"/>
    <s v="Business"/>
    <x v="0"/>
    <s v="Commuter Helmet"/>
    <n v="2"/>
    <n v="79.849999999999994"/>
    <n v="0.05"/>
    <n v="43.78"/>
    <x v="451"/>
    <n v="87.56"/>
    <n v="64.154999999999973"/>
    <n v="0.42286524074745402"/>
    <n v="1"/>
  </r>
  <r>
    <x v="456"/>
    <d v="2026-03-29T00:00:00"/>
    <n v="2026"/>
    <n v="1"/>
    <n v="3"/>
    <x v="2"/>
    <x v="2"/>
    <x v="5"/>
    <x v="2"/>
    <s v="New"/>
    <x v="3"/>
    <s v="Trail Tent 2P"/>
    <n v="4"/>
    <n v="191.99"/>
    <n v="0"/>
    <n v="104.44"/>
    <x v="452"/>
    <n v="417.76"/>
    <n v="350.20000000000005"/>
    <n v="0.45601333402781397"/>
    <n v="1"/>
  </r>
  <r>
    <x v="457"/>
    <d v="2026-03-29T00:00:00"/>
    <n v="2026"/>
    <n v="1"/>
    <n v="3"/>
    <x v="2"/>
    <x v="1"/>
    <x v="11"/>
    <x v="0"/>
    <s v="New"/>
    <x v="0"/>
    <s v="Trail Bike Light"/>
    <n v="1"/>
    <n v="49.81"/>
    <n v="0.05"/>
    <n v="23.12"/>
    <x v="453"/>
    <n v="23.12"/>
    <n v="24.199499999999997"/>
    <n v="0.51140650260463438"/>
    <n v="1"/>
  </r>
  <r>
    <x v="458"/>
    <d v="2026-03-29T00:00:00"/>
    <n v="2026"/>
    <n v="1"/>
    <n v="3"/>
    <x v="2"/>
    <x v="0"/>
    <x v="15"/>
    <x v="2"/>
    <s v="New"/>
    <x v="4"/>
    <s v="Resistance Band Set"/>
    <n v="1"/>
    <n v="40.39"/>
    <n v="0.1"/>
    <n v="14.97"/>
    <x v="454"/>
    <n v="14.97"/>
    <n v="21.381"/>
    <n v="0.58818189320788972"/>
    <n v="1"/>
  </r>
  <r>
    <x v="459"/>
    <d v="2026-03-29T00:00:00"/>
    <n v="2026"/>
    <n v="1"/>
    <n v="3"/>
    <x v="2"/>
    <x v="0"/>
    <x v="0"/>
    <x v="0"/>
    <s v="Returning"/>
    <x v="2"/>
    <s v="Insulated Bottle"/>
    <n v="1"/>
    <n v="35.700000000000003"/>
    <n v="0.05"/>
    <n v="13.85"/>
    <x v="432"/>
    <n v="13.85"/>
    <n v="20.064999999999998"/>
    <n v="0.59162612413386406"/>
    <n v="1"/>
  </r>
  <r>
    <x v="460"/>
    <d v="2026-03-29T00:00:00"/>
    <n v="2026"/>
    <n v="1"/>
    <n v="3"/>
    <x v="2"/>
    <x v="2"/>
    <x v="10"/>
    <x v="3"/>
    <s v="Returning"/>
    <x v="3"/>
    <s v="Portable Camp Stove"/>
    <n v="1"/>
    <n v="80.09"/>
    <n v="0"/>
    <n v="40.61"/>
    <x v="455"/>
    <n v="40.61"/>
    <n v="39.480000000000004"/>
    <n v="0.49294543638406796"/>
    <n v="1"/>
  </r>
  <r>
    <x v="461"/>
    <d v="2026-03-29T00:00:00"/>
    <n v="2026"/>
    <n v="1"/>
    <n v="3"/>
    <x v="2"/>
    <x v="3"/>
    <x v="13"/>
    <x v="3"/>
    <s v="New"/>
    <x v="1"/>
    <s v="Trail Boots"/>
    <n v="1"/>
    <n v="142.87"/>
    <n v="0.1"/>
    <n v="77.33"/>
    <x v="456"/>
    <n v="77.33"/>
    <n v="51.253"/>
    <n v="0.39859857057309289"/>
    <n v="1"/>
  </r>
  <r>
    <x v="462"/>
    <d v="2026-03-30T00:00:00"/>
    <n v="2026"/>
    <n v="1"/>
    <n v="3"/>
    <x v="2"/>
    <x v="3"/>
    <x v="8"/>
    <x v="0"/>
    <s v="Returning"/>
    <x v="4"/>
    <s v="Resistance Band Set"/>
    <n v="1"/>
    <n v="40.53"/>
    <n v="0"/>
    <n v="14.32"/>
    <x v="457"/>
    <n v="14.32"/>
    <n v="26.21"/>
    <n v="0.64668147051566738"/>
    <n v="1"/>
  </r>
  <r>
    <x v="463"/>
    <d v="2026-03-30T00:00:00"/>
    <n v="2026"/>
    <n v="1"/>
    <n v="3"/>
    <x v="2"/>
    <x v="3"/>
    <x v="8"/>
    <x v="0"/>
    <s v="Returning"/>
    <x v="0"/>
    <s v="Trail Bike Light"/>
    <n v="1"/>
    <n v="49.46"/>
    <n v="0"/>
    <n v="23.04"/>
    <x v="458"/>
    <n v="23.04"/>
    <n v="26.42"/>
    <n v="0.53416902547513145"/>
    <n v="1"/>
  </r>
  <r>
    <x v="464"/>
    <d v="2026-03-30T00:00:00"/>
    <n v="2026"/>
    <n v="1"/>
    <n v="3"/>
    <x v="2"/>
    <x v="1"/>
    <x v="14"/>
    <x v="3"/>
    <s v="Business"/>
    <x v="1"/>
    <s v="Trail Boots"/>
    <n v="3"/>
    <n v="142.46"/>
    <n v="0"/>
    <n v="79.650000000000006"/>
    <x v="459"/>
    <n v="238.95000000000002"/>
    <n v="188.42999999999998"/>
    <n v="0.44089569001825069"/>
    <n v="1"/>
  </r>
  <r>
    <x v="465"/>
    <d v="2026-03-30T00:00:00"/>
    <n v="2026"/>
    <n v="1"/>
    <n v="3"/>
    <x v="2"/>
    <x v="3"/>
    <x v="13"/>
    <x v="1"/>
    <s v="Business"/>
    <x v="1"/>
    <s v="Trail Boots"/>
    <n v="6"/>
    <n v="142.18"/>
    <n v="0.05"/>
    <n v="80.94"/>
    <x v="460"/>
    <n v="485.64"/>
    <n v="324.78600000000006"/>
    <n v="0.40075960050640036"/>
    <n v="1"/>
  </r>
  <r>
    <x v="466"/>
    <d v="2026-03-30T00:00:00"/>
    <n v="2026"/>
    <n v="1"/>
    <n v="3"/>
    <x v="2"/>
    <x v="1"/>
    <x v="14"/>
    <x v="0"/>
    <s v="New"/>
    <x v="4"/>
    <s v="Resistance Band Set"/>
    <n v="2"/>
    <n v="41.04"/>
    <n v="0"/>
    <n v="15.03"/>
    <x v="461"/>
    <n v="30.06"/>
    <n v="52.019999999999996"/>
    <n v="0.63377192982456132"/>
    <n v="1"/>
  </r>
  <r>
    <x v="467"/>
    <d v="2026-03-30T00:00:00"/>
    <n v="2026"/>
    <n v="1"/>
    <n v="3"/>
    <x v="2"/>
    <x v="1"/>
    <x v="12"/>
    <x v="0"/>
    <s v="Returning"/>
    <x v="1"/>
    <s v="Trail Boots"/>
    <n v="2"/>
    <n v="145.06"/>
    <n v="0.15"/>
    <n v="77.08"/>
    <x v="462"/>
    <n v="154.16"/>
    <n v="92.442000000000007"/>
    <n v="0.37486313979610875"/>
    <n v="1"/>
  </r>
  <r>
    <x v="468"/>
    <d v="2026-03-30T00:00:00"/>
    <n v="2026"/>
    <n v="1"/>
    <n v="3"/>
    <x v="2"/>
    <x v="1"/>
    <x v="11"/>
    <x v="0"/>
    <s v="Returning"/>
    <x v="2"/>
    <s v="Carry-On Duffel"/>
    <n v="1"/>
    <n v="130.72999999999999"/>
    <n v="0"/>
    <n v="66.17"/>
    <x v="463"/>
    <n v="66.17"/>
    <n v="64.559999999999988"/>
    <n v="0.4938422703281572"/>
    <n v="1"/>
  </r>
  <r>
    <x v="469"/>
    <d v="2026-03-30T00:00:00"/>
    <n v="2026"/>
    <n v="1"/>
    <n v="3"/>
    <x v="2"/>
    <x v="3"/>
    <x v="13"/>
    <x v="0"/>
    <s v="Business"/>
    <x v="4"/>
    <s v="Recovery Roller"/>
    <n v="2"/>
    <n v="36.630000000000003"/>
    <n v="0"/>
    <n v="14.31"/>
    <x v="464"/>
    <n v="28.62"/>
    <n v="44.64"/>
    <n v="0.60933660933660927"/>
    <n v="1"/>
  </r>
  <r>
    <x v="470"/>
    <d v="2026-03-31T00:00:00"/>
    <n v="2026"/>
    <n v="1"/>
    <n v="3"/>
    <x v="2"/>
    <x v="3"/>
    <x v="13"/>
    <x v="3"/>
    <s v="New"/>
    <x v="0"/>
    <s v="Trail Bike Light"/>
    <n v="1"/>
    <n v="50.99"/>
    <n v="0.1"/>
    <n v="21.86"/>
    <x v="465"/>
    <n v="21.86"/>
    <n v="24.031000000000006"/>
    <n v="0.52365387548756848"/>
    <n v="1"/>
  </r>
  <r>
    <x v="471"/>
    <d v="2026-03-31T00:00:00"/>
    <n v="2026"/>
    <n v="1"/>
    <n v="3"/>
    <x v="2"/>
    <x v="1"/>
    <x v="6"/>
    <x v="0"/>
    <s v="Returning"/>
    <x v="2"/>
    <s v="Carry-On Duffel"/>
    <n v="4"/>
    <n v="134.18"/>
    <n v="0"/>
    <n v="66.430000000000007"/>
    <x v="466"/>
    <n v="265.72000000000003"/>
    <n v="271"/>
    <n v="0.5049187658369354"/>
    <n v="1"/>
  </r>
  <r>
    <x v="472"/>
    <d v="2026-03-31T00:00:00"/>
    <n v="2026"/>
    <n v="1"/>
    <n v="3"/>
    <x v="2"/>
    <x v="1"/>
    <x v="12"/>
    <x v="2"/>
    <s v="Business"/>
    <x v="4"/>
    <s v="Training Mat"/>
    <n v="2"/>
    <n v="50.86"/>
    <n v="0.1"/>
    <n v="21.76"/>
    <x v="467"/>
    <n v="43.52"/>
    <n v="48.027999999999999"/>
    <n v="0.52462096386595003"/>
    <n v="1"/>
  </r>
  <r>
    <x v="473"/>
    <d v="2026-03-31T00:00:00"/>
    <n v="2026"/>
    <n v="1"/>
    <n v="3"/>
    <x v="2"/>
    <x v="1"/>
    <x v="12"/>
    <x v="1"/>
    <s v="Business"/>
    <x v="3"/>
    <s v="Compact Sleeping Bag"/>
    <n v="12"/>
    <n v="124.86"/>
    <n v="0.1"/>
    <n v="60.82"/>
    <x v="468"/>
    <n v="729.84"/>
    <n v="618.64800000000002"/>
    <n v="0.45877160197198641"/>
    <n v="1"/>
  </r>
  <r>
    <x v="474"/>
    <d v="2026-04-01T00:00:00"/>
    <n v="2026"/>
    <n v="2"/>
    <n v="4"/>
    <x v="3"/>
    <x v="3"/>
    <x v="4"/>
    <x v="0"/>
    <s v="Business"/>
    <x v="0"/>
    <s v="Commuter Helmet"/>
    <n v="1"/>
    <n v="81.760000000000005"/>
    <n v="0.1"/>
    <n v="42.78"/>
    <x v="469"/>
    <n v="42.78"/>
    <n v="30.804000000000002"/>
    <n v="0.4186236138290933"/>
    <n v="1"/>
  </r>
  <r>
    <x v="475"/>
    <d v="2026-04-01T00:00:00"/>
    <n v="2026"/>
    <n v="2"/>
    <n v="4"/>
    <x v="3"/>
    <x v="1"/>
    <x v="14"/>
    <x v="2"/>
    <s v="Business"/>
    <x v="2"/>
    <s v="Carry-On Duffel"/>
    <n v="1"/>
    <n v="134.65"/>
    <n v="0"/>
    <n v="68.19"/>
    <x v="470"/>
    <n v="68.19"/>
    <n v="66.460000000000008"/>
    <n v="0.49357593761604163"/>
    <n v="1"/>
  </r>
  <r>
    <x v="476"/>
    <d v="2026-04-01T00:00:00"/>
    <n v="2026"/>
    <n v="2"/>
    <n v="4"/>
    <x v="3"/>
    <x v="2"/>
    <x v="16"/>
    <x v="0"/>
    <s v="Business"/>
    <x v="0"/>
    <s v="Compact Repair Kit"/>
    <n v="1"/>
    <n v="41.21"/>
    <n v="0"/>
    <n v="16.34"/>
    <x v="471"/>
    <n v="16.34"/>
    <n v="24.87"/>
    <n v="0.60349429750060668"/>
    <n v="1"/>
  </r>
  <r>
    <x v="477"/>
    <d v="2026-04-01T00:00:00"/>
    <n v="2026"/>
    <n v="2"/>
    <n v="4"/>
    <x v="3"/>
    <x v="1"/>
    <x v="12"/>
    <x v="0"/>
    <s v="Returning"/>
    <x v="4"/>
    <s v="Resistance Band Set"/>
    <n v="2"/>
    <n v="40.590000000000003"/>
    <n v="0"/>
    <n v="15.01"/>
    <x v="472"/>
    <n v="30.02"/>
    <n v="51.160000000000011"/>
    <n v="0.63020448386302053"/>
    <n v="1"/>
  </r>
  <r>
    <x v="478"/>
    <d v="2026-04-01T00:00:00"/>
    <n v="2026"/>
    <n v="2"/>
    <n v="4"/>
    <x v="3"/>
    <x v="0"/>
    <x v="15"/>
    <x v="0"/>
    <s v="New"/>
    <x v="3"/>
    <s v="Compact Sleeping Bag"/>
    <n v="3"/>
    <n v="124.08"/>
    <n v="0.05"/>
    <n v="62.41"/>
    <x v="473"/>
    <n v="187.23"/>
    <n v="166.398"/>
    <n v="0.47054531880959655"/>
    <n v="1"/>
  </r>
  <r>
    <x v="479"/>
    <d v="2026-04-01T00:00:00"/>
    <n v="2026"/>
    <n v="2"/>
    <n v="4"/>
    <x v="3"/>
    <x v="1"/>
    <x v="1"/>
    <x v="0"/>
    <s v="Returning"/>
    <x v="3"/>
    <s v="Compact Sleeping Bag"/>
    <n v="2"/>
    <n v="125.35"/>
    <n v="0.15"/>
    <n v="60.73"/>
    <x v="474"/>
    <n v="121.46"/>
    <n v="91.635000000000005"/>
    <n v="0.43001947488209485"/>
    <n v="1"/>
  </r>
  <r>
    <x v="480"/>
    <d v="2026-04-01T00:00:00"/>
    <n v="2026"/>
    <n v="2"/>
    <n v="4"/>
    <x v="3"/>
    <x v="1"/>
    <x v="14"/>
    <x v="3"/>
    <s v="New"/>
    <x v="4"/>
    <s v="Recovery Roller"/>
    <n v="3"/>
    <n v="36.090000000000003"/>
    <n v="0"/>
    <n v="14.03"/>
    <x v="475"/>
    <n v="42.089999999999996"/>
    <n v="66.180000000000007"/>
    <n v="0.61124965364366857"/>
    <n v="1"/>
  </r>
  <r>
    <x v="481"/>
    <d v="2026-04-01T00:00:00"/>
    <n v="2026"/>
    <n v="2"/>
    <n v="4"/>
    <x v="3"/>
    <x v="1"/>
    <x v="12"/>
    <x v="1"/>
    <s v="Business"/>
    <x v="1"/>
    <s v="Hiking Daypack 20L"/>
    <n v="15"/>
    <n v="94.33"/>
    <n v="0.1"/>
    <n v="44.38"/>
    <x v="476"/>
    <n v="665.7"/>
    <n v="607.75500000000011"/>
    <n v="0.47724890161018652"/>
    <n v="1"/>
  </r>
  <r>
    <x v="482"/>
    <d v="2026-04-02T00:00:00"/>
    <n v="2026"/>
    <n v="2"/>
    <n v="4"/>
    <x v="3"/>
    <x v="3"/>
    <x v="4"/>
    <x v="2"/>
    <s v="Returning"/>
    <x v="2"/>
    <s v="Insulated Bottle"/>
    <n v="1"/>
    <n v="35.6"/>
    <n v="0.1"/>
    <n v="13.39"/>
    <x v="477"/>
    <n v="13.39"/>
    <n v="18.649999999999999"/>
    <n v="0.58208489388264661"/>
    <n v="1"/>
  </r>
  <r>
    <x v="483"/>
    <d v="2026-04-02T00:00:00"/>
    <n v="2026"/>
    <n v="2"/>
    <n v="4"/>
    <x v="3"/>
    <x v="1"/>
    <x v="12"/>
    <x v="3"/>
    <s v="Returning"/>
    <x v="0"/>
    <s v="Trail Bike Light"/>
    <n v="1"/>
    <n v="50.17"/>
    <n v="0"/>
    <n v="21.95"/>
    <x v="478"/>
    <n v="21.95"/>
    <n v="28.220000000000002"/>
    <n v="0.56248754235598963"/>
    <n v="1"/>
  </r>
  <r>
    <x v="484"/>
    <d v="2026-04-02T00:00:00"/>
    <n v="2026"/>
    <n v="2"/>
    <n v="4"/>
    <x v="3"/>
    <x v="3"/>
    <x v="8"/>
    <x v="0"/>
    <s v="Returning"/>
    <x v="1"/>
    <s v="Trekking Poles"/>
    <n v="2"/>
    <n v="72.900000000000006"/>
    <n v="0"/>
    <n v="31.52"/>
    <x v="479"/>
    <n v="63.04"/>
    <n v="82.760000000000019"/>
    <n v="0.5676268861454048"/>
    <n v="1"/>
  </r>
  <r>
    <x v="485"/>
    <d v="2026-04-03T00:00:00"/>
    <n v="2026"/>
    <n v="2"/>
    <n v="4"/>
    <x v="3"/>
    <x v="2"/>
    <x v="16"/>
    <x v="0"/>
    <s v="New"/>
    <x v="1"/>
    <s v="Hiking Daypack 20L"/>
    <n v="2"/>
    <n v="93.48"/>
    <n v="0"/>
    <n v="45.15"/>
    <x v="480"/>
    <n v="90.3"/>
    <n v="96.660000000000011"/>
    <n v="0.51700898587933253"/>
    <n v="1"/>
  </r>
  <r>
    <x v="486"/>
    <d v="2026-04-03T00:00:00"/>
    <n v="2026"/>
    <n v="2"/>
    <n v="4"/>
    <x v="3"/>
    <x v="1"/>
    <x v="12"/>
    <x v="0"/>
    <s v="New"/>
    <x v="3"/>
    <s v="Compact Sleeping Bag"/>
    <n v="1"/>
    <n v="123.63"/>
    <n v="0"/>
    <n v="58.88"/>
    <x v="481"/>
    <n v="58.88"/>
    <n v="64.75"/>
    <n v="0.52374019250990866"/>
    <n v="1"/>
  </r>
  <r>
    <x v="487"/>
    <d v="2026-04-03T00:00:00"/>
    <n v="2026"/>
    <n v="2"/>
    <n v="4"/>
    <x v="3"/>
    <x v="1"/>
    <x v="12"/>
    <x v="0"/>
    <s v="New"/>
    <x v="2"/>
    <s v="Travel Backpack 35L"/>
    <n v="3"/>
    <n v="168.37"/>
    <n v="0"/>
    <n v="87.15"/>
    <x v="482"/>
    <n v="261.45000000000005"/>
    <n v="243.65999999999997"/>
    <n v="0.4823899744610084"/>
    <n v="1"/>
  </r>
  <r>
    <x v="488"/>
    <d v="2026-04-03T00:00:00"/>
    <n v="2026"/>
    <n v="2"/>
    <n v="4"/>
    <x v="3"/>
    <x v="0"/>
    <x v="9"/>
    <x v="3"/>
    <s v="New"/>
    <x v="0"/>
    <s v="Trail Bike Light"/>
    <n v="4"/>
    <n v="51.68"/>
    <n v="0.05"/>
    <n v="23.09"/>
    <x v="483"/>
    <n v="92.36"/>
    <n v="104.02399999999999"/>
    <n v="0.52969692031937421"/>
    <n v="1"/>
  </r>
  <r>
    <x v="489"/>
    <d v="2026-04-03T00:00:00"/>
    <n v="2026"/>
    <n v="2"/>
    <n v="4"/>
    <x v="3"/>
    <x v="1"/>
    <x v="12"/>
    <x v="3"/>
    <s v="New"/>
    <x v="0"/>
    <s v="Compact Repair Kit"/>
    <n v="1"/>
    <n v="40.159999999999997"/>
    <n v="0"/>
    <n v="16.77"/>
    <x v="484"/>
    <n v="16.77"/>
    <n v="23.389999999999997"/>
    <n v="0.58242031872509958"/>
    <n v="1"/>
  </r>
  <r>
    <x v="490"/>
    <d v="2026-04-03T00:00:00"/>
    <n v="2026"/>
    <n v="2"/>
    <n v="4"/>
    <x v="3"/>
    <x v="3"/>
    <x v="13"/>
    <x v="2"/>
    <s v="Returning"/>
    <x v="2"/>
    <s v="Insulated Bottle"/>
    <n v="3"/>
    <n v="36.17"/>
    <n v="0.1"/>
    <n v="13.65"/>
    <x v="485"/>
    <n v="40.950000000000003"/>
    <n v="56.709000000000003"/>
    <n v="0.58068380794396834"/>
    <n v="1"/>
  </r>
  <r>
    <x v="491"/>
    <d v="2026-04-03T00:00:00"/>
    <n v="2026"/>
    <n v="2"/>
    <n v="4"/>
    <x v="3"/>
    <x v="2"/>
    <x v="10"/>
    <x v="0"/>
    <s v="New"/>
    <x v="2"/>
    <s v="Carry-On Duffel"/>
    <n v="4"/>
    <n v="130.55000000000001"/>
    <n v="0"/>
    <n v="67.66"/>
    <x v="486"/>
    <n v="270.64"/>
    <n v="251.56000000000006"/>
    <n v="0.48173113749521262"/>
    <n v="1"/>
  </r>
  <r>
    <x v="492"/>
    <d v="2026-04-03T00:00:00"/>
    <n v="2026"/>
    <n v="2"/>
    <n v="4"/>
    <x v="3"/>
    <x v="3"/>
    <x v="8"/>
    <x v="0"/>
    <s v="New"/>
    <x v="0"/>
    <s v="Cycling Pack 12L"/>
    <n v="2"/>
    <n v="102.63"/>
    <n v="0"/>
    <n v="50.19"/>
    <x v="487"/>
    <n v="100.38"/>
    <n v="104.88"/>
    <n v="0.51096170710318622"/>
    <n v="1"/>
  </r>
  <r>
    <x v="493"/>
    <d v="2026-04-03T00:00:00"/>
    <n v="2026"/>
    <n v="2"/>
    <n v="4"/>
    <x v="3"/>
    <x v="3"/>
    <x v="13"/>
    <x v="3"/>
    <s v="Returning"/>
    <x v="0"/>
    <s v="Commuter Helmet"/>
    <n v="6"/>
    <n v="81.239999999999995"/>
    <n v="0"/>
    <n v="43.28"/>
    <x v="488"/>
    <n v="259.68"/>
    <n v="227.75999999999993"/>
    <n v="0.46725750861644505"/>
    <n v="1"/>
  </r>
  <r>
    <x v="494"/>
    <d v="2026-04-03T00:00:00"/>
    <n v="2026"/>
    <n v="2"/>
    <n v="4"/>
    <x v="3"/>
    <x v="3"/>
    <x v="8"/>
    <x v="0"/>
    <s v="New"/>
    <x v="1"/>
    <s v="Trekking Poles"/>
    <n v="3"/>
    <n v="72.11"/>
    <n v="0.05"/>
    <n v="31.63"/>
    <x v="489"/>
    <n v="94.89"/>
    <n v="110.62349999999996"/>
    <n v="0.5382785072513484"/>
    <n v="1"/>
  </r>
  <r>
    <x v="495"/>
    <d v="2026-04-04T00:00:00"/>
    <n v="2026"/>
    <n v="2"/>
    <n v="4"/>
    <x v="3"/>
    <x v="2"/>
    <x v="16"/>
    <x v="2"/>
    <s v="New"/>
    <x v="1"/>
    <s v="Hiking Daypack 20L"/>
    <n v="4"/>
    <n v="90.15"/>
    <n v="0"/>
    <n v="44.9"/>
    <x v="490"/>
    <n v="179.6"/>
    <n v="181.00000000000003"/>
    <n v="0.50194120909595119"/>
    <n v="1"/>
  </r>
  <r>
    <x v="496"/>
    <d v="2026-04-04T00:00:00"/>
    <n v="2026"/>
    <n v="2"/>
    <n v="4"/>
    <x v="3"/>
    <x v="3"/>
    <x v="4"/>
    <x v="2"/>
    <s v="Returning"/>
    <x v="0"/>
    <s v="Trail Bike Light"/>
    <n v="1"/>
    <n v="50.7"/>
    <n v="0.05"/>
    <n v="21.85"/>
    <x v="491"/>
    <n v="21.85"/>
    <n v="26.314999999999998"/>
    <n v="0.54635108481262329"/>
    <n v="1"/>
  </r>
  <r>
    <x v="497"/>
    <d v="2026-04-04T00:00:00"/>
    <n v="2026"/>
    <n v="2"/>
    <n v="4"/>
    <x v="3"/>
    <x v="0"/>
    <x v="0"/>
    <x v="0"/>
    <s v="Returning"/>
    <x v="4"/>
    <s v="Resistance Band Set"/>
    <n v="1"/>
    <n v="41.13"/>
    <n v="0"/>
    <n v="15.04"/>
    <x v="492"/>
    <n v="15.04"/>
    <n v="26.090000000000003"/>
    <n v="0.63433017262338931"/>
    <n v="1"/>
  </r>
  <r>
    <x v="498"/>
    <d v="2026-04-04T00:00:00"/>
    <n v="2026"/>
    <n v="2"/>
    <n v="4"/>
    <x v="3"/>
    <x v="1"/>
    <x v="1"/>
    <x v="2"/>
    <s v="Returning"/>
    <x v="3"/>
    <s v="Compact Sleeping Bag"/>
    <n v="1"/>
    <n v="121.66"/>
    <n v="0"/>
    <n v="61.37"/>
    <x v="493"/>
    <n v="61.37"/>
    <n v="60.29"/>
    <n v="0.49556140062469178"/>
    <n v="1"/>
  </r>
  <r>
    <x v="499"/>
    <d v="2026-04-04T00:00:00"/>
    <n v="2026"/>
    <n v="2"/>
    <n v="4"/>
    <x v="3"/>
    <x v="2"/>
    <x v="16"/>
    <x v="2"/>
    <s v="New"/>
    <x v="4"/>
    <s v="Weighted Vest"/>
    <n v="1"/>
    <n v="122.77"/>
    <n v="0.1"/>
    <n v="70.59"/>
    <x v="494"/>
    <n v="70.59"/>
    <n v="39.902999999999992"/>
    <n v="0.36113599956558329"/>
    <n v="1"/>
  </r>
  <r>
    <x v="500"/>
    <d v="2026-04-04T00:00:00"/>
    <n v="2026"/>
    <n v="2"/>
    <n v="4"/>
    <x v="3"/>
    <x v="3"/>
    <x v="13"/>
    <x v="0"/>
    <s v="Returning"/>
    <x v="0"/>
    <s v="Trail Bike Light"/>
    <n v="1"/>
    <n v="49.96"/>
    <n v="0"/>
    <n v="22.13"/>
    <x v="495"/>
    <n v="22.13"/>
    <n v="27.830000000000002"/>
    <n v="0.55704563650920735"/>
    <n v="1"/>
  </r>
  <r>
    <x v="501"/>
    <d v="2026-04-05T00:00:00"/>
    <n v="2026"/>
    <n v="2"/>
    <n v="4"/>
    <x v="3"/>
    <x v="3"/>
    <x v="8"/>
    <x v="3"/>
    <s v="Returning"/>
    <x v="1"/>
    <s v="Summit Backpack 45L"/>
    <n v="2"/>
    <n v="155.13"/>
    <n v="0.15"/>
    <n v="80.959999999999994"/>
    <x v="496"/>
    <n v="161.91999999999999"/>
    <n v="101.80100000000002"/>
    <n v="0.38601779911345707"/>
    <n v="1"/>
  </r>
  <r>
    <x v="502"/>
    <d v="2026-04-05T00:00:00"/>
    <n v="2026"/>
    <n v="2"/>
    <n v="4"/>
    <x v="3"/>
    <x v="3"/>
    <x v="13"/>
    <x v="0"/>
    <s v="New"/>
    <x v="1"/>
    <s v="Trekking Poles"/>
    <n v="3"/>
    <n v="69.83"/>
    <n v="0.05"/>
    <n v="31.53"/>
    <x v="497"/>
    <n v="94.59"/>
    <n v="104.4255"/>
    <n v="0.52471038687941396"/>
    <n v="1"/>
  </r>
  <r>
    <x v="503"/>
    <d v="2026-04-05T00:00:00"/>
    <n v="2026"/>
    <n v="2"/>
    <n v="4"/>
    <x v="3"/>
    <x v="1"/>
    <x v="6"/>
    <x v="2"/>
    <s v="Returning"/>
    <x v="2"/>
    <s v="Insulated Bottle"/>
    <n v="1"/>
    <n v="35.4"/>
    <n v="0"/>
    <n v="13.37"/>
    <x v="498"/>
    <n v="13.37"/>
    <n v="22.03"/>
    <n v="0.62231638418079105"/>
    <n v="1"/>
  </r>
  <r>
    <x v="504"/>
    <d v="2026-04-05T00:00:00"/>
    <n v="2026"/>
    <n v="2"/>
    <n v="4"/>
    <x v="3"/>
    <x v="3"/>
    <x v="7"/>
    <x v="0"/>
    <s v="New"/>
    <x v="4"/>
    <s v="Training Mat"/>
    <n v="1"/>
    <n v="51.75"/>
    <n v="0.1"/>
    <n v="22.1"/>
    <x v="499"/>
    <n v="22.1"/>
    <n v="24.475000000000001"/>
    <n v="0.52549651100375738"/>
    <n v="1"/>
  </r>
  <r>
    <x v="505"/>
    <d v="2026-04-05T00:00:00"/>
    <n v="2026"/>
    <n v="2"/>
    <n v="4"/>
    <x v="3"/>
    <x v="3"/>
    <x v="13"/>
    <x v="3"/>
    <s v="New"/>
    <x v="0"/>
    <s v="Compact Repair Kit"/>
    <n v="6"/>
    <n v="39.6"/>
    <n v="0.15"/>
    <n v="17.010000000000002"/>
    <x v="500"/>
    <n v="102.06"/>
    <n v="99.9"/>
    <n v="0.49465240641711233"/>
    <n v="1"/>
  </r>
  <r>
    <x v="506"/>
    <d v="2026-04-06T00:00:00"/>
    <n v="2026"/>
    <n v="2"/>
    <n v="4"/>
    <x v="3"/>
    <x v="1"/>
    <x v="6"/>
    <x v="2"/>
    <s v="New"/>
    <x v="4"/>
    <s v="Weighted Vest"/>
    <n v="2"/>
    <n v="125.94"/>
    <n v="0.05"/>
    <n v="70.94"/>
    <x v="501"/>
    <n v="141.88"/>
    <n v="97.405999999999977"/>
    <n v="0.40706936469329585"/>
    <n v="1"/>
  </r>
  <r>
    <x v="507"/>
    <d v="2026-04-06T00:00:00"/>
    <n v="2026"/>
    <n v="2"/>
    <n v="4"/>
    <x v="3"/>
    <x v="1"/>
    <x v="1"/>
    <x v="0"/>
    <s v="Returning"/>
    <x v="3"/>
    <s v="Compact Sleeping Bag"/>
    <n v="3"/>
    <n v="124.67"/>
    <n v="0"/>
    <n v="61.46"/>
    <x v="502"/>
    <n v="184.38"/>
    <n v="189.63"/>
    <n v="0.50701852891633914"/>
    <n v="1"/>
  </r>
  <r>
    <x v="508"/>
    <d v="2026-04-06T00:00:00"/>
    <n v="2026"/>
    <n v="2"/>
    <n v="4"/>
    <x v="3"/>
    <x v="3"/>
    <x v="8"/>
    <x v="0"/>
    <s v="Returning"/>
    <x v="1"/>
    <s v="Trekking Poles"/>
    <n v="2"/>
    <n v="72.260000000000005"/>
    <n v="0"/>
    <n v="33.21"/>
    <x v="503"/>
    <n v="66.42"/>
    <n v="78.100000000000009"/>
    <n v="0.54040963188486024"/>
    <n v="1"/>
  </r>
  <r>
    <x v="509"/>
    <d v="2026-04-06T00:00:00"/>
    <n v="2026"/>
    <n v="2"/>
    <n v="4"/>
    <x v="3"/>
    <x v="1"/>
    <x v="12"/>
    <x v="1"/>
    <s v="Business"/>
    <x v="0"/>
    <s v="Trail Bike Light"/>
    <n v="10"/>
    <n v="50.64"/>
    <n v="0.2"/>
    <n v="22.99"/>
    <x v="504"/>
    <n v="229.89999999999998"/>
    <n v="175.22000000000003"/>
    <n v="0.43251382306477099"/>
    <n v="1"/>
  </r>
  <r>
    <x v="510"/>
    <d v="2026-04-06T00:00:00"/>
    <n v="2026"/>
    <n v="2"/>
    <n v="4"/>
    <x v="3"/>
    <x v="0"/>
    <x v="9"/>
    <x v="0"/>
    <s v="New"/>
    <x v="1"/>
    <s v="Trekking Poles"/>
    <n v="1"/>
    <n v="73"/>
    <n v="0"/>
    <n v="32.4"/>
    <x v="505"/>
    <n v="32.4"/>
    <n v="40.6"/>
    <n v="0.55616438356164388"/>
    <n v="1"/>
  </r>
  <r>
    <x v="511"/>
    <d v="2026-04-06T00:00:00"/>
    <n v="2026"/>
    <n v="2"/>
    <n v="4"/>
    <x v="3"/>
    <x v="0"/>
    <x v="15"/>
    <x v="0"/>
    <s v="Returning"/>
    <x v="2"/>
    <s v="Insulated Bottle"/>
    <n v="1"/>
    <n v="35.700000000000003"/>
    <n v="0"/>
    <n v="13.8"/>
    <x v="506"/>
    <n v="13.8"/>
    <n v="21.900000000000002"/>
    <n v="0.61344537815126055"/>
    <n v="1"/>
  </r>
  <r>
    <x v="512"/>
    <d v="2026-04-06T00:00:00"/>
    <n v="2026"/>
    <n v="2"/>
    <n v="4"/>
    <x v="3"/>
    <x v="2"/>
    <x v="16"/>
    <x v="1"/>
    <s v="New"/>
    <x v="1"/>
    <s v="Summit Backpack 45L"/>
    <n v="8"/>
    <n v="152.41999999999999"/>
    <n v="0.05"/>
    <n v="80.11"/>
    <x v="507"/>
    <n v="640.88"/>
    <n v="517.51199999999983"/>
    <n v="0.44675032286134564"/>
    <n v="1"/>
  </r>
  <r>
    <x v="513"/>
    <d v="2026-04-06T00:00:00"/>
    <n v="2026"/>
    <n v="2"/>
    <n v="4"/>
    <x v="3"/>
    <x v="3"/>
    <x v="8"/>
    <x v="0"/>
    <s v="Returning"/>
    <x v="0"/>
    <s v="Commuter Helmet"/>
    <n v="1"/>
    <n v="81.78"/>
    <n v="0"/>
    <n v="42.82"/>
    <x v="508"/>
    <n v="42.82"/>
    <n v="38.96"/>
    <n v="0.47640009782342874"/>
    <n v="1"/>
  </r>
  <r>
    <x v="514"/>
    <d v="2026-04-06T00:00:00"/>
    <n v="2026"/>
    <n v="2"/>
    <n v="4"/>
    <x v="3"/>
    <x v="1"/>
    <x v="6"/>
    <x v="0"/>
    <s v="Business"/>
    <x v="0"/>
    <s v="Cycling Pack 12L"/>
    <n v="6"/>
    <n v="102.59"/>
    <n v="0.1"/>
    <n v="49.6"/>
    <x v="509"/>
    <n v="297.60000000000002"/>
    <n v="256.38599999999997"/>
    <n v="0.46280230908362302"/>
    <n v="1"/>
  </r>
  <r>
    <x v="515"/>
    <d v="2026-04-06T00:00:00"/>
    <n v="2026"/>
    <n v="2"/>
    <n v="4"/>
    <x v="3"/>
    <x v="3"/>
    <x v="8"/>
    <x v="2"/>
    <s v="Returning"/>
    <x v="1"/>
    <s v="Summit Backpack 45L"/>
    <n v="2"/>
    <n v="152.44"/>
    <n v="0.15"/>
    <n v="76.680000000000007"/>
    <x v="510"/>
    <n v="153.36000000000001"/>
    <n v="105.78799999999995"/>
    <n v="0.4082146109559015"/>
    <n v="1"/>
  </r>
  <r>
    <x v="516"/>
    <d v="2026-04-06T00:00:00"/>
    <n v="2026"/>
    <n v="2"/>
    <n v="4"/>
    <x v="3"/>
    <x v="1"/>
    <x v="1"/>
    <x v="0"/>
    <s v="New"/>
    <x v="2"/>
    <s v="Carry-On Duffel"/>
    <n v="6"/>
    <n v="136.29"/>
    <n v="0"/>
    <n v="68.209999999999994"/>
    <x v="511"/>
    <n v="409.26"/>
    <n v="408.48"/>
    <n v="0.49952307579426225"/>
    <n v="1"/>
  </r>
  <r>
    <x v="517"/>
    <d v="2026-04-06T00:00:00"/>
    <n v="2026"/>
    <n v="2"/>
    <n v="4"/>
    <x v="3"/>
    <x v="0"/>
    <x v="9"/>
    <x v="1"/>
    <s v="Business"/>
    <x v="1"/>
    <s v="Summit Backpack 45L"/>
    <n v="4"/>
    <n v="157.51"/>
    <n v="0.2"/>
    <n v="79.209999999999994"/>
    <x v="512"/>
    <n v="316.83999999999997"/>
    <n v="187.19200000000001"/>
    <n v="0.37138911815122855"/>
    <n v="1"/>
  </r>
  <r>
    <x v="518"/>
    <d v="2026-04-07T00:00:00"/>
    <n v="2026"/>
    <n v="2"/>
    <n v="4"/>
    <x v="3"/>
    <x v="2"/>
    <x v="3"/>
    <x v="0"/>
    <s v="New"/>
    <x v="3"/>
    <s v="Compact Sleeping Bag"/>
    <n v="2"/>
    <n v="120.5"/>
    <n v="0"/>
    <n v="61.42"/>
    <x v="513"/>
    <n v="122.84"/>
    <n v="118.16"/>
    <n v="0.49029045643153524"/>
    <n v="1"/>
  </r>
  <r>
    <x v="519"/>
    <d v="2026-04-07T00:00:00"/>
    <n v="2026"/>
    <n v="2"/>
    <n v="4"/>
    <x v="3"/>
    <x v="0"/>
    <x v="0"/>
    <x v="0"/>
    <s v="Returning"/>
    <x v="1"/>
    <s v="Summit Backpack 45L"/>
    <n v="3"/>
    <n v="152.62"/>
    <n v="0.05"/>
    <n v="77.75"/>
    <x v="514"/>
    <n v="233.25"/>
    <n v="201.71699999999998"/>
    <n v="0.46375242259757637"/>
    <n v="1"/>
  </r>
  <r>
    <x v="520"/>
    <d v="2026-04-07T00:00:00"/>
    <n v="2026"/>
    <n v="2"/>
    <n v="4"/>
    <x v="3"/>
    <x v="1"/>
    <x v="11"/>
    <x v="0"/>
    <s v="Returning"/>
    <x v="2"/>
    <s v="Carry-On Duffel"/>
    <n v="2"/>
    <n v="134.16"/>
    <n v="0.05"/>
    <n v="67.08"/>
    <x v="515"/>
    <n v="134.16"/>
    <n v="120.74399999999997"/>
    <n v="0.47368421052631576"/>
    <n v="1"/>
  </r>
  <r>
    <x v="521"/>
    <d v="2026-04-07T00:00:00"/>
    <n v="2026"/>
    <n v="2"/>
    <n v="4"/>
    <x v="3"/>
    <x v="3"/>
    <x v="13"/>
    <x v="2"/>
    <s v="Business"/>
    <x v="0"/>
    <s v="Cycling Pack 12L"/>
    <n v="1"/>
    <n v="101.13"/>
    <n v="0"/>
    <n v="50.8"/>
    <x v="516"/>
    <n v="50.8"/>
    <n v="50.33"/>
    <n v="0.49767625828141998"/>
    <n v="1"/>
  </r>
  <r>
    <x v="522"/>
    <d v="2026-04-07T00:00:00"/>
    <n v="2026"/>
    <n v="2"/>
    <n v="4"/>
    <x v="3"/>
    <x v="1"/>
    <x v="14"/>
    <x v="2"/>
    <s v="New"/>
    <x v="4"/>
    <s v="Training Mat"/>
    <n v="1"/>
    <n v="51.36"/>
    <n v="0"/>
    <n v="22.21"/>
    <x v="517"/>
    <n v="22.21"/>
    <n v="29.15"/>
    <n v="0.56756230529595009"/>
    <n v="1"/>
  </r>
  <r>
    <x v="523"/>
    <d v="2026-04-07T00:00:00"/>
    <n v="2026"/>
    <n v="2"/>
    <n v="4"/>
    <x v="3"/>
    <x v="2"/>
    <x v="16"/>
    <x v="0"/>
    <s v="Business"/>
    <x v="1"/>
    <s v="Summit Backpack 45L"/>
    <n v="5"/>
    <n v="151.88"/>
    <n v="0"/>
    <n v="80.56"/>
    <x v="518"/>
    <n v="402.8"/>
    <n v="356.59999999999997"/>
    <n v="0.46958124835396364"/>
    <n v="1"/>
  </r>
  <r>
    <x v="524"/>
    <d v="2026-04-08T00:00:00"/>
    <n v="2026"/>
    <n v="2"/>
    <n v="4"/>
    <x v="3"/>
    <x v="1"/>
    <x v="12"/>
    <x v="0"/>
    <s v="New"/>
    <x v="2"/>
    <s v="Carry-On Duffel"/>
    <n v="2"/>
    <n v="133.59"/>
    <n v="0"/>
    <n v="66.83"/>
    <x v="519"/>
    <n v="133.66"/>
    <n v="133.52000000000001"/>
    <n v="0.49973800434164234"/>
    <n v="1"/>
  </r>
  <r>
    <x v="525"/>
    <d v="2026-04-08T00:00:00"/>
    <n v="2026"/>
    <n v="2"/>
    <n v="4"/>
    <x v="3"/>
    <x v="3"/>
    <x v="8"/>
    <x v="0"/>
    <s v="New"/>
    <x v="3"/>
    <s v="Compact Sleeping Bag"/>
    <n v="2"/>
    <n v="124.39"/>
    <n v="0"/>
    <n v="61.27"/>
    <x v="520"/>
    <n v="122.54"/>
    <n v="126.24"/>
    <n v="0.50743628909076288"/>
    <n v="1"/>
  </r>
  <r>
    <x v="526"/>
    <d v="2026-04-08T00:00:00"/>
    <n v="2026"/>
    <n v="2"/>
    <n v="4"/>
    <x v="3"/>
    <x v="0"/>
    <x v="15"/>
    <x v="0"/>
    <s v="New"/>
    <x v="0"/>
    <s v="Trail Bike Light"/>
    <n v="5"/>
    <n v="50.22"/>
    <n v="0.1"/>
    <n v="22.31"/>
    <x v="521"/>
    <n v="111.55"/>
    <n v="114.44000000000001"/>
    <n v="0.50639408823399268"/>
    <n v="1"/>
  </r>
  <r>
    <x v="527"/>
    <d v="2026-04-08T00:00:00"/>
    <n v="2026"/>
    <n v="2"/>
    <n v="4"/>
    <x v="3"/>
    <x v="1"/>
    <x v="14"/>
    <x v="0"/>
    <s v="Returning"/>
    <x v="0"/>
    <s v="Compact Repair Kit"/>
    <n v="2"/>
    <n v="41.08"/>
    <n v="0"/>
    <n v="16.79"/>
    <x v="522"/>
    <n v="33.58"/>
    <n v="48.58"/>
    <n v="0.59128529698149956"/>
    <n v="1"/>
  </r>
  <r>
    <x v="528"/>
    <d v="2026-04-08T00:00:00"/>
    <n v="2026"/>
    <n v="2"/>
    <n v="4"/>
    <x v="3"/>
    <x v="3"/>
    <x v="8"/>
    <x v="2"/>
    <s v="New"/>
    <x v="2"/>
    <s v="Packing Cube Set"/>
    <n v="5"/>
    <n v="46.11"/>
    <n v="0"/>
    <n v="18.88"/>
    <x v="523"/>
    <n v="94.399999999999991"/>
    <n v="136.15000000000003"/>
    <n v="0.5905443504662764"/>
    <n v="1"/>
  </r>
  <r>
    <x v="529"/>
    <d v="2026-04-08T00:00:00"/>
    <n v="2026"/>
    <n v="2"/>
    <n v="4"/>
    <x v="3"/>
    <x v="3"/>
    <x v="8"/>
    <x v="0"/>
    <s v="Returning"/>
    <x v="2"/>
    <s v="Packing Cube Set"/>
    <n v="1"/>
    <n v="45.54"/>
    <n v="0"/>
    <n v="18.36"/>
    <x v="232"/>
    <n v="18.36"/>
    <n v="27.18"/>
    <n v="0.59683794466403162"/>
    <n v="1"/>
  </r>
  <r>
    <x v="530"/>
    <d v="2026-04-08T00:00:00"/>
    <n v="2026"/>
    <n v="2"/>
    <n v="4"/>
    <x v="3"/>
    <x v="1"/>
    <x v="14"/>
    <x v="2"/>
    <s v="New"/>
    <x v="4"/>
    <s v="Recovery Roller"/>
    <n v="2"/>
    <n v="37.1"/>
    <n v="0.1"/>
    <n v="14.17"/>
    <x v="524"/>
    <n v="28.34"/>
    <n v="38.44"/>
    <n v="0.57562144354597178"/>
    <n v="1"/>
  </r>
  <r>
    <x v="531"/>
    <d v="2026-04-08T00:00:00"/>
    <n v="2026"/>
    <n v="2"/>
    <n v="4"/>
    <x v="3"/>
    <x v="3"/>
    <x v="8"/>
    <x v="1"/>
    <s v="Business"/>
    <x v="1"/>
    <s v="Summit Backpack 45L"/>
    <n v="5"/>
    <n v="156.57"/>
    <n v="0.15"/>
    <n v="80.849999999999994"/>
    <x v="525"/>
    <n v="404.25"/>
    <n v="261.1724999999999"/>
    <n v="0.39249123677062309"/>
    <n v="1"/>
  </r>
  <r>
    <x v="532"/>
    <d v="2026-04-08T00:00:00"/>
    <n v="2026"/>
    <n v="2"/>
    <n v="4"/>
    <x v="3"/>
    <x v="0"/>
    <x v="15"/>
    <x v="0"/>
    <s v="Returning"/>
    <x v="4"/>
    <s v="Training Mat"/>
    <n v="2"/>
    <n v="51.4"/>
    <n v="0"/>
    <n v="21.99"/>
    <x v="526"/>
    <n v="43.98"/>
    <n v="58.82"/>
    <n v="0.57217898832684821"/>
    <n v="1"/>
  </r>
  <r>
    <x v="533"/>
    <d v="2026-04-09T00:00:00"/>
    <n v="2026"/>
    <n v="2"/>
    <n v="4"/>
    <x v="3"/>
    <x v="0"/>
    <x v="0"/>
    <x v="0"/>
    <s v="New"/>
    <x v="2"/>
    <s v="Packing Cube Set"/>
    <n v="2"/>
    <n v="46.42"/>
    <n v="0.1"/>
    <n v="18.73"/>
    <x v="527"/>
    <n v="37.46"/>
    <n v="46.096000000000011"/>
    <n v="0.55167791660682663"/>
    <n v="1"/>
  </r>
  <r>
    <x v="534"/>
    <d v="2026-04-09T00:00:00"/>
    <n v="2026"/>
    <n v="2"/>
    <n v="4"/>
    <x v="3"/>
    <x v="3"/>
    <x v="4"/>
    <x v="3"/>
    <s v="Returning"/>
    <x v="3"/>
    <s v="Compact Sleeping Bag"/>
    <n v="2"/>
    <n v="120.75"/>
    <n v="0.05"/>
    <n v="60.31"/>
    <x v="528"/>
    <n v="120.62"/>
    <n v="108.80499999999998"/>
    <n v="0.47425084450256066"/>
    <n v="1"/>
  </r>
  <r>
    <x v="535"/>
    <d v="2026-04-09T00:00:00"/>
    <n v="2026"/>
    <n v="2"/>
    <n v="4"/>
    <x v="3"/>
    <x v="1"/>
    <x v="11"/>
    <x v="1"/>
    <s v="Business"/>
    <x v="1"/>
    <s v="Summit Backpack 45L"/>
    <n v="6"/>
    <n v="157.38999999999999"/>
    <n v="0.05"/>
    <n v="79.239999999999995"/>
    <x v="529"/>
    <n v="475.43999999999994"/>
    <n v="421.68299999999999"/>
    <n v="0.47003922539049831"/>
    <n v="1"/>
  </r>
  <r>
    <x v="536"/>
    <d v="2026-04-09T00:00:00"/>
    <n v="2026"/>
    <n v="2"/>
    <n v="4"/>
    <x v="3"/>
    <x v="3"/>
    <x v="7"/>
    <x v="2"/>
    <s v="Returning"/>
    <x v="3"/>
    <s v="Compact Sleeping Bag"/>
    <n v="2"/>
    <n v="122.36"/>
    <n v="0.05"/>
    <n v="59.06"/>
    <x v="530"/>
    <n v="118.12"/>
    <n v="114.36399999999998"/>
    <n v="0.49192202474148755"/>
    <n v="1"/>
  </r>
  <r>
    <x v="537"/>
    <d v="2026-04-09T00:00:00"/>
    <n v="2026"/>
    <n v="2"/>
    <n v="4"/>
    <x v="3"/>
    <x v="0"/>
    <x v="0"/>
    <x v="2"/>
    <s v="Returning"/>
    <x v="4"/>
    <s v="Resistance Band Set"/>
    <n v="2"/>
    <n v="39.68"/>
    <n v="0.05"/>
    <n v="14.98"/>
    <x v="531"/>
    <n v="29.96"/>
    <n v="45.431999999999995"/>
    <n v="0.60261035653650252"/>
    <n v="1"/>
  </r>
  <r>
    <x v="538"/>
    <d v="2026-04-09T00:00:00"/>
    <n v="2026"/>
    <n v="2"/>
    <n v="4"/>
    <x v="3"/>
    <x v="2"/>
    <x v="5"/>
    <x v="2"/>
    <s v="Business"/>
    <x v="3"/>
    <s v="Compact Sleeping Bag"/>
    <n v="3"/>
    <n v="121.56"/>
    <n v="0.15"/>
    <n v="61.31"/>
    <x v="532"/>
    <n v="183.93"/>
    <n v="126.048"/>
    <n v="0.40663530960261696"/>
    <n v="1"/>
  </r>
  <r>
    <x v="539"/>
    <d v="2026-04-09T00:00:00"/>
    <n v="2026"/>
    <n v="2"/>
    <n v="4"/>
    <x v="3"/>
    <x v="0"/>
    <x v="0"/>
    <x v="3"/>
    <s v="New"/>
    <x v="0"/>
    <s v="Commuter Helmet"/>
    <n v="1"/>
    <n v="80.19"/>
    <n v="0.1"/>
    <n v="42.15"/>
    <x v="533"/>
    <n v="42.15"/>
    <n v="30.021000000000008"/>
    <n v="0.4159704036247247"/>
    <n v="1"/>
  </r>
  <r>
    <x v="540"/>
    <d v="2026-04-09T00:00:00"/>
    <n v="2026"/>
    <n v="2"/>
    <n v="4"/>
    <x v="3"/>
    <x v="3"/>
    <x v="7"/>
    <x v="3"/>
    <s v="Business"/>
    <x v="0"/>
    <s v="Commuter Helmet"/>
    <n v="2"/>
    <n v="81.14"/>
    <n v="0"/>
    <n v="43.43"/>
    <x v="534"/>
    <n v="86.86"/>
    <n v="75.42"/>
    <n v="0.46475228000985952"/>
    <n v="1"/>
  </r>
  <r>
    <x v="541"/>
    <d v="2026-04-10T00:00:00"/>
    <n v="2026"/>
    <n v="2"/>
    <n v="4"/>
    <x v="3"/>
    <x v="3"/>
    <x v="8"/>
    <x v="2"/>
    <s v="New"/>
    <x v="3"/>
    <s v="Trail Tent 2P"/>
    <n v="2"/>
    <n v="191.11"/>
    <n v="0"/>
    <n v="103.58"/>
    <x v="535"/>
    <n v="207.16"/>
    <n v="175.06000000000003"/>
    <n v="0.45800847679346979"/>
    <n v="1"/>
  </r>
  <r>
    <x v="542"/>
    <d v="2026-04-10T00:00:00"/>
    <n v="2026"/>
    <n v="2"/>
    <n v="4"/>
    <x v="3"/>
    <x v="3"/>
    <x v="7"/>
    <x v="2"/>
    <s v="New"/>
    <x v="0"/>
    <s v="Compact Repair Kit"/>
    <n v="2"/>
    <n v="40.58"/>
    <n v="0.05"/>
    <n v="17.149999999999999"/>
    <x v="536"/>
    <n v="34.299999999999997"/>
    <n v="42.801999999999992"/>
    <n v="0.55513475655625011"/>
    <n v="1"/>
  </r>
  <r>
    <x v="543"/>
    <d v="2026-04-10T00:00:00"/>
    <n v="2026"/>
    <n v="2"/>
    <n v="4"/>
    <x v="3"/>
    <x v="0"/>
    <x v="15"/>
    <x v="3"/>
    <s v="Returning"/>
    <x v="3"/>
    <s v="Portable Camp Stove"/>
    <n v="1"/>
    <n v="83.44"/>
    <n v="0"/>
    <n v="40.299999999999997"/>
    <x v="537"/>
    <n v="40.299999999999997"/>
    <n v="43.14"/>
    <n v="0.51701821668264625"/>
    <n v="1"/>
  </r>
  <r>
    <x v="544"/>
    <d v="2026-04-10T00:00:00"/>
    <n v="2026"/>
    <n v="2"/>
    <n v="4"/>
    <x v="3"/>
    <x v="3"/>
    <x v="7"/>
    <x v="3"/>
    <s v="New"/>
    <x v="4"/>
    <s v="Training Mat"/>
    <n v="1"/>
    <n v="49.61"/>
    <n v="0"/>
    <n v="21.92"/>
    <x v="538"/>
    <n v="21.92"/>
    <n v="27.689999999999998"/>
    <n v="0.55815359806490628"/>
    <n v="1"/>
  </r>
  <r>
    <x v="545"/>
    <d v="2026-04-10T00:00:00"/>
    <n v="2026"/>
    <n v="2"/>
    <n v="4"/>
    <x v="3"/>
    <x v="3"/>
    <x v="8"/>
    <x v="0"/>
    <s v="Returning"/>
    <x v="4"/>
    <s v="Weighted Vest"/>
    <n v="2"/>
    <n v="123.31"/>
    <n v="0"/>
    <n v="69.239999999999995"/>
    <x v="539"/>
    <n v="138.47999999999999"/>
    <n v="108.14000000000001"/>
    <n v="0.43848836266320662"/>
    <n v="1"/>
  </r>
  <r>
    <x v="546"/>
    <d v="2026-04-10T00:00:00"/>
    <n v="2026"/>
    <n v="2"/>
    <n v="4"/>
    <x v="3"/>
    <x v="0"/>
    <x v="15"/>
    <x v="2"/>
    <s v="New"/>
    <x v="1"/>
    <s v="Hiking Daypack 20L"/>
    <n v="1"/>
    <n v="93.35"/>
    <n v="0.1"/>
    <n v="45.54"/>
    <x v="540"/>
    <n v="45.54"/>
    <n v="38.475000000000001"/>
    <n v="0.45795393679700053"/>
    <n v="1"/>
  </r>
  <r>
    <x v="547"/>
    <d v="2026-04-10T00:00:00"/>
    <n v="2026"/>
    <n v="2"/>
    <n v="4"/>
    <x v="3"/>
    <x v="0"/>
    <x v="0"/>
    <x v="1"/>
    <s v="Business"/>
    <x v="1"/>
    <s v="Hiking Daypack 20L"/>
    <n v="5"/>
    <n v="92.63"/>
    <n v="0.15"/>
    <n v="46.33"/>
    <x v="541"/>
    <n v="231.64999999999998"/>
    <n v="162.02749999999997"/>
    <n v="0.41157419461361139"/>
    <n v="1"/>
  </r>
  <r>
    <x v="548"/>
    <d v="2026-04-11T00:00:00"/>
    <n v="2026"/>
    <n v="2"/>
    <n v="4"/>
    <x v="3"/>
    <x v="0"/>
    <x v="9"/>
    <x v="0"/>
    <s v="New"/>
    <x v="3"/>
    <s v="Compact Sleeping Bag"/>
    <n v="4"/>
    <n v="124.87"/>
    <n v="0.1"/>
    <n v="62.03"/>
    <x v="542"/>
    <n v="248.12"/>
    <n v="201.41200000000003"/>
    <n v="0.44804819234225823"/>
    <n v="1"/>
  </r>
  <r>
    <x v="549"/>
    <d v="2026-04-11T00:00:00"/>
    <n v="2026"/>
    <n v="2"/>
    <n v="4"/>
    <x v="3"/>
    <x v="3"/>
    <x v="4"/>
    <x v="3"/>
    <s v="New"/>
    <x v="3"/>
    <s v="Alpine Tent 4P"/>
    <n v="1"/>
    <n v="339.64"/>
    <n v="0.1"/>
    <n v="195.81"/>
    <x v="543"/>
    <n v="195.81"/>
    <n v="109.86599999999999"/>
    <n v="0.35941977780394924"/>
    <n v="1"/>
  </r>
  <r>
    <x v="550"/>
    <d v="2026-04-11T00:00:00"/>
    <n v="2026"/>
    <n v="2"/>
    <n v="4"/>
    <x v="3"/>
    <x v="2"/>
    <x v="2"/>
    <x v="2"/>
    <s v="New"/>
    <x v="0"/>
    <s v="Trail Bike Light"/>
    <n v="1"/>
    <n v="50.86"/>
    <n v="0.05"/>
    <n v="22.1"/>
    <x v="544"/>
    <n v="22.1"/>
    <n v="26.216999999999999"/>
    <n v="0.54260405240391574"/>
    <n v="1"/>
  </r>
  <r>
    <x v="551"/>
    <d v="2026-04-11T00:00:00"/>
    <n v="2026"/>
    <n v="2"/>
    <n v="4"/>
    <x v="3"/>
    <x v="3"/>
    <x v="8"/>
    <x v="0"/>
    <s v="New"/>
    <x v="2"/>
    <s v="Travel Backpack 35L"/>
    <n v="2"/>
    <n v="167.01"/>
    <n v="0"/>
    <n v="89.8"/>
    <x v="545"/>
    <n v="179.6"/>
    <n v="154.41999999999999"/>
    <n v="0.46230764624872761"/>
    <n v="1"/>
  </r>
  <r>
    <x v="552"/>
    <d v="2026-04-11T00:00:00"/>
    <n v="2026"/>
    <n v="2"/>
    <n v="4"/>
    <x v="3"/>
    <x v="3"/>
    <x v="8"/>
    <x v="3"/>
    <s v="Returning"/>
    <x v="1"/>
    <s v="Hiking Daypack 20L"/>
    <n v="2"/>
    <n v="92.63"/>
    <n v="0.15"/>
    <n v="44.96"/>
    <x v="546"/>
    <n v="89.92"/>
    <n v="67.550999999999974"/>
    <n v="0.42897422382533917"/>
    <n v="1"/>
  </r>
  <r>
    <x v="553"/>
    <d v="2026-04-12T00:00:00"/>
    <n v="2026"/>
    <n v="2"/>
    <n v="4"/>
    <x v="3"/>
    <x v="1"/>
    <x v="12"/>
    <x v="3"/>
    <s v="New"/>
    <x v="1"/>
    <s v="Summit Backpack 45L"/>
    <n v="2"/>
    <n v="151.01"/>
    <n v="0"/>
    <n v="80.209999999999994"/>
    <x v="547"/>
    <n v="160.41999999999999"/>
    <n v="141.6"/>
    <n v="0.4688431229719886"/>
    <n v="1"/>
  </r>
  <r>
    <x v="554"/>
    <d v="2026-04-12T00:00:00"/>
    <n v="2026"/>
    <n v="2"/>
    <n v="4"/>
    <x v="3"/>
    <x v="0"/>
    <x v="15"/>
    <x v="0"/>
    <s v="New"/>
    <x v="1"/>
    <s v="Hiking Daypack 20L"/>
    <n v="2"/>
    <n v="92.07"/>
    <n v="0"/>
    <n v="44.1"/>
    <x v="548"/>
    <n v="88.2"/>
    <n v="95.939999999999984"/>
    <n v="0.52101661779081132"/>
    <n v="1"/>
  </r>
  <r>
    <x v="555"/>
    <d v="2026-04-12T00:00:00"/>
    <n v="2026"/>
    <n v="2"/>
    <n v="4"/>
    <x v="3"/>
    <x v="0"/>
    <x v="15"/>
    <x v="0"/>
    <s v="Returning"/>
    <x v="4"/>
    <s v="Recovery Roller"/>
    <n v="1"/>
    <n v="36.840000000000003"/>
    <n v="0.1"/>
    <n v="13.86"/>
    <x v="549"/>
    <n v="13.86"/>
    <n v="19.296000000000006"/>
    <n v="0.58197611292073836"/>
    <n v="1"/>
  </r>
  <r>
    <x v="556"/>
    <d v="2026-04-12T00:00:00"/>
    <n v="2026"/>
    <n v="2"/>
    <n v="4"/>
    <x v="3"/>
    <x v="1"/>
    <x v="6"/>
    <x v="0"/>
    <s v="New"/>
    <x v="1"/>
    <s v="Trekking Poles"/>
    <n v="1"/>
    <n v="71.64"/>
    <n v="0.05"/>
    <n v="32.729999999999997"/>
    <x v="550"/>
    <n v="32.729999999999997"/>
    <n v="35.327999999999996"/>
    <n v="0.51908666137706072"/>
    <n v="1"/>
  </r>
  <r>
    <x v="557"/>
    <d v="2026-04-12T00:00:00"/>
    <n v="2026"/>
    <n v="2"/>
    <n v="4"/>
    <x v="3"/>
    <x v="1"/>
    <x v="14"/>
    <x v="0"/>
    <s v="New"/>
    <x v="4"/>
    <s v="Weighted Vest"/>
    <n v="1"/>
    <n v="124.18"/>
    <n v="0"/>
    <n v="67.42"/>
    <x v="551"/>
    <n v="67.42"/>
    <n v="56.760000000000005"/>
    <n v="0.45707843453052022"/>
    <n v="1"/>
  </r>
  <r>
    <x v="558"/>
    <d v="2026-04-12T00:00:00"/>
    <n v="2026"/>
    <n v="2"/>
    <n v="4"/>
    <x v="3"/>
    <x v="1"/>
    <x v="12"/>
    <x v="2"/>
    <s v="New"/>
    <x v="2"/>
    <s v="Carry-On Duffel"/>
    <n v="1"/>
    <n v="134.94999999999999"/>
    <n v="0"/>
    <n v="67.849999999999994"/>
    <x v="552"/>
    <n v="67.849999999999994"/>
    <n v="67.099999999999994"/>
    <n v="0.49722119303445722"/>
    <n v="1"/>
  </r>
  <r>
    <x v="559"/>
    <d v="2026-04-13T00:00:00"/>
    <n v="2026"/>
    <n v="2"/>
    <n v="4"/>
    <x v="3"/>
    <x v="0"/>
    <x v="15"/>
    <x v="0"/>
    <s v="New"/>
    <x v="3"/>
    <s v="Compact Sleeping Bag"/>
    <n v="2"/>
    <n v="124"/>
    <n v="0"/>
    <n v="60.14"/>
    <x v="553"/>
    <n v="120.28"/>
    <n v="127.72"/>
    <n v="0.51500000000000001"/>
    <n v="1"/>
  </r>
  <r>
    <x v="560"/>
    <d v="2026-04-13T00:00:00"/>
    <n v="2026"/>
    <n v="2"/>
    <n v="4"/>
    <x v="3"/>
    <x v="3"/>
    <x v="13"/>
    <x v="3"/>
    <s v="Returning"/>
    <x v="4"/>
    <s v="Training Mat"/>
    <n v="2"/>
    <n v="50.2"/>
    <n v="0.1"/>
    <n v="21.48"/>
    <x v="554"/>
    <n v="42.96"/>
    <n v="47.400000000000013"/>
    <n v="0.5245683930942896"/>
    <n v="1"/>
  </r>
  <r>
    <x v="561"/>
    <d v="2026-04-13T00:00:00"/>
    <n v="2026"/>
    <n v="2"/>
    <n v="4"/>
    <x v="3"/>
    <x v="1"/>
    <x v="11"/>
    <x v="0"/>
    <s v="Business"/>
    <x v="1"/>
    <s v="Hiking Daypack 20L"/>
    <n v="1"/>
    <n v="93.65"/>
    <n v="0"/>
    <n v="44.15"/>
    <x v="555"/>
    <n v="44.15"/>
    <n v="49.500000000000007"/>
    <n v="0.5285638013881474"/>
    <n v="1"/>
  </r>
  <r>
    <x v="562"/>
    <d v="2026-04-13T00:00:00"/>
    <n v="2026"/>
    <n v="2"/>
    <n v="4"/>
    <x v="3"/>
    <x v="2"/>
    <x v="16"/>
    <x v="3"/>
    <s v="New"/>
    <x v="2"/>
    <s v="Packing Cube Set"/>
    <n v="5"/>
    <n v="47.25"/>
    <n v="0.1"/>
    <n v="17.93"/>
    <x v="556"/>
    <n v="89.65"/>
    <n v="122.97499999999999"/>
    <n v="0.57836566725455607"/>
    <n v="1"/>
  </r>
  <r>
    <x v="563"/>
    <d v="2026-04-13T00:00:00"/>
    <n v="2026"/>
    <n v="2"/>
    <n v="4"/>
    <x v="3"/>
    <x v="2"/>
    <x v="5"/>
    <x v="0"/>
    <s v="Returning"/>
    <x v="4"/>
    <s v="Recovery Roller"/>
    <n v="1"/>
    <n v="35.69"/>
    <n v="0.05"/>
    <n v="13.53"/>
    <x v="557"/>
    <n v="13.53"/>
    <n v="20.375499999999995"/>
    <n v="0.60094969842650892"/>
    <n v="1"/>
  </r>
  <r>
    <x v="564"/>
    <d v="2026-04-13T00:00:00"/>
    <n v="2026"/>
    <n v="2"/>
    <n v="4"/>
    <x v="3"/>
    <x v="3"/>
    <x v="13"/>
    <x v="0"/>
    <s v="Returning"/>
    <x v="2"/>
    <s v="Carry-On Duffel"/>
    <n v="3"/>
    <n v="136.12"/>
    <n v="0"/>
    <n v="66.58"/>
    <x v="558"/>
    <n v="199.74"/>
    <n v="208.62"/>
    <n v="0.51087275933000298"/>
    <n v="1"/>
  </r>
  <r>
    <x v="565"/>
    <d v="2026-04-13T00:00:00"/>
    <n v="2026"/>
    <n v="2"/>
    <n v="4"/>
    <x v="3"/>
    <x v="3"/>
    <x v="7"/>
    <x v="3"/>
    <s v="New"/>
    <x v="1"/>
    <s v="Summit Backpack 45L"/>
    <n v="1"/>
    <n v="155.88999999999999"/>
    <n v="0"/>
    <n v="77.260000000000005"/>
    <x v="559"/>
    <n v="77.260000000000005"/>
    <n v="78.629999999999981"/>
    <n v="0.50439412406183837"/>
    <n v="1"/>
  </r>
  <r>
    <x v="566"/>
    <d v="2026-04-14T00:00:00"/>
    <n v="2026"/>
    <n v="2"/>
    <n v="4"/>
    <x v="3"/>
    <x v="0"/>
    <x v="15"/>
    <x v="0"/>
    <s v="Business"/>
    <x v="2"/>
    <s v="Carry-On Duffel"/>
    <n v="1"/>
    <n v="130.81"/>
    <n v="0"/>
    <n v="67.86"/>
    <x v="560"/>
    <n v="67.86"/>
    <n v="62.95"/>
    <n v="0.48123232168794439"/>
    <n v="1"/>
  </r>
  <r>
    <x v="567"/>
    <d v="2026-04-14T00:00:00"/>
    <n v="2026"/>
    <n v="2"/>
    <n v="4"/>
    <x v="3"/>
    <x v="0"/>
    <x v="0"/>
    <x v="0"/>
    <s v="Returning"/>
    <x v="2"/>
    <s v="Packing Cube Set"/>
    <n v="2"/>
    <n v="47.56"/>
    <n v="0.05"/>
    <n v="18.649999999999999"/>
    <x v="561"/>
    <n v="37.299999999999997"/>
    <n v="53.064000000000007"/>
    <n v="0.58722500110663545"/>
    <n v="1"/>
  </r>
  <r>
    <x v="568"/>
    <d v="2026-04-14T00:00:00"/>
    <n v="2026"/>
    <n v="2"/>
    <n v="4"/>
    <x v="3"/>
    <x v="1"/>
    <x v="14"/>
    <x v="0"/>
    <s v="New"/>
    <x v="1"/>
    <s v="Trail Boots"/>
    <n v="2"/>
    <n v="140.65"/>
    <n v="0.05"/>
    <n v="78.900000000000006"/>
    <x v="562"/>
    <n v="157.80000000000001"/>
    <n v="109.435"/>
    <n v="0.40950848504125581"/>
    <n v="1"/>
  </r>
  <r>
    <x v="569"/>
    <d v="2026-04-14T00:00:00"/>
    <n v="2026"/>
    <n v="2"/>
    <n v="4"/>
    <x v="3"/>
    <x v="3"/>
    <x v="4"/>
    <x v="2"/>
    <s v="New"/>
    <x v="0"/>
    <s v="Commuter Helmet"/>
    <n v="1"/>
    <n v="82.75"/>
    <n v="0"/>
    <n v="43.18"/>
    <x v="563"/>
    <n v="43.18"/>
    <n v="39.57"/>
    <n v="0.47818731117824775"/>
    <n v="1"/>
  </r>
  <r>
    <x v="570"/>
    <d v="2026-04-14T00:00:00"/>
    <n v="2026"/>
    <n v="2"/>
    <n v="4"/>
    <x v="3"/>
    <x v="3"/>
    <x v="8"/>
    <x v="0"/>
    <s v="Returning"/>
    <x v="4"/>
    <s v="Resistance Band Set"/>
    <n v="2"/>
    <n v="40.909999999999997"/>
    <n v="0.1"/>
    <n v="14.95"/>
    <x v="564"/>
    <n v="29.9"/>
    <n v="43.737999999999992"/>
    <n v="0.59395964040305271"/>
    <n v="1"/>
  </r>
  <r>
    <x v="571"/>
    <d v="2026-04-14T00:00:00"/>
    <n v="2026"/>
    <n v="2"/>
    <n v="4"/>
    <x v="3"/>
    <x v="0"/>
    <x v="0"/>
    <x v="2"/>
    <s v="Returning"/>
    <x v="2"/>
    <s v="Packing Cube Set"/>
    <n v="1"/>
    <n v="46.62"/>
    <n v="0"/>
    <n v="18.86"/>
    <x v="565"/>
    <n v="18.86"/>
    <n v="27.759999999999998"/>
    <n v="0.59545259545259543"/>
    <n v="1"/>
  </r>
  <r>
    <x v="572"/>
    <d v="2026-04-15T00:00:00"/>
    <n v="2026"/>
    <n v="2"/>
    <n v="4"/>
    <x v="3"/>
    <x v="0"/>
    <x v="15"/>
    <x v="0"/>
    <s v="Returning"/>
    <x v="3"/>
    <s v="Trail Tent 2P"/>
    <n v="2"/>
    <n v="196.57"/>
    <n v="0.05"/>
    <n v="106.2"/>
    <x v="566"/>
    <n v="212.4"/>
    <n v="161.08299999999994"/>
    <n v="0.43129941657317727"/>
    <n v="1"/>
  </r>
  <r>
    <x v="573"/>
    <d v="2026-04-15T00:00:00"/>
    <n v="2026"/>
    <n v="2"/>
    <n v="4"/>
    <x v="3"/>
    <x v="1"/>
    <x v="1"/>
    <x v="0"/>
    <s v="Returning"/>
    <x v="1"/>
    <s v="Hiking Daypack 20L"/>
    <n v="1"/>
    <n v="90.52"/>
    <n v="0"/>
    <n v="46.5"/>
    <x v="567"/>
    <n v="46.5"/>
    <n v="44.019999999999996"/>
    <n v="0.4863013698630137"/>
    <n v="1"/>
  </r>
  <r>
    <x v="574"/>
    <d v="2026-04-15T00:00:00"/>
    <n v="2026"/>
    <n v="2"/>
    <n v="4"/>
    <x v="3"/>
    <x v="0"/>
    <x v="15"/>
    <x v="0"/>
    <s v="Returning"/>
    <x v="2"/>
    <s v="Travel Backpack 35L"/>
    <n v="5"/>
    <n v="165.35"/>
    <n v="0.05"/>
    <n v="89.38"/>
    <x v="568"/>
    <n v="446.9"/>
    <n v="338.51249999999993"/>
    <n v="0.43099963395031271"/>
    <n v="1"/>
  </r>
  <r>
    <x v="575"/>
    <d v="2026-04-15T00:00:00"/>
    <n v="2026"/>
    <n v="2"/>
    <n v="4"/>
    <x v="3"/>
    <x v="1"/>
    <x v="11"/>
    <x v="2"/>
    <s v="Returning"/>
    <x v="2"/>
    <s v="Insulated Bottle"/>
    <n v="2"/>
    <n v="36.35"/>
    <n v="0"/>
    <n v="13.55"/>
    <x v="569"/>
    <n v="27.1"/>
    <n v="45.6"/>
    <n v="0.6272352132049519"/>
    <n v="1"/>
  </r>
  <r>
    <x v="576"/>
    <d v="2026-04-15T00:00:00"/>
    <n v="2026"/>
    <n v="2"/>
    <n v="4"/>
    <x v="3"/>
    <x v="1"/>
    <x v="14"/>
    <x v="2"/>
    <s v="New"/>
    <x v="2"/>
    <s v="Packing Cube Set"/>
    <n v="1"/>
    <n v="47"/>
    <n v="0"/>
    <n v="18.64"/>
    <x v="570"/>
    <n v="18.64"/>
    <n v="28.36"/>
    <n v="0.60340425531914887"/>
    <n v="1"/>
  </r>
  <r>
    <x v="577"/>
    <d v="2026-04-15T00:00:00"/>
    <n v="2026"/>
    <n v="2"/>
    <n v="4"/>
    <x v="3"/>
    <x v="3"/>
    <x v="13"/>
    <x v="3"/>
    <s v="Returning"/>
    <x v="2"/>
    <s v="Packing Cube Set"/>
    <n v="1"/>
    <n v="46.86"/>
    <n v="0"/>
    <n v="18.190000000000001"/>
    <x v="571"/>
    <n v="18.190000000000001"/>
    <n v="28.669999999999998"/>
    <n v="0.61182244985061884"/>
    <n v="1"/>
  </r>
  <r>
    <x v="578"/>
    <d v="2026-04-15T00:00:00"/>
    <n v="2026"/>
    <n v="2"/>
    <n v="4"/>
    <x v="3"/>
    <x v="0"/>
    <x v="9"/>
    <x v="0"/>
    <s v="New"/>
    <x v="3"/>
    <s v="Portable Camp Stove"/>
    <n v="2"/>
    <n v="82.13"/>
    <n v="0.05"/>
    <n v="39.909999999999997"/>
    <x v="572"/>
    <n v="79.819999999999993"/>
    <n v="76.227000000000004"/>
    <n v="0.48848744288579726"/>
    <n v="1"/>
  </r>
  <r>
    <x v="579"/>
    <d v="2026-04-15T00:00:00"/>
    <n v="2026"/>
    <n v="2"/>
    <n v="4"/>
    <x v="3"/>
    <x v="1"/>
    <x v="6"/>
    <x v="2"/>
    <s v="Business"/>
    <x v="2"/>
    <s v="Travel Backpack 35L"/>
    <n v="1"/>
    <n v="163.16"/>
    <n v="0"/>
    <n v="88.78"/>
    <x v="573"/>
    <n v="88.78"/>
    <n v="74.38"/>
    <n v="0.45587153714145623"/>
    <n v="1"/>
  </r>
  <r>
    <x v="580"/>
    <d v="2026-04-16T00:00:00"/>
    <n v="2026"/>
    <n v="2"/>
    <n v="4"/>
    <x v="3"/>
    <x v="0"/>
    <x v="15"/>
    <x v="2"/>
    <s v="New"/>
    <x v="2"/>
    <s v="Insulated Bottle"/>
    <n v="2"/>
    <n v="36.68"/>
    <n v="0.1"/>
    <n v="13.92"/>
    <x v="574"/>
    <n v="27.84"/>
    <n v="38.183999999999997"/>
    <n v="0.57833515085423481"/>
    <n v="1"/>
  </r>
  <r>
    <x v="581"/>
    <d v="2026-04-16T00:00:00"/>
    <n v="2026"/>
    <n v="2"/>
    <n v="4"/>
    <x v="3"/>
    <x v="3"/>
    <x v="13"/>
    <x v="0"/>
    <s v="New"/>
    <x v="2"/>
    <s v="Packing Cube Set"/>
    <n v="1"/>
    <n v="45.82"/>
    <n v="0.1"/>
    <n v="18.48"/>
    <x v="575"/>
    <n v="18.48"/>
    <n v="22.757999999999999"/>
    <n v="0.55186963480285167"/>
    <n v="1"/>
  </r>
  <r>
    <x v="582"/>
    <d v="2026-04-16T00:00:00"/>
    <n v="2026"/>
    <n v="2"/>
    <n v="4"/>
    <x v="3"/>
    <x v="0"/>
    <x v="15"/>
    <x v="0"/>
    <s v="Returning"/>
    <x v="1"/>
    <s v="Trekking Poles"/>
    <n v="1"/>
    <n v="70.95"/>
    <n v="0"/>
    <n v="31.43"/>
    <x v="576"/>
    <n v="31.43"/>
    <n v="39.520000000000003"/>
    <n v="0.55701198026779419"/>
    <n v="1"/>
  </r>
  <r>
    <x v="583"/>
    <d v="2026-04-16T00:00:00"/>
    <n v="2026"/>
    <n v="2"/>
    <n v="4"/>
    <x v="3"/>
    <x v="1"/>
    <x v="11"/>
    <x v="0"/>
    <s v="New"/>
    <x v="2"/>
    <s v="Packing Cube Set"/>
    <n v="1"/>
    <n v="46.68"/>
    <n v="0.05"/>
    <n v="18.350000000000001"/>
    <x v="577"/>
    <n v="18.350000000000001"/>
    <n v="25.995999999999995"/>
    <n v="0.58620845172056102"/>
    <n v="1"/>
  </r>
  <r>
    <x v="584"/>
    <d v="2026-04-16T00:00:00"/>
    <n v="2026"/>
    <n v="2"/>
    <n v="4"/>
    <x v="3"/>
    <x v="2"/>
    <x v="16"/>
    <x v="0"/>
    <s v="Business"/>
    <x v="2"/>
    <s v="Travel Backpack 35L"/>
    <n v="5"/>
    <n v="164.31"/>
    <n v="0.05"/>
    <n v="85.41"/>
    <x v="578"/>
    <n v="427.04999999999995"/>
    <n v="353.42250000000001"/>
    <n v="0.45283145786686912"/>
    <n v="1"/>
  </r>
  <r>
    <x v="585"/>
    <d v="2026-04-16T00:00:00"/>
    <n v="2026"/>
    <n v="2"/>
    <n v="4"/>
    <x v="3"/>
    <x v="1"/>
    <x v="6"/>
    <x v="0"/>
    <s v="Business"/>
    <x v="2"/>
    <s v="Insulated Bottle"/>
    <n v="3"/>
    <n v="35.57"/>
    <n v="0"/>
    <n v="13.67"/>
    <x v="579"/>
    <n v="41.01"/>
    <n v="65.700000000000017"/>
    <n v="0.61568737700309262"/>
    <n v="1"/>
  </r>
  <r>
    <x v="586"/>
    <d v="2026-04-16T00:00:00"/>
    <n v="2026"/>
    <n v="2"/>
    <n v="4"/>
    <x v="3"/>
    <x v="0"/>
    <x v="0"/>
    <x v="3"/>
    <s v="New"/>
    <x v="2"/>
    <s v="Packing Cube Set"/>
    <n v="2"/>
    <n v="45.51"/>
    <n v="0.1"/>
    <n v="18.809999999999999"/>
    <x v="580"/>
    <n v="37.619999999999997"/>
    <n v="44.297999999999995"/>
    <n v="0.54076027246758951"/>
    <n v="1"/>
  </r>
  <r>
    <x v="587"/>
    <d v="2026-04-16T00:00:00"/>
    <n v="2026"/>
    <n v="2"/>
    <n v="4"/>
    <x v="3"/>
    <x v="3"/>
    <x v="8"/>
    <x v="0"/>
    <s v="Returning"/>
    <x v="3"/>
    <s v="Trail Tent 2P"/>
    <n v="2"/>
    <n v="198.32"/>
    <n v="0"/>
    <n v="106.8"/>
    <x v="581"/>
    <n v="213.6"/>
    <n v="183.04"/>
    <n v="0.46147640177490923"/>
    <n v="1"/>
  </r>
  <r>
    <x v="588"/>
    <d v="2026-04-17T00:00:00"/>
    <n v="2026"/>
    <n v="2"/>
    <n v="4"/>
    <x v="3"/>
    <x v="3"/>
    <x v="8"/>
    <x v="3"/>
    <s v="Business"/>
    <x v="2"/>
    <s v="Carry-On Duffel"/>
    <n v="2"/>
    <n v="130.94"/>
    <n v="0"/>
    <n v="67.459999999999994"/>
    <x v="582"/>
    <n v="134.91999999999999"/>
    <n v="126.96000000000001"/>
    <n v="0.48480219948067821"/>
    <n v="1"/>
  </r>
  <r>
    <x v="589"/>
    <d v="2026-04-17T00:00:00"/>
    <n v="2026"/>
    <n v="2"/>
    <n v="4"/>
    <x v="3"/>
    <x v="1"/>
    <x v="11"/>
    <x v="3"/>
    <s v="Returning"/>
    <x v="2"/>
    <s v="Carry-On Duffel"/>
    <n v="1"/>
    <n v="131.62"/>
    <n v="0"/>
    <n v="66.95"/>
    <x v="583"/>
    <n v="66.95"/>
    <n v="64.67"/>
    <n v="0.49133870232487464"/>
    <n v="1"/>
  </r>
  <r>
    <x v="590"/>
    <d v="2026-04-17T00:00:00"/>
    <n v="2026"/>
    <n v="2"/>
    <n v="4"/>
    <x v="3"/>
    <x v="0"/>
    <x v="0"/>
    <x v="1"/>
    <s v="Business"/>
    <x v="2"/>
    <s v="Travel Backpack 35L"/>
    <n v="8"/>
    <n v="168.34"/>
    <n v="0.15"/>
    <n v="88.7"/>
    <x v="584"/>
    <n v="709.6"/>
    <n v="435.11199999999997"/>
    <n v="0.38010608781946897"/>
    <n v="1"/>
  </r>
  <r>
    <x v="591"/>
    <d v="2026-04-17T00:00:00"/>
    <n v="2026"/>
    <n v="2"/>
    <n v="4"/>
    <x v="3"/>
    <x v="1"/>
    <x v="6"/>
    <x v="0"/>
    <s v="Returning"/>
    <x v="3"/>
    <s v="Portable Camp Stove"/>
    <n v="1"/>
    <n v="81.040000000000006"/>
    <n v="0"/>
    <n v="39.97"/>
    <x v="585"/>
    <n v="39.97"/>
    <n v="41.070000000000007"/>
    <n v="0.50678677196446209"/>
    <n v="1"/>
  </r>
  <r>
    <x v="592"/>
    <d v="2026-04-17T00:00:00"/>
    <n v="2026"/>
    <n v="2"/>
    <n v="4"/>
    <x v="3"/>
    <x v="3"/>
    <x v="8"/>
    <x v="0"/>
    <s v="Business"/>
    <x v="3"/>
    <s v="Portable Camp Stove"/>
    <n v="3"/>
    <n v="81.53"/>
    <n v="0.05"/>
    <n v="38.630000000000003"/>
    <x v="586"/>
    <n v="115.89000000000001"/>
    <n v="116.47049999999999"/>
    <n v="0.50124913657872139"/>
    <n v="1"/>
  </r>
  <r>
    <x v="593"/>
    <d v="2026-04-18T00:00:00"/>
    <n v="2026"/>
    <n v="2"/>
    <n v="4"/>
    <x v="3"/>
    <x v="2"/>
    <x v="10"/>
    <x v="3"/>
    <s v="Returning"/>
    <x v="0"/>
    <s v="Cycling Pack 12L"/>
    <n v="3"/>
    <n v="104.8"/>
    <n v="0.1"/>
    <n v="50.59"/>
    <x v="587"/>
    <n v="151.77000000000001"/>
    <n v="131.18999999999997"/>
    <n v="0.46363443596268017"/>
    <n v="1"/>
  </r>
  <r>
    <x v="594"/>
    <d v="2026-04-18T00:00:00"/>
    <n v="2026"/>
    <n v="2"/>
    <n v="4"/>
    <x v="3"/>
    <x v="3"/>
    <x v="8"/>
    <x v="0"/>
    <s v="New"/>
    <x v="4"/>
    <s v="Training Mat"/>
    <n v="2"/>
    <n v="51.24"/>
    <n v="0"/>
    <n v="22.52"/>
    <x v="588"/>
    <n v="45.04"/>
    <n v="57.440000000000005"/>
    <n v="0.56049960967993762"/>
    <n v="1"/>
  </r>
  <r>
    <x v="595"/>
    <d v="2026-04-18T00:00:00"/>
    <n v="2026"/>
    <n v="2"/>
    <n v="4"/>
    <x v="3"/>
    <x v="2"/>
    <x v="10"/>
    <x v="2"/>
    <s v="Returning"/>
    <x v="3"/>
    <s v="Compact Sleeping Bag"/>
    <n v="1"/>
    <n v="120.52"/>
    <n v="0.1"/>
    <n v="59.01"/>
    <x v="589"/>
    <n v="59.01"/>
    <n v="49.458000000000006"/>
    <n v="0.45596858059519862"/>
    <n v="1"/>
  </r>
  <r>
    <x v="596"/>
    <d v="2026-04-18T00:00:00"/>
    <n v="2026"/>
    <n v="2"/>
    <n v="4"/>
    <x v="3"/>
    <x v="3"/>
    <x v="8"/>
    <x v="2"/>
    <s v="Returning"/>
    <x v="3"/>
    <s v="Portable Camp Stove"/>
    <n v="1"/>
    <n v="80.98"/>
    <n v="0"/>
    <n v="40.19"/>
    <x v="590"/>
    <n v="40.19"/>
    <n v="40.790000000000006"/>
    <n v="0.50370461842430236"/>
    <n v="1"/>
  </r>
  <r>
    <x v="597"/>
    <d v="2026-04-18T00:00:00"/>
    <n v="2026"/>
    <n v="2"/>
    <n v="4"/>
    <x v="3"/>
    <x v="2"/>
    <x v="2"/>
    <x v="0"/>
    <s v="Business"/>
    <x v="3"/>
    <s v="Portable Camp Stove"/>
    <n v="2"/>
    <n v="82.58"/>
    <n v="0.1"/>
    <n v="39.93"/>
    <x v="591"/>
    <n v="79.86"/>
    <n v="68.784000000000006"/>
    <n v="0.46274319851457174"/>
    <n v="1"/>
  </r>
  <r>
    <x v="598"/>
    <d v="2026-04-18T00:00:00"/>
    <n v="2026"/>
    <n v="2"/>
    <n v="4"/>
    <x v="3"/>
    <x v="3"/>
    <x v="8"/>
    <x v="0"/>
    <s v="New"/>
    <x v="3"/>
    <s v="Trail Tent 2P"/>
    <n v="2"/>
    <n v="200.36"/>
    <n v="0"/>
    <n v="105.12"/>
    <x v="592"/>
    <n v="210.24"/>
    <n v="190.48000000000002"/>
    <n v="0.47534438011579161"/>
    <n v="1"/>
  </r>
  <r>
    <x v="599"/>
    <d v="2026-04-18T00:00:00"/>
    <n v="2026"/>
    <n v="2"/>
    <n v="4"/>
    <x v="3"/>
    <x v="2"/>
    <x v="5"/>
    <x v="0"/>
    <s v="Returning"/>
    <x v="3"/>
    <s v="Trail Tent 2P"/>
    <n v="1"/>
    <n v="196.24"/>
    <n v="0"/>
    <n v="106.34"/>
    <x v="593"/>
    <n v="106.34"/>
    <n v="89.9"/>
    <n v="0.45811251528740321"/>
    <n v="1"/>
  </r>
  <r>
    <x v="600"/>
    <d v="2026-04-18T00:00:00"/>
    <n v="2026"/>
    <n v="2"/>
    <n v="4"/>
    <x v="3"/>
    <x v="0"/>
    <x v="15"/>
    <x v="0"/>
    <s v="Business"/>
    <x v="1"/>
    <s v="Hiking Daypack 20L"/>
    <n v="1"/>
    <n v="93.32"/>
    <n v="0"/>
    <n v="44.82"/>
    <x v="594"/>
    <n v="44.82"/>
    <n v="48.499999999999993"/>
    <n v="0.51971710244320612"/>
    <n v="1"/>
  </r>
  <r>
    <x v="601"/>
    <d v="2026-04-19T00:00:00"/>
    <n v="2026"/>
    <n v="2"/>
    <n v="4"/>
    <x v="3"/>
    <x v="3"/>
    <x v="7"/>
    <x v="0"/>
    <s v="Returning"/>
    <x v="0"/>
    <s v="Cycling Pack 12L"/>
    <n v="2"/>
    <n v="101.61"/>
    <n v="0"/>
    <n v="49.9"/>
    <x v="595"/>
    <n v="99.8"/>
    <n v="103.42"/>
    <n v="0.50890660368074014"/>
    <n v="1"/>
  </r>
  <r>
    <x v="602"/>
    <d v="2026-04-19T00:00:00"/>
    <n v="2026"/>
    <n v="2"/>
    <n v="4"/>
    <x v="3"/>
    <x v="1"/>
    <x v="14"/>
    <x v="0"/>
    <s v="Returning"/>
    <x v="0"/>
    <s v="Cycling Pack 12L"/>
    <n v="1"/>
    <n v="104.91"/>
    <n v="0"/>
    <n v="51.68"/>
    <x v="596"/>
    <n v="51.68"/>
    <n v="53.23"/>
    <n v="0.50738728433895719"/>
    <n v="1"/>
  </r>
  <r>
    <x v="603"/>
    <d v="2026-04-19T00:00:00"/>
    <n v="2026"/>
    <n v="2"/>
    <n v="4"/>
    <x v="3"/>
    <x v="2"/>
    <x v="2"/>
    <x v="1"/>
    <s v="Business"/>
    <x v="4"/>
    <s v="Resistance Band Set"/>
    <n v="8"/>
    <n v="39.99"/>
    <n v="0.15"/>
    <n v="14.92"/>
    <x v="597"/>
    <n v="119.36"/>
    <n v="152.572"/>
    <n v="0.56106673727255341"/>
    <n v="1"/>
  </r>
  <r>
    <x v="604"/>
    <d v="2026-04-19T00:00:00"/>
    <n v="2026"/>
    <n v="2"/>
    <n v="4"/>
    <x v="3"/>
    <x v="1"/>
    <x v="12"/>
    <x v="2"/>
    <s v="New"/>
    <x v="2"/>
    <s v="Carry-On Duffel"/>
    <n v="1"/>
    <n v="136.01"/>
    <n v="0"/>
    <n v="66.59"/>
    <x v="598"/>
    <n v="66.59"/>
    <n v="69.419999999999987"/>
    <n v="0.51040364679067707"/>
    <n v="1"/>
  </r>
  <r>
    <x v="605"/>
    <d v="2026-04-19T00:00:00"/>
    <n v="2026"/>
    <n v="2"/>
    <n v="4"/>
    <x v="3"/>
    <x v="0"/>
    <x v="0"/>
    <x v="1"/>
    <s v="Business"/>
    <x v="3"/>
    <s v="Compact Sleeping Bag"/>
    <n v="15"/>
    <n v="122.1"/>
    <n v="0.15"/>
    <n v="62.33"/>
    <x v="599"/>
    <n v="934.94999999999993"/>
    <n v="621.82499999999993"/>
    <n v="0.39943151707857588"/>
    <n v="1"/>
  </r>
  <r>
    <x v="606"/>
    <d v="2026-04-19T00:00:00"/>
    <n v="2026"/>
    <n v="2"/>
    <n v="4"/>
    <x v="3"/>
    <x v="0"/>
    <x v="15"/>
    <x v="3"/>
    <s v="Returning"/>
    <x v="3"/>
    <s v="Alpine Tent 4P"/>
    <n v="4"/>
    <n v="341.75"/>
    <n v="0.1"/>
    <n v="191.91"/>
    <x v="600"/>
    <n v="767.64"/>
    <n v="462.65999999999997"/>
    <n v="0.37605462082418922"/>
    <n v="1"/>
  </r>
  <r>
    <x v="607"/>
    <d v="2026-04-19T00:00:00"/>
    <n v="2026"/>
    <n v="2"/>
    <n v="4"/>
    <x v="3"/>
    <x v="3"/>
    <x v="13"/>
    <x v="2"/>
    <s v="Returning"/>
    <x v="1"/>
    <s v="Summit Backpack 45L"/>
    <n v="3"/>
    <n v="156.16"/>
    <n v="0.05"/>
    <n v="77.81"/>
    <x v="601"/>
    <n v="233.43"/>
    <n v="211.62599999999998"/>
    <n v="0.47550420621225192"/>
    <n v="1"/>
  </r>
  <r>
    <x v="608"/>
    <d v="2026-04-19T00:00:00"/>
    <n v="2026"/>
    <n v="2"/>
    <n v="4"/>
    <x v="3"/>
    <x v="0"/>
    <x v="15"/>
    <x v="0"/>
    <s v="Returning"/>
    <x v="2"/>
    <s v="Carry-On Duffel"/>
    <n v="2"/>
    <n v="132.53"/>
    <n v="0.05"/>
    <n v="66.39"/>
    <x v="602"/>
    <n v="132.78"/>
    <n v="119.02699999999999"/>
    <n v="0.47269138665724142"/>
    <n v="1"/>
  </r>
  <r>
    <x v="609"/>
    <d v="2026-04-19T00:00:00"/>
    <n v="2026"/>
    <n v="2"/>
    <n v="4"/>
    <x v="3"/>
    <x v="2"/>
    <x v="3"/>
    <x v="0"/>
    <s v="Returning"/>
    <x v="2"/>
    <s v="Packing Cube Set"/>
    <n v="3"/>
    <n v="45.79"/>
    <n v="0"/>
    <n v="17.98"/>
    <x v="603"/>
    <n v="53.94"/>
    <n v="83.43"/>
    <n v="0.60733784669141733"/>
    <n v="1"/>
  </r>
  <r>
    <x v="610"/>
    <d v="2026-04-19T00:00:00"/>
    <n v="2026"/>
    <n v="2"/>
    <n v="4"/>
    <x v="3"/>
    <x v="0"/>
    <x v="15"/>
    <x v="0"/>
    <s v="New"/>
    <x v="2"/>
    <s v="Carry-On Duffel"/>
    <n v="2"/>
    <n v="133.97"/>
    <n v="0.15"/>
    <n v="67.36"/>
    <x v="604"/>
    <n v="134.72"/>
    <n v="93.028999999999996"/>
    <n v="0.40847160690057915"/>
    <n v="1"/>
  </r>
  <r>
    <x v="611"/>
    <d v="2026-04-19T00:00:00"/>
    <n v="2026"/>
    <n v="2"/>
    <n v="4"/>
    <x v="3"/>
    <x v="0"/>
    <x v="15"/>
    <x v="0"/>
    <s v="New"/>
    <x v="4"/>
    <s v="Recovery Roller"/>
    <n v="1"/>
    <n v="37.11"/>
    <n v="0.1"/>
    <n v="14.27"/>
    <x v="605"/>
    <n v="14.27"/>
    <n v="19.129000000000001"/>
    <n v="0.5727416988532591"/>
    <n v="1"/>
  </r>
  <r>
    <x v="612"/>
    <d v="2026-04-19T00:00:00"/>
    <n v="2026"/>
    <n v="2"/>
    <n v="4"/>
    <x v="3"/>
    <x v="3"/>
    <x v="8"/>
    <x v="2"/>
    <s v="New"/>
    <x v="3"/>
    <s v="Alpine Tent 4P"/>
    <n v="3"/>
    <n v="334.01"/>
    <n v="0.15"/>
    <n v="192.17"/>
    <x v="606"/>
    <n v="576.51"/>
    <n v="275.21550000000002"/>
    <n v="0.32312699337990941"/>
    <n v="1"/>
  </r>
  <r>
    <x v="613"/>
    <d v="2026-04-20T00:00:00"/>
    <n v="2026"/>
    <n v="2"/>
    <n v="4"/>
    <x v="3"/>
    <x v="3"/>
    <x v="7"/>
    <x v="0"/>
    <s v="New"/>
    <x v="2"/>
    <s v="Carry-On Duffel"/>
    <n v="1"/>
    <n v="131.46"/>
    <n v="0"/>
    <n v="67.77"/>
    <x v="607"/>
    <n v="67.77"/>
    <n v="63.690000000000012"/>
    <n v="0.48448197170241902"/>
    <n v="1"/>
  </r>
  <r>
    <x v="614"/>
    <d v="2026-04-20T00:00:00"/>
    <n v="2026"/>
    <n v="2"/>
    <n v="4"/>
    <x v="3"/>
    <x v="2"/>
    <x v="3"/>
    <x v="2"/>
    <s v="Returning"/>
    <x v="1"/>
    <s v="Trekking Poles"/>
    <n v="3"/>
    <n v="72.48"/>
    <n v="0"/>
    <n v="32.36"/>
    <x v="608"/>
    <n v="97.08"/>
    <n v="120.36"/>
    <n v="0.55353200883002207"/>
    <n v="1"/>
  </r>
  <r>
    <x v="615"/>
    <d v="2026-04-20T00:00:00"/>
    <n v="2026"/>
    <n v="2"/>
    <n v="4"/>
    <x v="3"/>
    <x v="2"/>
    <x v="2"/>
    <x v="3"/>
    <s v="New"/>
    <x v="0"/>
    <s v="Commuter Helmet"/>
    <n v="1"/>
    <n v="81.98"/>
    <n v="0"/>
    <n v="43.15"/>
    <x v="609"/>
    <n v="43.15"/>
    <n v="38.830000000000005"/>
    <n v="0.47365211027079779"/>
    <n v="1"/>
  </r>
  <r>
    <x v="616"/>
    <d v="2026-04-20T00:00:00"/>
    <n v="2026"/>
    <n v="2"/>
    <n v="4"/>
    <x v="3"/>
    <x v="3"/>
    <x v="13"/>
    <x v="3"/>
    <s v="Returning"/>
    <x v="2"/>
    <s v="Packing Cube Set"/>
    <n v="1"/>
    <n v="46.71"/>
    <n v="0"/>
    <n v="18.18"/>
    <x v="610"/>
    <n v="18.18"/>
    <n v="28.53"/>
    <n v="0.61078998073217727"/>
    <n v="1"/>
  </r>
  <r>
    <x v="617"/>
    <d v="2026-04-20T00:00:00"/>
    <n v="2026"/>
    <n v="2"/>
    <n v="4"/>
    <x v="3"/>
    <x v="2"/>
    <x v="5"/>
    <x v="3"/>
    <s v="New"/>
    <x v="4"/>
    <s v="Resistance Band Set"/>
    <n v="1"/>
    <n v="41.01"/>
    <n v="0"/>
    <n v="14.5"/>
    <x v="611"/>
    <n v="14.5"/>
    <n v="26.509999999999998"/>
    <n v="0.64642770056083876"/>
    <n v="1"/>
  </r>
  <r>
    <x v="618"/>
    <d v="2026-04-20T00:00:00"/>
    <n v="2026"/>
    <n v="2"/>
    <n v="4"/>
    <x v="3"/>
    <x v="1"/>
    <x v="12"/>
    <x v="0"/>
    <s v="Returning"/>
    <x v="1"/>
    <s v="Trekking Poles"/>
    <n v="1"/>
    <n v="70.45"/>
    <n v="0.05"/>
    <n v="31.98"/>
    <x v="612"/>
    <n v="31.98"/>
    <n v="34.947499999999991"/>
    <n v="0.52216951178514059"/>
    <n v="1"/>
  </r>
  <r>
    <x v="619"/>
    <d v="2026-04-20T00:00:00"/>
    <n v="2026"/>
    <n v="2"/>
    <n v="4"/>
    <x v="3"/>
    <x v="3"/>
    <x v="13"/>
    <x v="2"/>
    <s v="Business"/>
    <x v="0"/>
    <s v="Trail Bike Light"/>
    <n v="2"/>
    <n v="51.39"/>
    <n v="0.05"/>
    <n v="22.28"/>
    <x v="613"/>
    <n v="44.56"/>
    <n v="53.080999999999989"/>
    <n v="0.54363433393758764"/>
    <n v="1"/>
  </r>
  <r>
    <x v="620"/>
    <d v="2026-04-20T00:00:00"/>
    <n v="2026"/>
    <n v="2"/>
    <n v="4"/>
    <x v="3"/>
    <x v="0"/>
    <x v="15"/>
    <x v="2"/>
    <s v="Returning"/>
    <x v="3"/>
    <s v="Compact Sleeping Bag"/>
    <n v="2"/>
    <n v="122.03"/>
    <n v="0"/>
    <n v="59.43"/>
    <x v="614"/>
    <n v="118.86"/>
    <n v="125.2"/>
    <n v="0.51298860935835455"/>
    <n v="1"/>
  </r>
  <r>
    <x v="621"/>
    <d v="2026-04-20T00:00:00"/>
    <n v="2026"/>
    <n v="2"/>
    <n v="4"/>
    <x v="3"/>
    <x v="3"/>
    <x v="4"/>
    <x v="0"/>
    <s v="New"/>
    <x v="2"/>
    <s v="Carry-On Duffel"/>
    <n v="3"/>
    <n v="132.07"/>
    <n v="0.05"/>
    <n v="66.41"/>
    <x v="615"/>
    <n v="199.23"/>
    <n v="177.1695"/>
    <n v="0.47069536489819991"/>
    <n v="1"/>
  </r>
  <r>
    <x v="622"/>
    <d v="2026-04-20T00:00:00"/>
    <n v="2026"/>
    <n v="2"/>
    <n v="4"/>
    <x v="3"/>
    <x v="3"/>
    <x v="7"/>
    <x v="3"/>
    <s v="Returning"/>
    <x v="0"/>
    <s v="Compact Repair Kit"/>
    <n v="1"/>
    <n v="41.04"/>
    <n v="0.1"/>
    <n v="17.02"/>
    <x v="616"/>
    <n v="17.02"/>
    <n v="19.916"/>
    <n v="0.53920294563569415"/>
    <n v="1"/>
  </r>
  <r>
    <x v="623"/>
    <d v="2026-04-20T00:00:00"/>
    <n v="2026"/>
    <n v="2"/>
    <n v="4"/>
    <x v="3"/>
    <x v="1"/>
    <x v="1"/>
    <x v="2"/>
    <s v="New"/>
    <x v="4"/>
    <s v="Resistance Band Set"/>
    <n v="2"/>
    <n v="40.56"/>
    <n v="0"/>
    <n v="15.09"/>
    <x v="617"/>
    <n v="30.18"/>
    <n v="50.940000000000005"/>
    <n v="0.62795857988165682"/>
    <n v="1"/>
  </r>
  <r>
    <x v="624"/>
    <d v="2026-04-20T00:00:00"/>
    <n v="2026"/>
    <n v="2"/>
    <n v="4"/>
    <x v="3"/>
    <x v="2"/>
    <x v="16"/>
    <x v="0"/>
    <s v="Business"/>
    <x v="4"/>
    <s v="Training Mat"/>
    <n v="3"/>
    <n v="51.36"/>
    <n v="0"/>
    <n v="22.05"/>
    <x v="618"/>
    <n v="66.150000000000006"/>
    <n v="87.929999999999978"/>
    <n v="0.57067757009345788"/>
    <n v="1"/>
  </r>
  <r>
    <x v="625"/>
    <d v="2026-04-21T00:00:00"/>
    <n v="2026"/>
    <n v="2"/>
    <n v="4"/>
    <x v="3"/>
    <x v="3"/>
    <x v="7"/>
    <x v="0"/>
    <s v="Returning"/>
    <x v="1"/>
    <s v="Hiking Daypack 20L"/>
    <n v="6"/>
    <n v="93.58"/>
    <n v="0"/>
    <n v="46.68"/>
    <x v="619"/>
    <n v="280.08"/>
    <n v="281.40000000000003"/>
    <n v="0.5011754648429152"/>
    <n v="1"/>
  </r>
  <r>
    <x v="626"/>
    <d v="2026-04-21T00:00:00"/>
    <n v="2026"/>
    <n v="2"/>
    <n v="4"/>
    <x v="3"/>
    <x v="3"/>
    <x v="7"/>
    <x v="0"/>
    <s v="Business"/>
    <x v="0"/>
    <s v="Commuter Helmet"/>
    <n v="5"/>
    <n v="80.16"/>
    <n v="0.1"/>
    <n v="42.5"/>
    <x v="620"/>
    <n v="212.5"/>
    <n v="148.21999999999997"/>
    <n v="0.41090042137946325"/>
    <n v="1"/>
  </r>
  <r>
    <x v="627"/>
    <d v="2026-04-21T00:00:00"/>
    <n v="2026"/>
    <n v="2"/>
    <n v="4"/>
    <x v="3"/>
    <x v="1"/>
    <x v="12"/>
    <x v="0"/>
    <s v="New"/>
    <x v="1"/>
    <s v="Trail Boots"/>
    <n v="1"/>
    <n v="142.22999999999999"/>
    <n v="0.05"/>
    <n v="77.66"/>
    <x v="621"/>
    <n v="77.66"/>
    <n v="57.458499999999987"/>
    <n v="0.42524524768999061"/>
    <n v="1"/>
  </r>
  <r>
    <x v="628"/>
    <d v="2026-04-21T00:00:00"/>
    <n v="2026"/>
    <n v="2"/>
    <n v="4"/>
    <x v="3"/>
    <x v="1"/>
    <x v="14"/>
    <x v="0"/>
    <s v="Returning"/>
    <x v="1"/>
    <s v="Trekking Poles"/>
    <n v="2"/>
    <n v="71.77"/>
    <n v="0"/>
    <n v="32.450000000000003"/>
    <x v="622"/>
    <n v="64.900000000000006"/>
    <n v="78.639999999999986"/>
    <n v="0.54786122335237553"/>
    <n v="1"/>
  </r>
  <r>
    <x v="629"/>
    <d v="2026-04-21T00:00:00"/>
    <n v="2026"/>
    <n v="2"/>
    <n v="4"/>
    <x v="3"/>
    <x v="0"/>
    <x v="0"/>
    <x v="3"/>
    <s v="Returning"/>
    <x v="1"/>
    <s v="Trekking Poles"/>
    <n v="1"/>
    <n v="71.23"/>
    <n v="0.05"/>
    <n v="33.28"/>
    <x v="623"/>
    <n v="33.28"/>
    <n v="34.388499999999993"/>
    <n v="0.50819066478494423"/>
    <n v="1"/>
  </r>
  <r>
    <x v="630"/>
    <d v="2026-04-21T00:00:00"/>
    <n v="2026"/>
    <n v="2"/>
    <n v="4"/>
    <x v="3"/>
    <x v="0"/>
    <x v="0"/>
    <x v="2"/>
    <s v="Returning"/>
    <x v="1"/>
    <s v="Trekking Poles"/>
    <n v="1"/>
    <n v="71.239999999999995"/>
    <n v="0.1"/>
    <n v="33.07"/>
    <x v="624"/>
    <n v="33.07"/>
    <n v="31.045999999999999"/>
    <n v="0.48421610830369954"/>
    <n v="1"/>
  </r>
  <r>
    <x v="631"/>
    <d v="2026-04-21T00:00:00"/>
    <n v="2026"/>
    <n v="2"/>
    <n v="4"/>
    <x v="3"/>
    <x v="1"/>
    <x v="6"/>
    <x v="0"/>
    <s v="New"/>
    <x v="0"/>
    <s v="Trail Bike Light"/>
    <n v="1"/>
    <n v="51.39"/>
    <n v="0"/>
    <n v="22.08"/>
    <x v="625"/>
    <n v="22.08"/>
    <n v="29.310000000000002"/>
    <n v="0.57034442498540572"/>
    <n v="1"/>
  </r>
  <r>
    <x v="632"/>
    <d v="2026-04-21T00:00:00"/>
    <n v="2026"/>
    <n v="2"/>
    <n v="4"/>
    <x v="3"/>
    <x v="1"/>
    <x v="12"/>
    <x v="0"/>
    <s v="Returning"/>
    <x v="0"/>
    <s v="Cycling Pack 12L"/>
    <n v="1"/>
    <n v="102.64"/>
    <n v="0"/>
    <n v="51.86"/>
    <x v="626"/>
    <n v="51.86"/>
    <n v="50.78"/>
    <n v="0.49473889321901793"/>
    <n v="1"/>
  </r>
  <r>
    <x v="633"/>
    <d v="2026-04-21T00:00:00"/>
    <n v="2026"/>
    <n v="2"/>
    <n v="4"/>
    <x v="3"/>
    <x v="2"/>
    <x v="2"/>
    <x v="0"/>
    <s v="New"/>
    <x v="4"/>
    <s v="Recovery Roller"/>
    <n v="2"/>
    <n v="35.56"/>
    <n v="0.1"/>
    <n v="13.85"/>
    <x v="627"/>
    <n v="27.7"/>
    <n v="36.308000000000007"/>
    <n v="0.56724159480064995"/>
    <n v="1"/>
  </r>
  <r>
    <x v="634"/>
    <d v="2026-04-21T00:00:00"/>
    <n v="2026"/>
    <n v="2"/>
    <n v="4"/>
    <x v="3"/>
    <x v="1"/>
    <x v="11"/>
    <x v="0"/>
    <s v="Returning"/>
    <x v="0"/>
    <s v="Cycling Pack 12L"/>
    <n v="2"/>
    <n v="100.39"/>
    <n v="0"/>
    <n v="49.05"/>
    <x v="628"/>
    <n v="98.1"/>
    <n v="102.68"/>
    <n v="0.51140551847793603"/>
    <n v="1"/>
  </r>
  <r>
    <x v="635"/>
    <d v="2026-04-21T00:00:00"/>
    <n v="2026"/>
    <n v="2"/>
    <n v="4"/>
    <x v="3"/>
    <x v="0"/>
    <x v="15"/>
    <x v="2"/>
    <s v="Returning"/>
    <x v="3"/>
    <s v="Trail Tent 2P"/>
    <n v="2"/>
    <n v="191.51"/>
    <n v="0.1"/>
    <n v="101.25"/>
    <x v="629"/>
    <n v="202.5"/>
    <n v="142.21800000000002"/>
    <n v="0.41256331262075091"/>
    <n v="1"/>
  </r>
  <r>
    <x v="636"/>
    <d v="2026-04-21T00:00:00"/>
    <n v="2026"/>
    <n v="2"/>
    <n v="4"/>
    <x v="3"/>
    <x v="1"/>
    <x v="12"/>
    <x v="2"/>
    <s v="New"/>
    <x v="1"/>
    <s v="Trail Boots"/>
    <n v="2"/>
    <n v="147.30000000000001"/>
    <n v="0"/>
    <n v="81.2"/>
    <x v="630"/>
    <n v="162.4"/>
    <n v="132.20000000000002"/>
    <n v="0.44874405974202308"/>
    <n v="1"/>
  </r>
  <r>
    <x v="637"/>
    <d v="2026-04-21T00:00:00"/>
    <n v="2026"/>
    <n v="2"/>
    <n v="4"/>
    <x v="3"/>
    <x v="1"/>
    <x v="11"/>
    <x v="2"/>
    <s v="Returning"/>
    <x v="0"/>
    <s v="Commuter Helmet"/>
    <n v="1"/>
    <n v="79.92"/>
    <n v="0.1"/>
    <n v="43.13"/>
    <x v="631"/>
    <n v="43.13"/>
    <n v="28.797999999999995"/>
    <n v="0.40037259481703918"/>
    <n v="1"/>
  </r>
  <r>
    <x v="638"/>
    <d v="2026-04-22T00:00:00"/>
    <n v="2026"/>
    <n v="2"/>
    <n v="4"/>
    <x v="3"/>
    <x v="1"/>
    <x v="1"/>
    <x v="0"/>
    <s v="Returning"/>
    <x v="3"/>
    <s v="Alpine Tent 4P"/>
    <n v="2"/>
    <n v="344.29"/>
    <n v="0.1"/>
    <n v="192.66"/>
    <x v="632"/>
    <n v="385.32"/>
    <n v="234.4020000000001"/>
    <n v="0.37823733867766524"/>
    <n v="1"/>
  </r>
  <r>
    <x v="639"/>
    <d v="2026-04-22T00:00:00"/>
    <n v="2026"/>
    <n v="2"/>
    <n v="4"/>
    <x v="3"/>
    <x v="2"/>
    <x v="5"/>
    <x v="0"/>
    <s v="Returning"/>
    <x v="1"/>
    <s v="Summit Backpack 45L"/>
    <n v="1"/>
    <n v="151.15"/>
    <n v="0"/>
    <n v="77.680000000000007"/>
    <x v="633"/>
    <n v="77.680000000000007"/>
    <n v="73.47"/>
    <n v="0.48607343698312933"/>
    <n v="1"/>
  </r>
  <r>
    <x v="640"/>
    <d v="2026-04-22T00:00:00"/>
    <n v="2026"/>
    <n v="2"/>
    <n v="4"/>
    <x v="3"/>
    <x v="1"/>
    <x v="6"/>
    <x v="2"/>
    <s v="New"/>
    <x v="3"/>
    <s v="Portable Camp Stove"/>
    <n v="1"/>
    <n v="81.73"/>
    <n v="0.05"/>
    <n v="39.979999999999997"/>
    <x v="634"/>
    <n v="39.979999999999997"/>
    <n v="37.663500000000006"/>
    <n v="0.48508246021882068"/>
    <n v="1"/>
  </r>
  <r>
    <x v="641"/>
    <d v="2026-04-22T00:00:00"/>
    <n v="2026"/>
    <n v="2"/>
    <n v="4"/>
    <x v="3"/>
    <x v="3"/>
    <x v="4"/>
    <x v="2"/>
    <s v="New"/>
    <x v="1"/>
    <s v="Trail Boots"/>
    <n v="1"/>
    <n v="142.53"/>
    <n v="0.05"/>
    <n v="77.77"/>
    <x v="635"/>
    <n v="77.77"/>
    <n v="57.633500000000012"/>
    <n v="0.4256426163282338"/>
    <n v="1"/>
  </r>
  <r>
    <x v="642"/>
    <d v="2026-04-22T00:00:00"/>
    <n v="2026"/>
    <n v="2"/>
    <n v="4"/>
    <x v="3"/>
    <x v="1"/>
    <x v="1"/>
    <x v="0"/>
    <s v="New"/>
    <x v="3"/>
    <s v="Portable Camp Stove"/>
    <n v="2"/>
    <n v="83.24"/>
    <n v="0"/>
    <n v="40.03"/>
    <x v="636"/>
    <n v="80.06"/>
    <n v="86.419999999999987"/>
    <n v="0.51910139356078799"/>
    <n v="1"/>
  </r>
  <r>
    <x v="643"/>
    <d v="2026-04-22T00:00:00"/>
    <n v="2026"/>
    <n v="2"/>
    <n v="4"/>
    <x v="3"/>
    <x v="0"/>
    <x v="0"/>
    <x v="3"/>
    <s v="New"/>
    <x v="1"/>
    <s v="Trail Boots"/>
    <n v="1"/>
    <n v="141.99"/>
    <n v="0.05"/>
    <n v="79.7"/>
    <x v="637"/>
    <n v="79.7"/>
    <n v="55.1905"/>
    <n v="0.40915038494186023"/>
    <n v="1"/>
  </r>
  <r>
    <x v="644"/>
    <d v="2026-04-22T00:00:00"/>
    <n v="2026"/>
    <n v="2"/>
    <n v="4"/>
    <x v="3"/>
    <x v="1"/>
    <x v="12"/>
    <x v="0"/>
    <s v="New"/>
    <x v="4"/>
    <s v="Recovery Roller"/>
    <n v="2"/>
    <n v="35.94"/>
    <n v="0.05"/>
    <n v="14.17"/>
    <x v="638"/>
    <n v="28.34"/>
    <n v="39.945999999999984"/>
    <n v="0.5849808159798493"/>
    <n v="1"/>
  </r>
  <r>
    <x v="645"/>
    <d v="2026-04-23T00:00:00"/>
    <n v="2026"/>
    <n v="2"/>
    <n v="4"/>
    <x v="3"/>
    <x v="1"/>
    <x v="1"/>
    <x v="0"/>
    <s v="New"/>
    <x v="4"/>
    <s v="Training Mat"/>
    <n v="3"/>
    <n v="49.55"/>
    <n v="0"/>
    <n v="22.55"/>
    <x v="639"/>
    <n v="67.650000000000006"/>
    <n v="80.999999999999972"/>
    <n v="0.54490413723511588"/>
    <n v="1"/>
  </r>
  <r>
    <x v="646"/>
    <d v="2026-04-23T00:00:00"/>
    <n v="2026"/>
    <n v="2"/>
    <n v="4"/>
    <x v="3"/>
    <x v="3"/>
    <x v="8"/>
    <x v="3"/>
    <s v="Returning"/>
    <x v="4"/>
    <s v="Resistance Band Set"/>
    <n v="1"/>
    <n v="39.89"/>
    <n v="0.05"/>
    <n v="15.06"/>
    <x v="640"/>
    <n v="15.06"/>
    <n v="22.835499999999996"/>
    <n v="0.60259133670224685"/>
    <n v="1"/>
  </r>
  <r>
    <x v="647"/>
    <d v="2026-04-23T00:00:00"/>
    <n v="2026"/>
    <n v="2"/>
    <n v="4"/>
    <x v="3"/>
    <x v="3"/>
    <x v="7"/>
    <x v="3"/>
    <s v="New"/>
    <x v="4"/>
    <s v="Resistance Band Set"/>
    <n v="1"/>
    <n v="40.630000000000003"/>
    <n v="0.1"/>
    <n v="14.67"/>
    <x v="641"/>
    <n v="14.67"/>
    <n v="21.896999999999998"/>
    <n v="0.59881860694068423"/>
    <n v="1"/>
  </r>
  <r>
    <x v="648"/>
    <d v="2026-04-23T00:00:00"/>
    <n v="2026"/>
    <n v="2"/>
    <n v="4"/>
    <x v="3"/>
    <x v="3"/>
    <x v="8"/>
    <x v="3"/>
    <s v="Returning"/>
    <x v="0"/>
    <s v="Compact Repair Kit"/>
    <n v="4"/>
    <n v="39.78"/>
    <n v="0.05"/>
    <n v="16.7"/>
    <x v="642"/>
    <n v="66.8"/>
    <n v="84.36399999999999"/>
    <n v="0.55809584292556425"/>
    <n v="1"/>
  </r>
  <r>
    <x v="649"/>
    <d v="2026-04-23T00:00:00"/>
    <n v="2026"/>
    <n v="2"/>
    <n v="4"/>
    <x v="3"/>
    <x v="3"/>
    <x v="4"/>
    <x v="3"/>
    <s v="Business"/>
    <x v="1"/>
    <s v="Hiking Daypack 20L"/>
    <n v="1"/>
    <n v="92.74"/>
    <n v="0"/>
    <n v="46.1"/>
    <x v="643"/>
    <n v="46.1"/>
    <n v="46.639999999999993"/>
    <n v="0.50291136510675005"/>
    <n v="1"/>
  </r>
  <r>
    <x v="650"/>
    <d v="2026-04-23T00:00:00"/>
    <n v="2026"/>
    <n v="2"/>
    <n v="4"/>
    <x v="3"/>
    <x v="1"/>
    <x v="6"/>
    <x v="2"/>
    <s v="Returning"/>
    <x v="3"/>
    <s v="Compact Sleeping Bag"/>
    <n v="2"/>
    <n v="120.49"/>
    <n v="0.1"/>
    <n v="62.23"/>
    <x v="644"/>
    <n v="124.46"/>
    <n v="92.422000000000011"/>
    <n v="0.42613955976060719"/>
    <n v="1"/>
  </r>
  <r>
    <x v="651"/>
    <d v="2026-04-24T00:00:00"/>
    <n v="2026"/>
    <n v="2"/>
    <n v="4"/>
    <x v="3"/>
    <x v="1"/>
    <x v="6"/>
    <x v="0"/>
    <s v="Business"/>
    <x v="1"/>
    <s v="Trekking Poles"/>
    <n v="2"/>
    <n v="70.53"/>
    <n v="0"/>
    <n v="32.229999999999997"/>
    <x v="645"/>
    <n v="64.459999999999994"/>
    <n v="76.600000000000009"/>
    <n v="0.54303133418403526"/>
    <n v="1"/>
  </r>
  <r>
    <x v="652"/>
    <d v="2026-04-24T00:00:00"/>
    <n v="2026"/>
    <n v="2"/>
    <n v="4"/>
    <x v="3"/>
    <x v="1"/>
    <x v="14"/>
    <x v="0"/>
    <s v="New"/>
    <x v="1"/>
    <s v="Hiking Daypack 20L"/>
    <n v="1"/>
    <n v="90.87"/>
    <n v="0.1"/>
    <n v="44.4"/>
    <x v="646"/>
    <n v="44.4"/>
    <n v="37.383000000000003"/>
    <n v="0.45709988628443565"/>
    <n v="1"/>
  </r>
  <r>
    <x v="653"/>
    <d v="2026-04-24T00:00:00"/>
    <n v="2026"/>
    <n v="2"/>
    <n v="4"/>
    <x v="3"/>
    <x v="1"/>
    <x v="14"/>
    <x v="1"/>
    <s v="Returning"/>
    <x v="4"/>
    <s v="Weighted Vest"/>
    <n v="3"/>
    <n v="124.31"/>
    <n v="0.2"/>
    <n v="67.97"/>
    <x v="647"/>
    <n v="203.91"/>
    <n v="94.433999999999997"/>
    <n v="0.31652723031131846"/>
    <n v="1"/>
  </r>
  <r>
    <x v="654"/>
    <d v="2026-04-24T00:00:00"/>
    <n v="2026"/>
    <n v="2"/>
    <n v="4"/>
    <x v="3"/>
    <x v="1"/>
    <x v="1"/>
    <x v="1"/>
    <s v="Returning"/>
    <x v="0"/>
    <s v="Compact Repair Kit"/>
    <n v="15"/>
    <n v="41.21"/>
    <n v="0.15"/>
    <n v="16.760000000000002"/>
    <x v="648"/>
    <n v="251.40000000000003"/>
    <n v="274.02749999999997"/>
    <n v="0.52153246642020068"/>
    <n v="1"/>
  </r>
  <r>
    <x v="655"/>
    <d v="2026-04-24T00:00:00"/>
    <n v="2026"/>
    <n v="2"/>
    <n v="4"/>
    <x v="3"/>
    <x v="0"/>
    <x v="0"/>
    <x v="0"/>
    <s v="New"/>
    <x v="1"/>
    <s v="Trail Boots"/>
    <n v="2"/>
    <n v="145.75"/>
    <n v="0.1"/>
    <n v="78.900000000000006"/>
    <x v="649"/>
    <n v="157.80000000000001"/>
    <n v="104.55000000000001"/>
    <n v="0.39851343624928531"/>
    <n v="1"/>
  </r>
  <r>
    <x v="656"/>
    <d v="2026-04-24T00:00:00"/>
    <n v="2026"/>
    <n v="2"/>
    <n v="4"/>
    <x v="3"/>
    <x v="2"/>
    <x v="3"/>
    <x v="0"/>
    <s v="New"/>
    <x v="2"/>
    <s v="Carry-On Duffel"/>
    <n v="1"/>
    <n v="134.86000000000001"/>
    <n v="0"/>
    <n v="66.040000000000006"/>
    <x v="650"/>
    <n v="66.040000000000006"/>
    <n v="68.820000000000007"/>
    <n v="0.51030698502150373"/>
    <n v="1"/>
  </r>
  <r>
    <x v="657"/>
    <d v="2026-04-24T00:00:00"/>
    <n v="2026"/>
    <n v="2"/>
    <n v="4"/>
    <x v="3"/>
    <x v="3"/>
    <x v="13"/>
    <x v="2"/>
    <s v="New"/>
    <x v="2"/>
    <s v="Carry-On Duffel"/>
    <n v="1"/>
    <n v="136.07"/>
    <n v="0"/>
    <n v="65.17"/>
    <x v="651"/>
    <n v="65.17"/>
    <n v="70.899999999999991"/>
    <n v="0.52105533916366575"/>
    <n v="1"/>
  </r>
  <r>
    <x v="658"/>
    <d v="2026-04-24T00:00:00"/>
    <n v="2026"/>
    <n v="2"/>
    <n v="4"/>
    <x v="3"/>
    <x v="0"/>
    <x v="15"/>
    <x v="2"/>
    <s v="Business"/>
    <x v="2"/>
    <s v="Packing Cube Set"/>
    <n v="1"/>
    <n v="47.25"/>
    <n v="0.1"/>
    <n v="18.25"/>
    <x v="652"/>
    <n v="18.25"/>
    <n v="24.274999999999999"/>
    <n v="0.57084068195179305"/>
    <n v="1"/>
  </r>
  <r>
    <x v="659"/>
    <d v="2026-04-24T00:00:00"/>
    <n v="2026"/>
    <n v="2"/>
    <n v="4"/>
    <x v="3"/>
    <x v="0"/>
    <x v="0"/>
    <x v="0"/>
    <s v="Business"/>
    <x v="0"/>
    <s v="Compact Repair Kit"/>
    <n v="2"/>
    <n v="41.32"/>
    <n v="0.1"/>
    <n v="16.66"/>
    <x v="653"/>
    <n v="33.32"/>
    <n v="41.056000000000004"/>
    <n v="0.5520060234484242"/>
    <n v="1"/>
  </r>
  <r>
    <x v="660"/>
    <d v="2026-04-24T00:00:00"/>
    <n v="2026"/>
    <n v="2"/>
    <n v="4"/>
    <x v="3"/>
    <x v="0"/>
    <x v="15"/>
    <x v="3"/>
    <s v="New"/>
    <x v="0"/>
    <s v="Commuter Helmet"/>
    <n v="2"/>
    <n v="81.75"/>
    <n v="0"/>
    <n v="41.92"/>
    <x v="654"/>
    <n v="83.84"/>
    <n v="79.66"/>
    <n v="0.48721712538226297"/>
    <n v="1"/>
  </r>
  <r>
    <x v="661"/>
    <d v="2026-04-25T00:00:00"/>
    <n v="2026"/>
    <n v="2"/>
    <n v="4"/>
    <x v="3"/>
    <x v="1"/>
    <x v="12"/>
    <x v="0"/>
    <s v="Returning"/>
    <x v="2"/>
    <s v="Insulated Bottle"/>
    <n v="1"/>
    <n v="36.020000000000003"/>
    <n v="0.05"/>
    <n v="13.72"/>
    <x v="655"/>
    <n v="13.72"/>
    <n v="20.499000000000002"/>
    <n v="0.59905315760250155"/>
    <n v="1"/>
  </r>
  <r>
    <x v="662"/>
    <d v="2026-04-25T00:00:00"/>
    <n v="2026"/>
    <n v="2"/>
    <n v="4"/>
    <x v="3"/>
    <x v="2"/>
    <x v="5"/>
    <x v="0"/>
    <s v="Business"/>
    <x v="2"/>
    <s v="Insulated Bottle"/>
    <n v="1"/>
    <n v="36.68"/>
    <n v="0"/>
    <n v="13.27"/>
    <x v="656"/>
    <n v="13.27"/>
    <n v="23.41"/>
    <n v="0.63822246455834242"/>
    <n v="1"/>
  </r>
  <r>
    <x v="663"/>
    <d v="2026-04-25T00:00:00"/>
    <n v="2026"/>
    <n v="2"/>
    <n v="4"/>
    <x v="3"/>
    <x v="3"/>
    <x v="8"/>
    <x v="1"/>
    <s v="Business"/>
    <x v="3"/>
    <s v="Alpine Tent 4P"/>
    <n v="6"/>
    <n v="348.16"/>
    <n v="0.1"/>
    <n v="198.24"/>
    <x v="657"/>
    <n v="1189.44"/>
    <n v="690.62400000000002"/>
    <n v="0.36734068627450978"/>
    <n v="1"/>
  </r>
  <r>
    <x v="664"/>
    <d v="2026-04-25T00:00:00"/>
    <n v="2026"/>
    <n v="2"/>
    <n v="4"/>
    <x v="3"/>
    <x v="2"/>
    <x v="16"/>
    <x v="0"/>
    <s v="Returning"/>
    <x v="0"/>
    <s v="Compact Repair Kit"/>
    <n v="2"/>
    <n v="39.799999999999997"/>
    <n v="0.05"/>
    <n v="16.23"/>
    <x v="658"/>
    <n v="32.46"/>
    <n v="43.159999999999989"/>
    <n v="0.57074847923829664"/>
    <n v="1"/>
  </r>
  <r>
    <x v="665"/>
    <d v="2026-04-25T00:00:00"/>
    <n v="2026"/>
    <n v="2"/>
    <n v="4"/>
    <x v="3"/>
    <x v="0"/>
    <x v="15"/>
    <x v="0"/>
    <s v="Returning"/>
    <x v="0"/>
    <s v="Compact Repair Kit"/>
    <n v="5"/>
    <n v="39.369999999999997"/>
    <n v="0.05"/>
    <n v="16.760000000000002"/>
    <x v="659"/>
    <n v="83.800000000000011"/>
    <n v="103.20749999999998"/>
    <n v="0.55188963009504954"/>
    <n v="1"/>
  </r>
  <r>
    <x v="666"/>
    <d v="2026-04-25T00:00:00"/>
    <n v="2026"/>
    <n v="2"/>
    <n v="4"/>
    <x v="3"/>
    <x v="1"/>
    <x v="12"/>
    <x v="3"/>
    <s v="Returning"/>
    <x v="4"/>
    <s v="Resistance Band Set"/>
    <n v="2"/>
    <n v="40.85"/>
    <n v="0"/>
    <n v="14.99"/>
    <x v="660"/>
    <n v="29.98"/>
    <n v="51.72"/>
    <n v="0.633047735618115"/>
    <n v="1"/>
  </r>
  <r>
    <x v="667"/>
    <d v="2026-04-25T00:00:00"/>
    <n v="2026"/>
    <n v="2"/>
    <n v="4"/>
    <x v="3"/>
    <x v="3"/>
    <x v="8"/>
    <x v="3"/>
    <s v="Returning"/>
    <x v="1"/>
    <s v="Hiking Daypack 20L"/>
    <n v="1"/>
    <n v="92.91"/>
    <n v="0.05"/>
    <n v="46"/>
    <x v="661"/>
    <n v="46"/>
    <n v="42.264499999999998"/>
    <n v="0.4788391709010984"/>
    <n v="1"/>
  </r>
  <r>
    <x v="668"/>
    <d v="2026-04-25T00:00:00"/>
    <n v="2026"/>
    <n v="2"/>
    <n v="4"/>
    <x v="3"/>
    <x v="3"/>
    <x v="13"/>
    <x v="0"/>
    <s v="New"/>
    <x v="1"/>
    <s v="Summit Backpack 45L"/>
    <n v="1"/>
    <n v="152.01"/>
    <n v="0"/>
    <n v="80.33"/>
    <x v="662"/>
    <n v="80.33"/>
    <n v="71.679999999999993"/>
    <n v="0.47154792447865268"/>
    <n v="1"/>
  </r>
  <r>
    <x v="669"/>
    <d v="2026-04-25T00:00:00"/>
    <n v="2026"/>
    <n v="2"/>
    <n v="4"/>
    <x v="3"/>
    <x v="1"/>
    <x v="6"/>
    <x v="3"/>
    <s v="New"/>
    <x v="2"/>
    <s v="Insulated Bottle"/>
    <n v="1"/>
    <n v="36.65"/>
    <n v="0"/>
    <n v="13.28"/>
    <x v="663"/>
    <n v="13.28"/>
    <n v="23.369999999999997"/>
    <n v="0.63765347885402446"/>
    <n v="1"/>
  </r>
  <r>
    <x v="670"/>
    <d v="2026-04-26T00:00:00"/>
    <n v="2026"/>
    <n v="2"/>
    <n v="4"/>
    <x v="3"/>
    <x v="3"/>
    <x v="8"/>
    <x v="0"/>
    <s v="Returning"/>
    <x v="3"/>
    <s v="Portable Camp Stove"/>
    <n v="5"/>
    <n v="80.819999999999993"/>
    <n v="0"/>
    <n v="40.47"/>
    <x v="664"/>
    <n v="202.35"/>
    <n v="201.74999999999997"/>
    <n v="0.49925760950259834"/>
    <n v="1"/>
  </r>
  <r>
    <x v="671"/>
    <d v="2026-04-26T00:00:00"/>
    <n v="2026"/>
    <n v="2"/>
    <n v="4"/>
    <x v="3"/>
    <x v="3"/>
    <x v="4"/>
    <x v="0"/>
    <s v="New"/>
    <x v="1"/>
    <s v="Trail Boots"/>
    <n v="4"/>
    <n v="144.69999999999999"/>
    <n v="0"/>
    <n v="79.41"/>
    <x v="665"/>
    <n v="317.64"/>
    <n v="261.15999999999997"/>
    <n v="0.45120939875604699"/>
    <n v="1"/>
  </r>
  <r>
    <x v="672"/>
    <d v="2026-04-26T00:00:00"/>
    <n v="2026"/>
    <n v="2"/>
    <n v="4"/>
    <x v="3"/>
    <x v="1"/>
    <x v="6"/>
    <x v="2"/>
    <s v="New"/>
    <x v="4"/>
    <s v="Recovery Roller"/>
    <n v="2"/>
    <n v="36.51"/>
    <n v="0.1"/>
    <n v="14.18"/>
    <x v="666"/>
    <n v="28.36"/>
    <n v="37.358000000000004"/>
    <n v="0.56845917404668433"/>
    <n v="1"/>
  </r>
  <r>
    <x v="673"/>
    <d v="2026-04-26T00:00:00"/>
    <n v="2026"/>
    <n v="2"/>
    <n v="4"/>
    <x v="3"/>
    <x v="3"/>
    <x v="7"/>
    <x v="3"/>
    <s v="New"/>
    <x v="2"/>
    <s v="Insulated Bottle"/>
    <n v="3"/>
    <n v="36.58"/>
    <n v="0.05"/>
    <n v="13.71"/>
    <x v="667"/>
    <n v="41.13"/>
    <n v="63.122999999999983"/>
    <n v="0.60547897902218628"/>
    <n v="1"/>
  </r>
  <r>
    <x v="674"/>
    <d v="2026-04-26T00:00:00"/>
    <n v="2026"/>
    <n v="2"/>
    <n v="4"/>
    <x v="3"/>
    <x v="3"/>
    <x v="7"/>
    <x v="2"/>
    <s v="Business"/>
    <x v="3"/>
    <s v="Trail Tent 2P"/>
    <n v="2"/>
    <n v="191.59"/>
    <n v="0"/>
    <n v="102.52"/>
    <x v="668"/>
    <n v="205.04"/>
    <n v="178.14000000000001"/>
    <n v="0.46489900307949272"/>
    <n v="1"/>
  </r>
  <r>
    <x v="675"/>
    <d v="2026-04-26T00:00:00"/>
    <n v="2026"/>
    <n v="2"/>
    <n v="4"/>
    <x v="3"/>
    <x v="3"/>
    <x v="8"/>
    <x v="1"/>
    <s v="Business"/>
    <x v="3"/>
    <s v="Alpine Tent 4P"/>
    <n v="6"/>
    <n v="337.24"/>
    <n v="0.05"/>
    <n v="198.63"/>
    <x v="669"/>
    <n v="1191.78"/>
    <n v="730.48800000000006"/>
    <n v="0.38001360892445801"/>
    <n v="1"/>
  </r>
  <r>
    <x v="676"/>
    <d v="2026-04-26T00:00:00"/>
    <n v="2026"/>
    <n v="2"/>
    <n v="4"/>
    <x v="3"/>
    <x v="3"/>
    <x v="7"/>
    <x v="1"/>
    <s v="Business"/>
    <x v="2"/>
    <s v="Packing Cube Set"/>
    <n v="3"/>
    <n v="46.2"/>
    <n v="0.1"/>
    <n v="18.149999999999999"/>
    <x v="670"/>
    <n v="54.449999999999996"/>
    <n v="70.29000000000002"/>
    <n v="0.5634920634920636"/>
    <n v="1"/>
  </r>
  <r>
    <x v="677"/>
    <d v="2026-04-26T00:00:00"/>
    <n v="2026"/>
    <n v="2"/>
    <n v="4"/>
    <x v="3"/>
    <x v="1"/>
    <x v="1"/>
    <x v="3"/>
    <s v="Business"/>
    <x v="4"/>
    <s v="Training Mat"/>
    <n v="4"/>
    <n v="50.84"/>
    <n v="0.05"/>
    <n v="22.63"/>
    <x v="671"/>
    <n v="90.52"/>
    <n v="102.67200000000001"/>
    <n v="0.53145057766367143"/>
    <n v="1"/>
  </r>
  <r>
    <x v="678"/>
    <d v="2026-04-27T00:00:00"/>
    <n v="2026"/>
    <n v="2"/>
    <n v="4"/>
    <x v="3"/>
    <x v="3"/>
    <x v="13"/>
    <x v="0"/>
    <s v="Returning"/>
    <x v="2"/>
    <s v="Travel Backpack 35L"/>
    <n v="1"/>
    <n v="166.5"/>
    <n v="0"/>
    <n v="85.55"/>
    <x v="672"/>
    <n v="85.55"/>
    <n v="80.95"/>
    <n v="0.4861861861861862"/>
    <n v="1"/>
  </r>
  <r>
    <x v="679"/>
    <d v="2026-04-27T00:00:00"/>
    <n v="2026"/>
    <n v="2"/>
    <n v="4"/>
    <x v="3"/>
    <x v="3"/>
    <x v="4"/>
    <x v="3"/>
    <s v="New"/>
    <x v="1"/>
    <s v="Trekking Poles"/>
    <n v="1"/>
    <n v="70.2"/>
    <n v="0"/>
    <n v="32.06"/>
    <x v="673"/>
    <n v="32.06"/>
    <n v="38.14"/>
    <n v="0.5433048433048433"/>
    <n v="1"/>
  </r>
  <r>
    <x v="680"/>
    <d v="2026-04-27T00:00:00"/>
    <n v="2026"/>
    <n v="2"/>
    <n v="4"/>
    <x v="3"/>
    <x v="1"/>
    <x v="12"/>
    <x v="0"/>
    <s v="New"/>
    <x v="4"/>
    <s v="Training Mat"/>
    <n v="4"/>
    <n v="50.67"/>
    <n v="0"/>
    <n v="22.62"/>
    <x v="674"/>
    <n v="90.48"/>
    <n v="112.2"/>
    <n v="0.55358200118413259"/>
    <n v="1"/>
  </r>
  <r>
    <x v="681"/>
    <d v="2026-04-27T00:00:00"/>
    <n v="2026"/>
    <n v="2"/>
    <n v="4"/>
    <x v="3"/>
    <x v="1"/>
    <x v="11"/>
    <x v="2"/>
    <s v="New"/>
    <x v="2"/>
    <s v="Travel Backpack 35L"/>
    <n v="3"/>
    <n v="161.05000000000001"/>
    <n v="0.05"/>
    <n v="87.43"/>
    <x v="675"/>
    <n v="262.29000000000002"/>
    <n v="196.70249999999999"/>
    <n v="0.4285527541299694"/>
    <n v="1"/>
  </r>
  <r>
    <x v="682"/>
    <d v="2026-04-27T00:00:00"/>
    <n v="2026"/>
    <n v="2"/>
    <n v="4"/>
    <x v="3"/>
    <x v="1"/>
    <x v="6"/>
    <x v="1"/>
    <s v="New"/>
    <x v="4"/>
    <s v="Weighted Vest"/>
    <n v="10"/>
    <n v="124.59"/>
    <n v="0.15"/>
    <n v="67.14"/>
    <x v="676"/>
    <n v="671.4"/>
    <n v="387.61500000000012"/>
    <n v="0.36601464568490538"/>
    <n v="1"/>
  </r>
  <r>
    <x v="683"/>
    <d v="2026-04-27T00:00:00"/>
    <n v="2026"/>
    <n v="2"/>
    <n v="4"/>
    <x v="3"/>
    <x v="2"/>
    <x v="16"/>
    <x v="0"/>
    <s v="Business"/>
    <x v="4"/>
    <s v="Training Mat"/>
    <n v="1"/>
    <n v="50.18"/>
    <n v="0"/>
    <n v="22.05"/>
    <x v="677"/>
    <n v="22.05"/>
    <n v="28.13"/>
    <n v="0.56058190514149064"/>
    <n v="1"/>
  </r>
  <r>
    <x v="684"/>
    <d v="2026-04-28T00:00:00"/>
    <n v="2026"/>
    <n v="2"/>
    <n v="4"/>
    <x v="3"/>
    <x v="1"/>
    <x v="11"/>
    <x v="0"/>
    <s v="New"/>
    <x v="3"/>
    <s v="Portable Camp Stove"/>
    <n v="1"/>
    <n v="83.38"/>
    <n v="0"/>
    <n v="38.979999999999997"/>
    <x v="678"/>
    <n v="38.979999999999997"/>
    <n v="44.4"/>
    <n v="0.53250179899256422"/>
    <n v="1"/>
  </r>
  <r>
    <x v="685"/>
    <d v="2026-04-28T00:00:00"/>
    <n v="2026"/>
    <n v="2"/>
    <n v="4"/>
    <x v="3"/>
    <x v="3"/>
    <x v="7"/>
    <x v="0"/>
    <s v="Returning"/>
    <x v="2"/>
    <s v="Insulated Bottle"/>
    <n v="1"/>
    <n v="35.549999999999997"/>
    <n v="0.05"/>
    <n v="13.25"/>
    <x v="679"/>
    <n v="13.25"/>
    <n v="20.522499999999994"/>
    <n v="0.60766896143311855"/>
    <n v="1"/>
  </r>
  <r>
    <x v="686"/>
    <d v="2026-04-28T00:00:00"/>
    <n v="2026"/>
    <n v="2"/>
    <n v="4"/>
    <x v="3"/>
    <x v="3"/>
    <x v="8"/>
    <x v="2"/>
    <s v="New"/>
    <x v="1"/>
    <s v="Summit Backpack 45L"/>
    <n v="1"/>
    <n v="154.36000000000001"/>
    <n v="0"/>
    <n v="77.760000000000005"/>
    <x v="680"/>
    <n v="77.760000000000005"/>
    <n v="76.600000000000009"/>
    <n v="0.49624254988338951"/>
    <n v="1"/>
  </r>
  <r>
    <x v="687"/>
    <d v="2026-04-28T00:00:00"/>
    <n v="2026"/>
    <n v="2"/>
    <n v="4"/>
    <x v="3"/>
    <x v="0"/>
    <x v="9"/>
    <x v="3"/>
    <s v="New"/>
    <x v="1"/>
    <s v="Summit Backpack 45L"/>
    <n v="1"/>
    <n v="155.68"/>
    <n v="0"/>
    <n v="77.97"/>
    <x v="681"/>
    <n v="77.97"/>
    <n v="77.710000000000008"/>
    <n v="0.49916495375128472"/>
    <n v="1"/>
  </r>
  <r>
    <x v="688"/>
    <d v="2026-04-28T00:00:00"/>
    <n v="2026"/>
    <n v="2"/>
    <n v="4"/>
    <x v="3"/>
    <x v="0"/>
    <x v="0"/>
    <x v="0"/>
    <s v="Returning"/>
    <x v="4"/>
    <s v="Resistance Band Set"/>
    <n v="1"/>
    <n v="40.950000000000003"/>
    <n v="0.15"/>
    <n v="14.89"/>
    <x v="682"/>
    <n v="14.89"/>
    <n v="19.917500000000004"/>
    <n v="0.57221863104216053"/>
    <n v="1"/>
  </r>
  <r>
    <x v="689"/>
    <d v="2026-04-28T00:00:00"/>
    <n v="2026"/>
    <n v="2"/>
    <n v="4"/>
    <x v="3"/>
    <x v="3"/>
    <x v="13"/>
    <x v="3"/>
    <s v="Returning"/>
    <x v="2"/>
    <s v="Packing Cube Set"/>
    <n v="3"/>
    <n v="47.28"/>
    <n v="0.05"/>
    <n v="18.52"/>
    <x v="683"/>
    <n v="55.56"/>
    <n v="79.187999999999988"/>
    <n v="0.58767477068305274"/>
    <n v="1"/>
  </r>
  <r>
    <x v="690"/>
    <d v="2026-04-28T00:00:00"/>
    <n v="2026"/>
    <n v="2"/>
    <n v="4"/>
    <x v="3"/>
    <x v="3"/>
    <x v="7"/>
    <x v="0"/>
    <s v="Returning"/>
    <x v="4"/>
    <s v="Training Mat"/>
    <n v="4"/>
    <n v="51.57"/>
    <n v="0.1"/>
    <n v="22.58"/>
    <x v="684"/>
    <n v="90.32"/>
    <n v="95.332000000000022"/>
    <n v="0.51349837330058401"/>
    <n v="1"/>
  </r>
  <r>
    <x v="691"/>
    <d v="2026-04-28T00:00:00"/>
    <n v="2026"/>
    <n v="2"/>
    <n v="4"/>
    <x v="3"/>
    <x v="3"/>
    <x v="8"/>
    <x v="0"/>
    <s v="Business"/>
    <x v="0"/>
    <s v="Trail Bike Light"/>
    <n v="1"/>
    <n v="51.61"/>
    <n v="0"/>
    <n v="23"/>
    <x v="685"/>
    <n v="23"/>
    <n v="28.61"/>
    <n v="0.55434993218368533"/>
    <n v="1"/>
  </r>
  <r>
    <x v="692"/>
    <d v="2026-04-28T00:00:00"/>
    <n v="2026"/>
    <n v="2"/>
    <n v="4"/>
    <x v="3"/>
    <x v="0"/>
    <x v="15"/>
    <x v="2"/>
    <s v="Returning"/>
    <x v="4"/>
    <s v="Training Mat"/>
    <n v="1"/>
    <n v="50.56"/>
    <n v="0.05"/>
    <n v="22.06"/>
    <x v="686"/>
    <n v="22.06"/>
    <n v="25.971999999999998"/>
    <n v="0.54072285143237842"/>
    <n v="1"/>
  </r>
  <r>
    <x v="693"/>
    <d v="2026-04-28T00:00:00"/>
    <n v="2026"/>
    <n v="2"/>
    <n v="4"/>
    <x v="3"/>
    <x v="2"/>
    <x v="5"/>
    <x v="3"/>
    <s v="Business"/>
    <x v="2"/>
    <s v="Travel Backpack 35L"/>
    <n v="2"/>
    <n v="165.74"/>
    <n v="0"/>
    <n v="87.73"/>
    <x v="687"/>
    <n v="175.46"/>
    <n v="156.02000000000001"/>
    <n v="0.47067696391939184"/>
    <n v="1"/>
  </r>
  <r>
    <x v="694"/>
    <d v="2026-04-28T00:00:00"/>
    <n v="2026"/>
    <n v="2"/>
    <n v="4"/>
    <x v="3"/>
    <x v="2"/>
    <x v="2"/>
    <x v="0"/>
    <s v="Business"/>
    <x v="4"/>
    <s v="Recovery Roller"/>
    <n v="3"/>
    <n v="36.770000000000003"/>
    <n v="0"/>
    <n v="13.63"/>
    <x v="688"/>
    <n v="40.89"/>
    <n v="69.42"/>
    <n v="0.62931737829752521"/>
    <n v="1"/>
  </r>
  <r>
    <x v="695"/>
    <d v="2026-04-28T00:00:00"/>
    <n v="2026"/>
    <n v="2"/>
    <n v="4"/>
    <x v="3"/>
    <x v="3"/>
    <x v="7"/>
    <x v="0"/>
    <s v="Business"/>
    <x v="3"/>
    <s v="Trail Tent 2P"/>
    <n v="2"/>
    <n v="196.37"/>
    <n v="0"/>
    <n v="101.73"/>
    <x v="689"/>
    <n v="203.46"/>
    <n v="189.28"/>
    <n v="0.48194734429902736"/>
    <n v="1"/>
  </r>
  <r>
    <x v="696"/>
    <d v="2026-04-29T00:00:00"/>
    <n v="2026"/>
    <n v="2"/>
    <n v="4"/>
    <x v="3"/>
    <x v="0"/>
    <x v="0"/>
    <x v="3"/>
    <s v="Returning"/>
    <x v="2"/>
    <s v="Insulated Bottle"/>
    <n v="2"/>
    <n v="35.33"/>
    <n v="0"/>
    <n v="13.69"/>
    <x v="690"/>
    <n v="27.38"/>
    <n v="43.28"/>
    <n v="0.61251061420888764"/>
    <n v="1"/>
  </r>
  <r>
    <x v="697"/>
    <d v="2026-04-29T00:00:00"/>
    <n v="2026"/>
    <n v="2"/>
    <n v="4"/>
    <x v="3"/>
    <x v="2"/>
    <x v="2"/>
    <x v="1"/>
    <s v="Business"/>
    <x v="2"/>
    <s v="Packing Cube Set"/>
    <n v="4"/>
    <n v="46.43"/>
    <n v="0.1"/>
    <n v="18.04"/>
    <x v="691"/>
    <n v="72.16"/>
    <n v="94.988"/>
    <n v="0.56828678775695796"/>
    <n v="1"/>
  </r>
  <r>
    <x v="698"/>
    <d v="2026-04-29T00:00:00"/>
    <n v="2026"/>
    <n v="2"/>
    <n v="4"/>
    <x v="3"/>
    <x v="3"/>
    <x v="7"/>
    <x v="3"/>
    <s v="New"/>
    <x v="4"/>
    <s v="Weighted Vest"/>
    <n v="1"/>
    <n v="125.25"/>
    <n v="0"/>
    <n v="70.88"/>
    <x v="692"/>
    <n v="70.88"/>
    <n v="54.370000000000005"/>
    <n v="0.43409181636726552"/>
    <n v="1"/>
  </r>
  <r>
    <x v="699"/>
    <d v="2026-04-29T00:00:00"/>
    <n v="2026"/>
    <n v="2"/>
    <n v="4"/>
    <x v="3"/>
    <x v="1"/>
    <x v="14"/>
    <x v="0"/>
    <s v="Returning"/>
    <x v="3"/>
    <s v="Alpine Tent 4P"/>
    <n v="1"/>
    <n v="341.98"/>
    <n v="0"/>
    <n v="192.43"/>
    <x v="693"/>
    <n v="192.43"/>
    <n v="149.55000000000001"/>
    <n v="0.43730627522077314"/>
    <n v="1"/>
  </r>
  <r>
    <x v="700"/>
    <d v="2026-04-29T00:00:00"/>
    <n v="2026"/>
    <n v="2"/>
    <n v="4"/>
    <x v="3"/>
    <x v="1"/>
    <x v="6"/>
    <x v="3"/>
    <s v="Business"/>
    <x v="4"/>
    <s v="Resistance Band Set"/>
    <n v="1"/>
    <n v="40.04"/>
    <n v="0"/>
    <n v="14.72"/>
    <x v="694"/>
    <n v="14.72"/>
    <n v="25.32"/>
    <n v="0.63236763236763238"/>
    <n v="1"/>
  </r>
  <r>
    <x v="701"/>
    <d v="2026-04-29T00:00:00"/>
    <n v="2026"/>
    <n v="2"/>
    <n v="4"/>
    <x v="3"/>
    <x v="3"/>
    <x v="13"/>
    <x v="0"/>
    <s v="Returning"/>
    <x v="0"/>
    <s v="Compact Repair Kit"/>
    <n v="3"/>
    <n v="40.47"/>
    <n v="0.05"/>
    <n v="17.14"/>
    <x v="695"/>
    <n v="51.42"/>
    <n v="63.919499999999985"/>
    <n v="0.5541856866034619"/>
    <n v="1"/>
  </r>
  <r>
    <x v="702"/>
    <d v="2026-04-30T00:00:00"/>
    <n v="2026"/>
    <n v="2"/>
    <n v="4"/>
    <x v="3"/>
    <x v="3"/>
    <x v="8"/>
    <x v="1"/>
    <s v="Returning"/>
    <x v="3"/>
    <s v="Portable Camp Stove"/>
    <n v="6"/>
    <n v="83.7"/>
    <n v="0.2"/>
    <n v="38.58"/>
    <x v="696"/>
    <n v="231.48"/>
    <n v="170.28000000000006"/>
    <n v="0.42383512544802876"/>
    <n v="1"/>
  </r>
  <r>
    <x v="703"/>
    <d v="2026-04-30T00:00:00"/>
    <n v="2026"/>
    <n v="2"/>
    <n v="4"/>
    <x v="3"/>
    <x v="0"/>
    <x v="15"/>
    <x v="0"/>
    <s v="Returning"/>
    <x v="3"/>
    <s v="Portable Camp Stove"/>
    <n v="4"/>
    <n v="83.27"/>
    <n v="0"/>
    <n v="39.979999999999997"/>
    <x v="697"/>
    <n v="159.91999999999999"/>
    <n v="173.16"/>
    <n v="0.51987510507986068"/>
    <n v="1"/>
  </r>
  <r>
    <x v="704"/>
    <d v="2026-04-30T00:00:00"/>
    <n v="2026"/>
    <n v="2"/>
    <n v="4"/>
    <x v="3"/>
    <x v="2"/>
    <x v="16"/>
    <x v="1"/>
    <s v="Business"/>
    <x v="3"/>
    <s v="Compact Sleeping Bag"/>
    <n v="3"/>
    <n v="126.03"/>
    <n v="0.1"/>
    <n v="61.75"/>
    <x v="698"/>
    <n v="185.25"/>
    <n v="155.03100000000006"/>
    <n v="0.45559699189787273"/>
    <n v="1"/>
  </r>
  <r>
    <x v="705"/>
    <d v="2026-04-30T00:00:00"/>
    <n v="2026"/>
    <n v="2"/>
    <n v="4"/>
    <x v="3"/>
    <x v="1"/>
    <x v="14"/>
    <x v="0"/>
    <s v="New"/>
    <x v="3"/>
    <s v="Compact Sleeping Bag"/>
    <n v="1"/>
    <n v="122.86"/>
    <n v="0.05"/>
    <n v="59.22"/>
    <x v="87"/>
    <n v="59.22"/>
    <n v="57.497"/>
    <n v="0.49261889870370212"/>
    <n v="1"/>
  </r>
  <r>
    <x v="706"/>
    <d v="2026-04-30T00:00:00"/>
    <n v="2026"/>
    <n v="2"/>
    <n v="4"/>
    <x v="3"/>
    <x v="2"/>
    <x v="2"/>
    <x v="0"/>
    <s v="New"/>
    <x v="0"/>
    <s v="Compact Repair Kit"/>
    <n v="1"/>
    <n v="39.44"/>
    <n v="0.1"/>
    <n v="16.63"/>
    <x v="699"/>
    <n v="16.63"/>
    <n v="18.866000000000003"/>
    <n v="0.53149650664863657"/>
    <n v="1"/>
  </r>
  <r>
    <x v="707"/>
    <d v="2026-04-30T00:00:00"/>
    <n v="2026"/>
    <n v="2"/>
    <n v="4"/>
    <x v="3"/>
    <x v="2"/>
    <x v="10"/>
    <x v="0"/>
    <s v="Returning"/>
    <x v="2"/>
    <s v="Carry-On Duffel"/>
    <n v="1"/>
    <n v="130.34"/>
    <n v="0.1"/>
    <n v="66.680000000000007"/>
    <x v="700"/>
    <n v="66.680000000000007"/>
    <n v="50.626000000000005"/>
    <n v="0.43157212759790631"/>
    <n v="1"/>
  </r>
  <r>
    <x v="708"/>
    <d v="2026-05-01T00:00:00"/>
    <n v="2026"/>
    <n v="2"/>
    <n v="5"/>
    <x v="4"/>
    <x v="1"/>
    <x v="12"/>
    <x v="0"/>
    <s v="Business"/>
    <x v="1"/>
    <s v="Summit Backpack 45L"/>
    <n v="1"/>
    <n v="154.86000000000001"/>
    <n v="0"/>
    <n v="78.37"/>
    <x v="701"/>
    <n v="78.37"/>
    <n v="76.490000000000009"/>
    <n v="0.49393000129148912"/>
    <n v="1"/>
  </r>
  <r>
    <x v="709"/>
    <d v="2026-05-01T00:00:00"/>
    <n v="2026"/>
    <n v="2"/>
    <n v="5"/>
    <x v="4"/>
    <x v="3"/>
    <x v="8"/>
    <x v="2"/>
    <s v="Returning"/>
    <x v="0"/>
    <s v="Cycling Pack 12L"/>
    <n v="4"/>
    <n v="103.64"/>
    <n v="0"/>
    <n v="50.59"/>
    <x v="702"/>
    <n v="202.36"/>
    <n v="212.2"/>
    <n v="0.51186800463141646"/>
    <n v="1"/>
  </r>
  <r>
    <x v="710"/>
    <d v="2026-05-01T00:00:00"/>
    <n v="2026"/>
    <n v="2"/>
    <n v="5"/>
    <x v="4"/>
    <x v="0"/>
    <x v="15"/>
    <x v="0"/>
    <s v="Returning"/>
    <x v="2"/>
    <s v="Travel Backpack 35L"/>
    <n v="1"/>
    <n v="164.49"/>
    <n v="0.05"/>
    <n v="87.81"/>
    <x v="703"/>
    <n v="87.81"/>
    <n v="68.455500000000001"/>
    <n v="0.43807174328306631"/>
    <n v="1"/>
  </r>
  <r>
    <x v="711"/>
    <d v="2026-05-01T00:00:00"/>
    <n v="2026"/>
    <n v="2"/>
    <n v="5"/>
    <x v="4"/>
    <x v="3"/>
    <x v="8"/>
    <x v="1"/>
    <s v="Returning"/>
    <x v="2"/>
    <s v="Travel Backpack 35L"/>
    <n v="3"/>
    <n v="163.44999999999999"/>
    <n v="0.05"/>
    <n v="87.54"/>
    <x v="704"/>
    <n v="262.62"/>
    <n v="203.21249999999992"/>
    <n v="0.4362351274331438"/>
    <n v="1"/>
  </r>
  <r>
    <x v="712"/>
    <d v="2026-05-01T00:00:00"/>
    <n v="2026"/>
    <n v="2"/>
    <n v="5"/>
    <x v="4"/>
    <x v="3"/>
    <x v="4"/>
    <x v="0"/>
    <s v="Returning"/>
    <x v="1"/>
    <s v="Trekking Poles"/>
    <n v="1"/>
    <n v="71.87"/>
    <n v="0.05"/>
    <n v="31.97"/>
    <x v="705"/>
    <n v="31.97"/>
    <n v="36.3065"/>
    <n v="0.53175690025118449"/>
    <n v="1"/>
  </r>
  <r>
    <x v="713"/>
    <d v="2026-05-01T00:00:00"/>
    <n v="2026"/>
    <n v="2"/>
    <n v="5"/>
    <x v="4"/>
    <x v="1"/>
    <x v="14"/>
    <x v="3"/>
    <s v="Returning"/>
    <x v="3"/>
    <s v="Trail Tent 2P"/>
    <n v="2"/>
    <n v="194.97"/>
    <n v="0"/>
    <n v="101.14"/>
    <x v="706"/>
    <n v="202.28"/>
    <n v="187.66"/>
    <n v="0.48125352618351541"/>
    <n v="1"/>
  </r>
  <r>
    <x v="714"/>
    <d v="2026-05-01T00:00:00"/>
    <n v="2026"/>
    <n v="2"/>
    <n v="5"/>
    <x v="4"/>
    <x v="3"/>
    <x v="8"/>
    <x v="3"/>
    <s v="Returning"/>
    <x v="0"/>
    <s v="Trail Bike Light"/>
    <n v="2"/>
    <n v="49.53"/>
    <n v="0"/>
    <n v="22.91"/>
    <x v="707"/>
    <n v="45.82"/>
    <n v="53.24"/>
    <n v="0.53745204926307288"/>
    <n v="1"/>
  </r>
  <r>
    <x v="715"/>
    <d v="2026-05-01T00:00:00"/>
    <n v="2026"/>
    <n v="2"/>
    <n v="5"/>
    <x v="4"/>
    <x v="3"/>
    <x v="8"/>
    <x v="1"/>
    <s v="Business"/>
    <x v="4"/>
    <s v="Recovery Roller"/>
    <n v="4"/>
    <n v="35.619999999999997"/>
    <n v="0.15"/>
    <n v="13.76"/>
    <x v="708"/>
    <n v="55.04"/>
    <n v="66.067999999999984"/>
    <n v="0.54552960993493405"/>
    <n v="1"/>
  </r>
  <r>
    <x v="716"/>
    <d v="2026-05-02T00:00:00"/>
    <n v="2026"/>
    <n v="2"/>
    <n v="5"/>
    <x v="4"/>
    <x v="3"/>
    <x v="7"/>
    <x v="2"/>
    <s v="Returning"/>
    <x v="2"/>
    <s v="Packing Cube Set"/>
    <n v="2"/>
    <n v="45.47"/>
    <n v="0"/>
    <n v="18.37"/>
    <x v="709"/>
    <n v="36.74"/>
    <n v="54.199999999999996"/>
    <n v="0.59599736089729494"/>
    <n v="1"/>
  </r>
  <r>
    <x v="717"/>
    <d v="2026-05-02T00:00:00"/>
    <n v="2026"/>
    <n v="2"/>
    <n v="5"/>
    <x v="4"/>
    <x v="0"/>
    <x v="0"/>
    <x v="2"/>
    <s v="New"/>
    <x v="1"/>
    <s v="Trail Boots"/>
    <n v="1"/>
    <n v="145.68"/>
    <n v="0"/>
    <n v="77.8"/>
    <x v="710"/>
    <n v="77.8"/>
    <n v="67.88000000000001"/>
    <n v="0.46595277320153766"/>
    <n v="1"/>
  </r>
  <r>
    <x v="718"/>
    <d v="2026-05-02T00:00:00"/>
    <n v="2026"/>
    <n v="2"/>
    <n v="5"/>
    <x v="4"/>
    <x v="3"/>
    <x v="8"/>
    <x v="3"/>
    <s v="Returning"/>
    <x v="3"/>
    <s v="Portable Camp Stove"/>
    <n v="2"/>
    <n v="82.65"/>
    <n v="0.05"/>
    <n v="40.46"/>
    <x v="711"/>
    <n v="80.92"/>
    <n v="76.114999999999995"/>
    <n v="0.48470086286496639"/>
    <n v="1"/>
  </r>
  <r>
    <x v="719"/>
    <d v="2026-05-02T00:00:00"/>
    <n v="2026"/>
    <n v="2"/>
    <n v="5"/>
    <x v="4"/>
    <x v="1"/>
    <x v="6"/>
    <x v="0"/>
    <s v="Business"/>
    <x v="2"/>
    <s v="Insulated Bottle"/>
    <n v="1"/>
    <n v="36.270000000000003"/>
    <n v="0"/>
    <n v="13.8"/>
    <x v="712"/>
    <n v="13.8"/>
    <n v="22.470000000000002"/>
    <n v="0.61952026468155497"/>
    <n v="1"/>
  </r>
  <r>
    <x v="720"/>
    <d v="2026-05-02T00:00:00"/>
    <n v="2026"/>
    <n v="2"/>
    <n v="5"/>
    <x v="4"/>
    <x v="2"/>
    <x v="16"/>
    <x v="2"/>
    <s v="New"/>
    <x v="3"/>
    <s v="Portable Camp Stove"/>
    <n v="1"/>
    <n v="80.819999999999993"/>
    <n v="0"/>
    <n v="39.950000000000003"/>
    <x v="713"/>
    <n v="39.950000000000003"/>
    <n v="40.86999999999999"/>
    <n v="0.50569166048007907"/>
    <n v="1"/>
  </r>
  <r>
    <x v="721"/>
    <d v="2026-05-02T00:00:00"/>
    <n v="2026"/>
    <n v="2"/>
    <n v="5"/>
    <x v="4"/>
    <x v="1"/>
    <x v="1"/>
    <x v="2"/>
    <s v="New"/>
    <x v="1"/>
    <s v="Summit Backpack 45L"/>
    <n v="2"/>
    <n v="157.84"/>
    <n v="0.1"/>
    <n v="79.28"/>
    <x v="714"/>
    <n v="158.56"/>
    <n v="125.55200000000002"/>
    <n v="0.44191023258433298"/>
    <n v="1"/>
  </r>
  <r>
    <x v="722"/>
    <d v="2026-05-03T00:00:00"/>
    <n v="2026"/>
    <n v="2"/>
    <n v="5"/>
    <x v="4"/>
    <x v="1"/>
    <x v="14"/>
    <x v="3"/>
    <s v="Returning"/>
    <x v="4"/>
    <s v="Recovery Roller"/>
    <n v="4"/>
    <n v="36.909999999999997"/>
    <n v="0.1"/>
    <n v="13.85"/>
    <x v="715"/>
    <n v="55.4"/>
    <n v="77.475999999999999"/>
    <n v="0.58306992985941775"/>
    <n v="1"/>
  </r>
  <r>
    <x v="723"/>
    <d v="2026-05-03T00:00:00"/>
    <n v="2026"/>
    <n v="2"/>
    <n v="5"/>
    <x v="4"/>
    <x v="1"/>
    <x v="14"/>
    <x v="1"/>
    <s v="Business"/>
    <x v="3"/>
    <s v="Trail Tent 2P"/>
    <n v="3"/>
    <n v="193.18"/>
    <n v="0.1"/>
    <n v="102.31"/>
    <x v="716"/>
    <n v="306.93"/>
    <n v="214.65600000000001"/>
    <n v="0.41154478839539405"/>
    <n v="1"/>
  </r>
  <r>
    <x v="724"/>
    <d v="2026-05-03T00:00:00"/>
    <n v="2026"/>
    <n v="2"/>
    <n v="5"/>
    <x v="4"/>
    <x v="0"/>
    <x v="15"/>
    <x v="0"/>
    <s v="Business"/>
    <x v="1"/>
    <s v="Summit Backpack 45L"/>
    <n v="1"/>
    <n v="157.59"/>
    <n v="0.05"/>
    <n v="77.599999999999994"/>
    <x v="717"/>
    <n v="77.599999999999994"/>
    <n v="72.110500000000002"/>
    <n v="0.48166628259206939"/>
    <n v="1"/>
  </r>
  <r>
    <x v="725"/>
    <d v="2026-05-03T00:00:00"/>
    <n v="2026"/>
    <n v="2"/>
    <n v="5"/>
    <x v="4"/>
    <x v="1"/>
    <x v="12"/>
    <x v="3"/>
    <s v="New"/>
    <x v="4"/>
    <s v="Training Mat"/>
    <n v="2"/>
    <n v="49.97"/>
    <n v="0"/>
    <n v="22.63"/>
    <x v="718"/>
    <n v="45.26"/>
    <n v="54.68"/>
    <n v="0.54712827696617972"/>
    <n v="1"/>
  </r>
  <r>
    <x v="726"/>
    <d v="2026-05-03T00:00:00"/>
    <n v="2026"/>
    <n v="2"/>
    <n v="5"/>
    <x v="4"/>
    <x v="0"/>
    <x v="15"/>
    <x v="1"/>
    <s v="Business"/>
    <x v="1"/>
    <s v="Summit Backpack 45L"/>
    <n v="5"/>
    <n v="155.54"/>
    <n v="0.1"/>
    <n v="78.02"/>
    <x v="719"/>
    <n v="390.09999999999997"/>
    <n v="309.83"/>
    <n v="0.44265855156944267"/>
    <n v="1"/>
  </r>
  <r>
    <x v="727"/>
    <d v="2026-05-03T00:00:00"/>
    <n v="2026"/>
    <n v="2"/>
    <n v="5"/>
    <x v="4"/>
    <x v="3"/>
    <x v="8"/>
    <x v="2"/>
    <s v="New"/>
    <x v="2"/>
    <s v="Carry-On Duffel"/>
    <n v="1"/>
    <n v="131.13"/>
    <n v="0.05"/>
    <n v="67.010000000000005"/>
    <x v="720"/>
    <n v="67.010000000000005"/>
    <n v="57.563499999999991"/>
    <n v="0.46208463276700096"/>
    <n v="1"/>
  </r>
  <r>
    <x v="728"/>
    <d v="2026-05-03T00:00:00"/>
    <n v="2026"/>
    <n v="2"/>
    <n v="5"/>
    <x v="4"/>
    <x v="2"/>
    <x v="5"/>
    <x v="0"/>
    <s v="New"/>
    <x v="2"/>
    <s v="Insulated Bottle"/>
    <n v="1"/>
    <n v="36.82"/>
    <n v="0.1"/>
    <n v="13.4"/>
    <x v="721"/>
    <n v="13.4"/>
    <n v="19.738"/>
    <n v="0.5956303941094816"/>
    <n v="1"/>
  </r>
  <r>
    <x v="729"/>
    <d v="2026-05-03T00:00:00"/>
    <n v="2026"/>
    <n v="2"/>
    <n v="5"/>
    <x v="4"/>
    <x v="2"/>
    <x v="10"/>
    <x v="2"/>
    <s v="New"/>
    <x v="4"/>
    <s v="Weighted Vest"/>
    <n v="1"/>
    <n v="122.28"/>
    <n v="0"/>
    <n v="67.28"/>
    <x v="722"/>
    <n v="67.28"/>
    <n v="55"/>
    <n v="0.44978737324174028"/>
    <n v="1"/>
  </r>
  <r>
    <x v="730"/>
    <d v="2026-05-04T00:00:00"/>
    <n v="2026"/>
    <n v="2"/>
    <n v="5"/>
    <x v="4"/>
    <x v="2"/>
    <x v="10"/>
    <x v="2"/>
    <s v="Business"/>
    <x v="1"/>
    <s v="Hiking Daypack 20L"/>
    <n v="1"/>
    <n v="90.92"/>
    <n v="0.15"/>
    <n v="44.93"/>
    <x v="723"/>
    <n v="44.93"/>
    <n v="32.351999999999997"/>
    <n v="0.41862270645169636"/>
    <n v="1"/>
  </r>
  <r>
    <x v="731"/>
    <d v="2026-05-04T00:00:00"/>
    <n v="2026"/>
    <n v="2"/>
    <n v="5"/>
    <x v="4"/>
    <x v="1"/>
    <x v="12"/>
    <x v="0"/>
    <s v="New"/>
    <x v="4"/>
    <s v="Training Mat"/>
    <n v="1"/>
    <n v="51.02"/>
    <n v="0"/>
    <n v="21.83"/>
    <x v="724"/>
    <n v="21.83"/>
    <n v="29.190000000000005"/>
    <n v="0.5721285770286163"/>
    <n v="1"/>
  </r>
  <r>
    <x v="732"/>
    <d v="2026-05-04T00:00:00"/>
    <n v="2026"/>
    <n v="2"/>
    <n v="5"/>
    <x v="4"/>
    <x v="2"/>
    <x v="2"/>
    <x v="0"/>
    <s v="Business"/>
    <x v="2"/>
    <s v="Insulated Bottle"/>
    <n v="2"/>
    <n v="36.299999999999997"/>
    <n v="0.05"/>
    <n v="13.9"/>
    <x v="725"/>
    <n v="27.8"/>
    <n v="41.169999999999987"/>
    <n v="0.59692619979701311"/>
    <n v="1"/>
  </r>
  <r>
    <x v="733"/>
    <d v="2026-05-04T00:00:00"/>
    <n v="2026"/>
    <n v="2"/>
    <n v="5"/>
    <x v="4"/>
    <x v="2"/>
    <x v="10"/>
    <x v="1"/>
    <s v="Business"/>
    <x v="3"/>
    <s v="Trail Tent 2P"/>
    <n v="8"/>
    <n v="195.03"/>
    <n v="0.15"/>
    <n v="101.13"/>
    <x v="726"/>
    <n v="809.04"/>
    <n v="517.16399999999999"/>
    <n v="0.38995810599274322"/>
    <n v="1"/>
  </r>
  <r>
    <x v="734"/>
    <d v="2026-05-04T00:00:00"/>
    <n v="2026"/>
    <n v="2"/>
    <n v="5"/>
    <x v="4"/>
    <x v="1"/>
    <x v="6"/>
    <x v="0"/>
    <s v="New"/>
    <x v="1"/>
    <s v="Trail Boots"/>
    <n v="1"/>
    <n v="143.66"/>
    <n v="0.1"/>
    <n v="79.25"/>
    <x v="727"/>
    <n v="79.25"/>
    <n v="50.044000000000011"/>
    <n v="0.38705585719368268"/>
    <n v="1"/>
  </r>
  <r>
    <x v="735"/>
    <d v="2026-05-04T00:00:00"/>
    <n v="2026"/>
    <n v="2"/>
    <n v="5"/>
    <x v="4"/>
    <x v="0"/>
    <x v="0"/>
    <x v="1"/>
    <s v="Business"/>
    <x v="4"/>
    <s v="Weighted Vest"/>
    <n v="3"/>
    <n v="120.28"/>
    <n v="0.2"/>
    <n v="69.23"/>
    <x v="728"/>
    <n v="207.69"/>
    <n v="80.982000000000028"/>
    <n v="0.28053292317924849"/>
    <n v="1"/>
  </r>
  <r>
    <x v="736"/>
    <d v="2026-05-04T00:00:00"/>
    <n v="2026"/>
    <n v="2"/>
    <n v="5"/>
    <x v="4"/>
    <x v="3"/>
    <x v="7"/>
    <x v="3"/>
    <s v="Returning"/>
    <x v="2"/>
    <s v="Insulated Bottle"/>
    <n v="6"/>
    <n v="36.04"/>
    <n v="0"/>
    <n v="13.38"/>
    <x v="729"/>
    <n v="80.28"/>
    <n v="135.96"/>
    <n v="0.62874583795782468"/>
    <n v="1"/>
  </r>
  <r>
    <x v="737"/>
    <d v="2026-05-04T00:00:00"/>
    <n v="2026"/>
    <n v="2"/>
    <n v="5"/>
    <x v="4"/>
    <x v="2"/>
    <x v="2"/>
    <x v="3"/>
    <s v="Returning"/>
    <x v="1"/>
    <s v="Hiking Daypack 20L"/>
    <n v="2"/>
    <n v="91.72"/>
    <n v="0"/>
    <n v="45.67"/>
    <x v="730"/>
    <n v="91.34"/>
    <n v="92.1"/>
    <n v="0.50207152202354988"/>
    <n v="1"/>
  </r>
  <r>
    <x v="738"/>
    <d v="2026-05-05T00:00:00"/>
    <n v="2026"/>
    <n v="2"/>
    <n v="5"/>
    <x v="4"/>
    <x v="3"/>
    <x v="8"/>
    <x v="0"/>
    <s v="Business"/>
    <x v="0"/>
    <s v="Trail Bike Light"/>
    <n v="2"/>
    <n v="50.4"/>
    <n v="0"/>
    <n v="22.21"/>
    <x v="181"/>
    <n v="44.42"/>
    <n v="56.379999999999995"/>
    <n v="0.55932539682539684"/>
    <n v="1"/>
  </r>
  <r>
    <x v="739"/>
    <d v="2026-05-05T00:00:00"/>
    <n v="2026"/>
    <n v="2"/>
    <n v="5"/>
    <x v="4"/>
    <x v="1"/>
    <x v="6"/>
    <x v="0"/>
    <s v="Returning"/>
    <x v="2"/>
    <s v="Travel Backpack 35L"/>
    <n v="2"/>
    <n v="165.17"/>
    <n v="0"/>
    <n v="87.78"/>
    <x v="731"/>
    <n v="175.56"/>
    <n v="154.77999999999997"/>
    <n v="0.46854755706242052"/>
    <n v="1"/>
  </r>
  <r>
    <x v="740"/>
    <d v="2026-05-05T00:00:00"/>
    <n v="2026"/>
    <n v="2"/>
    <n v="5"/>
    <x v="4"/>
    <x v="0"/>
    <x v="15"/>
    <x v="0"/>
    <s v="Returning"/>
    <x v="1"/>
    <s v="Trekking Poles"/>
    <n v="1"/>
    <n v="69.819999999999993"/>
    <n v="0.05"/>
    <n v="33.29"/>
    <x v="732"/>
    <n v="33.29"/>
    <n v="33.038999999999994"/>
    <n v="0.49810791659756665"/>
    <n v="1"/>
  </r>
  <r>
    <x v="741"/>
    <d v="2026-05-05T00:00:00"/>
    <n v="2026"/>
    <n v="2"/>
    <n v="5"/>
    <x v="4"/>
    <x v="1"/>
    <x v="12"/>
    <x v="3"/>
    <s v="New"/>
    <x v="2"/>
    <s v="Carry-On Duffel"/>
    <n v="2"/>
    <n v="131.36000000000001"/>
    <n v="0.1"/>
    <n v="65.3"/>
    <x v="733"/>
    <n v="130.6"/>
    <n v="105.84800000000004"/>
    <n v="0.4476586818243336"/>
    <n v="1"/>
  </r>
  <r>
    <x v="742"/>
    <d v="2026-05-05T00:00:00"/>
    <n v="2026"/>
    <n v="2"/>
    <n v="5"/>
    <x v="4"/>
    <x v="3"/>
    <x v="8"/>
    <x v="1"/>
    <s v="Returning"/>
    <x v="1"/>
    <s v="Hiking Daypack 20L"/>
    <n v="15"/>
    <n v="93.65"/>
    <n v="0.1"/>
    <n v="44.89"/>
    <x v="734"/>
    <n v="673.35"/>
    <n v="590.92500000000007"/>
    <n v="0.46740226612089936"/>
    <n v="1"/>
  </r>
  <r>
    <x v="743"/>
    <d v="2026-05-06T00:00:00"/>
    <n v="2026"/>
    <n v="2"/>
    <n v="5"/>
    <x v="4"/>
    <x v="1"/>
    <x v="12"/>
    <x v="3"/>
    <s v="New"/>
    <x v="3"/>
    <s v="Trail Tent 2P"/>
    <n v="3"/>
    <n v="199.93"/>
    <n v="0"/>
    <n v="104.86"/>
    <x v="735"/>
    <n v="314.58"/>
    <n v="285.20999999999998"/>
    <n v="0.47551643075076278"/>
    <n v="1"/>
  </r>
  <r>
    <x v="744"/>
    <d v="2026-05-06T00:00:00"/>
    <n v="2026"/>
    <n v="2"/>
    <n v="5"/>
    <x v="4"/>
    <x v="0"/>
    <x v="0"/>
    <x v="0"/>
    <s v="New"/>
    <x v="1"/>
    <s v="Trekking Poles"/>
    <n v="5"/>
    <n v="70.150000000000006"/>
    <n v="0"/>
    <n v="32.700000000000003"/>
    <x v="736"/>
    <n v="163.5"/>
    <n v="187.25"/>
    <n v="0.53385602280826805"/>
    <n v="1"/>
  </r>
  <r>
    <x v="745"/>
    <d v="2026-05-06T00:00:00"/>
    <n v="2026"/>
    <n v="2"/>
    <n v="5"/>
    <x v="4"/>
    <x v="2"/>
    <x v="2"/>
    <x v="2"/>
    <s v="New"/>
    <x v="4"/>
    <s v="Recovery Roller"/>
    <n v="2"/>
    <n v="35.86"/>
    <n v="0"/>
    <n v="13.9"/>
    <x v="737"/>
    <n v="27.8"/>
    <n v="43.92"/>
    <n v="0.61238148354712774"/>
    <n v="1"/>
  </r>
  <r>
    <x v="746"/>
    <d v="2026-05-06T00:00:00"/>
    <n v="2026"/>
    <n v="2"/>
    <n v="5"/>
    <x v="4"/>
    <x v="1"/>
    <x v="6"/>
    <x v="0"/>
    <s v="Returning"/>
    <x v="1"/>
    <s v="Hiking Daypack 20L"/>
    <n v="1"/>
    <n v="92.27"/>
    <n v="0"/>
    <n v="46.5"/>
    <x v="738"/>
    <n v="46.5"/>
    <n v="45.769999999999996"/>
    <n v="0.49604421805570603"/>
    <n v="1"/>
  </r>
  <r>
    <x v="747"/>
    <d v="2026-05-06T00:00:00"/>
    <n v="2026"/>
    <n v="2"/>
    <n v="5"/>
    <x v="4"/>
    <x v="1"/>
    <x v="6"/>
    <x v="1"/>
    <s v="Business"/>
    <x v="1"/>
    <s v="Summit Backpack 45L"/>
    <n v="6"/>
    <n v="157.31"/>
    <n v="0.15"/>
    <n v="80.34"/>
    <x v="739"/>
    <n v="482.04"/>
    <n v="320.24099999999993"/>
    <n v="0.3991631361081715"/>
    <n v="1"/>
  </r>
  <r>
    <x v="748"/>
    <d v="2026-05-06T00:00:00"/>
    <n v="2026"/>
    <n v="2"/>
    <n v="5"/>
    <x v="4"/>
    <x v="1"/>
    <x v="11"/>
    <x v="0"/>
    <s v="New"/>
    <x v="2"/>
    <s v="Packing Cube Set"/>
    <n v="2"/>
    <n v="46.18"/>
    <n v="0.05"/>
    <n v="17.899999999999999"/>
    <x v="740"/>
    <n v="35.799999999999997"/>
    <n v="51.941999999999993"/>
    <n v="0.59198559412823959"/>
    <n v="1"/>
  </r>
  <r>
    <x v="749"/>
    <d v="2026-05-06T00:00:00"/>
    <n v="2026"/>
    <n v="2"/>
    <n v="5"/>
    <x v="4"/>
    <x v="2"/>
    <x v="10"/>
    <x v="0"/>
    <s v="Business"/>
    <x v="0"/>
    <s v="Trail Bike Light"/>
    <n v="1"/>
    <n v="51.44"/>
    <n v="0.1"/>
    <n v="22.88"/>
    <x v="741"/>
    <n v="22.88"/>
    <n v="23.416"/>
    <n v="0.50578883704855715"/>
    <n v="1"/>
  </r>
  <r>
    <x v="750"/>
    <d v="2026-05-06T00:00:00"/>
    <n v="2026"/>
    <n v="2"/>
    <n v="5"/>
    <x v="4"/>
    <x v="1"/>
    <x v="1"/>
    <x v="0"/>
    <s v="New"/>
    <x v="4"/>
    <s v="Training Mat"/>
    <n v="2"/>
    <n v="50.97"/>
    <n v="0.05"/>
    <n v="21.67"/>
    <x v="742"/>
    <n v="43.34"/>
    <n v="53.502999999999986"/>
    <n v="0.55247152607829153"/>
    <n v="1"/>
  </r>
  <r>
    <x v="751"/>
    <d v="2026-05-06T00:00:00"/>
    <n v="2026"/>
    <n v="2"/>
    <n v="5"/>
    <x v="4"/>
    <x v="1"/>
    <x v="1"/>
    <x v="0"/>
    <s v="New"/>
    <x v="0"/>
    <s v="Compact Repair Kit"/>
    <n v="2"/>
    <n v="40.549999999999997"/>
    <n v="0"/>
    <n v="16.52"/>
    <x v="743"/>
    <n v="33.04"/>
    <n v="48.059999999999995"/>
    <n v="0.59260172626387175"/>
    <n v="1"/>
  </r>
  <r>
    <x v="752"/>
    <d v="2026-05-06T00:00:00"/>
    <n v="2026"/>
    <n v="2"/>
    <n v="5"/>
    <x v="4"/>
    <x v="2"/>
    <x v="16"/>
    <x v="0"/>
    <s v="New"/>
    <x v="0"/>
    <s v="Trail Bike Light"/>
    <n v="2"/>
    <n v="51.3"/>
    <n v="0"/>
    <n v="23.12"/>
    <x v="744"/>
    <n v="46.24"/>
    <n v="56.359999999999992"/>
    <n v="0.54931773879142298"/>
    <n v="1"/>
  </r>
  <r>
    <x v="753"/>
    <d v="2026-05-06T00:00:00"/>
    <n v="2026"/>
    <n v="2"/>
    <n v="5"/>
    <x v="4"/>
    <x v="3"/>
    <x v="8"/>
    <x v="0"/>
    <s v="New"/>
    <x v="3"/>
    <s v="Portable Camp Stove"/>
    <n v="3"/>
    <n v="82.56"/>
    <n v="0"/>
    <n v="39.99"/>
    <x v="745"/>
    <n v="119.97"/>
    <n v="127.71000000000001"/>
    <n v="0.515625"/>
    <n v="1"/>
  </r>
  <r>
    <x v="754"/>
    <d v="2026-05-07T00:00:00"/>
    <n v="2026"/>
    <n v="2"/>
    <n v="5"/>
    <x v="4"/>
    <x v="1"/>
    <x v="12"/>
    <x v="1"/>
    <s v="Business"/>
    <x v="1"/>
    <s v="Hiking Daypack 20L"/>
    <n v="6"/>
    <n v="92.66"/>
    <n v="0.15"/>
    <n v="44.71"/>
    <x v="746"/>
    <n v="268.26"/>
    <n v="204.30600000000004"/>
    <n v="0.43233326138571126"/>
    <n v="1"/>
  </r>
  <r>
    <x v="755"/>
    <d v="2026-05-07T00:00:00"/>
    <n v="2026"/>
    <n v="2"/>
    <n v="5"/>
    <x v="4"/>
    <x v="2"/>
    <x v="16"/>
    <x v="3"/>
    <s v="New"/>
    <x v="4"/>
    <s v="Resistance Band Set"/>
    <n v="1"/>
    <n v="39.42"/>
    <n v="0"/>
    <n v="14.86"/>
    <x v="747"/>
    <n v="14.86"/>
    <n v="24.560000000000002"/>
    <n v="0.62303399289700667"/>
    <n v="1"/>
  </r>
  <r>
    <x v="756"/>
    <d v="2026-05-07T00:00:00"/>
    <n v="2026"/>
    <n v="2"/>
    <n v="5"/>
    <x v="4"/>
    <x v="0"/>
    <x v="9"/>
    <x v="2"/>
    <s v="Returning"/>
    <x v="4"/>
    <s v="Weighted Vest"/>
    <n v="2"/>
    <n v="124.25"/>
    <n v="0"/>
    <n v="69.510000000000005"/>
    <x v="748"/>
    <n v="139.02000000000001"/>
    <n v="109.47999999999999"/>
    <n v="0.44056338028169012"/>
    <n v="1"/>
  </r>
  <r>
    <x v="757"/>
    <d v="2026-05-07T00:00:00"/>
    <n v="2026"/>
    <n v="2"/>
    <n v="5"/>
    <x v="4"/>
    <x v="1"/>
    <x v="14"/>
    <x v="0"/>
    <s v="New"/>
    <x v="1"/>
    <s v="Summit Backpack 45L"/>
    <n v="2"/>
    <n v="156.43"/>
    <n v="0"/>
    <n v="78.569999999999993"/>
    <x v="749"/>
    <n v="157.13999999999999"/>
    <n v="155.72000000000003"/>
    <n v="0.49773061433228927"/>
    <n v="1"/>
  </r>
  <r>
    <x v="758"/>
    <d v="2026-05-07T00:00:00"/>
    <n v="2026"/>
    <n v="2"/>
    <n v="5"/>
    <x v="4"/>
    <x v="1"/>
    <x v="14"/>
    <x v="2"/>
    <s v="New"/>
    <x v="3"/>
    <s v="Portable Camp Stove"/>
    <n v="1"/>
    <n v="80.3"/>
    <n v="0"/>
    <n v="40.020000000000003"/>
    <x v="750"/>
    <n v="40.020000000000003"/>
    <n v="40.279999999999994"/>
    <n v="0.50161892901618921"/>
    <n v="1"/>
  </r>
  <r>
    <x v="759"/>
    <d v="2026-05-07T00:00:00"/>
    <n v="2026"/>
    <n v="2"/>
    <n v="5"/>
    <x v="4"/>
    <x v="3"/>
    <x v="13"/>
    <x v="2"/>
    <s v="New"/>
    <x v="3"/>
    <s v="Portable Camp Stove"/>
    <n v="1"/>
    <n v="79.89"/>
    <n v="0"/>
    <n v="39.549999999999997"/>
    <x v="751"/>
    <n v="39.549999999999997"/>
    <n v="40.340000000000003"/>
    <n v="0.50494429841031419"/>
    <n v="1"/>
  </r>
  <r>
    <x v="760"/>
    <d v="2026-05-08T00:00:00"/>
    <n v="2026"/>
    <n v="2"/>
    <n v="5"/>
    <x v="4"/>
    <x v="3"/>
    <x v="7"/>
    <x v="2"/>
    <s v="New"/>
    <x v="4"/>
    <s v="Resistance Band Set"/>
    <n v="1"/>
    <n v="39.5"/>
    <n v="0"/>
    <n v="14.68"/>
    <x v="752"/>
    <n v="14.68"/>
    <n v="24.82"/>
    <n v="0.62835443037974681"/>
    <n v="1"/>
  </r>
  <r>
    <x v="761"/>
    <d v="2026-05-08T00:00:00"/>
    <n v="2026"/>
    <n v="2"/>
    <n v="5"/>
    <x v="4"/>
    <x v="3"/>
    <x v="7"/>
    <x v="0"/>
    <s v="Returning"/>
    <x v="0"/>
    <s v="Commuter Helmet"/>
    <n v="1"/>
    <n v="80.7"/>
    <n v="0"/>
    <n v="41.88"/>
    <x v="753"/>
    <n v="41.88"/>
    <n v="38.82"/>
    <n v="0.48104089219330853"/>
    <n v="1"/>
  </r>
  <r>
    <x v="762"/>
    <d v="2026-05-08T00:00:00"/>
    <n v="2026"/>
    <n v="2"/>
    <n v="5"/>
    <x v="4"/>
    <x v="1"/>
    <x v="14"/>
    <x v="0"/>
    <s v="New"/>
    <x v="3"/>
    <s v="Portable Camp Stove"/>
    <n v="1"/>
    <n v="80.86"/>
    <n v="0"/>
    <n v="38.44"/>
    <x v="754"/>
    <n v="38.44"/>
    <n v="42.42"/>
    <n v="0.52461043779371752"/>
    <n v="1"/>
  </r>
  <r>
    <x v="763"/>
    <d v="2026-05-08T00:00:00"/>
    <n v="2026"/>
    <n v="2"/>
    <n v="5"/>
    <x v="4"/>
    <x v="1"/>
    <x v="14"/>
    <x v="3"/>
    <s v="New"/>
    <x v="3"/>
    <s v="Alpine Tent 4P"/>
    <n v="2"/>
    <n v="337.7"/>
    <n v="0.1"/>
    <n v="192.16"/>
    <x v="755"/>
    <n v="384.32"/>
    <n v="223.54000000000002"/>
    <n v="0.36774915276543946"/>
    <n v="1"/>
  </r>
  <r>
    <x v="764"/>
    <d v="2026-05-08T00:00:00"/>
    <n v="2026"/>
    <n v="2"/>
    <n v="5"/>
    <x v="4"/>
    <x v="2"/>
    <x v="2"/>
    <x v="0"/>
    <s v="Returning"/>
    <x v="3"/>
    <s v="Compact Sleeping Bag"/>
    <n v="4"/>
    <n v="121.81"/>
    <n v="0"/>
    <n v="58.95"/>
    <x v="756"/>
    <n v="235.8"/>
    <n v="251.44"/>
    <n v="0.5160495854199163"/>
    <n v="1"/>
  </r>
  <r>
    <x v="765"/>
    <d v="2026-05-08T00:00:00"/>
    <n v="2026"/>
    <n v="2"/>
    <n v="5"/>
    <x v="4"/>
    <x v="3"/>
    <x v="7"/>
    <x v="1"/>
    <s v="Business"/>
    <x v="2"/>
    <s v="Travel Backpack 35L"/>
    <n v="10"/>
    <n v="168.55"/>
    <n v="0.1"/>
    <n v="88.85"/>
    <x v="757"/>
    <n v="888.5"/>
    <n v="628.45000000000005"/>
    <n v="0.41428524341606515"/>
    <n v="1"/>
  </r>
  <r>
    <x v="766"/>
    <d v="2026-05-08T00:00:00"/>
    <n v="2026"/>
    <n v="2"/>
    <n v="5"/>
    <x v="4"/>
    <x v="1"/>
    <x v="12"/>
    <x v="0"/>
    <s v="Returning"/>
    <x v="0"/>
    <s v="Compact Repair Kit"/>
    <n v="1"/>
    <n v="39.42"/>
    <n v="0.05"/>
    <n v="16.77"/>
    <x v="758"/>
    <n v="16.77"/>
    <n v="20.678999999999998"/>
    <n v="0.55219097973243614"/>
    <n v="1"/>
  </r>
  <r>
    <x v="767"/>
    <d v="2026-05-08T00:00:00"/>
    <n v="2026"/>
    <n v="2"/>
    <n v="5"/>
    <x v="4"/>
    <x v="3"/>
    <x v="13"/>
    <x v="2"/>
    <s v="New"/>
    <x v="2"/>
    <s v="Travel Backpack 35L"/>
    <n v="1"/>
    <n v="161.36000000000001"/>
    <n v="0"/>
    <n v="87"/>
    <x v="759"/>
    <n v="87"/>
    <n v="74.360000000000014"/>
    <n v="0.46083292017848293"/>
    <n v="1"/>
  </r>
  <r>
    <x v="768"/>
    <d v="2026-05-08T00:00:00"/>
    <n v="2026"/>
    <n v="2"/>
    <n v="5"/>
    <x v="4"/>
    <x v="1"/>
    <x v="11"/>
    <x v="0"/>
    <s v="Business"/>
    <x v="3"/>
    <s v="Compact Sleeping Bag"/>
    <n v="1"/>
    <n v="123.68"/>
    <n v="0"/>
    <n v="59.26"/>
    <x v="760"/>
    <n v="59.26"/>
    <n v="64.420000000000016"/>
    <n v="0.52086028460543343"/>
    <n v="1"/>
  </r>
  <r>
    <x v="769"/>
    <d v="2026-05-08T00:00:00"/>
    <n v="2026"/>
    <n v="2"/>
    <n v="5"/>
    <x v="4"/>
    <x v="3"/>
    <x v="8"/>
    <x v="3"/>
    <s v="Returning"/>
    <x v="1"/>
    <s v="Trail Boots"/>
    <n v="1"/>
    <n v="146.29"/>
    <n v="0"/>
    <n v="81.16"/>
    <x v="761"/>
    <n v="81.16"/>
    <n v="65.13"/>
    <n v="0.44521156606740037"/>
    <n v="1"/>
  </r>
  <r>
    <x v="770"/>
    <d v="2026-05-09T00:00:00"/>
    <n v="2026"/>
    <n v="2"/>
    <n v="5"/>
    <x v="4"/>
    <x v="0"/>
    <x v="0"/>
    <x v="0"/>
    <s v="New"/>
    <x v="2"/>
    <s v="Travel Backpack 35L"/>
    <n v="2"/>
    <n v="164.95"/>
    <n v="0.1"/>
    <n v="86.27"/>
    <x v="762"/>
    <n v="172.54"/>
    <n v="124.36999999999998"/>
    <n v="0.41888114243373409"/>
    <n v="1"/>
  </r>
  <r>
    <x v="771"/>
    <d v="2026-05-09T00:00:00"/>
    <n v="2026"/>
    <n v="2"/>
    <n v="5"/>
    <x v="4"/>
    <x v="0"/>
    <x v="15"/>
    <x v="2"/>
    <s v="Business"/>
    <x v="1"/>
    <s v="Hiking Daypack 20L"/>
    <n v="2"/>
    <n v="91.59"/>
    <n v="0"/>
    <n v="44.97"/>
    <x v="763"/>
    <n v="89.94"/>
    <n v="93.240000000000009"/>
    <n v="0.50900753357353423"/>
    <n v="1"/>
  </r>
  <r>
    <x v="772"/>
    <d v="2026-05-09T00:00:00"/>
    <n v="2026"/>
    <n v="2"/>
    <n v="5"/>
    <x v="4"/>
    <x v="3"/>
    <x v="13"/>
    <x v="0"/>
    <s v="Returning"/>
    <x v="4"/>
    <s v="Training Mat"/>
    <n v="1"/>
    <n v="51.78"/>
    <n v="0.1"/>
    <n v="21.63"/>
    <x v="764"/>
    <n v="21.63"/>
    <n v="24.972000000000005"/>
    <n v="0.53585683017896235"/>
    <n v="1"/>
  </r>
  <r>
    <x v="773"/>
    <d v="2026-05-09T00:00:00"/>
    <n v="2026"/>
    <n v="2"/>
    <n v="5"/>
    <x v="4"/>
    <x v="3"/>
    <x v="8"/>
    <x v="2"/>
    <s v="Returning"/>
    <x v="2"/>
    <s v="Packing Cube Set"/>
    <n v="2"/>
    <n v="46.25"/>
    <n v="0"/>
    <n v="18.12"/>
    <x v="765"/>
    <n v="36.24"/>
    <n v="56.26"/>
    <n v="0.60821621621621624"/>
    <n v="1"/>
  </r>
  <r>
    <x v="774"/>
    <d v="2026-05-09T00:00:00"/>
    <n v="2026"/>
    <n v="2"/>
    <n v="5"/>
    <x v="4"/>
    <x v="0"/>
    <x v="0"/>
    <x v="0"/>
    <s v="Returning"/>
    <x v="3"/>
    <s v="Trail Tent 2P"/>
    <n v="3"/>
    <n v="198.5"/>
    <n v="0"/>
    <n v="102.23"/>
    <x v="766"/>
    <n v="306.69"/>
    <n v="288.81"/>
    <n v="0.48498740554156172"/>
    <n v="1"/>
  </r>
  <r>
    <x v="775"/>
    <d v="2026-05-09T00:00:00"/>
    <n v="2026"/>
    <n v="2"/>
    <n v="5"/>
    <x v="4"/>
    <x v="3"/>
    <x v="8"/>
    <x v="0"/>
    <s v="New"/>
    <x v="1"/>
    <s v="Summit Backpack 45L"/>
    <n v="1"/>
    <n v="152.80000000000001"/>
    <n v="0.1"/>
    <n v="77.67"/>
    <x v="767"/>
    <n v="77.67"/>
    <n v="59.850000000000009"/>
    <n v="0.43520942408376967"/>
    <n v="1"/>
  </r>
  <r>
    <x v="776"/>
    <d v="2026-05-09T00:00:00"/>
    <n v="2026"/>
    <n v="2"/>
    <n v="5"/>
    <x v="4"/>
    <x v="1"/>
    <x v="14"/>
    <x v="0"/>
    <s v="Business"/>
    <x v="2"/>
    <s v="Travel Backpack 35L"/>
    <n v="2"/>
    <n v="161.47999999999999"/>
    <n v="0"/>
    <n v="85.03"/>
    <x v="768"/>
    <n v="170.06"/>
    <n v="152.89999999999998"/>
    <n v="0.47343324250681196"/>
    <n v="1"/>
  </r>
  <r>
    <x v="777"/>
    <d v="2026-05-09T00:00:00"/>
    <n v="2026"/>
    <n v="2"/>
    <n v="5"/>
    <x v="4"/>
    <x v="1"/>
    <x v="6"/>
    <x v="2"/>
    <s v="Returning"/>
    <x v="0"/>
    <s v="Commuter Helmet"/>
    <n v="1"/>
    <n v="82.86"/>
    <n v="0"/>
    <n v="42.67"/>
    <x v="769"/>
    <n v="42.67"/>
    <n v="40.19"/>
    <n v="0.48503499879314504"/>
    <n v="1"/>
  </r>
  <r>
    <x v="778"/>
    <d v="2026-05-10T00:00:00"/>
    <n v="2026"/>
    <n v="2"/>
    <n v="5"/>
    <x v="4"/>
    <x v="3"/>
    <x v="4"/>
    <x v="0"/>
    <s v="New"/>
    <x v="4"/>
    <s v="Training Mat"/>
    <n v="1"/>
    <n v="51.15"/>
    <n v="0"/>
    <n v="21.39"/>
    <x v="770"/>
    <n v="21.39"/>
    <n v="29.759999999999998"/>
    <n v="0.58181818181818179"/>
    <n v="1"/>
  </r>
  <r>
    <x v="779"/>
    <d v="2026-05-10T00:00:00"/>
    <n v="2026"/>
    <n v="2"/>
    <n v="5"/>
    <x v="4"/>
    <x v="2"/>
    <x v="2"/>
    <x v="1"/>
    <s v="Business"/>
    <x v="4"/>
    <s v="Training Mat"/>
    <n v="12"/>
    <n v="50.53"/>
    <n v="0.1"/>
    <n v="22.09"/>
    <x v="771"/>
    <n v="265.08"/>
    <n v="280.64400000000006"/>
    <n v="0.5142599555819426"/>
    <n v="1"/>
  </r>
  <r>
    <x v="780"/>
    <d v="2026-05-10T00:00:00"/>
    <n v="2026"/>
    <n v="2"/>
    <n v="5"/>
    <x v="4"/>
    <x v="1"/>
    <x v="1"/>
    <x v="3"/>
    <s v="Returning"/>
    <x v="0"/>
    <s v="Trail Bike Light"/>
    <n v="2"/>
    <n v="50.93"/>
    <n v="0"/>
    <n v="22.91"/>
    <x v="772"/>
    <n v="45.82"/>
    <n v="56.04"/>
    <n v="0.55016689573924993"/>
    <n v="1"/>
  </r>
  <r>
    <x v="781"/>
    <d v="2026-05-10T00:00:00"/>
    <n v="2026"/>
    <n v="2"/>
    <n v="5"/>
    <x v="4"/>
    <x v="2"/>
    <x v="5"/>
    <x v="0"/>
    <s v="Returning"/>
    <x v="4"/>
    <s v="Training Mat"/>
    <n v="2"/>
    <n v="50.79"/>
    <n v="0.05"/>
    <n v="21.83"/>
    <x v="773"/>
    <n v="43.66"/>
    <n v="52.840999999999994"/>
    <n v="0.54756945523880585"/>
    <n v="1"/>
  </r>
  <r>
    <x v="782"/>
    <d v="2026-05-10T00:00:00"/>
    <n v="2026"/>
    <n v="2"/>
    <n v="5"/>
    <x v="4"/>
    <x v="3"/>
    <x v="8"/>
    <x v="0"/>
    <s v="Business"/>
    <x v="2"/>
    <s v="Travel Backpack 35L"/>
    <n v="5"/>
    <n v="160.94"/>
    <n v="0.1"/>
    <n v="88.89"/>
    <x v="774"/>
    <n v="444.45"/>
    <n v="279.78000000000003"/>
    <n v="0.38631374011018604"/>
    <n v="1"/>
  </r>
  <r>
    <x v="783"/>
    <d v="2026-05-10T00:00:00"/>
    <n v="2026"/>
    <n v="2"/>
    <n v="5"/>
    <x v="4"/>
    <x v="1"/>
    <x v="1"/>
    <x v="0"/>
    <s v="Returning"/>
    <x v="4"/>
    <s v="Recovery Roller"/>
    <n v="2"/>
    <n v="36.409999999999997"/>
    <n v="0"/>
    <n v="13.92"/>
    <x v="775"/>
    <n v="27.84"/>
    <n v="44.97999999999999"/>
    <n v="0.61768744850315838"/>
    <n v="1"/>
  </r>
  <r>
    <x v="784"/>
    <d v="2026-05-10T00:00:00"/>
    <n v="2026"/>
    <n v="2"/>
    <n v="5"/>
    <x v="4"/>
    <x v="3"/>
    <x v="4"/>
    <x v="3"/>
    <s v="Returning"/>
    <x v="1"/>
    <s v="Trekking Poles"/>
    <n v="2"/>
    <n v="72.25"/>
    <n v="0"/>
    <n v="32.25"/>
    <x v="776"/>
    <n v="64.5"/>
    <n v="80"/>
    <n v="0.55363321799307963"/>
    <n v="1"/>
  </r>
  <r>
    <x v="785"/>
    <d v="2026-05-10T00:00:00"/>
    <n v="2026"/>
    <n v="2"/>
    <n v="5"/>
    <x v="4"/>
    <x v="3"/>
    <x v="8"/>
    <x v="2"/>
    <s v="New"/>
    <x v="0"/>
    <s v="Cycling Pack 12L"/>
    <n v="4"/>
    <n v="103.36"/>
    <n v="0"/>
    <n v="51.59"/>
    <x v="777"/>
    <n v="206.36"/>
    <n v="207.07999999999998"/>
    <n v="0.50087074303405565"/>
    <n v="1"/>
  </r>
  <r>
    <x v="786"/>
    <d v="2026-05-10T00:00:00"/>
    <n v="2026"/>
    <n v="2"/>
    <n v="5"/>
    <x v="4"/>
    <x v="2"/>
    <x v="2"/>
    <x v="1"/>
    <s v="Business"/>
    <x v="1"/>
    <s v="Trail Boots"/>
    <n v="4"/>
    <n v="145.85"/>
    <n v="0.15"/>
    <n v="79.69"/>
    <x v="778"/>
    <n v="318.76"/>
    <n v="177.13"/>
    <n v="0.35719615237250196"/>
    <n v="1"/>
  </r>
  <r>
    <x v="787"/>
    <d v="2026-05-11T00:00:00"/>
    <n v="2026"/>
    <n v="2"/>
    <n v="5"/>
    <x v="4"/>
    <x v="1"/>
    <x v="12"/>
    <x v="0"/>
    <s v="Returning"/>
    <x v="0"/>
    <s v="Cycling Pack 12L"/>
    <n v="2"/>
    <n v="100.49"/>
    <n v="0.1"/>
    <n v="50.11"/>
    <x v="779"/>
    <n v="100.22"/>
    <n v="80.662000000000006"/>
    <n v="0.44593713028383147"/>
    <n v="1"/>
  </r>
  <r>
    <x v="788"/>
    <d v="2026-05-11T00:00:00"/>
    <n v="2026"/>
    <n v="2"/>
    <n v="5"/>
    <x v="4"/>
    <x v="2"/>
    <x v="16"/>
    <x v="1"/>
    <s v="Returning"/>
    <x v="3"/>
    <s v="Alpine Tent 4P"/>
    <n v="4"/>
    <n v="332.89"/>
    <n v="0.1"/>
    <n v="198.06"/>
    <x v="780"/>
    <n v="792.24"/>
    <n v="406.16399999999999"/>
    <n v="0.33892076461694054"/>
    <n v="1"/>
  </r>
  <r>
    <x v="789"/>
    <d v="2026-05-11T00:00:00"/>
    <n v="2026"/>
    <n v="2"/>
    <n v="5"/>
    <x v="4"/>
    <x v="1"/>
    <x v="12"/>
    <x v="0"/>
    <s v="New"/>
    <x v="1"/>
    <s v="Summit Backpack 45L"/>
    <n v="1"/>
    <n v="154.6"/>
    <n v="0"/>
    <n v="80.05"/>
    <x v="781"/>
    <n v="80.05"/>
    <n v="74.55"/>
    <n v="0.48221216041397152"/>
    <n v="1"/>
  </r>
  <r>
    <x v="790"/>
    <d v="2026-05-11T00:00:00"/>
    <n v="2026"/>
    <n v="2"/>
    <n v="5"/>
    <x v="4"/>
    <x v="3"/>
    <x v="4"/>
    <x v="3"/>
    <s v="Returning"/>
    <x v="0"/>
    <s v="Commuter Helmet"/>
    <n v="1"/>
    <n v="83.23"/>
    <n v="0.05"/>
    <n v="43.82"/>
    <x v="782"/>
    <n v="43.82"/>
    <n v="35.2485"/>
    <n v="0.44579699880483376"/>
    <n v="1"/>
  </r>
  <r>
    <x v="791"/>
    <d v="2026-05-11T00:00:00"/>
    <n v="2026"/>
    <n v="2"/>
    <n v="5"/>
    <x v="4"/>
    <x v="1"/>
    <x v="12"/>
    <x v="3"/>
    <s v="Returning"/>
    <x v="2"/>
    <s v="Packing Cube Set"/>
    <n v="3"/>
    <n v="46.23"/>
    <n v="0"/>
    <n v="18.47"/>
    <x v="783"/>
    <n v="55.41"/>
    <n v="83.28"/>
    <n v="0.60047588146225395"/>
    <n v="1"/>
  </r>
  <r>
    <x v="792"/>
    <d v="2026-05-11T00:00:00"/>
    <n v="2026"/>
    <n v="2"/>
    <n v="5"/>
    <x v="4"/>
    <x v="3"/>
    <x v="7"/>
    <x v="3"/>
    <s v="Returning"/>
    <x v="3"/>
    <s v="Compact Sleeping Bag"/>
    <n v="1"/>
    <n v="125.3"/>
    <n v="0.05"/>
    <n v="59.62"/>
    <x v="784"/>
    <n v="59.62"/>
    <n v="59.414999999999999"/>
    <n v="0.49913890872432476"/>
    <n v="1"/>
  </r>
  <r>
    <x v="793"/>
    <d v="2026-05-11T00:00:00"/>
    <n v="2026"/>
    <n v="2"/>
    <n v="5"/>
    <x v="4"/>
    <x v="1"/>
    <x v="12"/>
    <x v="0"/>
    <s v="Business"/>
    <x v="2"/>
    <s v="Insulated Bottle"/>
    <n v="1"/>
    <n v="36.159999999999997"/>
    <n v="0.1"/>
    <n v="13.38"/>
    <x v="785"/>
    <n v="13.38"/>
    <n v="19.163999999999994"/>
    <n v="0.58886430678466062"/>
    <n v="1"/>
  </r>
  <r>
    <x v="794"/>
    <d v="2026-05-11T00:00:00"/>
    <n v="2026"/>
    <n v="2"/>
    <n v="5"/>
    <x v="4"/>
    <x v="3"/>
    <x v="13"/>
    <x v="0"/>
    <s v="Returning"/>
    <x v="3"/>
    <s v="Compact Sleeping Bag"/>
    <n v="1"/>
    <n v="121.41"/>
    <n v="0.05"/>
    <n v="60.75"/>
    <x v="695"/>
    <n v="60.75"/>
    <n v="54.589499999999987"/>
    <n v="0.47329405797666879"/>
    <n v="1"/>
  </r>
  <r>
    <x v="795"/>
    <d v="2026-05-11T00:00:00"/>
    <n v="2026"/>
    <n v="2"/>
    <n v="5"/>
    <x v="4"/>
    <x v="0"/>
    <x v="0"/>
    <x v="2"/>
    <s v="New"/>
    <x v="2"/>
    <s v="Carry-On Duffel"/>
    <n v="3"/>
    <n v="132.58000000000001"/>
    <n v="0.1"/>
    <n v="67.88"/>
    <x v="786"/>
    <n v="203.64"/>
    <n v="154.32600000000002"/>
    <n v="0.43111915656794225"/>
    <n v="1"/>
  </r>
  <r>
    <x v="796"/>
    <d v="2026-05-12T00:00:00"/>
    <n v="2026"/>
    <n v="2"/>
    <n v="5"/>
    <x v="4"/>
    <x v="1"/>
    <x v="1"/>
    <x v="2"/>
    <s v="Returning"/>
    <x v="3"/>
    <s v="Portable Camp Stove"/>
    <n v="2"/>
    <n v="81.11"/>
    <n v="0.05"/>
    <n v="40.049999999999997"/>
    <x v="787"/>
    <n v="80.099999999999994"/>
    <n v="74.008999999999986"/>
    <n v="0.48023801335418437"/>
    <n v="1"/>
  </r>
  <r>
    <x v="797"/>
    <d v="2026-05-12T00:00:00"/>
    <n v="2026"/>
    <n v="2"/>
    <n v="5"/>
    <x v="4"/>
    <x v="1"/>
    <x v="14"/>
    <x v="3"/>
    <s v="Business"/>
    <x v="0"/>
    <s v="Cycling Pack 12L"/>
    <n v="3"/>
    <n v="104.54"/>
    <n v="0"/>
    <n v="51.45"/>
    <x v="788"/>
    <n v="154.35000000000002"/>
    <n v="159.26999999999998"/>
    <n v="0.50784388750717424"/>
    <n v="1"/>
  </r>
  <r>
    <x v="798"/>
    <d v="2026-05-12T00:00:00"/>
    <n v="2026"/>
    <n v="2"/>
    <n v="5"/>
    <x v="4"/>
    <x v="2"/>
    <x v="16"/>
    <x v="2"/>
    <s v="New"/>
    <x v="1"/>
    <s v="Trail Boots"/>
    <n v="3"/>
    <n v="143.87"/>
    <n v="0"/>
    <n v="79.2"/>
    <x v="789"/>
    <n v="237.60000000000002"/>
    <n v="194.01"/>
    <n v="0.44950302356293875"/>
    <n v="1"/>
  </r>
  <r>
    <x v="799"/>
    <d v="2026-05-12T00:00:00"/>
    <n v="2026"/>
    <n v="2"/>
    <n v="5"/>
    <x v="4"/>
    <x v="3"/>
    <x v="13"/>
    <x v="0"/>
    <s v="Returning"/>
    <x v="2"/>
    <s v="Insulated Bottle"/>
    <n v="1"/>
    <n v="36.950000000000003"/>
    <n v="0.1"/>
    <n v="13.26"/>
    <x v="790"/>
    <n v="13.26"/>
    <n v="19.995000000000005"/>
    <n v="0.60126296797474077"/>
    <n v="1"/>
  </r>
  <r>
    <x v="800"/>
    <d v="2026-05-12T00:00:00"/>
    <n v="2026"/>
    <n v="2"/>
    <n v="5"/>
    <x v="4"/>
    <x v="2"/>
    <x v="5"/>
    <x v="0"/>
    <s v="New"/>
    <x v="3"/>
    <s v="Compact Sleeping Bag"/>
    <n v="1"/>
    <n v="121.38"/>
    <n v="0"/>
    <n v="59.68"/>
    <x v="791"/>
    <n v="59.68"/>
    <n v="61.699999999999996"/>
    <n v="0.50832097544900312"/>
    <n v="1"/>
  </r>
  <r>
    <x v="801"/>
    <d v="2026-05-12T00:00:00"/>
    <n v="2026"/>
    <n v="2"/>
    <n v="5"/>
    <x v="4"/>
    <x v="3"/>
    <x v="8"/>
    <x v="0"/>
    <s v="Returning"/>
    <x v="4"/>
    <s v="Resistance Band Set"/>
    <n v="2"/>
    <n v="39.79"/>
    <n v="0.1"/>
    <n v="14.33"/>
    <x v="792"/>
    <n v="28.66"/>
    <n v="42.962000000000003"/>
    <n v="0.59984362346764963"/>
    <n v="1"/>
  </r>
  <r>
    <x v="802"/>
    <d v="2026-05-12T00:00:00"/>
    <n v="2026"/>
    <n v="2"/>
    <n v="5"/>
    <x v="4"/>
    <x v="0"/>
    <x v="15"/>
    <x v="2"/>
    <s v="Returning"/>
    <x v="0"/>
    <s v="Trail Bike Light"/>
    <n v="4"/>
    <n v="51.31"/>
    <n v="0"/>
    <n v="22.19"/>
    <x v="793"/>
    <n v="88.76"/>
    <n v="116.48"/>
    <n v="0.56753069577080495"/>
    <n v="1"/>
  </r>
  <r>
    <x v="803"/>
    <d v="2026-05-12T00:00:00"/>
    <n v="2026"/>
    <n v="2"/>
    <n v="5"/>
    <x v="4"/>
    <x v="3"/>
    <x v="7"/>
    <x v="0"/>
    <s v="Returning"/>
    <x v="4"/>
    <s v="Training Mat"/>
    <n v="2"/>
    <n v="51.15"/>
    <n v="0"/>
    <n v="22.53"/>
    <x v="794"/>
    <n v="45.06"/>
    <n v="57.239999999999995"/>
    <n v="0.55953079178885623"/>
    <n v="1"/>
  </r>
  <r>
    <x v="804"/>
    <d v="2026-05-13T00:00:00"/>
    <n v="2026"/>
    <n v="2"/>
    <n v="5"/>
    <x v="4"/>
    <x v="1"/>
    <x v="12"/>
    <x v="2"/>
    <s v="Business"/>
    <x v="4"/>
    <s v="Training Mat"/>
    <n v="1"/>
    <n v="50.83"/>
    <n v="0.1"/>
    <n v="21.82"/>
    <x v="795"/>
    <n v="21.82"/>
    <n v="23.927"/>
    <n v="0.52302883249174803"/>
    <n v="1"/>
  </r>
  <r>
    <x v="805"/>
    <d v="2026-05-13T00:00:00"/>
    <n v="2026"/>
    <n v="2"/>
    <n v="5"/>
    <x v="4"/>
    <x v="2"/>
    <x v="2"/>
    <x v="1"/>
    <s v="Business"/>
    <x v="1"/>
    <s v="Trail Boots"/>
    <n v="6"/>
    <n v="141.9"/>
    <n v="0.1"/>
    <n v="79.64"/>
    <x v="796"/>
    <n v="477.84000000000003"/>
    <n v="288.42000000000007"/>
    <n v="0.37639965546942294"/>
    <n v="1"/>
  </r>
  <r>
    <x v="806"/>
    <d v="2026-05-13T00:00:00"/>
    <n v="2026"/>
    <n v="2"/>
    <n v="5"/>
    <x v="4"/>
    <x v="3"/>
    <x v="8"/>
    <x v="0"/>
    <s v="Returning"/>
    <x v="3"/>
    <s v="Compact Sleeping Bag"/>
    <n v="1"/>
    <n v="122.11"/>
    <n v="0"/>
    <n v="59.86"/>
    <x v="797"/>
    <n v="59.86"/>
    <n v="62.25"/>
    <n v="0.50978625829170421"/>
    <n v="1"/>
  </r>
  <r>
    <x v="807"/>
    <d v="2026-05-13T00:00:00"/>
    <n v="2026"/>
    <n v="2"/>
    <n v="5"/>
    <x v="4"/>
    <x v="1"/>
    <x v="11"/>
    <x v="0"/>
    <s v="Returning"/>
    <x v="0"/>
    <s v="Cycling Pack 12L"/>
    <n v="1"/>
    <n v="102.38"/>
    <n v="0"/>
    <n v="50.82"/>
    <x v="798"/>
    <n v="50.82"/>
    <n v="51.559999999999995"/>
    <n v="0.50361398710685679"/>
    <n v="1"/>
  </r>
  <r>
    <x v="808"/>
    <d v="2026-05-13T00:00:00"/>
    <n v="2026"/>
    <n v="2"/>
    <n v="5"/>
    <x v="4"/>
    <x v="2"/>
    <x v="16"/>
    <x v="2"/>
    <s v="Returning"/>
    <x v="4"/>
    <s v="Recovery Roller"/>
    <n v="5"/>
    <n v="37.119999999999997"/>
    <n v="0.1"/>
    <n v="13.96"/>
    <x v="799"/>
    <n v="69.800000000000011"/>
    <n v="97.239999999999981"/>
    <n v="0.58213601532567039"/>
    <n v="1"/>
  </r>
  <r>
    <x v="809"/>
    <d v="2026-05-13T00:00:00"/>
    <n v="2026"/>
    <n v="2"/>
    <n v="5"/>
    <x v="4"/>
    <x v="1"/>
    <x v="12"/>
    <x v="0"/>
    <s v="New"/>
    <x v="1"/>
    <s v="Hiking Daypack 20L"/>
    <n v="2"/>
    <n v="91.76"/>
    <n v="0.05"/>
    <n v="46.31"/>
    <x v="800"/>
    <n v="92.62"/>
    <n v="81.72399999999999"/>
    <n v="0.46875143394668006"/>
    <n v="1"/>
  </r>
  <r>
    <x v="810"/>
    <d v="2026-05-13T00:00:00"/>
    <n v="2026"/>
    <n v="2"/>
    <n v="5"/>
    <x v="4"/>
    <x v="3"/>
    <x v="4"/>
    <x v="0"/>
    <s v="Returning"/>
    <x v="1"/>
    <s v="Trail Boots"/>
    <n v="1"/>
    <n v="144.51"/>
    <n v="0"/>
    <n v="79.22"/>
    <x v="801"/>
    <n v="79.22"/>
    <n v="65.289999999999992"/>
    <n v="0.45180264341568055"/>
    <n v="1"/>
  </r>
  <r>
    <x v="811"/>
    <d v="2026-05-14T00:00:00"/>
    <n v="2026"/>
    <n v="2"/>
    <n v="5"/>
    <x v="4"/>
    <x v="1"/>
    <x v="6"/>
    <x v="1"/>
    <s v="Business"/>
    <x v="4"/>
    <s v="Training Mat"/>
    <n v="3"/>
    <n v="49.7"/>
    <n v="0.1"/>
    <n v="21.84"/>
    <x v="802"/>
    <n v="65.52"/>
    <n v="68.67000000000003"/>
    <n v="0.5117370892018781"/>
    <n v="1"/>
  </r>
  <r>
    <x v="812"/>
    <d v="2026-05-14T00:00:00"/>
    <n v="2026"/>
    <n v="2"/>
    <n v="5"/>
    <x v="4"/>
    <x v="0"/>
    <x v="0"/>
    <x v="0"/>
    <s v="Returning"/>
    <x v="3"/>
    <s v="Compact Sleeping Bag"/>
    <n v="1"/>
    <n v="120.9"/>
    <n v="0"/>
    <n v="59.31"/>
    <x v="803"/>
    <n v="59.31"/>
    <n v="61.59"/>
    <n v="0.50942928039702229"/>
    <n v="1"/>
  </r>
  <r>
    <x v="813"/>
    <d v="2026-05-14T00:00:00"/>
    <n v="2026"/>
    <n v="2"/>
    <n v="5"/>
    <x v="4"/>
    <x v="2"/>
    <x v="10"/>
    <x v="0"/>
    <s v="Returning"/>
    <x v="3"/>
    <s v="Trail Tent 2P"/>
    <n v="1"/>
    <n v="195.72"/>
    <n v="0.05"/>
    <n v="105.73"/>
    <x v="804"/>
    <n v="105.73"/>
    <n v="80.203999999999994"/>
    <n v="0.43135736336549524"/>
    <n v="1"/>
  </r>
  <r>
    <x v="814"/>
    <d v="2026-05-14T00:00:00"/>
    <n v="2026"/>
    <n v="2"/>
    <n v="5"/>
    <x v="4"/>
    <x v="0"/>
    <x v="0"/>
    <x v="1"/>
    <s v="Returning"/>
    <x v="0"/>
    <s v="Compact Repair Kit"/>
    <n v="8"/>
    <n v="40.15"/>
    <n v="0.15"/>
    <n v="16.91"/>
    <x v="805"/>
    <n v="135.28"/>
    <n v="137.73999999999998"/>
    <n v="0.50450516445681637"/>
    <n v="1"/>
  </r>
  <r>
    <x v="815"/>
    <d v="2026-05-14T00:00:00"/>
    <n v="2026"/>
    <n v="2"/>
    <n v="5"/>
    <x v="4"/>
    <x v="1"/>
    <x v="14"/>
    <x v="2"/>
    <s v="Business"/>
    <x v="2"/>
    <s v="Carry-On Duffel"/>
    <n v="4"/>
    <n v="130.83000000000001"/>
    <n v="0"/>
    <n v="66.959999999999994"/>
    <x v="806"/>
    <n v="267.83999999999997"/>
    <n v="255.48000000000008"/>
    <n v="0.48819078193074994"/>
    <n v="1"/>
  </r>
  <r>
    <x v="816"/>
    <d v="2026-05-14T00:00:00"/>
    <n v="2026"/>
    <n v="2"/>
    <n v="5"/>
    <x v="4"/>
    <x v="1"/>
    <x v="12"/>
    <x v="0"/>
    <s v="New"/>
    <x v="0"/>
    <s v="Trail Bike Light"/>
    <n v="1"/>
    <n v="50.34"/>
    <n v="0.05"/>
    <n v="22.23"/>
    <x v="807"/>
    <n v="22.23"/>
    <n v="25.593"/>
    <n v="0.53516090584028608"/>
    <n v="1"/>
  </r>
  <r>
    <x v="817"/>
    <d v="2026-05-14T00:00:00"/>
    <n v="2026"/>
    <n v="2"/>
    <n v="5"/>
    <x v="4"/>
    <x v="2"/>
    <x v="10"/>
    <x v="0"/>
    <s v="Returning"/>
    <x v="0"/>
    <s v="Cycling Pack 12L"/>
    <n v="2"/>
    <n v="103.37"/>
    <n v="0"/>
    <n v="50.49"/>
    <x v="808"/>
    <n v="100.98"/>
    <n v="105.76"/>
    <n v="0.51156041404662866"/>
    <n v="1"/>
  </r>
  <r>
    <x v="818"/>
    <d v="2026-05-14T00:00:00"/>
    <n v="2026"/>
    <n v="2"/>
    <n v="5"/>
    <x v="4"/>
    <x v="1"/>
    <x v="14"/>
    <x v="2"/>
    <s v="Business"/>
    <x v="4"/>
    <s v="Weighted Vest"/>
    <n v="3"/>
    <n v="122.31"/>
    <n v="0.05"/>
    <n v="71.11"/>
    <x v="809"/>
    <n v="213.32999999999998"/>
    <n v="135.25350000000003"/>
    <n v="0.38800889887214979"/>
    <n v="1"/>
  </r>
  <r>
    <x v="819"/>
    <d v="2026-05-15T00:00:00"/>
    <n v="2026"/>
    <n v="2"/>
    <n v="5"/>
    <x v="4"/>
    <x v="0"/>
    <x v="9"/>
    <x v="0"/>
    <s v="Business"/>
    <x v="2"/>
    <s v="Travel Backpack 35L"/>
    <n v="1"/>
    <n v="166.48"/>
    <n v="0"/>
    <n v="89.42"/>
    <x v="636"/>
    <n v="89.42"/>
    <n v="77.059999999999988"/>
    <n v="0.4628784238346948"/>
    <n v="1"/>
  </r>
  <r>
    <x v="820"/>
    <d v="2026-05-15T00:00:00"/>
    <n v="2026"/>
    <n v="2"/>
    <n v="5"/>
    <x v="4"/>
    <x v="0"/>
    <x v="15"/>
    <x v="2"/>
    <s v="New"/>
    <x v="3"/>
    <s v="Trail Tent 2P"/>
    <n v="3"/>
    <n v="192.21"/>
    <n v="0"/>
    <n v="103.51"/>
    <x v="810"/>
    <n v="310.53000000000003"/>
    <n v="266.09999999999997"/>
    <n v="0.46147442900993701"/>
    <n v="1"/>
  </r>
  <r>
    <x v="821"/>
    <d v="2026-05-15T00:00:00"/>
    <n v="2026"/>
    <n v="2"/>
    <n v="5"/>
    <x v="4"/>
    <x v="0"/>
    <x v="9"/>
    <x v="1"/>
    <s v="Business"/>
    <x v="3"/>
    <s v="Portable Camp Stove"/>
    <n v="6"/>
    <n v="81.13"/>
    <n v="0.05"/>
    <n v="39.409999999999997"/>
    <x v="811"/>
    <n v="236.45999999999998"/>
    <n v="225.98099999999999"/>
    <n v="0.48866990599881932"/>
    <n v="1"/>
  </r>
  <r>
    <x v="822"/>
    <d v="2026-05-15T00:00:00"/>
    <n v="2026"/>
    <n v="2"/>
    <n v="5"/>
    <x v="4"/>
    <x v="2"/>
    <x v="10"/>
    <x v="1"/>
    <s v="Business"/>
    <x v="2"/>
    <s v="Insulated Bottle"/>
    <n v="6"/>
    <n v="37.1"/>
    <n v="0.1"/>
    <n v="13.63"/>
    <x v="812"/>
    <n v="81.78"/>
    <n v="118.56000000000003"/>
    <n v="0.59179395028451642"/>
    <n v="1"/>
  </r>
  <r>
    <x v="823"/>
    <d v="2026-05-15T00:00:00"/>
    <n v="2026"/>
    <n v="2"/>
    <n v="5"/>
    <x v="4"/>
    <x v="1"/>
    <x v="14"/>
    <x v="1"/>
    <s v="Business"/>
    <x v="2"/>
    <s v="Insulated Bottle"/>
    <n v="6"/>
    <n v="35.92"/>
    <n v="0.15"/>
    <n v="13.3"/>
    <x v="813"/>
    <n v="79.800000000000011"/>
    <n v="103.392"/>
    <n v="0.56439145814227687"/>
    <n v="1"/>
  </r>
  <r>
    <x v="824"/>
    <d v="2026-05-15T00:00:00"/>
    <n v="2026"/>
    <n v="2"/>
    <n v="5"/>
    <x v="4"/>
    <x v="3"/>
    <x v="13"/>
    <x v="2"/>
    <s v="Business"/>
    <x v="4"/>
    <s v="Recovery Roller"/>
    <n v="4"/>
    <n v="36.21"/>
    <n v="0"/>
    <n v="14.3"/>
    <x v="814"/>
    <n v="57.2"/>
    <n v="87.64"/>
    <n v="0.60508146920740125"/>
    <n v="1"/>
  </r>
  <r>
    <x v="825"/>
    <d v="2026-05-15T00:00:00"/>
    <n v="2026"/>
    <n v="2"/>
    <n v="5"/>
    <x v="4"/>
    <x v="2"/>
    <x v="10"/>
    <x v="0"/>
    <s v="Business"/>
    <x v="1"/>
    <s v="Trekking Poles"/>
    <n v="3"/>
    <n v="73.03"/>
    <n v="0.05"/>
    <n v="33.200000000000003"/>
    <x v="815"/>
    <n v="99.600000000000009"/>
    <n v="108.5355"/>
    <n v="0.52146558371829888"/>
    <n v="1"/>
  </r>
  <r>
    <x v="826"/>
    <d v="2026-05-15T00:00:00"/>
    <n v="2026"/>
    <n v="2"/>
    <n v="5"/>
    <x v="4"/>
    <x v="2"/>
    <x v="5"/>
    <x v="2"/>
    <s v="Returning"/>
    <x v="0"/>
    <s v="Commuter Helmet"/>
    <n v="2"/>
    <n v="80.81"/>
    <n v="0"/>
    <n v="42.53"/>
    <x v="816"/>
    <n v="85.06"/>
    <n v="76.56"/>
    <n v="0.47370374953594852"/>
    <n v="1"/>
  </r>
  <r>
    <x v="827"/>
    <d v="2026-05-15T00:00:00"/>
    <n v="2026"/>
    <n v="2"/>
    <n v="5"/>
    <x v="4"/>
    <x v="1"/>
    <x v="11"/>
    <x v="0"/>
    <s v="New"/>
    <x v="0"/>
    <s v="Trail Bike Light"/>
    <n v="1"/>
    <n v="51.53"/>
    <n v="0.1"/>
    <n v="23.06"/>
    <x v="817"/>
    <n v="23.06"/>
    <n v="23.317000000000004"/>
    <n v="0.50277076999374692"/>
    <n v="1"/>
  </r>
  <r>
    <x v="828"/>
    <d v="2026-05-16T00:00:00"/>
    <n v="2026"/>
    <n v="2"/>
    <n v="5"/>
    <x v="4"/>
    <x v="3"/>
    <x v="13"/>
    <x v="1"/>
    <s v="Business"/>
    <x v="3"/>
    <s v="Portable Camp Stove"/>
    <n v="5"/>
    <n v="81.75"/>
    <n v="0.05"/>
    <n v="39.159999999999997"/>
    <x v="818"/>
    <n v="195.79999999999998"/>
    <n v="192.51250000000002"/>
    <n v="0.49576694028649609"/>
    <n v="1"/>
  </r>
  <r>
    <x v="829"/>
    <d v="2026-05-16T00:00:00"/>
    <n v="2026"/>
    <n v="2"/>
    <n v="5"/>
    <x v="4"/>
    <x v="2"/>
    <x v="10"/>
    <x v="0"/>
    <s v="New"/>
    <x v="2"/>
    <s v="Travel Backpack 35L"/>
    <n v="1"/>
    <n v="165.99"/>
    <n v="0.1"/>
    <n v="89.9"/>
    <x v="819"/>
    <n v="89.9"/>
    <n v="59.491000000000014"/>
    <n v="0.3982234538894579"/>
    <n v="1"/>
  </r>
  <r>
    <x v="830"/>
    <d v="2026-05-16T00:00:00"/>
    <n v="2026"/>
    <n v="2"/>
    <n v="5"/>
    <x v="4"/>
    <x v="0"/>
    <x v="15"/>
    <x v="2"/>
    <s v="New"/>
    <x v="3"/>
    <s v="Compact Sleeping Bag"/>
    <n v="2"/>
    <n v="121.22"/>
    <n v="0"/>
    <n v="60.38"/>
    <x v="820"/>
    <n v="120.76"/>
    <n v="121.67999999999999"/>
    <n v="0.50189737667051637"/>
    <n v="1"/>
  </r>
  <r>
    <x v="831"/>
    <d v="2026-05-16T00:00:00"/>
    <n v="2026"/>
    <n v="2"/>
    <n v="5"/>
    <x v="4"/>
    <x v="1"/>
    <x v="12"/>
    <x v="2"/>
    <s v="Business"/>
    <x v="2"/>
    <s v="Carry-On Duffel"/>
    <n v="2"/>
    <n v="131.1"/>
    <n v="0"/>
    <n v="65.55"/>
    <x v="821"/>
    <n v="131.1"/>
    <n v="131.1"/>
    <n v="0.5"/>
    <n v="1"/>
  </r>
  <r>
    <x v="832"/>
    <d v="2026-05-16T00:00:00"/>
    <n v="2026"/>
    <n v="2"/>
    <n v="5"/>
    <x v="4"/>
    <x v="1"/>
    <x v="6"/>
    <x v="0"/>
    <s v="Returning"/>
    <x v="2"/>
    <s v="Packing Cube Set"/>
    <n v="2"/>
    <n v="46.44"/>
    <n v="0"/>
    <n v="18.63"/>
    <x v="822"/>
    <n v="37.26"/>
    <n v="55.62"/>
    <n v="0.59883720930232553"/>
    <n v="1"/>
  </r>
  <r>
    <x v="833"/>
    <d v="2026-05-16T00:00:00"/>
    <n v="2026"/>
    <n v="2"/>
    <n v="5"/>
    <x v="4"/>
    <x v="3"/>
    <x v="7"/>
    <x v="0"/>
    <s v="New"/>
    <x v="2"/>
    <s v="Insulated Bottle"/>
    <n v="1"/>
    <n v="36.659999999999997"/>
    <n v="0"/>
    <n v="13.61"/>
    <x v="823"/>
    <n v="13.61"/>
    <n v="23.049999999999997"/>
    <n v="0.62875068194217132"/>
    <n v="1"/>
  </r>
  <r>
    <x v="834"/>
    <d v="2026-05-16T00:00:00"/>
    <n v="2026"/>
    <n v="2"/>
    <n v="5"/>
    <x v="4"/>
    <x v="3"/>
    <x v="8"/>
    <x v="0"/>
    <s v="New"/>
    <x v="1"/>
    <s v="Summit Backpack 45L"/>
    <n v="5"/>
    <n v="156.16999999999999"/>
    <n v="0.1"/>
    <n v="80.59"/>
    <x v="824"/>
    <n v="402.95000000000005"/>
    <n v="299.81499999999994"/>
    <n v="0.42662198601239382"/>
    <n v="1"/>
  </r>
  <r>
    <x v="835"/>
    <d v="2026-05-16T00:00:00"/>
    <n v="2026"/>
    <n v="2"/>
    <n v="5"/>
    <x v="4"/>
    <x v="1"/>
    <x v="12"/>
    <x v="2"/>
    <s v="New"/>
    <x v="2"/>
    <s v="Insulated Bottle"/>
    <n v="1"/>
    <n v="35.97"/>
    <n v="0.1"/>
    <n v="13.54"/>
    <x v="825"/>
    <n v="13.54"/>
    <n v="18.832999999999998"/>
    <n v="0.58175022395205878"/>
    <n v="1"/>
  </r>
  <r>
    <x v="836"/>
    <d v="2026-05-16T00:00:00"/>
    <n v="2026"/>
    <n v="2"/>
    <n v="5"/>
    <x v="4"/>
    <x v="1"/>
    <x v="11"/>
    <x v="1"/>
    <s v="Business"/>
    <x v="4"/>
    <s v="Weighted Vest"/>
    <n v="4"/>
    <n v="125.11"/>
    <n v="0.15"/>
    <n v="70.010000000000005"/>
    <x v="826"/>
    <n v="280.04000000000002"/>
    <n v="145.33399999999995"/>
    <n v="0.34166169065340135"/>
    <n v="1"/>
  </r>
  <r>
    <x v="837"/>
    <d v="2026-05-16T00:00:00"/>
    <n v="2026"/>
    <n v="2"/>
    <n v="5"/>
    <x v="4"/>
    <x v="3"/>
    <x v="8"/>
    <x v="0"/>
    <s v="New"/>
    <x v="4"/>
    <s v="Recovery Roller"/>
    <n v="4"/>
    <n v="36.29"/>
    <n v="0.1"/>
    <n v="13.77"/>
    <x v="827"/>
    <n v="55.08"/>
    <n v="75.564000000000007"/>
    <n v="0.57839625241113257"/>
    <n v="1"/>
  </r>
  <r>
    <x v="838"/>
    <d v="2026-05-16T00:00:00"/>
    <n v="2026"/>
    <n v="2"/>
    <n v="5"/>
    <x v="4"/>
    <x v="1"/>
    <x v="6"/>
    <x v="0"/>
    <s v="New"/>
    <x v="1"/>
    <s v="Trail Boots"/>
    <n v="4"/>
    <n v="143.34"/>
    <n v="0"/>
    <n v="80.55"/>
    <x v="828"/>
    <n v="322.2"/>
    <n v="251.16000000000003"/>
    <n v="0.43804939305148599"/>
    <n v="1"/>
  </r>
  <r>
    <x v="839"/>
    <d v="2026-05-17T00:00:00"/>
    <n v="2026"/>
    <n v="2"/>
    <n v="5"/>
    <x v="4"/>
    <x v="1"/>
    <x v="12"/>
    <x v="3"/>
    <s v="New"/>
    <x v="0"/>
    <s v="Trail Bike Light"/>
    <n v="3"/>
    <n v="51.68"/>
    <n v="0"/>
    <n v="22.4"/>
    <x v="829"/>
    <n v="67.199999999999989"/>
    <n v="87.84"/>
    <n v="0.56656346749226016"/>
    <n v="1"/>
  </r>
  <r>
    <x v="840"/>
    <d v="2026-05-17T00:00:00"/>
    <n v="2026"/>
    <n v="2"/>
    <n v="5"/>
    <x v="4"/>
    <x v="3"/>
    <x v="7"/>
    <x v="0"/>
    <s v="Returning"/>
    <x v="2"/>
    <s v="Packing Cube Set"/>
    <n v="1"/>
    <n v="46.84"/>
    <n v="0"/>
    <n v="17.93"/>
    <x v="830"/>
    <n v="17.93"/>
    <n v="28.910000000000004"/>
    <n v="0.61720751494449189"/>
    <n v="1"/>
  </r>
  <r>
    <x v="841"/>
    <d v="2026-05-17T00:00:00"/>
    <n v="2026"/>
    <n v="2"/>
    <n v="5"/>
    <x v="4"/>
    <x v="2"/>
    <x v="2"/>
    <x v="3"/>
    <s v="New"/>
    <x v="1"/>
    <s v="Trekking Poles"/>
    <n v="5"/>
    <n v="72.900000000000006"/>
    <n v="0.05"/>
    <n v="31.57"/>
    <x v="831"/>
    <n v="157.85"/>
    <n v="188.42499999999998"/>
    <n v="0.54414843693596127"/>
    <n v="1"/>
  </r>
  <r>
    <x v="842"/>
    <d v="2026-05-17T00:00:00"/>
    <n v="2026"/>
    <n v="2"/>
    <n v="5"/>
    <x v="4"/>
    <x v="3"/>
    <x v="7"/>
    <x v="0"/>
    <s v="New"/>
    <x v="1"/>
    <s v="Hiking Daypack 20L"/>
    <n v="1"/>
    <n v="91.07"/>
    <n v="0"/>
    <n v="45.3"/>
    <x v="832"/>
    <n v="45.3"/>
    <n v="45.769999999999996"/>
    <n v="0.50258043263423735"/>
    <n v="1"/>
  </r>
  <r>
    <x v="843"/>
    <d v="2026-05-17T00:00:00"/>
    <n v="2026"/>
    <n v="2"/>
    <n v="5"/>
    <x v="4"/>
    <x v="2"/>
    <x v="10"/>
    <x v="2"/>
    <s v="New"/>
    <x v="0"/>
    <s v="Commuter Helmet"/>
    <n v="1"/>
    <n v="81.86"/>
    <n v="0"/>
    <n v="43.14"/>
    <x v="833"/>
    <n v="43.14"/>
    <n v="38.72"/>
    <n v="0.47300268751526997"/>
    <n v="1"/>
  </r>
  <r>
    <x v="844"/>
    <d v="2026-05-17T00:00:00"/>
    <n v="2026"/>
    <n v="2"/>
    <n v="5"/>
    <x v="4"/>
    <x v="3"/>
    <x v="8"/>
    <x v="0"/>
    <s v="Returning"/>
    <x v="2"/>
    <s v="Packing Cube Set"/>
    <n v="1"/>
    <n v="45.45"/>
    <n v="0"/>
    <n v="17.93"/>
    <x v="834"/>
    <n v="17.93"/>
    <n v="27.520000000000003"/>
    <n v="0.60550055005500558"/>
    <n v="1"/>
  </r>
  <r>
    <x v="845"/>
    <d v="2026-05-17T00:00:00"/>
    <n v="2026"/>
    <n v="2"/>
    <n v="5"/>
    <x v="4"/>
    <x v="2"/>
    <x v="10"/>
    <x v="2"/>
    <s v="Business"/>
    <x v="1"/>
    <s v="Trekking Poles"/>
    <n v="1"/>
    <n v="70.62"/>
    <n v="0"/>
    <n v="32.53"/>
    <x v="835"/>
    <n v="32.53"/>
    <n v="38.090000000000003"/>
    <n v="0.53936561880487111"/>
    <n v="1"/>
  </r>
  <r>
    <x v="846"/>
    <d v="2026-05-17T00:00:00"/>
    <n v="2026"/>
    <n v="2"/>
    <n v="5"/>
    <x v="4"/>
    <x v="3"/>
    <x v="8"/>
    <x v="0"/>
    <s v="New"/>
    <x v="4"/>
    <s v="Training Mat"/>
    <n v="2"/>
    <n v="51.56"/>
    <n v="0"/>
    <n v="22.46"/>
    <x v="836"/>
    <n v="44.92"/>
    <n v="58.2"/>
    <n v="0.56439100077579518"/>
    <n v="1"/>
  </r>
  <r>
    <x v="847"/>
    <d v="2026-05-17T00:00:00"/>
    <n v="2026"/>
    <n v="2"/>
    <n v="5"/>
    <x v="4"/>
    <x v="3"/>
    <x v="8"/>
    <x v="0"/>
    <s v="New"/>
    <x v="1"/>
    <s v="Trail Boots"/>
    <n v="2"/>
    <n v="146.22"/>
    <n v="0"/>
    <n v="81.069999999999993"/>
    <x v="837"/>
    <n v="162.13999999999999"/>
    <n v="130.30000000000001"/>
    <n v="0.4455614826973055"/>
    <n v="1"/>
  </r>
  <r>
    <x v="848"/>
    <d v="2026-05-17T00:00:00"/>
    <n v="2026"/>
    <n v="2"/>
    <n v="5"/>
    <x v="4"/>
    <x v="3"/>
    <x v="13"/>
    <x v="2"/>
    <s v="Returning"/>
    <x v="4"/>
    <s v="Training Mat"/>
    <n v="2"/>
    <n v="51.34"/>
    <n v="0"/>
    <n v="22.17"/>
    <x v="838"/>
    <n v="44.34"/>
    <n v="58.34"/>
    <n v="0.56817296455005839"/>
    <n v="1"/>
  </r>
  <r>
    <x v="849"/>
    <d v="2026-05-18T00:00:00"/>
    <n v="2026"/>
    <n v="2"/>
    <n v="5"/>
    <x v="4"/>
    <x v="3"/>
    <x v="8"/>
    <x v="0"/>
    <s v="New"/>
    <x v="1"/>
    <s v="Summit Backpack 45L"/>
    <n v="1"/>
    <n v="153.61000000000001"/>
    <n v="0.05"/>
    <n v="79.94"/>
    <x v="839"/>
    <n v="79.94"/>
    <n v="65.989500000000021"/>
    <n v="0.45220123415758989"/>
    <n v="1"/>
  </r>
  <r>
    <x v="850"/>
    <d v="2026-05-18T00:00:00"/>
    <n v="2026"/>
    <n v="2"/>
    <n v="5"/>
    <x v="4"/>
    <x v="1"/>
    <x v="6"/>
    <x v="0"/>
    <s v="Returning"/>
    <x v="3"/>
    <s v="Portable Camp Stove"/>
    <n v="1"/>
    <n v="82.44"/>
    <n v="0.15"/>
    <n v="39.380000000000003"/>
    <x v="840"/>
    <n v="39.380000000000003"/>
    <n v="30.693999999999996"/>
    <n v="0.43802266175757054"/>
    <n v="1"/>
  </r>
  <r>
    <x v="851"/>
    <d v="2026-05-18T00:00:00"/>
    <n v="2026"/>
    <n v="2"/>
    <n v="5"/>
    <x v="4"/>
    <x v="0"/>
    <x v="0"/>
    <x v="1"/>
    <s v="Business"/>
    <x v="1"/>
    <s v="Hiking Daypack 20L"/>
    <n v="10"/>
    <n v="92.09"/>
    <n v="0.15"/>
    <n v="45.13"/>
    <x v="841"/>
    <n v="451.3"/>
    <n v="331.46500000000009"/>
    <n v="0.42345403792964686"/>
    <n v="1"/>
  </r>
  <r>
    <x v="852"/>
    <d v="2026-05-18T00:00:00"/>
    <n v="2026"/>
    <n v="2"/>
    <n v="5"/>
    <x v="4"/>
    <x v="3"/>
    <x v="8"/>
    <x v="3"/>
    <s v="New"/>
    <x v="2"/>
    <s v="Insulated Bottle"/>
    <n v="1"/>
    <n v="36.72"/>
    <n v="0"/>
    <n v="13.67"/>
    <x v="842"/>
    <n v="13.67"/>
    <n v="23.049999999999997"/>
    <n v="0.62772331154684091"/>
    <n v="1"/>
  </r>
  <r>
    <x v="853"/>
    <d v="2026-05-19T00:00:00"/>
    <n v="2026"/>
    <n v="2"/>
    <n v="5"/>
    <x v="4"/>
    <x v="1"/>
    <x v="1"/>
    <x v="1"/>
    <s v="Business"/>
    <x v="2"/>
    <s v="Carry-On Duffel"/>
    <n v="3"/>
    <n v="132.41999999999999"/>
    <n v="0.05"/>
    <n v="67.09"/>
    <x v="843"/>
    <n v="201.27"/>
    <n v="176.12699999999998"/>
    <n v="0.46668892439526544"/>
    <n v="1"/>
  </r>
  <r>
    <x v="854"/>
    <d v="2026-05-19T00:00:00"/>
    <n v="2026"/>
    <n v="2"/>
    <n v="5"/>
    <x v="4"/>
    <x v="3"/>
    <x v="13"/>
    <x v="2"/>
    <s v="Returning"/>
    <x v="3"/>
    <s v="Trail Tent 2P"/>
    <n v="2"/>
    <n v="192.1"/>
    <n v="0.05"/>
    <n v="106.07"/>
    <x v="844"/>
    <n v="212.14"/>
    <n v="152.84999999999997"/>
    <n v="0.41877859667388145"/>
    <n v="1"/>
  </r>
  <r>
    <x v="855"/>
    <d v="2026-05-19T00:00:00"/>
    <n v="2026"/>
    <n v="2"/>
    <n v="5"/>
    <x v="4"/>
    <x v="2"/>
    <x v="16"/>
    <x v="2"/>
    <s v="New"/>
    <x v="2"/>
    <s v="Insulated Bottle"/>
    <n v="4"/>
    <n v="36.94"/>
    <n v="0"/>
    <n v="13.63"/>
    <x v="845"/>
    <n v="54.52"/>
    <n v="93.239999999999981"/>
    <n v="0.63102328099620997"/>
    <n v="1"/>
  </r>
  <r>
    <x v="856"/>
    <d v="2026-05-19T00:00:00"/>
    <n v="2026"/>
    <n v="2"/>
    <n v="5"/>
    <x v="4"/>
    <x v="0"/>
    <x v="15"/>
    <x v="0"/>
    <s v="Business"/>
    <x v="1"/>
    <s v="Summit Backpack 45L"/>
    <n v="1"/>
    <n v="153.16999999999999"/>
    <n v="0"/>
    <n v="78.489999999999995"/>
    <x v="846"/>
    <n v="78.489999999999995"/>
    <n v="74.679999999999993"/>
    <n v="0.48756283867598094"/>
    <n v="1"/>
  </r>
  <r>
    <x v="857"/>
    <d v="2026-05-19T00:00:00"/>
    <n v="2026"/>
    <n v="2"/>
    <n v="5"/>
    <x v="4"/>
    <x v="0"/>
    <x v="0"/>
    <x v="0"/>
    <s v="Business"/>
    <x v="0"/>
    <s v="Commuter Helmet"/>
    <n v="2"/>
    <n v="82.85"/>
    <n v="0"/>
    <n v="42.53"/>
    <x v="847"/>
    <n v="85.06"/>
    <n v="80.639999999999986"/>
    <n v="0.48666264333132164"/>
    <n v="1"/>
  </r>
  <r>
    <x v="858"/>
    <d v="2026-05-19T00:00:00"/>
    <n v="2026"/>
    <n v="2"/>
    <n v="5"/>
    <x v="4"/>
    <x v="2"/>
    <x v="5"/>
    <x v="3"/>
    <s v="New"/>
    <x v="1"/>
    <s v="Trail Boots"/>
    <n v="1"/>
    <n v="143.52000000000001"/>
    <n v="0"/>
    <n v="81.040000000000006"/>
    <x v="848"/>
    <n v="81.040000000000006"/>
    <n v="62.480000000000004"/>
    <n v="0.435340022296544"/>
    <n v="1"/>
  </r>
  <r>
    <x v="859"/>
    <d v="2026-05-19T00:00:00"/>
    <n v="2026"/>
    <n v="2"/>
    <n v="5"/>
    <x v="4"/>
    <x v="2"/>
    <x v="16"/>
    <x v="2"/>
    <s v="New"/>
    <x v="3"/>
    <s v="Trail Tent 2P"/>
    <n v="1"/>
    <n v="192.94"/>
    <n v="0"/>
    <n v="105.15"/>
    <x v="849"/>
    <n v="105.15"/>
    <n v="87.789999999999992"/>
    <n v="0.45501192080439512"/>
    <n v="1"/>
  </r>
  <r>
    <x v="860"/>
    <d v="2026-05-20T00:00:00"/>
    <n v="2026"/>
    <n v="2"/>
    <n v="5"/>
    <x v="4"/>
    <x v="3"/>
    <x v="8"/>
    <x v="2"/>
    <s v="Business"/>
    <x v="2"/>
    <s v="Travel Backpack 35L"/>
    <n v="1"/>
    <n v="168.56"/>
    <n v="0"/>
    <n v="85.46"/>
    <x v="850"/>
    <n v="85.46"/>
    <n v="83.100000000000009"/>
    <n v="0.49299952539155201"/>
    <n v="1"/>
  </r>
  <r>
    <x v="861"/>
    <d v="2026-05-20T00:00:00"/>
    <n v="2026"/>
    <n v="2"/>
    <n v="5"/>
    <x v="4"/>
    <x v="0"/>
    <x v="0"/>
    <x v="0"/>
    <s v="New"/>
    <x v="3"/>
    <s v="Compact Sleeping Bag"/>
    <n v="2"/>
    <n v="123.9"/>
    <n v="0"/>
    <n v="58.95"/>
    <x v="851"/>
    <n v="117.9"/>
    <n v="129.9"/>
    <n v="0.52421307506053272"/>
    <n v="1"/>
  </r>
  <r>
    <x v="862"/>
    <d v="2026-05-20T00:00:00"/>
    <n v="2026"/>
    <n v="2"/>
    <n v="5"/>
    <x v="4"/>
    <x v="0"/>
    <x v="9"/>
    <x v="0"/>
    <s v="New"/>
    <x v="1"/>
    <s v="Trail Boots"/>
    <n v="2"/>
    <n v="140.93"/>
    <n v="0"/>
    <n v="81.040000000000006"/>
    <x v="852"/>
    <n v="162.08000000000001"/>
    <n v="119.78"/>
    <n v="0.42496274746327961"/>
    <n v="1"/>
  </r>
  <r>
    <x v="863"/>
    <d v="2026-05-20T00:00:00"/>
    <n v="2026"/>
    <n v="2"/>
    <n v="5"/>
    <x v="4"/>
    <x v="2"/>
    <x v="5"/>
    <x v="2"/>
    <s v="Returning"/>
    <x v="1"/>
    <s v="Trekking Poles"/>
    <n v="1"/>
    <n v="73.150000000000006"/>
    <n v="0"/>
    <n v="32.950000000000003"/>
    <x v="853"/>
    <n v="32.950000000000003"/>
    <n v="40.200000000000003"/>
    <n v="0.54955570745044424"/>
    <n v="1"/>
  </r>
  <r>
    <x v="864"/>
    <d v="2026-05-20T00:00:00"/>
    <n v="2026"/>
    <n v="2"/>
    <n v="5"/>
    <x v="4"/>
    <x v="3"/>
    <x v="8"/>
    <x v="2"/>
    <s v="Business"/>
    <x v="3"/>
    <s v="Trail Tent 2P"/>
    <n v="2"/>
    <n v="197.35"/>
    <n v="0.05"/>
    <n v="102.63"/>
    <x v="854"/>
    <n v="205.26"/>
    <n v="169.70499999999998"/>
    <n v="0.45258890829810783"/>
    <n v="1"/>
  </r>
  <r>
    <x v="865"/>
    <d v="2026-05-20T00:00:00"/>
    <n v="2026"/>
    <n v="2"/>
    <n v="5"/>
    <x v="4"/>
    <x v="3"/>
    <x v="4"/>
    <x v="0"/>
    <s v="Business"/>
    <x v="2"/>
    <s v="Insulated Bottle"/>
    <n v="3"/>
    <n v="36.74"/>
    <n v="0.05"/>
    <n v="13.97"/>
    <x v="855"/>
    <n v="41.910000000000004"/>
    <n v="62.798999999999985"/>
    <n v="0.59974787267570118"/>
    <n v="1"/>
  </r>
  <r>
    <x v="866"/>
    <d v="2026-05-20T00:00:00"/>
    <n v="2026"/>
    <n v="2"/>
    <n v="5"/>
    <x v="4"/>
    <x v="1"/>
    <x v="11"/>
    <x v="0"/>
    <s v="Returning"/>
    <x v="1"/>
    <s v="Summit Backpack 45L"/>
    <n v="2"/>
    <n v="151.35"/>
    <n v="0.05"/>
    <n v="77.150000000000006"/>
    <x v="856"/>
    <n v="154.30000000000001"/>
    <n v="133.26499999999999"/>
    <n v="0.46342566028550064"/>
    <n v="1"/>
  </r>
  <r>
    <x v="867"/>
    <d v="2026-05-20T00:00:00"/>
    <n v="2026"/>
    <n v="2"/>
    <n v="5"/>
    <x v="4"/>
    <x v="0"/>
    <x v="15"/>
    <x v="2"/>
    <s v="New"/>
    <x v="0"/>
    <s v="Trail Bike Light"/>
    <n v="2"/>
    <n v="50.09"/>
    <n v="0.05"/>
    <n v="23.16"/>
    <x v="857"/>
    <n v="46.32"/>
    <n v="48.851000000000006"/>
    <n v="0.51329711781950382"/>
    <n v="1"/>
  </r>
  <r>
    <x v="868"/>
    <d v="2026-05-20T00:00:00"/>
    <n v="2026"/>
    <n v="2"/>
    <n v="5"/>
    <x v="4"/>
    <x v="0"/>
    <x v="9"/>
    <x v="0"/>
    <s v="New"/>
    <x v="4"/>
    <s v="Weighted Vest"/>
    <n v="2"/>
    <n v="121.96"/>
    <n v="0.05"/>
    <n v="71.2"/>
    <x v="858"/>
    <n v="142.4"/>
    <n v="89.323999999999984"/>
    <n v="0.38547582468799085"/>
    <n v="1"/>
  </r>
  <r>
    <x v="869"/>
    <d v="2026-05-21T00:00:00"/>
    <n v="2026"/>
    <n v="2"/>
    <n v="5"/>
    <x v="4"/>
    <x v="3"/>
    <x v="13"/>
    <x v="0"/>
    <s v="Business"/>
    <x v="2"/>
    <s v="Carry-On Duffel"/>
    <n v="1"/>
    <n v="134.28"/>
    <n v="0.05"/>
    <n v="65.44"/>
    <x v="859"/>
    <n v="65.44"/>
    <n v="62.125999999999991"/>
    <n v="0.487010645469796"/>
    <n v="1"/>
  </r>
  <r>
    <x v="870"/>
    <d v="2026-05-21T00:00:00"/>
    <n v="2026"/>
    <n v="2"/>
    <n v="5"/>
    <x v="4"/>
    <x v="3"/>
    <x v="7"/>
    <x v="0"/>
    <s v="Business"/>
    <x v="0"/>
    <s v="Cycling Pack 12L"/>
    <n v="3"/>
    <n v="100.48"/>
    <n v="0.05"/>
    <n v="50.68"/>
    <x v="860"/>
    <n v="152.04"/>
    <n v="134.328"/>
    <n v="0.46907475695608447"/>
    <n v="1"/>
  </r>
  <r>
    <x v="871"/>
    <d v="2026-05-21T00:00:00"/>
    <n v="2026"/>
    <n v="2"/>
    <n v="5"/>
    <x v="4"/>
    <x v="3"/>
    <x v="8"/>
    <x v="0"/>
    <s v="New"/>
    <x v="4"/>
    <s v="Recovery Roller"/>
    <n v="3"/>
    <n v="36.229999999999997"/>
    <n v="0"/>
    <n v="13.55"/>
    <x v="861"/>
    <n v="40.650000000000006"/>
    <n v="68.039999999999992"/>
    <n v="0.62600055202870541"/>
    <n v="1"/>
  </r>
  <r>
    <x v="872"/>
    <d v="2026-05-21T00:00:00"/>
    <n v="2026"/>
    <n v="2"/>
    <n v="5"/>
    <x v="4"/>
    <x v="2"/>
    <x v="2"/>
    <x v="3"/>
    <s v="Returning"/>
    <x v="3"/>
    <s v="Compact Sleeping Bag"/>
    <n v="3"/>
    <n v="120.61"/>
    <n v="0"/>
    <n v="60.17"/>
    <x v="862"/>
    <n v="180.51"/>
    <n v="181.32"/>
    <n v="0.50111931017328581"/>
    <n v="1"/>
  </r>
  <r>
    <x v="873"/>
    <d v="2026-05-21T00:00:00"/>
    <n v="2026"/>
    <n v="2"/>
    <n v="5"/>
    <x v="4"/>
    <x v="2"/>
    <x v="5"/>
    <x v="3"/>
    <s v="Returning"/>
    <x v="2"/>
    <s v="Packing Cube Set"/>
    <n v="3"/>
    <n v="46.46"/>
    <n v="0"/>
    <n v="18.71"/>
    <x v="863"/>
    <n v="56.13"/>
    <n v="83.25"/>
    <n v="0.59728798966853214"/>
    <n v="1"/>
  </r>
  <r>
    <x v="874"/>
    <d v="2026-05-21T00:00:00"/>
    <n v="2026"/>
    <n v="2"/>
    <n v="5"/>
    <x v="4"/>
    <x v="1"/>
    <x v="12"/>
    <x v="0"/>
    <s v="Business"/>
    <x v="4"/>
    <s v="Recovery Roller"/>
    <n v="1"/>
    <n v="36.9"/>
    <n v="0.05"/>
    <n v="13.89"/>
    <x v="864"/>
    <n v="13.89"/>
    <n v="21.164999999999999"/>
    <n v="0.60376551133932388"/>
    <n v="1"/>
  </r>
  <r>
    <x v="875"/>
    <d v="2026-05-21T00:00:00"/>
    <n v="2026"/>
    <n v="2"/>
    <n v="5"/>
    <x v="4"/>
    <x v="2"/>
    <x v="3"/>
    <x v="0"/>
    <s v="New"/>
    <x v="4"/>
    <s v="Resistance Band Set"/>
    <n v="6"/>
    <n v="40.61"/>
    <n v="0.05"/>
    <n v="15.14"/>
    <x v="865"/>
    <n v="90.84"/>
    <n v="140.63699999999997"/>
    <n v="0.607563602431343"/>
    <n v="1"/>
  </r>
  <r>
    <x v="876"/>
    <d v="2026-05-22T00:00:00"/>
    <n v="2026"/>
    <n v="2"/>
    <n v="5"/>
    <x v="4"/>
    <x v="3"/>
    <x v="13"/>
    <x v="0"/>
    <s v="Business"/>
    <x v="2"/>
    <s v="Insulated Bottle"/>
    <n v="2"/>
    <n v="36.86"/>
    <n v="0.05"/>
    <n v="13.85"/>
    <x v="866"/>
    <n v="27.7"/>
    <n v="42.333999999999989"/>
    <n v="0.60447782505640113"/>
    <n v="1"/>
  </r>
  <r>
    <x v="877"/>
    <d v="2026-05-22T00:00:00"/>
    <n v="2026"/>
    <n v="2"/>
    <n v="5"/>
    <x v="4"/>
    <x v="1"/>
    <x v="6"/>
    <x v="0"/>
    <s v="New"/>
    <x v="1"/>
    <s v="Summit Backpack 45L"/>
    <n v="3"/>
    <n v="156.74"/>
    <n v="0"/>
    <n v="79.819999999999993"/>
    <x v="867"/>
    <n v="239.45999999999998"/>
    <n v="230.76000000000005"/>
    <n v="0.49074901110118674"/>
    <n v="1"/>
  </r>
  <r>
    <x v="878"/>
    <d v="2026-05-22T00:00:00"/>
    <n v="2026"/>
    <n v="2"/>
    <n v="5"/>
    <x v="4"/>
    <x v="0"/>
    <x v="9"/>
    <x v="1"/>
    <s v="Returning"/>
    <x v="0"/>
    <s v="Trail Bike Light"/>
    <n v="3"/>
    <n v="51.04"/>
    <n v="0.2"/>
    <n v="22.32"/>
    <x v="868"/>
    <n v="66.960000000000008"/>
    <n v="55.536000000000001"/>
    <n v="0.45336990595611282"/>
    <n v="1"/>
  </r>
  <r>
    <x v="879"/>
    <d v="2026-05-22T00:00:00"/>
    <n v="2026"/>
    <n v="2"/>
    <n v="5"/>
    <x v="4"/>
    <x v="3"/>
    <x v="13"/>
    <x v="2"/>
    <s v="New"/>
    <x v="1"/>
    <s v="Hiking Daypack 20L"/>
    <n v="2"/>
    <n v="93.55"/>
    <n v="0"/>
    <n v="44.31"/>
    <x v="869"/>
    <n v="88.62"/>
    <n v="98.47999999999999"/>
    <n v="0.52634954569748793"/>
    <n v="1"/>
  </r>
  <r>
    <x v="880"/>
    <d v="2026-05-22T00:00:00"/>
    <n v="2026"/>
    <n v="2"/>
    <n v="5"/>
    <x v="4"/>
    <x v="2"/>
    <x v="2"/>
    <x v="0"/>
    <s v="Business"/>
    <x v="2"/>
    <s v="Carry-On Duffel"/>
    <n v="1"/>
    <n v="131.74"/>
    <n v="0"/>
    <n v="66.650000000000006"/>
    <x v="870"/>
    <n v="66.650000000000006"/>
    <n v="65.09"/>
    <n v="0.49407924700166994"/>
    <n v="1"/>
  </r>
  <r>
    <x v="881"/>
    <d v="2026-05-22T00:00:00"/>
    <n v="2026"/>
    <n v="2"/>
    <n v="5"/>
    <x v="4"/>
    <x v="3"/>
    <x v="8"/>
    <x v="0"/>
    <s v="New"/>
    <x v="1"/>
    <s v="Hiking Daypack 20L"/>
    <n v="5"/>
    <n v="91.79"/>
    <n v="0.05"/>
    <n v="44.48"/>
    <x v="871"/>
    <n v="222.39999999999998"/>
    <n v="213.60250000000002"/>
    <n v="0.48991118170193981"/>
    <n v="1"/>
  </r>
  <r>
    <x v="882"/>
    <d v="2026-05-22T00:00:00"/>
    <n v="2026"/>
    <n v="2"/>
    <n v="5"/>
    <x v="4"/>
    <x v="3"/>
    <x v="13"/>
    <x v="0"/>
    <s v="Business"/>
    <x v="1"/>
    <s v="Summit Backpack 45L"/>
    <n v="4"/>
    <n v="155.4"/>
    <n v="0.05"/>
    <n v="77.31"/>
    <x v="872"/>
    <n v="309.24"/>
    <n v="281.27999999999997"/>
    <n v="0.47632595001016048"/>
    <n v="1"/>
  </r>
  <r>
    <x v="883"/>
    <d v="2026-05-23T00:00:00"/>
    <n v="2026"/>
    <n v="2"/>
    <n v="5"/>
    <x v="4"/>
    <x v="1"/>
    <x v="1"/>
    <x v="0"/>
    <s v="New"/>
    <x v="2"/>
    <s v="Insulated Bottle"/>
    <n v="1"/>
    <n v="36.57"/>
    <n v="0.05"/>
    <n v="13.33"/>
    <x v="873"/>
    <n v="13.33"/>
    <n v="21.411500000000004"/>
    <n v="0.61630902522919284"/>
    <n v="1"/>
  </r>
  <r>
    <x v="884"/>
    <d v="2026-05-23T00:00:00"/>
    <n v="2026"/>
    <n v="2"/>
    <n v="5"/>
    <x v="4"/>
    <x v="2"/>
    <x v="16"/>
    <x v="0"/>
    <s v="New"/>
    <x v="0"/>
    <s v="Compact Repair Kit"/>
    <n v="2"/>
    <n v="41.19"/>
    <n v="0"/>
    <n v="17.190000000000001"/>
    <x v="874"/>
    <n v="34.380000000000003"/>
    <n v="47.999999999999993"/>
    <n v="0.58266569555717407"/>
    <n v="1"/>
  </r>
  <r>
    <x v="885"/>
    <d v="2026-05-23T00:00:00"/>
    <n v="2026"/>
    <n v="2"/>
    <n v="5"/>
    <x v="4"/>
    <x v="3"/>
    <x v="8"/>
    <x v="0"/>
    <s v="Returning"/>
    <x v="2"/>
    <s v="Carry-On Duffel"/>
    <n v="1"/>
    <n v="136.66999999999999"/>
    <n v="0.05"/>
    <n v="67.099999999999994"/>
    <x v="875"/>
    <n v="67.099999999999994"/>
    <n v="62.736499999999978"/>
    <n v="0.48319617364916639"/>
    <n v="1"/>
  </r>
  <r>
    <x v="886"/>
    <d v="2026-05-23T00:00:00"/>
    <n v="2026"/>
    <n v="2"/>
    <n v="5"/>
    <x v="4"/>
    <x v="2"/>
    <x v="2"/>
    <x v="2"/>
    <s v="New"/>
    <x v="4"/>
    <s v="Recovery Roller"/>
    <n v="2"/>
    <n v="35.700000000000003"/>
    <n v="0"/>
    <n v="13.52"/>
    <x v="876"/>
    <n v="27.04"/>
    <n v="44.360000000000007"/>
    <n v="0.62128851540616248"/>
    <n v="1"/>
  </r>
  <r>
    <x v="887"/>
    <d v="2026-05-23T00:00:00"/>
    <n v="2026"/>
    <n v="2"/>
    <n v="5"/>
    <x v="4"/>
    <x v="0"/>
    <x v="0"/>
    <x v="0"/>
    <s v="Returning"/>
    <x v="0"/>
    <s v="Cycling Pack 12L"/>
    <n v="1"/>
    <n v="100.87"/>
    <n v="0"/>
    <n v="50.4"/>
    <x v="877"/>
    <n v="50.4"/>
    <n v="50.470000000000006"/>
    <n v="0.5003469812630118"/>
    <n v="1"/>
  </r>
  <r>
    <x v="888"/>
    <d v="2026-05-23T00:00:00"/>
    <n v="2026"/>
    <n v="2"/>
    <n v="5"/>
    <x v="4"/>
    <x v="2"/>
    <x v="16"/>
    <x v="2"/>
    <s v="Returning"/>
    <x v="2"/>
    <s v="Carry-On Duffel"/>
    <n v="1"/>
    <n v="130.80000000000001"/>
    <n v="0"/>
    <n v="68.7"/>
    <x v="878"/>
    <n v="68.7"/>
    <n v="62.100000000000009"/>
    <n v="0.4747706422018349"/>
    <n v="1"/>
  </r>
  <r>
    <x v="889"/>
    <d v="2026-05-23T00:00:00"/>
    <n v="2026"/>
    <n v="2"/>
    <n v="5"/>
    <x v="4"/>
    <x v="0"/>
    <x v="9"/>
    <x v="3"/>
    <s v="Returning"/>
    <x v="1"/>
    <s v="Summit Backpack 45L"/>
    <n v="1"/>
    <n v="153.88999999999999"/>
    <n v="0"/>
    <n v="79.64"/>
    <x v="879"/>
    <n v="79.64"/>
    <n v="74.249999999999986"/>
    <n v="0.4824874910650464"/>
    <n v="1"/>
  </r>
  <r>
    <x v="890"/>
    <d v="2026-05-24T00:00:00"/>
    <n v="2026"/>
    <n v="2"/>
    <n v="5"/>
    <x v="4"/>
    <x v="3"/>
    <x v="7"/>
    <x v="0"/>
    <s v="New"/>
    <x v="3"/>
    <s v="Compact Sleeping Bag"/>
    <n v="1"/>
    <n v="122.51"/>
    <n v="0.15"/>
    <n v="62.2"/>
    <x v="880"/>
    <n v="62.2"/>
    <n v="41.933499999999995"/>
    <n v="0.40268981643755369"/>
    <n v="1"/>
  </r>
  <r>
    <x v="891"/>
    <d v="2026-05-24T00:00:00"/>
    <n v="2026"/>
    <n v="2"/>
    <n v="5"/>
    <x v="4"/>
    <x v="3"/>
    <x v="4"/>
    <x v="1"/>
    <s v="Returning"/>
    <x v="0"/>
    <s v="Commuter Helmet"/>
    <n v="8"/>
    <n v="79.94"/>
    <n v="0.15"/>
    <n v="41.65"/>
    <x v="881"/>
    <n v="333.2"/>
    <n v="210.392"/>
    <n v="0.38704028021015763"/>
    <n v="1"/>
  </r>
  <r>
    <x v="892"/>
    <d v="2026-05-24T00:00:00"/>
    <n v="2026"/>
    <n v="2"/>
    <n v="5"/>
    <x v="4"/>
    <x v="3"/>
    <x v="7"/>
    <x v="0"/>
    <s v="New"/>
    <x v="0"/>
    <s v="Trail Bike Light"/>
    <n v="2"/>
    <n v="50.78"/>
    <n v="0.05"/>
    <n v="23.03"/>
    <x v="882"/>
    <n v="46.06"/>
    <n v="50.421999999999997"/>
    <n v="0.52260525279326708"/>
    <n v="1"/>
  </r>
  <r>
    <x v="893"/>
    <d v="2026-05-24T00:00:00"/>
    <n v="2026"/>
    <n v="2"/>
    <n v="5"/>
    <x v="4"/>
    <x v="0"/>
    <x v="15"/>
    <x v="3"/>
    <s v="Business"/>
    <x v="0"/>
    <s v="Commuter Helmet"/>
    <n v="2"/>
    <n v="80.59"/>
    <n v="0.05"/>
    <n v="41.44"/>
    <x v="883"/>
    <n v="82.88"/>
    <n v="70.241000000000014"/>
    <n v="0.45872871781140412"/>
    <n v="1"/>
  </r>
  <r>
    <x v="894"/>
    <d v="2026-05-24T00:00:00"/>
    <n v="2026"/>
    <n v="2"/>
    <n v="5"/>
    <x v="4"/>
    <x v="0"/>
    <x v="15"/>
    <x v="3"/>
    <s v="New"/>
    <x v="4"/>
    <s v="Recovery Roller"/>
    <n v="3"/>
    <n v="35.75"/>
    <n v="0.15"/>
    <n v="13.54"/>
    <x v="884"/>
    <n v="40.619999999999997"/>
    <n v="50.542499999999997"/>
    <n v="0.55442204853969557"/>
    <n v="1"/>
  </r>
  <r>
    <x v="895"/>
    <d v="2026-05-24T00:00:00"/>
    <n v="2026"/>
    <n v="2"/>
    <n v="5"/>
    <x v="4"/>
    <x v="1"/>
    <x v="12"/>
    <x v="0"/>
    <s v="New"/>
    <x v="3"/>
    <s v="Trail Tent 2P"/>
    <n v="5"/>
    <n v="195.78"/>
    <n v="0.1"/>
    <n v="101.98"/>
    <x v="885"/>
    <n v="509.90000000000003"/>
    <n v="371.10999999999996"/>
    <n v="0.4212324491208953"/>
    <n v="1"/>
  </r>
  <r>
    <x v="896"/>
    <d v="2026-05-24T00:00:00"/>
    <n v="2026"/>
    <n v="2"/>
    <n v="5"/>
    <x v="4"/>
    <x v="3"/>
    <x v="13"/>
    <x v="0"/>
    <s v="Returning"/>
    <x v="3"/>
    <s v="Compact Sleeping Bag"/>
    <n v="2"/>
    <n v="125.95"/>
    <n v="0.05"/>
    <n v="61.74"/>
    <x v="886"/>
    <n v="123.48"/>
    <n v="115.825"/>
    <n v="0.48400576669940032"/>
    <n v="1"/>
  </r>
  <r>
    <x v="897"/>
    <d v="2026-05-24T00:00:00"/>
    <n v="2026"/>
    <n v="2"/>
    <n v="5"/>
    <x v="4"/>
    <x v="3"/>
    <x v="7"/>
    <x v="0"/>
    <s v="New"/>
    <x v="4"/>
    <s v="Resistance Band Set"/>
    <n v="2"/>
    <n v="41.32"/>
    <n v="0"/>
    <n v="14.91"/>
    <x v="887"/>
    <n v="29.82"/>
    <n v="52.82"/>
    <n v="0.63915779283639884"/>
    <n v="1"/>
  </r>
  <r>
    <x v="898"/>
    <d v="2026-05-24T00:00:00"/>
    <n v="2026"/>
    <n v="2"/>
    <n v="5"/>
    <x v="4"/>
    <x v="3"/>
    <x v="8"/>
    <x v="3"/>
    <s v="New"/>
    <x v="1"/>
    <s v="Trail Boots"/>
    <n v="2"/>
    <n v="144.01"/>
    <n v="0"/>
    <n v="79.37"/>
    <x v="888"/>
    <n v="158.74"/>
    <n v="129.27999999999997"/>
    <n v="0.44885771821401282"/>
    <n v="1"/>
  </r>
  <r>
    <x v="899"/>
    <d v="2026-05-24T00:00:00"/>
    <n v="2026"/>
    <n v="2"/>
    <n v="5"/>
    <x v="4"/>
    <x v="0"/>
    <x v="15"/>
    <x v="0"/>
    <s v="Business"/>
    <x v="0"/>
    <s v="Trail Bike Light"/>
    <n v="2"/>
    <n v="51.17"/>
    <n v="0.05"/>
    <n v="21.97"/>
    <x v="889"/>
    <n v="43.94"/>
    <n v="53.283000000000001"/>
    <n v="0.54804932989107513"/>
    <n v="1"/>
  </r>
  <r>
    <x v="900"/>
    <d v="2026-05-24T00:00:00"/>
    <n v="2026"/>
    <n v="2"/>
    <n v="5"/>
    <x v="4"/>
    <x v="0"/>
    <x v="0"/>
    <x v="1"/>
    <s v="Business"/>
    <x v="3"/>
    <s v="Portable Camp Stove"/>
    <n v="6"/>
    <n v="83.58"/>
    <n v="0.2"/>
    <n v="40.5"/>
    <x v="890"/>
    <n v="243"/>
    <n v="158.18400000000003"/>
    <n v="0.39429289303661169"/>
    <n v="1"/>
  </r>
  <r>
    <x v="901"/>
    <d v="2026-05-24T00:00:00"/>
    <n v="2026"/>
    <n v="2"/>
    <n v="5"/>
    <x v="4"/>
    <x v="2"/>
    <x v="16"/>
    <x v="3"/>
    <s v="Returning"/>
    <x v="3"/>
    <s v="Portable Camp Stove"/>
    <n v="2"/>
    <n v="80.010000000000005"/>
    <n v="0"/>
    <n v="38.54"/>
    <x v="891"/>
    <n v="77.08"/>
    <n v="82.940000000000012"/>
    <n v="0.51831021122359711"/>
    <n v="1"/>
  </r>
  <r>
    <x v="902"/>
    <d v="2026-05-25T00:00:00"/>
    <n v="2026"/>
    <n v="2"/>
    <n v="5"/>
    <x v="4"/>
    <x v="3"/>
    <x v="7"/>
    <x v="0"/>
    <s v="New"/>
    <x v="1"/>
    <s v="Hiking Daypack 20L"/>
    <n v="2"/>
    <n v="94.4"/>
    <n v="0"/>
    <n v="46.39"/>
    <x v="892"/>
    <n v="92.78"/>
    <n v="96.02000000000001"/>
    <n v="0.50858050847457625"/>
    <n v="1"/>
  </r>
  <r>
    <x v="903"/>
    <d v="2026-05-25T00:00:00"/>
    <n v="2026"/>
    <n v="2"/>
    <n v="5"/>
    <x v="4"/>
    <x v="2"/>
    <x v="2"/>
    <x v="2"/>
    <s v="Business"/>
    <x v="1"/>
    <s v="Summit Backpack 45L"/>
    <n v="6"/>
    <n v="157.33000000000001"/>
    <n v="0"/>
    <n v="78.849999999999994"/>
    <x v="893"/>
    <n v="473.09999999999997"/>
    <n v="470.88000000000005"/>
    <n v="0.4988241276298227"/>
    <n v="1"/>
  </r>
  <r>
    <x v="904"/>
    <d v="2026-05-25T00:00:00"/>
    <n v="2026"/>
    <n v="2"/>
    <n v="5"/>
    <x v="4"/>
    <x v="2"/>
    <x v="3"/>
    <x v="0"/>
    <s v="New"/>
    <x v="3"/>
    <s v="Compact Sleeping Bag"/>
    <n v="1"/>
    <n v="125.44"/>
    <n v="0"/>
    <n v="59.92"/>
    <x v="894"/>
    <n v="59.92"/>
    <n v="65.52"/>
    <n v="0.5223214285714286"/>
    <n v="1"/>
  </r>
  <r>
    <x v="905"/>
    <d v="2026-05-25T00:00:00"/>
    <n v="2026"/>
    <n v="2"/>
    <n v="5"/>
    <x v="4"/>
    <x v="1"/>
    <x v="12"/>
    <x v="3"/>
    <s v="Returning"/>
    <x v="4"/>
    <s v="Recovery Roller"/>
    <n v="2"/>
    <n v="36.18"/>
    <n v="0"/>
    <n v="13.71"/>
    <x v="895"/>
    <n v="27.42"/>
    <n v="44.94"/>
    <n v="0.62106135986733002"/>
    <n v="1"/>
  </r>
  <r>
    <x v="906"/>
    <d v="2026-05-25T00:00:00"/>
    <n v="2026"/>
    <n v="2"/>
    <n v="5"/>
    <x v="4"/>
    <x v="0"/>
    <x v="15"/>
    <x v="2"/>
    <s v="Returning"/>
    <x v="4"/>
    <s v="Resistance Band Set"/>
    <n v="1"/>
    <n v="41"/>
    <n v="0.05"/>
    <n v="14.51"/>
    <x v="896"/>
    <n v="14.51"/>
    <n v="24.439999999999998"/>
    <n v="0.62747111681643131"/>
    <n v="1"/>
  </r>
  <r>
    <x v="907"/>
    <d v="2026-05-25T00:00:00"/>
    <n v="2026"/>
    <n v="2"/>
    <n v="5"/>
    <x v="4"/>
    <x v="2"/>
    <x v="5"/>
    <x v="0"/>
    <s v="Returning"/>
    <x v="1"/>
    <s v="Trekking Poles"/>
    <n v="1"/>
    <n v="72.33"/>
    <n v="0.1"/>
    <n v="32.61"/>
    <x v="897"/>
    <n v="32.61"/>
    <n v="32.486999999999995"/>
    <n v="0.49905525600258072"/>
    <n v="1"/>
  </r>
  <r>
    <x v="908"/>
    <d v="2026-05-25T00:00:00"/>
    <n v="2026"/>
    <n v="2"/>
    <n v="5"/>
    <x v="4"/>
    <x v="3"/>
    <x v="4"/>
    <x v="0"/>
    <s v="Business"/>
    <x v="3"/>
    <s v="Compact Sleeping Bag"/>
    <n v="2"/>
    <n v="125.42"/>
    <n v="0"/>
    <n v="62.28"/>
    <x v="898"/>
    <n v="124.56"/>
    <n v="126.28"/>
    <n v="0.50342848030617127"/>
    <n v="1"/>
  </r>
  <r>
    <x v="909"/>
    <d v="2026-05-26T00:00:00"/>
    <n v="2026"/>
    <n v="2"/>
    <n v="5"/>
    <x v="4"/>
    <x v="0"/>
    <x v="15"/>
    <x v="0"/>
    <s v="Business"/>
    <x v="0"/>
    <s v="Compact Repair Kit"/>
    <n v="2"/>
    <n v="41.29"/>
    <n v="0.15"/>
    <n v="16.43"/>
    <x v="899"/>
    <n v="32.86"/>
    <n v="37.332999999999998"/>
    <n v="0.531862151496588"/>
    <n v="1"/>
  </r>
  <r>
    <x v="910"/>
    <d v="2026-05-26T00:00:00"/>
    <n v="2026"/>
    <n v="2"/>
    <n v="5"/>
    <x v="4"/>
    <x v="3"/>
    <x v="8"/>
    <x v="1"/>
    <s v="Business"/>
    <x v="2"/>
    <s v="Carry-On Duffel"/>
    <n v="8"/>
    <n v="131.4"/>
    <n v="0.05"/>
    <n v="66.489999999999995"/>
    <x v="900"/>
    <n v="531.91999999999996"/>
    <n v="466.72"/>
    <n v="0.46735560362092449"/>
    <n v="1"/>
  </r>
  <r>
    <x v="911"/>
    <d v="2026-05-26T00:00:00"/>
    <n v="2026"/>
    <n v="2"/>
    <n v="5"/>
    <x v="4"/>
    <x v="2"/>
    <x v="16"/>
    <x v="0"/>
    <s v="New"/>
    <x v="1"/>
    <s v="Trail Boots"/>
    <n v="4"/>
    <n v="140.66999999999999"/>
    <n v="0"/>
    <n v="80.72"/>
    <x v="901"/>
    <n v="322.88"/>
    <n v="239.79999999999995"/>
    <n v="0.42617473519584842"/>
    <n v="1"/>
  </r>
  <r>
    <x v="912"/>
    <d v="2026-05-26T00:00:00"/>
    <n v="2026"/>
    <n v="2"/>
    <n v="5"/>
    <x v="4"/>
    <x v="3"/>
    <x v="8"/>
    <x v="0"/>
    <s v="Returning"/>
    <x v="4"/>
    <s v="Recovery Roller"/>
    <n v="1"/>
    <n v="36.659999999999997"/>
    <n v="0.05"/>
    <n v="13.51"/>
    <x v="902"/>
    <n v="13.51"/>
    <n v="21.317"/>
    <n v="0.61208257960777557"/>
    <n v="1"/>
  </r>
  <r>
    <x v="913"/>
    <d v="2026-05-27T00:00:00"/>
    <n v="2026"/>
    <n v="2"/>
    <n v="5"/>
    <x v="4"/>
    <x v="3"/>
    <x v="4"/>
    <x v="0"/>
    <s v="Returning"/>
    <x v="2"/>
    <s v="Packing Cube Set"/>
    <n v="1"/>
    <n v="46.28"/>
    <n v="0.05"/>
    <n v="17.95"/>
    <x v="903"/>
    <n v="17.95"/>
    <n v="26.016000000000002"/>
    <n v="0.591729973161079"/>
    <n v="1"/>
  </r>
  <r>
    <x v="914"/>
    <d v="2026-05-27T00:00:00"/>
    <n v="2026"/>
    <n v="2"/>
    <n v="5"/>
    <x v="4"/>
    <x v="3"/>
    <x v="13"/>
    <x v="3"/>
    <s v="Returning"/>
    <x v="1"/>
    <s v="Hiking Daypack 20L"/>
    <n v="2"/>
    <n v="92.12"/>
    <n v="0"/>
    <n v="46.64"/>
    <x v="904"/>
    <n v="93.28"/>
    <n v="90.960000000000008"/>
    <n v="0.49370386452453324"/>
    <n v="1"/>
  </r>
  <r>
    <x v="915"/>
    <d v="2026-05-27T00:00:00"/>
    <n v="2026"/>
    <n v="2"/>
    <n v="5"/>
    <x v="4"/>
    <x v="3"/>
    <x v="13"/>
    <x v="0"/>
    <s v="Returning"/>
    <x v="4"/>
    <s v="Resistance Band Set"/>
    <n v="3"/>
    <n v="39.549999999999997"/>
    <n v="0"/>
    <n v="14.87"/>
    <x v="905"/>
    <n v="44.61"/>
    <n v="74.039999999999992"/>
    <n v="0.6240202275600506"/>
    <n v="1"/>
  </r>
  <r>
    <x v="916"/>
    <d v="2026-05-27T00:00:00"/>
    <n v="2026"/>
    <n v="2"/>
    <n v="5"/>
    <x v="4"/>
    <x v="0"/>
    <x v="0"/>
    <x v="2"/>
    <s v="New"/>
    <x v="0"/>
    <s v="Commuter Helmet"/>
    <n v="1"/>
    <n v="83.3"/>
    <n v="0"/>
    <n v="41.93"/>
    <x v="906"/>
    <n v="41.93"/>
    <n v="41.37"/>
    <n v="0.49663865546218489"/>
    <n v="1"/>
  </r>
  <r>
    <x v="917"/>
    <d v="2026-05-28T00:00:00"/>
    <n v="2026"/>
    <n v="2"/>
    <n v="5"/>
    <x v="4"/>
    <x v="3"/>
    <x v="13"/>
    <x v="2"/>
    <s v="New"/>
    <x v="1"/>
    <s v="Hiking Daypack 20L"/>
    <n v="2"/>
    <n v="93.84"/>
    <n v="0"/>
    <n v="44.72"/>
    <x v="907"/>
    <n v="89.44"/>
    <n v="98.240000000000009"/>
    <n v="0.52344416027280483"/>
    <n v="1"/>
  </r>
  <r>
    <x v="918"/>
    <d v="2026-05-28T00:00:00"/>
    <n v="2026"/>
    <n v="2"/>
    <n v="5"/>
    <x v="4"/>
    <x v="2"/>
    <x v="16"/>
    <x v="0"/>
    <s v="Returning"/>
    <x v="0"/>
    <s v="Trail Bike Light"/>
    <n v="2"/>
    <n v="51.25"/>
    <n v="0"/>
    <n v="22.57"/>
    <x v="908"/>
    <n v="45.14"/>
    <n v="57.36"/>
    <n v="0.55960975609756092"/>
    <n v="1"/>
  </r>
  <r>
    <x v="919"/>
    <d v="2026-05-28T00:00:00"/>
    <n v="2026"/>
    <n v="2"/>
    <n v="5"/>
    <x v="4"/>
    <x v="3"/>
    <x v="13"/>
    <x v="1"/>
    <s v="Business"/>
    <x v="0"/>
    <s v="Commuter Helmet"/>
    <n v="8"/>
    <n v="80.13"/>
    <n v="0.1"/>
    <n v="43.8"/>
    <x v="909"/>
    <n v="350.4"/>
    <n v="226.53600000000006"/>
    <n v="0.39265360455925796"/>
    <n v="1"/>
  </r>
  <r>
    <x v="920"/>
    <d v="2026-05-28T00:00:00"/>
    <n v="2026"/>
    <n v="2"/>
    <n v="5"/>
    <x v="4"/>
    <x v="1"/>
    <x v="12"/>
    <x v="0"/>
    <s v="Returning"/>
    <x v="4"/>
    <s v="Resistance Band Set"/>
    <n v="1"/>
    <n v="41.13"/>
    <n v="0"/>
    <n v="14.8"/>
    <x v="492"/>
    <n v="14.8"/>
    <n v="26.330000000000002"/>
    <n v="0.64016532944322879"/>
    <n v="1"/>
  </r>
  <r>
    <x v="921"/>
    <d v="2026-05-28T00:00:00"/>
    <n v="2026"/>
    <n v="2"/>
    <n v="5"/>
    <x v="4"/>
    <x v="3"/>
    <x v="13"/>
    <x v="0"/>
    <s v="Returning"/>
    <x v="3"/>
    <s v="Portable Camp Stove"/>
    <n v="1"/>
    <n v="81.28"/>
    <n v="0.15"/>
    <n v="39.020000000000003"/>
    <x v="910"/>
    <n v="39.020000000000003"/>
    <n v="30.067999999999991"/>
    <n v="0.43521306160259371"/>
    <n v="1"/>
  </r>
  <r>
    <x v="922"/>
    <d v="2026-05-28T00:00:00"/>
    <n v="2026"/>
    <n v="2"/>
    <n v="5"/>
    <x v="4"/>
    <x v="2"/>
    <x v="3"/>
    <x v="0"/>
    <s v="Business"/>
    <x v="2"/>
    <s v="Packing Cube Set"/>
    <n v="1"/>
    <n v="46.19"/>
    <n v="0"/>
    <n v="18.329999999999998"/>
    <x v="911"/>
    <n v="18.329999999999998"/>
    <n v="27.86"/>
    <n v="0.60316085732842606"/>
    <n v="1"/>
  </r>
  <r>
    <x v="923"/>
    <d v="2026-05-28T00:00:00"/>
    <n v="2026"/>
    <n v="2"/>
    <n v="5"/>
    <x v="4"/>
    <x v="3"/>
    <x v="8"/>
    <x v="0"/>
    <s v="Returning"/>
    <x v="1"/>
    <s v="Summit Backpack 45L"/>
    <n v="3"/>
    <n v="156.58000000000001"/>
    <n v="0"/>
    <n v="79.099999999999994"/>
    <x v="912"/>
    <n v="237.29999999999998"/>
    <n v="232.44000000000003"/>
    <n v="0.49482692553327379"/>
    <n v="1"/>
  </r>
  <r>
    <x v="924"/>
    <d v="2026-05-28T00:00:00"/>
    <n v="2026"/>
    <n v="2"/>
    <n v="5"/>
    <x v="4"/>
    <x v="3"/>
    <x v="13"/>
    <x v="3"/>
    <s v="New"/>
    <x v="4"/>
    <s v="Weighted Vest"/>
    <n v="1"/>
    <n v="123.91"/>
    <n v="0"/>
    <n v="68.89"/>
    <x v="913"/>
    <n v="68.89"/>
    <n v="55.019999999999996"/>
    <n v="0.44403195867968687"/>
    <n v="1"/>
  </r>
  <r>
    <x v="925"/>
    <d v="2026-05-28T00:00:00"/>
    <n v="2026"/>
    <n v="2"/>
    <n v="5"/>
    <x v="4"/>
    <x v="2"/>
    <x v="2"/>
    <x v="3"/>
    <s v="New"/>
    <x v="0"/>
    <s v="Trail Bike Light"/>
    <n v="1"/>
    <n v="50.64"/>
    <n v="0"/>
    <n v="22.97"/>
    <x v="914"/>
    <n v="22.97"/>
    <n v="27.67"/>
    <n v="0.54640600315955767"/>
    <n v="1"/>
  </r>
  <r>
    <x v="926"/>
    <d v="2026-05-29T00:00:00"/>
    <n v="2026"/>
    <n v="2"/>
    <n v="5"/>
    <x v="4"/>
    <x v="2"/>
    <x v="5"/>
    <x v="0"/>
    <s v="Returning"/>
    <x v="1"/>
    <s v="Trekking Poles"/>
    <n v="2"/>
    <n v="70.48"/>
    <n v="0.1"/>
    <n v="33.229999999999997"/>
    <x v="915"/>
    <n v="66.459999999999994"/>
    <n v="60.404000000000011"/>
    <n v="0.47613192079707412"/>
    <n v="1"/>
  </r>
  <r>
    <x v="927"/>
    <d v="2026-05-29T00:00:00"/>
    <n v="2026"/>
    <n v="2"/>
    <n v="5"/>
    <x v="4"/>
    <x v="1"/>
    <x v="11"/>
    <x v="3"/>
    <s v="New"/>
    <x v="0"/>
    <s v="Compact Repair Kit"/>
    <n v="1"/>
    <n v="41.27"/>
    <n v="0.05"/>
    <n v="17.149999999999999"/>
    <x v="916"/>
    <n v="17.149999999999999"/>
    <n v="22.0565"/>
    <n v="0.56257253261576523"/>
    <n v="1"/>
  </r>
  <r>
    <x v="928"/>
    <d v="2026-05-29T00:00:00"/>
    <n v="2026"/>
    <n v="2"/>
    <n v="5"/>
    <x v="4"/>
    <x v="0"/>
    <x v="15"/>
    <x v="3"/>
    <s v="Returning"/>
    <x v="4"/>
    <s v="Recovery Roller"/>
    <n v="2"/>
    <n v="36.9"/>
    <n v="0"/>
    <n v="14.07"/>
    <x v="917"/>
    <n v="28.14"/>
    <n v="45.66"/>
    <n v="0.61869918699186988"/>
    <n v="1"/>
  </r>
  <r>
    <x v="929"/>
    <d v="2026-05-29T00:00:00"/>
    <n v="2026"/>
    <n v="2"/>
    <n v="5"/>
    <x v="4"/>
    <x v="1"/>
    <x v="11"/>
    <x v="0"/>
    <s v="Returning"/>
    <x v="3"/>
    <s v="Trail Tent 2P"/>
    <n v="1"/>
    <n v="196.91"/>
    <n v="0"/>
    <n v="106.31"/>
    <x v="918"/>
    <n v="106.31"/>
    <n v="90.6"/>
    <n v="0.46010867909197095"/>
    <n v="1"/>
  </r>
  <r>
    <x v="930"/>
    <d v="2026-05-29T00:00:00"/>
    <n v="2026"/>
    <n v="2"/>
    <n v="5"/>
    <x v="4"/>
    <x v="1"/>
    <x v="6"/>
    <x v="2"/>
    <s v="Business"/>
    <x v="4"/>
    <s v="Recovery Roller"/>
    <n v="3"/>
    <n v="35.79"/>
    <n v="0"/>
    <n v="13.67"/>
    <x v="919"/>
    <n v="41.01"/>
    <n v="66.360000000000014"/>
    <n v="0.61804973456272716"/>
    <n v="1"/>
  </r>
  <r>
    <x v="931"/>
    <d v="2026-05-29T00:00:00"/>
    <n v="2026"/>
    <n v="2"/>
    <n v="5"/>
    <x v="4"/>
    <x v="3"/>
    <x v="13"/>
    <x v="0"/>
    <s v="New"/>
    <x v="0"/>
    <s v="Commuter Helmet"/>
    <n v="2"/>
    <n v="82.22"/>
    <n v="0.05"/>
    <n v="42.35"/>
    <x v="920"/>
    <n v="84.7"/>
    <n v="71.517999999999986"/>
    <n v="0.45780895927485943"/>
    <n v="1"/>
  </r>
  <r>
    <x v="932"/>
    <d v="2026-05-29T00:00:00"/>
    <n v="2026"/>
    <n v="2"/>
    <n v="5"/>
    <x v="4"/>
    <x v="2"/>
    <x v="5"/>
    <x v="0"/>
    <s v="New"/>
    <x v="0"/>
    <s v="Compact Repair Kit"/>
    <n v="1"/>
    <n v="40.57"/>
    <n v="0"/>
    <n v="16.809999999999999"/>
    <x v="921"/>
    <n v="16.809999999999999"/>
    <n v="23.76"/>
    <n v="0.58565442445156524"/>
    <n v="1"/>
  </r>
  <r>
    <x v="933"/>
    <d v="2026-05-29T00:00:00"/>
    <n v="2026"/>
    <n v="2"/>
    <n v="5"/>
    <x v="4"/>
    <x v="2"/>
    <x v="10"/>
    <x v="2"/>
    <s v="Returning"/>
    <x v="3"/>
    <s v="Trail Tent 2P"/>
    <n v="1"/>
    <n v="191.62"/>
    <n v="0.05"/>
    <n v="106.15"/>
    <x v="922"/>
    <n v="106.15"/>
    <n v="75.888999999999982"/>
    <n v="0.41688319535923613"/>
    <n v="1"/>
  </r>
  <r>
    <x v="934"/>
    <d v="2026-05-29T00:00:00"/>
    <n v="2026"/>
    <n v="2"/>
    <n v="5"/>
    <x v="4"/>
    <x v="1"/>
    <x v="6"/>
    <x v="3"/>
    <s v="Returning"/>
    <x v="1"/>
    <s v="Summit Backpack 45L"/>
    <n v="1"/>
    <n v="154.07"/>
    <n v="0.05"/>
    <n v="78.400000000000006"/>
    <x v="923"/>
    <n v="78.400000000000006"/>
    <n v="67.966499999999968"/>
    <n v="0.46435830603314271"/>
    <n v="1"/>
  </r>
  <r>
    <x v="935"/>
    <d v="2026-05-30T00:00:00"/>
    <n v="2026"/>
    <n v="2"/>
    <n v="5"/>
    <x v="4"/>
    <x v="2"/>
    <x v="10"/>
    <x v="3"/>
    <s v="Returning"/>
    <x v="3"/>
    <s v="Compact Sleeping Bag"/>
    <n v="1"/>
    <n v="120.8"/>
    <n v="0"/>
    <n v="61.4"/>
    <x v="924"/>
    <n v="61.4"/>
    <n v="59.4"/>
    <n v="0.49172185430463577"/>
    <n v="1"/>
  </r>
  <r>
    <x v="936"/>
    <d v="2026-05-30T00:00:00"/>
    <n v="2026"/>
    <n v="2"/>
    <n v="5"/>
    <x v="4"/>
    <x v="2"/>
    <x v="10"/>
    <x v="0"/>
    <s v="Business"/>
    <x v="0"/>
    <s v="Compact Repair Kit"/>
    <n v="1"/>
    <n v="40.15"/>
    <n v="0"/>
    <n v="16.82"/>
    <x v="925"/>
    <n v="16.82"/>
    <n v="23.33"/>
    <n v="0.58107098381070976"/>
    <n v="1"/>
  </r>
  <r>
    <x v="937"/>
    <d v="2026-05-30T00:00:00"/>
    <n v="2026"/>
    <n v="2"/>
    <n v="5"/>
    <x v="4"/>
    <x v="1"/>
    <x v="12"/>
    <x v="1"/>
    <s v="Business"/>
    <x v="2"/>
    <s v="Carry-On Duffel"/>
    <n v="5"/>
    <n v="134.4"/>
    <n v="0.15"/>
    <n v="67.709999999999994"/>
    <x v="926"/>
    <n v="338.54999999999995"/>
    <n v="232.64999999999998"/>
    <n v="0.40730042016806722"/>
    <n v="1"/>
  </r>
  <r>
    <x v="938"/>
    <d v="2026-05-30T00:00:00"/>
    <n v="2026"/>
    <n v="2"/>
    <n v="5"/>
    <x v="4"/>
    <x v="3"/>
    <x v="13"/>
    <x v="0"/>
    <s v="Returning"/>
    <x v="2"/>
    <s v="Insulated Bottle"/>
    <n v="2"/>
    <n v="37.130000000000003"/>
    <n v="0.05"/>
    <n v="13.44"/>
    <x v="927"/>
    <n v="26.88"/>
    <n v="43.667000000000002"/>
    <n v="0.6189774193091131"/>
    <n v="1"/>
  </r>
  <r>
    <x v="939"/>
    <d v="2026-05-30T00:00:00"/>
    <n v="2026"/>
    <n v="2"/>
    <n v="5"/>
    <x v="4"/>
    <x v="1"/>
    <x v="1"/>
    <x v="0"/>
    <s v="Business"/>
    <x v="3"/>
    <s v="Compact Sleeping Bag"/>
    <n v="6"/>
    <n v="123.82"/>
    <n v="0"/>
    <n v="61.91"/>
    <x v="928"/>
    <n v="371.46"/>
    <n v="371.46"/>
    <n v="0.5"/>
    <n v="1"/>
  </r>
  <r>
    <x v="940"/>
    <d v="2026-05-30T00:00:00"/>
    <n v="2026"/>
    <n v="2"/>
    <n v="5"/>
    <x v="4"/>
    <x v="2"/>
    <x v="16"/>
    <x v="3"/>
    <s v="Returning"/>
    <x v="2"/>
    <s v="Insulated Bottle"/>
    <n v="2"/>
    <n v="36.94"/>
    <n v="0.05"/>
    <n v="13.82"/>
    <x v="929"/>
    <n v="27.64"/>
    <n v="42.545999999999992"/>
    <n v="0.60618926851508848"/>
    <n v="1"/>
  </r>
  <r>
    <x v="941"/>
    <d v="2026-05-30T00:00:00"/>
    <n v="2026"/>
    <n v="2"/>
    <n v="5"/>
    <x v="4"/>
    <x v="0"/>
    <x v="0"/>
    <x v="0"/>
    <s v="New"/>
    <x v="3"/>
    <s v="Trail Tent 2P"/>
    <n v="3"/>
    <n v="199.17"/>
    <n v="0.05"/>
    <n v="105.24"/>
    <x v="930"/>
    <n v="315.71999999999997"/>
    <n v="251.91450000000003"/>
    <n v="0.4437970207941907"/>
    <n v="1"/>
  </r>
  <r>
    <x v="942"/>
    <d v="2026-05-30T00:00:00"/>
    <n v="2026"/>
    <n v="2"/>
    <n v="5"/>
    <x v="4"/>
    <x v="0"/>
    <x v="9"/>
    <x v="0"/>
    <s v="Returning"/>
    <x v="3"/>
    <s v="Portable Camp Stove"/>
    <n v="3"/>
    <n v="83.17"/>
    <n v="0"/>
    <n v="40.520000000000003"/>
    <x v="931"/>
    <n v="121.56"/>
    <n v="127.94999999999999"/>
    <n v="0.51280509799206442"/>
    <n v="1"/>
  </r>
  <r>
    <x v="943"/>
    <d v="2026-05-30T00:00:00"/>
    <n v="2026"/>
    <n v="2"/>
    <n v="5"/>
    <x v="4"/>
    <x v="1"/>
    <x v="6"/>
    <x v="0"/>
    <s v="Business"/>
    <x v="2"/>
    <s v="Packing Cube Set"/>
    <n v="1"/>
    <n v="45.8"/>
    <n v="0.05"/>
    <n v="17.88"/>
    <x v="932"/>
    <n v="17.88"/>
    <n v="25.63"/>
    <n v="0.58905998621006661"/>
    <n v="1"/>
  </r>
  <r>
    <x v="944"/>
    <d v="2026-05-30T00:00:00"/>
    <n v="2026"/>
    <n v="2"/>
    <n v="5"/>
    <x v="4"/>
    <x v="2"/>
    <x v="2"/>
    <x v="3"/>
    <s v="Returning"/>
    <x v="1"/>
    <s v="Summit Backpack 45L"/>
    <n v="1"/>
    <n v="154.85"/>
    <n v="0"/>
    <n v="80.17"/>
    <x v="933"/>
    <n v="80.17"/>
    <n v="74.679999999999993"/>
    <n v="0.48227316758153049"/>
    <n v="1"/>
  </r>
  <r>
    <x v="945"/>
    <d v="2026-05-30T00:00:00"/>
    <n v="2026"/>
    <n v="2"/>
    <n v="5"/>
    <x v="4"/>
    <x v="3"/>
    <x v="13"/>
    <x v="0"/>
    <s v="Business"/>
    <x v="3"/>
    <s v="Trail Tent 2P"/>
    <n v="1"/>
    <n v="194.99"/>
    <n v="0"/>
    <n v="101.21"/>
    <x v="934"/>
    <n v="101.21"/>
    <n v="93.780000000000015"/>
    <n v="0.48094774090979031"/>
    <n v="1"/>
  </r>
  <r>
    <x v="946"/>
    <d v="2026-05-30T00:00:00"/>
    <n v="2026"/>
    <n v="2"/>
    <n v="5"/>
    <x v="4"/>
    <x v="2"/>
    <x v="10"/>
    <x v="0"/>
    <s v="Returning"/>
    <x v="4"/>
    <s v="Recovery Roller"/>
    <n v="1"/>
    <n v="36.31"/>
    <n v="0"/>
    <n v="13.93"/>
    <x v="235"/>
    <n v="13.93"/>
    <n v="22.380000000000003"/>
    <n v="0.61635912971633167"/>
    <n v="1"/>
  </r>
  <r>
    <x v="947"/>
    <d v="2026-05-30T00:00:00"/>
    <n v="2026"/>
    <n v="2"/>
    <n v="5"/>
    <x v="4"/>
    <x v="0"/>
    <x v="0"/>
    <x v="0"/>
    <s v="Returning"/>
    <x v="2"/>
    <s v="Packing Cube Set"/>
    <n v="1"/>
    <n v="47.19"/>
    <n v="0"/>
    <n v="18.54"/>
    <x v="935"/>
    <n v="18.54"/>
    <n v="28.65"/>
    <n v="0.60712015257469798"/>
    <n v="1"/>
  </r>
  <r>
    <x v="948"/>
    <d v="2026-05-30T00:00:00"/>
    <n v="2026"/>
    <n v="2"/>
    <n v="5"/>
    <x v="4"/>
    <x v="3"/>
    <x v="8"/>
    <x v="0"/>
    <s v="New"/>
    <x v="4"/>
    <s v="Weighted Vest"/>
    <n v="1"/>
    <n v="124.14"/>
    <n v="0"/>
    <n v="70.900000000000006"/>
    <x v="936"/>
    <n v="70.900000000000006"/>
    <n v="53.239999999999995"/>
    <n v="0.42887062993394548"/>
    <n v="1"/>
  </r>
  <r>
    <x v="949"/>
    <d v="2026-05-31T00:00:00"/>
    <n v="2026"/>
    <n v="2"/>
    <n v="5"/>
    <x v="4"/>
    <x v="3"/>
    <x v="8"/>
    <x v="0"/>
    <s v="Returning"/>
    <x v="2"/>
    <s v="Carry-On Duffel"/>
    <n v="1"/>
    <n v="131.94999999999999"/>
    <n v="0"/>
    <n v="65.17"/>
    <x v="937"/>
    <n v="65.17"/>
    <n v="66.779999999999987"/>
    <n v="0.50610079575596811"/>
    <n v="1"/>
  </r>
  <r>
    <x v="950"/>
    <d v="2026-05-31T00:00:00"/>
    <n v="2026"/>
    <n v="2"/>
    <n v="5"/>
    <x v="4"/>
    <x v="3"/>
    <x v="8"/>
    <x v="3"/>
    <s v="New"/>
    <x v="0"/>
    <s v="Cycling Pack 12L"/>
    <n v="1"/>
    <n v="102.24"/>
    <n v="0"/>
    <n v="50.75"/>
    <x v="938"/>
    <n v="50.75"/>
    <n v="51.489999999999995"/>
    <n v="0.50361893583724571"/>
    <n v="1"/>
  </r>
  <r>
    <x v="951"/>
    <d v="2026-05-31T00:00:00"/>
    <n v="2026"/>
    <n v="2"/>
    <n v="5"/>
    <x v="4"/>
    <x v="3"/>
    <x v="13"/>
    <x v="3"/>
    <s v="New"/>
    <x v="1"/>
    <s v="Summit Backpack 45L"/>
    <n v="2"/>
    <n v="152.07"/>
    <n v="0"/>
    <n v="76.849999999999994"/>
    <x v="939"/>
    <n v="153.69999999999999"/>
    <n v="150.44"/>
    <n v="0.49464062602748737"/>
    <n v="1"/>
  </r>
  <r>
    <x v="952"/>
    <d v="2026-05-31T00:00:00"/>
    <n v="2026"/>
    <n v="2"/>
    <n v="5"/>
    <x v="4"/>
    <x v="2"/>
    <x v="3"/>
    <x v="0"/>
    <s v="New"/>
    <x v="3"/>
    <s v="Compact Sleeping Bag"/>
    <n v="2"/>
    <n v="123.34"/>
    <n v="0.05"/>
    <n v="58.96"/>
    <x v="940"/>
    <n v="117.92"/>
    <n v="116.426"/>
    <n v="0.49681240558831813"/>
    <n v="1"/>
  </r>
  <r>
    <x v="953"/>
    <d v="2026-05-31T00:00:00"/>
    <n v="2026"/>
    <n v="2"/>
    <n v="5"/>
    <x v="4"/>
    <x v="2"/>
    <x v="2"/>
    <x v="2"/>
    <s v="Returning"/>
    <x v="1"/>
    <s v="Summit Backpack 45L"/>
    <n v="1"/>
    <n v="155.81"/>
    <n v="0"/>
    <n v="80.31"/>
    <x v="941"/>
    <n v="80.31"/>
    <n v="75.5"/>
    <n v="0.48456453372697517"/>
    <n v="1"/>
  </r>
  <r>
    <x v="954"/>
    <d v="2026-05-31T00:00:00"/>
    <n v="2026"/>
    <n v="2"/>
    <n v="5"/>
    <x v="4"/>
    <x v="2"/>
    <x v="16"/>
    <x v="0"/>
    <s v="Returning"/>
    <x v="2"/>
    <s v="Travel Backpack 35L"/>
    <n v="1"/>
    <n v="163.19"/>
    <n v="0.05"/>
    <n v="87.95"/>
    <x v="942"/>
    <n v="87.95"/>
    <n v="67.080499999999986"/>
    <n v="0.4326922766810401"/>
    <n v="1"/>
  </r>
  <r>
    <x v="955"/>
    <d v="2026-05-31T00:00:00"/>
    <n v="2026"/>
    <n v="2"/>
    <n v="5"/>
    <x v="4"/>
    <x v="1"/>
    <x v="12"/>
    <x v="0"/>
    <s v="Returning"/>
    <x v="1"/>
    <s v="Trail Boots"/>
    <n v="1"/>
    <n v="147.30000000000001"/>
    <n v="0.05"/>
    <n v="81.510000000000005"/>
    <x v="943"/>
    <n v="81.510000000000005"/>
    <n v="58.424999999999997"/>
    <n v="0.41751527494908347"/>
    <n v="1"/>
  </r>
  <r>
    <x v="956"/>
    <d v="2026-05-31T00:00:00"/>
    <n v="2026"/>
    <n v="2"/>
    <n v="5"/>
    <x v="4"/>
    <x v="2"/>
    <x v="2"/>
    <x v="0"/>
    <s v="Returning"/>
    <x v="4"/>
    <s v="Weighted Vest"/>
    <n v="5"/>
    <n v="126.16"/>
    <n v="0"/>
    <n v="68.59"/>
    <x v="944"/>
    <n v="342.95000000000005"/>
    <n v="287.84999999999991"/>
    <n v="0.45632530120481918"/>
    <n v="1"/>
  </r>
  <r>
    <x v="957"/>
    <d v="2026-05-31T00:00:00"/>
    <n v="2026"/>
    <n v="2"/>
    <n v="5"/>
    <x v="4"/>
    <x v="3"/>
    <x v="8"/>
    <x v="0"/>
    <s v="New"/>
    <x v="2"/>
    <s v="Travel Backpack 35L"/>
    <n v="2"/>
    <n v="163.57"/>
    <n v="0"/>
    <n v="85.72"/>
    <x v="945"/>
    <n v="171.44"/>
    <n v="155.69999999999999"/>
    <n v="0.47594302133643085"/>
    <n v="1"/>
  </r>
  <r>
    <x v="958"/>
    <d v="2026-05-31T00:00:00"/>
    <n v="2026"/>
    <n v="2"/>
    <n v="5"/>
    <x v="4"/>
    <x v="2"/>
    <x v="16"/>
    <x v="0"/>
    <s v="New"/>
    <x v="1"/>
    <s v="Trail Boots"/>
    <n v="1"/>
    <n v="142.06"/>
    <n v="0"/>
    <n v="77.36"/>
    <x v="946"/>
    <n v="77.36"/>
    <n v="64.7"/>
    <n v="0.45544136280444886"/>
    <n v="1"/>
  </r>
  <r>
    <x v="959"/>
    <d v="2026-05-31T00:00:00"/>
    <n v="2026"/>
    <n v="2"/>
    <n v="5"/>
    <x v="4"/>
    <x v="1"/>
    <x v="11"/>
    <x v="0"/>
    <s v="New"/>
    <x v="0"/>
    <s v="Commuter Helmet"/>
    <n v="1"/>
    <n v="81.37"/>
    <n v="0"/>
    <n v="42.01"/>
    <x v="947"/>
    <n v="42.01"/>
    <n v="39.360000000000007"/>
    <n v="0.48371635737986979"/>
    <n v="1"/>
  </r>
  <r>
    <x v="960"/>
    <d v="2026-05-31T00:00:00"/>
    <n v="2026"/>
    <n v="2"/>
    <n v="5"/>
    <x v="4"/>
    <x v="3"/>
    <x v="8"/>
    <x v="2"/>
    <s v="New"/>
    <x v="3"/>
    <s v="Compact Sleeping Bag"/>
    <n v="1"/>
    <n v="120.75"/>
    <n v="0"/>
    <n v="61.21"/>
    <x v="948"/>
    <n v="61.21"/>
    <n v="59.54"/>
    <n v="0.49308488612836437"/>
    <n v="1"/>
  </r>
  <r>
    <x v="961"/>
    <d v="2026-05-31T00:00:00"/>
    <n v="2026"/>
    <n v="2"/>
    <n v="5"/>
    <x v="4"/>
    <x v="1"/>
    <x v="14"/>
    <x v="0"/>
    <s v="New"/>
    <x v="0"/>
    <s v="Commuter Helmet"/>
    <n v="4"/>
    <n v="81.790000000000006"/>
    <n v="0"/>
    <n v="42.96"/>
    <x v="949"/>
    <n v="171.84"/>
    <n v="155.32000000000002"/>
    <n v="0.47475241472062601"/>
    <n v="1"/>
  </r>
  <r>
    <x v="962"/>
    <d v="2026-05-31T00:00:00"/>
    <n v="2026"/>
    <n v="2"/>
    <n v="5"/>
    <x v="4"/>
    <x v="0"/>
    <x v="15"/>
    <x v="0"/>
    <s v="New"/>
    <x v="3"/>
    <s v="Portable Camp Stove"/>
    <n v="1"/>
    <n v="81.2"/>
    <n v="0.1"/>
    <n v="40.270000000000003"/>
    <x v="950"/>
    <n v="40.270000000000003"/>
    <n v="32.809999999999995"/>
    <n v="0.44896004378762994"/>
    <n v="1"/>
  </r>
  <r>
    <x v="963"/>
    <d v="2026-05-31T00:00:00"/>
    <n v="2026"/>
    <n v="2"/>
    <n v="5"/>
    <x v="4"/>
    <x v="1"/>
    <x v="1"/>
    <x v="3"/>
    <s v="New"/>
    <x v="2"/>
    <s v="Packing Cube Set"/>
    <n v="2"/>
    <n v="46.52"/>
    <n v="0.05"/>
    <n v="18.739999999999998"/>
    <x v="951"/>
    <n v="37.479999999999997"/>
    <n v="50.908000000000008"/>
    <n v="0.57596053762954258"/>
    <n v="1"/>
  </r>
  <r>
    <x v="964"/>
    <d v="2026-06-01T00:00:00"/>
    <n v="2026"/>
    <n v="2"/>
    <n v="6"/>
    <x v="5"/>
    <x v="3"/>
    <x v="13"/>
    <x v="0"/>
    <s v="Returning"/>
    <x v="3"/>
    <s v="Trail Tent 2P"/>
    <n v="1"/>
    <n v="195.22"/>
    <n v="0"/>
    <n v="105.91"/>
    <x v="952"/>
    <n v="105.91"/>
    <n v="89.31"/>
    <n v="0.45748386435816002"/>
    <n v="1"/>
  </r>
  <r>
    <x v="965"/>
    <d v="2026-06-01T00:00:00"/>
    <n v="2026"/>
    <n v="2"/>
    <n v="6"/>
    <x v="5"/>
    <x v="3"/>
    <x v="4"/>
    <x v="0"/>
    <s v="New"/>
    <x v="0"/>
    <s v="Compact Repair Kit"/>
    <n v="1"/>
    <n v="40.71"/>
    <n v="0.05"/>
    <n v="16.559999999999999"/>
    <x v="953"/>
    <n v="16.559999999999999"/>
    <n v="22.114500000000003"/>
    <n v="0.57181088314005357"/>
    <n v="1"/>
  </r>
  <r>
    <x v="966"/>
    <d v="2026-06-01T00:00:00"/>
    <n v="2026"/>
    <n v="2"/>
    <n v="6"/>
    <x v="5"/>
    <x v="1"/>
    <x v="11"/>
    <x v="0"/>
    <s v="Returning"/>
    <x v="4"/>
    <s v="Resistance Band Set"/>
    <n v="1"/>
    <n v="41.26"/>
    <n v="0.05"/>
    <n v="14.32"/>
    <x v="954"/>
    <n v="14.32"/>
    <n v="24.876999999999995"/>
    <n v="0.63466591831007468"/>
    <n v="1"/>
  </r>
  <r>
    <x v="967"/>
    <d v="2026-06-01T00:00:00"/>
    <n v="2026"/>
    <n v="2"/>
    <n v="6"/>
    <x v="5"/>
    <x v="1"/>
    <x v="11"/>
    <x v="2"/>
    <s v="New"/>
    <x v="4"/>
    <s v="Resistance Band Set"/>
    <n v="2"/>
    <n v="40.840000000000003"/>
    <n v="0"/>
    <n v="14.48"/>
    <x v="955"/>
    <n v="28.96"/>
    <n v="52.720000000000006"/>
    <n v="0.64544564152791384"/>
    <n v="1"/>
  </r>
  <r>
    <x v="968"/>
    <d v="2026-06-01T00:00:00"/>
    <n v="2026"/>
    <n v="2"/>
    <n v="6"/>
    <x v="5"/>
    <x v="3"/>
    <x v="4"/>
    <x v="0"/>
    <s v="Returning"/>
    <x v="1"/>
    <s v="Trail Boots"/>
    <n v="1"/>
    <n v="143.32"/>
    <n v="0"/>
    <n v="80.36"/>
    <x v="956"/>
    <n v="80.36"/>
    <n v="62.959999999999994"/>
    <n v="0.43929667876081496"/>
    <n v="1"/>
  </r>
  <r>
    <x v="969"/>
    <d v="2026-06-01T00:00:00"/>
    <n v="2026"/>
    <n v="2"/>
    <n v="6"/>
    <x v="5"/>
    <x v="0"/>
    <x v="15"/>
    <x v="0"/>
    <s v="New"/>
    <x v="1"/>
    <s v="Summit Backpack 45L"/>
    <n v="2"/>
    <n v="156.31"/>
    <n v="0"/>
    <n v="79.87"/>
    <x v="957"/>
    <n v="159.74"/>
    <n v="152.88"/>
    <n v="0.4890282131661442"/>
    <n v="1"/>
  </r>
  <r>
    <x v="970"/>
    <d v="2026-06-01T00:00:00"/>
    <n v="2026"/>
    <n v="2"/>
    <n v="6"/>
    <x v="5"/>
    <x v="3"/>
    <x v="8"/>
    <x v="0"/>
    <s v="New"/>
    <x v="0"/>
    <s v="Cycling Pack 12L"/>
    <n v="3"/>
    <n v="100.69"/>
    <n v="0.1"/>
    <n v="51.31"/>
    <x v="958"/>
    <n v="153.93"/>
    <n v="117.93299999999999"/>
    <n v="0.43379569856876438"/>
    <n v="1"/>
  </r>
  <r>
    <x v="971"/>
    <d v="2026-06-01T00:00:00"/>
    <n v="2026"/>
    <n v="2"/>
    <n v="6"/>
    <x v="5"/>
    <x v="3"/>
    <x v="13"/>
    <x v="2"/>
    <s v="Business"/>
    <x v="2"/>
    <s v="Packing Cube Set"/>
    <n v="2"/>
    <n v="45.54"/>
    <n v="0.1"/>
    <n v="18.309999999999999"/>
    <x v="959"/>
    <n v="36.619999999999997"/>
    <n v="45.351999999999997"/>
    <n v="0.5532620894939736"/>
    <n v="1"/>
  </r>
  <r>
    <x v="972"/>
    <d v="2026-06-01T00:00:00"/>
    <n v="2026"/>
    <n v="2"/>
    <n v="6"/>
    <x v="5"/>
    <x v="2"/>
    <x v="3"/>
    <x v="1"/>
    <s v="Business"/>
    <x v="1"/>
    <s v="Summit Backpack 45L"/>
    <n v="5"/>
    <n v="153.97"/>
    <n v="0.15"/>
    <n v="79.81"/>
    <x v="960"/>
    <n v="399.05"/>
    <n v="255.32249999999993"/>
    <n v="0.39017914108554369"/>
    <n v="1"/>
  </r>
  <r>
    <x v="973"/>
    <d v="2026-06-01T00:00:00"/>
    <n v="2026"/>
    <n v="2"/>
    <n v="6"/>
    <x v="5"/>
    <x v="2"/>
    <x v="16"/>
    <x v="2"/>
    <s v="Returning"/>
    <x v="4"/>
    <s v="Weighted Vest"/>
    <n v="1"/>
    <n v="124.17"/>
    <n v="0"/>
    <n v="71.040000000000006"/>
    <x v="961"/>
    <n v="71.040000000000006"/>
    <n v="53.129999999999995"/>
    <n v="0.4278811307079004"/>
    <n v="1"/>
  </r>
  <r>
    <x v="974"/>
    <d v="2026-06-01T00:00:00"/>
    <n v="2026"/>
    <n v="2"/>
    <n v="6"/>
    <x v="5"/>
    <x v="2"/>
    <x v="5"/>
    <x v="2"/>
    <s v="Returning"/>
    <x v="1"/>
    <s v="Summit Backpack 45L"/>
    <n v="1"/>
    <n v="152.94999999999999"/>
    <n v="0.05"/>
    <n v="76.97"/>
    <x v="962"/>
    <n v="76.97"/>
    <n v="68.332499999999982"/>
    <n v="0.47027752447480248"/>
    <n v="1"/>
  </r>
  <r>
    <x v="975"/>
    <d v="2026-06-01T00:00:00"/>
    <n v="2026"/>
    <n v="2"/>
    <n v="6"/>
    <x v="5"/>
    <x v="3"/>
    <x v="13"/>
    <x v="0"/>
    <s v="New"/>
    <x v="0"/>
    <s v="Commuter Helmet"/>
    <n v="3"/>
    <n v="80.099999999999994"/>
    <n v="0"/>
    <n v="43.51"/>
    <x v="963"/>
    <n v="130.53"/>
    <n v="109.76999999999998"/>
    <n v="0.45680399500624214"/>
    <n v="1"/>
  </r>
  <r>
    <x v="976"/>
    <d v="2026-06-01T00:00:00"/>
    <n v="2026"/>
    <n v="2"/>
    <n v="6"/>
    <x v="5"/>
    <x v="3"/>
    <x v="4"/>
    <x v="2"/>
    <s v="New"/>
    <x v="4"/>
    <s v="Recovery Roller"/>
    <n v="2"/>
    <n v="36.61"/>
    <n v="0"/>
    <n v="14.15"/>
    <x v="964"/>
    <n v="28.3"/>
    <n v="44.92"/>
    <n v="0.61349358098880091"/>
    <n v="1"/>
  </r>
  <r>
    <x v="977"/>
    <d v="2026-06-02T00:00:00"/>
    <n v="2026"/>
    <n v="2"/>
    <n v="6"/>
    <x v="5"/>
    <x v="1"/>
    <x v="11"/>
    <x v="0"/>
    <s v="Returning"/>
    <x v="2"/>
    <s v="Carry-On Duffel"/>
    <n v="2"/>
    <n v="131.81"/>
    <n v="0.05"/>
    <n v="66.09"/>
    <x v="965"/>
    <n v="132.18"/>
    <n v="118.25899999999999"/>
    <n v="0.47220680485068217"/>
    <n v="1"/>
  </r>
  <r>
    <x v="978"/>
    <d v="2026-06-02T00:00:00"/>
    <n v="2026"/>
    <n v="2"/>
    <n v="6"/>
    <x v="5"/>
    <x v="0"/>
    <x v="15"/>
    <x v="0"/>
    <s v="Returning"/>
    <x v="1"/>
    <s v="Summit Backpack 45L"/>
    <n v="1"/>
    <n v="153.43"/>
    <n v="0.05"/>
    <n v="78.16"/>
    <x v="966"/>
    <n v="78.16"/>
    <n v="67.598500000000001"/>
    <n v="0.46377055197467043"/>
    <n v="1"/>
  </r>
  <r>
    <x v="979"/>
    <d v="2026-06-02T00:00:00"/>
    <n v="2026"/>
    <n v="2"/>
    <n v="6"/>
    <x v="5"/>
    <x v="1"/>
    <x v="14"/>
    <x v="0"/>
    <s v="New"/>
    <x v="0"/>
    <s v="Commuter Helmet"/>
    <n v="2"/>
    <n v="80.06"/>
    <n v="0"/>
    <n v="42.87"/>
    <x v="967"/>
    <n v="85.74"/>
    <n v="74.38000000000001"/>
    <n v="0.4645266050462154"/>
    <n v="1"/>
  </r>
  <r>
    <x v="980"/>
    <d v="2026-06-02T00:00:00"/>
    <n v="2026"/>
    <n v="2"/>
    <n v="6"/>
    <x v="5"/>
    <x v="3"/>
    <x v="13"/>
    <x v="2"/>
    <s v="Business"/>
    <x v="4"/>
    <s v="Resistance Band Set"/>
    <n v="1"/>
    <n v="40.549999999999997"/>
    <n v="0"/>
    <n v="15.16"/>
    <x v="968"/>
    <n v="15.16"/>
    <n v="25.389999999999997"/>
    <n v="0.62614056720098643"/>
    <n v="1"/>
  </r>
  <r>
    <x v="981"/>
    <d v="2026-06-02T00:00:00"/>
    <n v="2026"/>
    <n v="2"/>
    <n v="6"/>
    <x v="5"/>
    <x v="1"/>
    <x v="6"/>
    <x v="0"/>
    <s v="New"/>
    <x v="2"/>
    <s v="Packing Cube Set"/>
    <n v="3"/>
    <n v="45.43"/>
    <n v="0.15"/>
    <n v="17.850000000000001"/>
    <x v="969"/>
    <n v="53.550000000000004"/>
    <n v="62.296499999999988"/>
    <n v="0.53775038520801222"/>
    <n v="1"/>
  </r>
  <r>
    <x v="982"/>
    <d v="2026-06-02T00:00:00"/>
    <n v="2026"/>
    <n v="2"/>
    <n v="6"/>
    <x v="5"/>
    <x v="3"/>
    <x v="4"/>
    <x v="1"/>
    <s v="Business"/>
    <x v="1"/>
    <s v="Trail Boots"/>
    <n v="6"/>
    <n v="146.85"/>
    <n v="0.15"/>
    <n v="80.45"/>
    <x v="970"/>
    <n v="482.70000000000005"/>
    <n v="266.2349999999999"/>
    <n v="0.35548478839952724"/>
    <n v="1"/>
  </r>
  <r>
    <x v="983"/>
    <d v="2026-06-03T00:00:00"/>
    <n v="2026"/>
    <n v="2"/>
    <n v="6"/>
    <x v="5"/>
    <x v="2"/>
    <x v="3"/>
    <x v="0"/>
    <s v="Business"/>
    <x v="3"/>
    <s v="Trail Tent 2P"/>
    <n v="1"/>
    <n v="192.33"/>
    <n v="0.1"/>
    <n v="105.15"/>
    <x v="971"/>
    <n v="105.15"/>
    <n v="67.947000000000003"/>
    <n v="0.39253713235931298"/>
    <n v="1"/>
  </r>
  <r>
    <x v="984"/>
    <d v="2026-06-03T00:00:00"/>
    <n v="2026"/>
    <n v="2"/>
    <n v="6"/>
    <x v="5"/>
    <x v="2"/>
    <x v="10"/>
    <x v="3"/>
    <s v="New"/>
    <x v="2"/>
    <s v="Carry-On Duffel"/>
    <n v="3"/>
    <n v="135.4"/>
    <n v="0"/>
    <n v="65.16"/>
    <x v="972"/>
    <n v="195.48"/>
    <n v="210.72000000000006"/>
    <n v="0.51875923190546536"/>
    <n v="1"/>
  </r>
  <r>
    <x v="985"/>
    <d v="2026-06-03T00:00:00"/>
    <n v="2026"/>
    <n v="2"/>
    <n v="6"/>
    <x v="5"/>
    <x v="2"/>
    <x v="5"/>
    <x v="0"/>
    <s v="New"/>
    <x v="4"/>
    <s v="Recovery Roller"/>
    <n v="2"/>
    <n v="36.08"/>
    <n v="0.05"/>
    <n v="13.73"/>
    <x v="334"/>
    <n v="27.46"/>
    <n v="41.091999999999992"/>
    <n v="0.59942817131520587"/>
    <n v="1"/>
  </r>
  <r>
    <x v="986"/>
    <d v="2026-06-03T00:00:00"/>
    <n v="2026"/>
    <n v="2"/>
    <n v="6"/>
    <x v="5"/>
    <x v="0"/>
    <x v="9"/>
    <x v="0"/>
    <s v="New"/>
    <x v="2"/>
    <s v="Packing Cube Set"/>
    <n v="1"/>
    <n v="46.16"/>
    <n v="0"/>
    <n v="18.36"/>
    <x v="973"/>
    <n v="18.36"/>
    <n v="27.799999999999997"/>
    <n v="0.60225303292894283"/>
    <n v="1"/>
  </r>
  <r>
    <x v="987"/>
    <d v="2026-06-03T00:00:00"/>
    <n v="2026"/>
    <n v="2"/>
    <n v="6"/>
    <x v="5"/>
    <x v="1"/>
    <x v="1"/>
    <x v="0"/>
    <s v="Returning"/>
    <x v="0"/>
    <s v="Trail Bike Light"/>
    <n v="2"/>
    <n v="50.77"/>
    <n v="0"/>
    <n v="22.93"/>
    <x v="974"/>
    <n v="45.86"/>
    <n v="55.680000000000007"/>
    <n v="0.54835532794957653"/>
    <n v="1"/>
  </r>
  <r>
    <x v="988"/>
    <d v="2026-06-03T00:00:00"/>
    <n v="2026"/>
    <n v="2"/>
    <n v="6"/>
    <x v="5"/>
    <x v="3"/>
    <x v="8"/>
    <x v="3"/>
    <s v="Business"/>
    <x v="1"/>
    <s v="Trekking Poles"/>
    <n v="2"/>
    <n v="70.97"/>
    <n v="0.05"/>
    <n v="32.54"/>
    <x v="975"/>
    <n v="65.08"/>
    <n v="69.762999999999991"/>
    <n v="0.51736463887632278"/>
    <n v="1"/>
  </r>
  <r>
    <x v="989"/>
    <d v="2026-06-03T00:00:00"/>
    <n v="2026"/>
    <n v="2"/>
    <n v="6"/>
    <x v="5"/>
    <x v="3"/>
    <x v="13"/>
    <x v="0"/>
    <s v="Returning"/>
    <x v="1"/>
    <s v="Trail Boots"/>
    <n v="3"/>
    <n v="141.6"/>
    <n v="0"/>
    <n v="78.02"/>
    <x v="976"/>
    <n v="234.06"/>
    <n v="190.73999999999995"/>
    <n v="0.44901129943502821"/>
    <n v="1"/>
  </r>
  <r>
    <x v="990"/>
    <d v="2026-06-03T00:00:00"/>
    <n v="2026"/>
    <n v="2"/>
    <n v="6"/>
    <x v="5"/>
    <x v="3"/>
    <x v="13"/>
    <x v="0"/>
    <s v="New"/>
    <x v="0"/>
    <s v="Compact Repair Kit"/>
    <n v="1"/>
    <n v="40.57"/>
    <n v="0"/>
    <n v="16.329999999999998"/>
    <x v="921"/>
    <n v="16.329999999999998"/>
    <n v="24.240000000000002"/>
    <n v="0.59748582696573826"/>
    <n v="1"/>
  </r>
  <r>
    <x v="991"/>
    <d v="2026-06-04T00:00:00"/>
    <n v="2026"/>
    <n v="2"/>
    <n v="6"/>
    <x v="5"/>
    <x v="1"/>
    <x v="14"/>
    <x v="3"/>
    <s v="Returning"/>
    <x v="0"/>
    <s v="Commuter Helmet"/>
    <n v="2"/>
    <n v="81.81"/>
    <n v="0"/>
    <n v="42.54"/>
    <x v="977"/>
    <n v="85.08"/>
    <n v="78.540000000000006"/>
    <n v="0.48001466813348004"/>
    <n v="1"/>
  </r>
  <r>
    <x v="992"/>
    <d v="2026-06-04T00:00:00"/>
    <n v="2026"/>
    <n v="2"/>
    <n v="6"/>
    <x v="5"/>
    <x v="0"/>
    <x v="0"/>
    <x v="3"/>
    <s v="Returning"/>
    <x v="0"/>
    <s v="Trail Bike Light"/>
    <n v="2"/>
    <n v="50.09"/>
    <n v="0"/>
    <n v="22.91"/>
    <x v="978"/>
    <n v="45.82"/>
    <n v="54.360000000000007"/>
    <n v="0.54262327809942112"/>
    <n v="1"/>
  </r>
  <r>
    <x v="993"/>
    <d v="2026-06-04T00:00:00"/>
    <n v="2026"/>
    <n v="2"/>
    <n v="6"/>
    <x v="5"/>
    <x v="3"/>
    <x v="8"/>
    <x v="0"/>
    <s v="Returning"/>
    <x v="1"/>
    <s v="Trekking Poles"/>
    <n v="1"/>
    <n v="72.38"/>
    <n v="0"/>
    <n v="32.68"/>
    <x v="32"/>
    <n v="32.68"/>
    <n v="39.699999999999996"/>
    <n v="0.54849405913235694"/>
    <n v="1"/>
  </r>
  <r>
    <x v="994"/>
    <d v="2026-06-04T00:00:00"/>
    <n v="2026"/>
    <n v="2"/>
    <n v="6"/>
    <x v="5"/>
    <x v="1"/>
    <x v="1"/>
    <x v="0"/>
    <s v="New"/>
    <x v="1"/>
    <s v="Hiking Daypack 20L"/>
    <n v="1"/>
    <n v="92.31"/>
    <n v="0"/>
    <n v="45.58"/>
    <x v="979"/>
    <n v="45.58"/>
    <n v="46.730000000000004"/>
    <n v="0.50622901094139316"/>
    <n v="1"/>
  </r>
  <r>
    <x v="995"/>
    <d v="2026-06-04T00:00:00"/>
    <n v="2026"/>
    <n v="2"/>
    <n v="6"/>
    <x v="5"/>
    <x v="3"/>
    <x v="8"/>
    <x v="1"/>
    <s v="Returning"/>
    <x v="2"/>
    <s v="Packing Cube Set"/>
    <n v="12"/>
    <n v="47.6"/>
    <n v="0.15"/>
    <n v="18.670000000000002"/>
    <x v="980"/>
    <n v="224.04000000000002"/>
    <n v="261.48"/>
    <n v="0.53855659911023235"/>
    <n v="1"/>
  </r>
  <r>
    <x v="996"/>
    <d v="2026-06-04T00:00:00"/>
    <n v="2026"/>
    <n v="2"/>
    <n v="6"/>
    <x v="5"/>
    <x v="1"/>
    <x v="14"/>
    <x v="0"/>
    <s v="Returning"/>
    <x v="2"/>
    <s v="Packing Cube Set"/>
    <n v="1"/>
    <n v="45.5"/>
    <n v="0.05"/>
    <n v="18.89"/>
    <x v="981"/>
    <n v="18.89"/>
    <n v="24.335000000000001"/>
    <n v="0.56298438403701567"/>
    <n v="1"/>
  </r>
  <r>
    <x v="997"/>
    <d v="2026-06-04T00:00:00"/>
    <n v="2026"/>
    <n v="2"/>
    <n v="6"/>
    <x v="5"/>
    <x v="2"/>
    <x v="5"/>
    <x v="0"/>
    <s v="Returning"/>
    <x v="4"/>
    <s v="Recovery Roller"/>
    <n v="1"/>
    <n v="35.99"/>
    <n v="0"/>
    <n v="14.05"/>
    <x v="982"/>
    <n v="14.05"/>
    <n v="21.94"/>
    <n v="0.60961378160600166"/>
    <n v="1"/>
  </r>
  <r>
    <x v="998"/>
    <d v="2026-06-04T00:00:00"/>
    <n v="2026"/>
    <n v="2"/>
    <n v="6"/>
    <x v="5"/>
    <x v="1"/>
    <x v="12"/>
    <x v="3"/>
    <s v="Returning"/>
    <x v="4"/>
    <s v="Weighted Vest"/>
    <n v="1"/>
    <n v="122.55"/>
    <n v="0"/>
    <n v="68.97"/>
    <x v="983"/>
    <n v="68.97"/>
    <n v="53.58"/>
    <n v="0.43720930232558142"/>
    <n v="1"/>
  </r>
  <r>
    <x v="999"/>
    <d v="2026-06-04T00:00:00"/>
    <n v="2026"/>
    <n v="2"/>
    <n v="6"/>
    <x v="5"/>
    <x v="3"/>
    <x v="8"/>
    <x v="0"/>
    <s v="New"/>
    <x v="4"/>
    <s v="Weighted Vest"/>
    <n v="3"/>
    <n v="126.22"/>
    <n v="0"/>
    <n v="69.599999999999994"/>
    <x v="984"/>
    <n v="208.79999999999998"/>
    <n v="169.85999999999999"/>
    <n v="0.4485818412295991"/>
    <n v="1"/>
  </r>
  <r>
    <x v="1000"/>
    <d v="2026-06-05T00:00:00"/>
    <n v="2026"/>
    <n v="2"/>
    <n v="6"/>
    <x v="5"/>
    <x v="0"/>
    <x v="15"/>
    <x v="2"/>
    <s v="Returning"/>
    <x v="1"/>
    <s v="Hiking Daypack 20L"/>
    <n v="6"/>
    <n v="91.98"/>
    <n v="0.05"/>
    <n v="46.46"/>
    <x v="985"/>
    <n v="278.76"/>
    <n v="245.52599999999995"/>
    <n v="0.46830546686350577"/>
    <n v="1"/>
  </r>
  <r>
    <x v="1001"/>
    <d v="2026-06-05T00:00:00"/>
    <n v="2026"/>
    <n v="2"/>
    <n v="6"/>
    <x v="5"/>
    <x v="2"/>
    <x v="5"/>
    <x v="0"/>
    <s v="Business"/>
    <x v="3"/>
    <s v="Compact Sleeping Bag"/>
    <n v="1"/>
    <n v="125.32"/>
    <n v="0"/>
    <n v="59.03"/>
    <x v="986"/>
    <n v="59.03"/>
    <n v="66.289999999999992"/>
    <n v="0.52896584743057773"/>
    <n v="1"/>
  </r>
  <r>
    <x v="1002"/>
    <d v="2026-06-05T00:00:00"/>
    <n v="2026"/>
    <n v="2"/>
    <n v="6"/>
    <x v="5"/>
    <x v="3"/>
    <x v="8"/>
    <x v="3"/>
    <s v="Returning"/>
    <x v="2"/>
    <s v="Travel Backpack 35L"/>
    <n v="2"/>
    <n v="167.26"/>
    <n v="0"/>
    <n v="89.65"/>
    <x v="987"/>
    <n v="179.3"/>
    <n v="155.21999999999997"/>
    <n v="0.46400813105344968"/>
    <n v="1"/>
  </r>
  <r>
    <x v="1003"/>
    <d v="2026-06-05T00:00:00"/>
    <n v="2026"/>
    <n v="2"/>
    <n v="6"/>
    <x v="5"/>
    <x v="0"/>
    <x v="0"/>
    <x v="3"/>
    <s v="Returning"/>
    <x v="0"/>
    <s v="Commuter Helmet"/>
    <n v="1"/>
    <n v="80.19"/>
    <n v="0"/>
    <n v="42.18"/>
    <x v="988"/>
    <n v="42.18"/>
    <n v="38.01"/>
    <n v="0.47399925177702956"/>
    <n v="1"/>
  </r>
  <r>
    <x v="1004"/>
    <d v="2026-06-05T00:00:00"/>
    <n v="2026"/>
    <n v="2"/>
    <n v="6"/>
    <x v="5"/>
    <x v="0"/>
    <x v="15"/>
    <x v="0"/>
    <s v="New"/>
    <x v="0"/>
    <s v="Trail Bike Light"/>
    <n v="1"/>
    <n v="49.86"/>
    <n v="0"/>
    <n v="22.72"/>
    <x v="989"/>
    <n v="22.72"/>
    <n v="27.14"/>
    <n v="0.5443241075010028"/>
    <n v="1"/>
  </r>
  <r>
    <x v="1005"/>
    <d v="2026-06-05T00:00:00"/>
    <n v="2026"/>
    <n v="2"/>
    <n v="6"/>
    <x v="5"/>
    <x v="2"/>
    <x v="10"/>
    <x v="2"/>
    <s v="New"/>
    <x v="3"/>
    <s v="Trail Tent 2P"/>
    <n v="2"/>
    <n v="195.51"/>
    <n v="0"/>
    <n v="102.97"/>
    <x v="990"/>
    <n v="205.94"/>
    <n v="185.07999999999998"/>
    <n v="0.47332617257429288"/>
    <n v="1"/>
  </r>
  <r>
    <x v="1006"/>
    <d v="2026-06-06T00:00:00"/>
    <n v="2026"/>
    <n v="2"/>
    <n v="6"/>
    <x v="5"/>
    <x v="0"/>
    <x v="0"/>
    <x v="2"/>
    <s v="New"/>
    <x v="4"/>
    <s v="Resistance Band Set"/>
    <n v="1"/>
    <n v="39.61"/>
    <n v="0"/>
    <n v="14.75"/>
    <x v="991"/>
    <n v="14.75"/>
    <n v="24.86"/>
    <n v="0.62761928805857103"/>
    <n v="1"/>
  </r>
  <r>
    <x v="1007"/>
    <d v="2026-06-06T00:00:00"/>
    <n v="2026"/>
    <n v="2"/>
    <n v="6"/>
    <x v="5"/>
    <x v="1"/>
    <x v="1"/>
    <x v="2"/>
    <s v="Returning"/>
    <x v="1"/>
    <s v="Trekking Poles"/>
    <n v="1"/>
    <n v="70.86"/>
    <n v="0"/>
    <n v="31.47"/>
    <x v="992"/>
    <n v="31.47"/>
    <n v="39.39"/>
    <n v="0.55588484335309063"/>
    <n v="1"/>
  </r>
  <r>
    <x v="1008"/>
    <d v="2026-06-06T00:00:00"/>
    <n v="2026"/>
    <n v="2"/>
    <n v="6"/>
    <x v="5"/>
    <x v="3"/>
    <x v="7"/>
    <x v="1"/>
    <s v="Returning"/>
    <x v="4"/>
    <s v="Resistance Band Set"/>
    <n v="8"/>
    <n v="40.46"/>
    <n v="0.2"/>
    <n v="14.7"/>
    <x v="993"/>
    <n v="117.6"/>
    <n v="141.34400000000002"/>
    <n v="0.54584775086505199"/>
    <n v="1"/>
  </r>
  <r>
    <x v="1009"/>
    <d v="2026-06-06T00:00:00"/>
    <n v="2026"/>
    <n v="2"/>
    <n v="6"/>
    <x v="5"/>
    <x v="2"/>
    <x v="5"/>
    <x v="0"/>
    <s v="New"/>
    <x v="2"/>
    <s v="Carry-On Duffel"/>
    <n v="1"/>
    <n v="131.79"/>
    <n v="0"/>
    <n v="68.22"/>
    <x v="994"/>
    <n v="68.22"/>
    <n v="63.569999999999993"/>
    <n v="0.48235829729114499"/>
    <n v="1"/>
  </r>
  <r>
    <x v="1010"/>
    <d v="2026-06-06T00:00:00"/>
    <n v="2026"/>
    <n v="2"/>
    <n v="6"/>
    <x v="5"/>
    <x v="2"/>
    <x v="10"/>
    <x v="1"/>
    <s v="Returning"/>
    <x v="3"/>
    <s v="Alpine Tent 4P"/>
    <n v="12"/>
    <n v="338.45"/>
    <n v="0.1"/>
    <n v="196.78"/>
    <x v="995"/>
    <n v="2361.36"/>
    <n v="1293.8999999999996"/>
    <n v="0.35398302719915947"/>
    <n v="1"/>
  </r>
  <r>
    <x v="1011"/>
    <d v="2026-06-06T00:00:00"/>
    <n v="2026"/>
    <n v="2"/>
    <n v="6"/>
    <x v="5"/>
    <x v="2"/>
    <x v="3"/>
    <x v="2"/>
    <s v="Returning"/>
    <x v="4"/>
    <s v="Resistance Band Set"/>
    <n v="2"/>
    <n v="40.99"/>
    <n v="0"/>
    <n v="14.53"/>
    <x v="609"/>
    <n v="29.06"/>
    <n v="52.92"/>
    <n v="0.64552329836545497"/>
    <n v="1"/>
  </r>
  <r>
    <x v="1012"/>
    <d v="2026-06-06T00:00:00"/>
    <n v="2026"/>
    <n v="2"/>
    <n v="6"/>
    <x v="5"/>
    <x v="1"/>
    <x v="12"/>
    <x v="2"/>
    <s v="Returning"/>
    <x v="0"/>
    <s v="Cycling Pack 12L"/>
    <n v="1"/>
    <n v="101.85"/>
    <n v="0"/>
    <n v="51.59"/>
    <x v="996"/>
    <n v="51.59"/>
    <n v="50.259999999999991"/>
    <n v="0.49347079037800679"/>
    <n v="1"/>
  </r>
  <r>
    <x v="1013"/>
    <d v="2026-06-06T00:00:00"/>
    <n v="2026"/>
    <n v="2"/>
    <n v="6"/>
    <x v="5"/>
    <x v="2"/>
    <x v="2"/>
    <x v="1"/>
    <s v="Business"/>
    <x v="3"/>
    <s v="Alpine Tent 4P"/>
    <n v="4"/>
    <n v="346.14"/>
    <n v="0.05"/>
    <n v="198.97"/>
    <x v="997"/>
    <n v="795.88"/>
    <n v="519.45199999999988"/>
    <n v="0.39492082607280893"/>
    <n v="1"/>
  </r>
  <r>
    <x v="1014"/>
    <d v="2026-06-06T00:00:00"/>
    <n v="2026"/>
    <n v="2"/>
    <n v="6"/>
    <x v="5"/>
    <x v="0"/>
    <x v="9"/>
    <x v="2"/>
    <s v="Business"/>
    <x v="0"/>
    <s v="Commuter Helmet"/>
    <n v="2"/>
    <n v="83.28"/>
    <n v="0"/>
    <n v="43.56"/>
    <x v="998"/>
    <n v="87.12"/>
    <n v="79.44"/>
    <n v="0.47694524495677232"/>
    <n v="1"/>
  </r>
  <r>
    <x v="1015"/>
    <d v="2026-06-06T00:00:00"/>
    <n v="2026"/>
    <n v="2"/>
    <n v="6"/>
    <x v="5"/>
    <x v="3"/>
    <x v="7"/>
    <x v="2"/>
    <s v="Business"/>
    <x v="0"/>
    <s v="Commuter Helmet"/>
    <n v="1"/>
    <n v="80.349999999999994"/>
    <n v="0.15"/>
    <n v="43.51"/>
    <x v="999"/>
    <n v="43.51"/>
    <n v="24.787500000000001"/>
    <n v="0.3629342216040119"/>
    <n v="1"/>
  </r>
  <r>
    <x v="1016"/>
    <d v="2026-06-06T00:00:00"/>
    <n v="2026"/>
    <n v="2"/>
    <n v="6"/>
    <x v="5"/>
    <x v="1"/>
    <x v="1"/>
    <x v="0"/>
    <s v="Returning"/>
    <x v="0"/>
    <s v="Compact Repair Kit"/>
    <n v="1"/>
    <n v="40.86"/>
    <n v="0.05"/>
    <n v="16.899999999999999"/>
    <x v="1000"/>
    <n v="16.899999999999999"/>
    <n v="21.917000000000002"/>
    <n v="0.564623747327202"/>
    <n v="1"/>
  </r>
  <r>
    <x v="1017"/>
    <d v="2026-06-07T00:00:00"/>
    <n v="2026"/>
    <n v="2"/>
    <n v="6"/>
    <x v="5"/>
    <x v="1"/>
    <x v="6"/>
    <x v="2"/>
    <s v="Returning"/>
    <x v="2"/>
    <s v="Insulated Bottle"/>
    <n v="4"/>
    <n v="36.299999999999997"/>
    <n v="0.05"/>
    <n v="13.16"/>
    <x v="1001"/>
    <n v="52.64"/>
    <n v="85.299999999999969"/>
    <n v="0.61838480498767567"/>
    <n v="1"/>
  </r>
  <r>
    <x v="1018"/>
    <d v="2026-06-07T00:00:00"/>
    <n v="2026"/>
    <n v="2"/>
    <n v="6"/>
    <x v="5"/>
    <x v="0"/>
    <x v="15"/>
    <x v="1"/>
    <s v="New"/>
    <x v="3"/>
    <s v="Alpine Tent 4P"/>
    <n v="10"/>
    <n v="338.26"/>
    <n v="0.05"/>
    <n v="197.42"/>
    <x v="1002"/>
    <n v="1974.1999999999998"/>
    <n v="1239.27"/>
    <n v="0.38564853569505864"/>
    <n v="1"/>
  </r>
  <r>
    <x v="1019"/>
    <d v="2026-06-07T00:00:00"/>
    <n v="2026"/>
    <n v="2"/>
    <n v="6"/>
    <x v="5"/>
    <x v="0"/>
    <x v="9"/>
    <x v="3"/>
    <s v="Returning"/>
    <x v="0"/>
    <s v="Compact Repair Kit"/>
    <n v="2"/>
    <n v="41.25"/>
    <n v="0"/>
    <n v="17.13"/>
    <x v="1003"/>
    <n v="34.26"/>
    <n v="48.24"/>
    <n v="0.58472727272727276"/>
    <n v="1"/>
  </r>
  <r>
    <x v="1020"/>
    <d v="2026-06-07T00:00:00"/>
    <n v="2026"/>
    <n v="2"/>
    <n v="6"/>
    <x v="5"/>
    <x v="1"/>
    <x v="12"/>
    <x v="0"/>
    <s v="Returning"/>
    <x v="1"/>
    <s v="Hiking Daypack 20L"/>
    <n v="2"/>
    <n v="92"/>
    <n v="0"/>
    <n v="44.27"/>
    <x v="1004"/>
    <n v="88.54"/>
    <n v="95.46"/>
    <n v="0.51880434782608698"/>
    <n v="1"/>
  </r>
  <r>
    <x v="1021"/>
    <d v="2026-06-07T00:00:00"/>
    <n v="2026"/>
    <n v="2"/>
    <n v="6"/>
    <x v="5"/>
    <x v="1"/>
    <x v="6"/>
    <x v="0"/>
    <s v="New"/>
    <x v="3"/>
    <s v="Portable Camp Stove"/>
    <n v="1"/>
    <n v="80.89"/>
    <n v="0.1"/>
    <n v="40.32"/>
    <x v="1005"/>
    <n v="40.32"/>
    <n v="32.481000000000002"/>
    <n v="0.44616145382618372"/>
    <n v="1"/>
  </r>
  <r>
    <x v="1022"/>
    <d v="2026-06-07T00:00:00"/>
    <n v="2026"/>
    <n v="2"/>
    <n v="6"/>
    <x v="5"/>
    <x v="0"/>
    <x v="0"/>
    <x v="2"/>
    <s v="New"/>
    <x v="3"/>
    <s v="Trail Tent 2P"/>
    <n v="1"/>
    <n v="194.73"/>
    <n v="0"/>
    <n v="101.91"/>
    <x v="1006"/>
    <n v="101.91"/>
    <n v="92.82"/>
    <n v="0.47665999075643195"/>
    <n v="1"/>
  </r>
  <r>
    <x v="1023"/>
    <d v="2026-06-07T00:00:00"/>
    <n v="2026"/>
    <n v="2"/>
    <n v="6"/>
    <x v="5"/>
    <x v="3"/>
    <x v="4"/>
    <x v="1"/>
    <s v="Business"/>
    <x v="1"/>
    <s v="Hiking Daypack 20L"/>
    <n v="5"/>
    <n v="93.82"/>
    <n v="0.15"/>
    <n v="46.06"/>
    <x v="1007"/>
    <n v="230.3"/>
    <n v="168.43499999999995"/>
    <n v="0.4224234140469233"/>
    <n v="1"/>
  </r>
  <r>
    <x v="1024"/>
    <d v="2026-06-08T00:00:00"/>
    <n v="2026"/>
    <n v="2"/>
    <n v="6"/>
    <x v="5"/>
    <x v="2"/>
    <x v="10"/>
    <x v="2"/>
    <s v="New"/>
    <x v="1"/>
    <s v="Trail Boots"/>
    <n v="3"/>
    <n v="142.53"/>
    <n v="0"/>
    <n v="80.67"/>
    <x v="1008"/>
    <n v="242.01"/>
    <n v="185.58000000000004"/>
    <n v="0.43401389181225014"/>
    <n v="1"/>
  </r>
  <r>
    <x v="1025"/>
    <d v="2026-06-08T00:00:00"/>
    <n v="2026"/>
    <n v="2"/>
    <n v="6"/>
    <x v="5"/>
    <x v="1"/>
    <x v="14"/>
    <x v="0"/>
    <s v="Returning"/>
    <x v="3"/>
    <s v="Trail Tent 2P"/>
    <n v="1"/>
    <n v="196.33"/>
    <n v="0"/>
    <n v="103.27"/>
    <x v="1009"/>
    <n v="103.27"/>
    <n v="93.060000000000016"/>
    <n v="0.47399786074466466"/>
    <n v="1"/>
  </r>
  <r>
    <x v="1026"/>
    <d v="2026-06-08T00:00:00"/>
    <n v="2026"/>
    <n v="2"/>
    <n v="6"/>
    <x v="5"/>
    <x v="3"/>
    <x v="7"/>
    <x v="0"/>
    <s v="New"/>
    <x v="0"/>
    <s v="Compact Repair Kit"/>
    <n v="2"/>
    <n v="41.05"/>
    <n v="0"/>
    <n v="16.690000000000001"/>
    <x v="1010"/>
    <n v="33.380000000000003"/>
    <n v="48.719999999999992"/>
    <n v="0.59342265529841653"/>
    <n v="1"/>
  </r>
  <r>
    <x v="1027"/>
    <d v="2026-06-08T00:00:00"/>
    <n v="2026"/>
    <n v="2"/>
    <n v="6"/>
    <x v="5"/>
    <x v="3"/>
    <x v="8"/>
    <x v="0"/>
    <s v="New"/>
    <x v="4"/>
    <s v="Weighted Vest"/>
    <n v="1"/>
    <n v="123.09"/>
    <n v="0"/>
    <n v="68.03"/>
    <x v="1011"/>
    <n v="68.03"/>
    <n v="55.06"/>
    <n v="0.44731497278414167"/>
    <n v="1"/>
  </r>
  <r>
    <x v="1028"/>
    <d v="2026-06-08T00:00:00"/>
    <n v="2026"/>
    <n v="2"/>
    <n v="6"/>
    <x v="5"/>
    <x v="1"/>
    <x v="12"/>
    <x v="0"/>
    <s v="Business"/>
    <x v="1"/>
    <s v="Trail Boots"/>
    <n v="2"/>
    <n v="141.09"/>
    <n v="0"/>
    <n v="81.69"/>
    <x v="1012"/>
    <n v="163.38"/>
    <n v="118.80000000000001"/>
    <n v="0.42100786731873274"/>
    <n v="1"/>
  </r>
  <r>
    <x v="1029"/>
    <d v="2026-06-08T00:00:00"/>
    <n v="2026"/>
    <n v="2"/>
    <n v="6"/>
    <x v="5"/>
    <x v="2"/>
    <x v="10"/>
    <x v="2"/>
    <s v="New"/>
    <x v="1"/>
    <s v="Summit Backpack 45L"/>
    <n v="1"/>
    <n v="157.04"/>
    <n v="0"/>
    <n v="77.540000000000006"/>
    <x v="1013"/>
    <n v="77.540000000000006"/>
    <n v="79.499999999999986"/>
    <n v="0.5062404482934284"/>
    <n v="1"/>
  </r>
  <r>
    <x v="1030"/>
    <d v="2026-06-08T00:00:00"/>
    <n v="2026"/>
    <n v="2"/>
    <n v="6"/>
    <x v="5"/>
    <x v="3"/>
    <x v="7"/>
    <x v="2"/>
    <s v="New"/>
    <x v="2"/>
    <s v="Carry-On Duffel"/>
    <n v="6"/>
    <n v="136.46"/>
    <n v="0"/>
    <n v="68.61"/>
    <x v="1014"/>
    <n v="411.65999999999997"/>
    <n v="407.1"/>
    <n v="0.49721530118716112"/>
    <n v="1"/>
  </r>
  <r>
    <x v="1031"/>
    <d v="2026-06-08T00:00:00"/>
    <n v="2026"/>
    <n v="2"/>
    <n v="6"/>
    <x v="5"/>
    <x v="0"/>
    <x v="0"/>
    <x v="0"/>
    <s v="New"/>
    <x v="4"/>
    <s v="Recovery Roller"/>
    <n v="1"/>
    <n v="36.1"/>
    <n v="0"/>
    <n v="13.65"/>
    <x v="1015"/>
    <n v="13.65"/>
    <n v="22.450000000000003"/>
    <n v="0.62188365650969535"/>
    <n v="1"/>
  </r>
  <r>
    <x v="1032"/>
    <d v="2026-06-08T00:00:00"/>
    <n v="2026"/>
    <n v="2"/>
    <n v="6"/>
    <x v="5"/>
    <x v="3"/>
    <x v="13"/>
    <x v="0"/>
    <s v="New"/>
    <x v="1"/>
    <s v="Hiking Daypack 20L"/>
    <n v="3"/>
    <n v="92.73"/>
    <n v="0"/>
    <n v="44.68"/>
    <x v="1016"/>
    <n v="134.04"/>
    <n v="144.15"/>
    <n v="0.51817103418526911"/>
    <n v="1"/>
  </r>
  <r>
    <x v="1033"/>
    <d v="2026-06-08T00:00:00"/>
    <n v="2026"/>
    <n v="2"/>
    <n v="6"/>
    <x v="5"/>
    <x v="1"/>
    <x v="12"/>
    <x v="0"/>
    <s v="New"/>
    <x v="2"/>
    <s v="Travel Backpack 35L"/>
    <n v="3"/>
    <n v="164.31"/>
    <n v="0.05"/>
    <n v="86"/>
    <x v="1017"/>
    <n v="258"/>
    <n v="210.2835"/>
    <n v="0.44905169624810615"/>
    <n v="1"/>
  </r>
  <r>
    <x v="1034"/>
    <d v="2026-06-09T00:00:00"/>
    <n v="2026"/>
    <n v="2"/>
    <n v="6"/>
    <x v="5"/>
    <x v="3"/>
    <x v="8"/>
    <x v="3"/>
    <s v="New"/>
    <x v="2"/>
    <s v="Insulated Bottle"/>
    <n v="2"/>
    <n v="36.85"/>
    <n v="0.1"/>
    <n v="13.92"/>
    <x v="1018"/>
    <n v="27.84"/>
    <n v="38.489999999999995"/>
    <n v="0.58028041610131154"/>
    <n v="1"/>
  </r>
  <r>
    <x v="1035"/>
    <d v="2026-06-09T00:00:00"/>
    <n v="2026"/>
    <n v="2"/>
    <n v="6"/>
    <x v="5"/>
    <x v="1"/>
    <x v="11"/>
    <x v="3"/>
    <s v="New"/>
    <x v="4"/>
    <s v="Recovery Roller"/>
    <n v="1"/>
    <n v="35.619999999999997"/>
    <n v="0"/>
    <n v="14.05"/>
    <x v="1019"/>
    <n v="14.05"/>
    <n v="21.569999999999997"/>
    <n v="0.60555867490174053"/>
    <n v="1"/>
  </r>
  <r>
    <x v="1036"/>
    <d v="2026-06-09T00:00:00"/>
    <n v="2026"/>
    <n v="2"/>
    <n v="6"/>
    <x v="5"/>
    <x v="3"/>
    <x v="8"/>
    <x v="0"/>
    <s v="New"/>
    <x v="1"/>
    <s v="Summit Backpack 45L"/>
    <n v="3"/>
    <n v="157.43"/>
    <n v="0.15"/>
    <n v="77.56"/>
    <x v="1020"/>
    <n v="232.68"/>
    <n v="168.76650000000001"/>
    <n v="0.42039599299034863"/>
    <n v="1"/>
  </r>
  <r>
    <x v="1037"/>
    <d v="2026-06-09T00:00:00"/>
    <n v="2026"/>
    <n v="2"/>
    <n v="6"/>
    <x v="5"/>
    <x v="1"/>
    <x v="12"/>
    <x v="2"/>
    <s v="New"/>
    <x v="0"/>
    <s v="Commuter Helmet"/>
    <n v="1"/>
    <n v="81.2"/>
    <n v="0.1"/>
    <n v="41.64"/>
    <x v="950"/>
    <n v="41.64"/>
    <n v="31.439999999999998"/>
    <n v="0.43021346469622329"/>
    <n v="1"/>
  </r>
  <r>
    <x v="1038"/>
    <d v="2026-06-09T00:00:00"/>
    <n v="2026"/>
    <n v="2"/>
    <n v="6"/>
    <x v="5"/>
    <x v="3"/>
    <x v="13"/>
    <x v="0"/>
    <s v="Returning"/>
    <x v="1"/>
    <s v="Hiking Daypack 20L"/>
    <n v="4"/>
    <n v="93.58"/>
    <n v="0.1"/>
    <n v="44.56"/>
    <x v="1021"/>
    <n v="178.24"/>
    <n v="158.64799999999997"/>
    <n v="0.4709220868656645"/>
    <n v="1"/>
  </r>
  <r>
    <x v="1039"/>
    <d v="2026-06-09T00:00:00"/>
    <n v="2026"/>
    <n v="2"/>
    <n v="6"/>
    <x v="5"/>
    <x v="1"/>
    <x v="14"/>
    <x v="0"/>
    <s v="New"/>
    <x v="1"/>
    <s v="Summit Backpack 45L"/>
    <n v="4"/>
    <n v="155.22"/>
    <n v="0"/>
    <n v="77.209999999999994"/>
    <x v="1022"/>
    <n v="308.83999999999997"/>
    <n v="312.04000000000002"/>
    <n v="0.50257698750161062"/>
    <n v="1"/>
  </r>
  <r>
    <x v="1040"/>
    <d v="2026-06-09T00:00:00"/>
    <n v="2026"/>
    <n v="2"/>
    <n v="6"/>
    <x v="5"/>
    <x v="3"/>
    <x v="8"/>
    <x v="0"/>
    <s v="New"/>
    <x v="0"/>
    <s v="Cycling Pack 12L"/>
    <n v="4"/>
    <n v="100.33"/>
    <n v="0"/>
    <n v="49.99"/>
    <x v="1023"/>
    <n v="199.96"/>
    <n v="201.35999999999999"/>
    <n v="0.5017442439948171"/>
    <n v="1"/>
  </r>
  <r>
    <x v="1041"/>
    <d v="2026-06-09T00:00:00"/>
    <n v="2026"/>
    <n v="2"/>
    <n v="6"/>
    <x v="5"/>
    <x v="2"/>
    <x v="3"/>
    <x v="0"/>
    <s v="Business"/>
    <x v="2"/>
    <s v="Carry-On Duffel"/>
    <n v="2"/>
    <n v="134.28"/>
    <n v="0"/>
    <n v="69.12"/>
    <x v="1024"/>
    <n v="138.24"/>
    <n v="130.32"/>
    <n v="0.48525469168900803"/>
    <n v="1"/>
  </r>
  <r>
    <x v="1042"/>
    <d v="2026-06-09T00:00:00"/>
    <n v="2026"/>
    <n v="2"/>
    <n v="6"/>
    <x v="5"/>
    <x v="2"/>
    <x v="2"/>
    <x v="0"/>
    <s v="New"/>
    <x v="4"/>
    <s v="Training Mat"/>
    <n v="2"/>
    <n v="51.16"/>
    <n v="0"/>
    <n v="21.57"/>
    <x v="1025"/>
    <n v="43.14"/>
    <n v="59.179999999999993"/>
    <n v="0.57838154808444098"/>
    <n v="1"/>
  </r>
  <r>
    <x v="1043"/>
    <d v="2026-06-10T00:00:00"/>
    <n v="2026"/>
    <n v="2"/>
    <n v="6"/>
    <x v="5"/>
    <x v="1"/>
    <x v="12"/>
    <x v="0"/>
    <s v="Returning"/>
    <x v="4"/>
    <s v="Recovery Roller"/>
    <n v="3"/>
    <n v="35.94"/>
    <n v="0.1"/>
    <n v="14.04"/>
    <x v="1026"/>
    <n v="42.12"/>
    <n v="54.917999999999999"/>
    <n v="0.56594323873121866"/>
    <n v="1"/>
  </r>
  <r>
    <x v="1044"/>
    <d v="2026-06-10T00:00:00"/>
    <n v="2026"/>
    <n v="2"/>
    <n v="6"/>
    <x v="5"/>
    <x v="2"/>
    <x v="10"/>
    <x v="2"/>
    <s v="Returning"/>
    <x v="1"/>
    <s v="Trail Boots"/>
    <n v="1"/>
    <n v="145.34"/>
    <n v="0.05"/>
    <n v="77.89"/>
    <x v="1027"/>
    <n v="77.89"/>
    <n v="60.183000000000007"/>
    <n v="0.43587812244247609"/>
    <n v="1"/>
  </r>
  <r>
    <x v="1045"/>
    <d v="2026-06-10T00:00:00"/>
    <n v="2026"/>
    <n v="2"/>
    <n v="6"/>
    <x v="5"/>
    <x v="2"/>
    <x v="16"/>
    <x v="0"/>
    <s v="Business"/>
    <x v="2"/>
    <s v="Insulated Bottle"/>
    <n v="1"/>
    <n v="35.950000000000003"/>
    <n v="0.1"/>
    <n v="13.63"/>
    <x v="1028"/>
    <n v="13.63"/>
    <n v="18.725000000000001"/>
    <n v="0.57873589862463293"/>
    <n v="1"/>
  </r>
  <r>
    <x v="1046"/>
    <d v="2026-06-10T00:00:00"/>
    <n v="2026"/>
    <n v="2"/>
    <n v="6"/>
    <x v="5"/>
    <x v="3"/>
    <x v="13"/>
    <x v="2"/>
    <s v="Business"/>
    <x v="4"/>
    <s v="Training Mat"/>
    <n v="1"/>
    <n v="51.09"/>
    <n v="0"/>
    <n v="22.4"/>
    <x v="1029"/>
    <n v="22.4"/>
    <n v="28.690000000000005"/>
    <n v="0.56155803484047762"/>
    <n v="1"/>
  </r>
  <r>
    <x v="1047"/>
    <d v="2026-06-10T00:00:00"/>
    <n v="2026"/>
    <n v="2"/>
    <n v="6"/>
    <x v="5"/>
    <x v="1"/>
    <x v="14"/>
    <x v="2"/>
    <s v="Returning"/>
    <x v="3"/>
    <s v="Trail Tent 2P"/>
    <n v="2"/>
    <n v="198.69"/>
    <n v="0.15"/>
    <n v="104.25"/>
    <x v="1030"/>
    <n v="208.5"/>
    <n v="129.27299999999997"/>
    <n v="0.38272153191640534"/>
    <n v="1"/>
  </r>
  <r>
    <x v="1048"/>
    <d v="2026-06-10T00:00:00"/>
    <n v="2026"/>
    <n v="2"/>
    <n v="6"/>
    <x v="5"/>
    <x v="1"/>
    <x v="6"/>
    <x v="2"/>
    <s v="New"/>
    <x v="0"/>
    <s v="Commuter Helmet"/>
    <n v="3"/>
    <n v="83.45"/>
    <n v="0"/>
    <n v="43.73"/>
    <x v="1031"/>
    <n v="131.19"/>
    <n v="119.16000000000003"/>
    <n v="0.47597363690832839"/>
    <n v="1"/>
  </r>
  <r>
    <x v="1049"/>
    <d v="2026-06-10T00:00:00"/>
    <n v="2026"/>
    <n v="2"/>
    <n v="6"/>
    <x v="5"/>
    <x v="2"/>
    <x v="2"/>
    <x v="0"/>
    <s v="New"/>
    <x v="4"/>
    <s v="Resistance Band Set"/>
    <n v="2"/>
    <n v="40.86"/>
    <n v="0"/>
    <n v="14.59"/>
    <x v="1032"/>
    <n v="29.18"/>
    <n v="52.54"/>
    <n v="0.64292706803720023"/>
    <n v="1"/>
  </r>
  <r>
    <x v="1050"/>
    <d v="2026-06-10T00:00:00"/>
    <n v="2026"/>
    <n v="2"/>
    <n v="6"/>
    <x v="5"/>
    <x v="1"/>
    <x v="6"/>
    <x v="2"/>
    <s v="New"/>
    <x v="3"/>
    <s v="Portable Camp Stove"/>
    <n v="1"/>
    <n v="82.21"/>
    <n v="0.05"/>
    <n v="39.04"/>
    <x v="1033"/>
    <n v="39.04"/>
    <n v="39.059499999999993"/>
    <n v="0.50012484074802011"/>
    <n v="1"/>
  </r>
  <r>
    <x v="1051"/>
    <d v="2026-06-10T00:00:00"/>
    <n v="2026"/>
    <n v="2"/>
    <n v="6"/>
    <x v="5"/>
    <x v="2"/>
    <x v="10"/>
    <x v="3"/>
    <s v="Business"/>
    <x v="4"/>
    <s v="Recovery Roller"/>
    <n v="1"/>
    <n v="35.93"/>
    <n v="0.1"/>
    <n v="13.52"/>
    <x v="1034"/>
    <n v="13.52"/>
    <n v="18.817000000000004"/>
    <n v="0.58190308315551853"/>
    <n v="1"/>
  </r>
  <r>
    <x v="1052"/>
    <d v="2026-06-10T00:00:00"/>
    <n v="2026"/>
    <n v="2"/>
    <n v="6"/>
    <x v="5"/>
    <x v="0"/>
    <x v="0"/>
    <x v="3"/>
    <s v="New"/>
    <x v="2"/>
    <s v="Travel Backpack 35L"/>
    <n v="2"/>
    <n v="164.77"/>
    <n v="0"/>
    <n v="89.07"/>
    <x v="1035"/>
    <n v="178.14"/>
    <n v="151.40000000000003"/>
    <n v="0.45942829398555568"/>
    <n v="1"/>
  </r>
  <r>
    <x v="1053"/>
    <d v="2026-06-10T00:00:00"/>
    <n v="2026"/>
    <n v="2"/>
    <n v="6"/>
    <x v="5"/>
    <x v="2"/>
    <x v="2"/>
    <x v="1"/>
    <s v="Business"/>
    <x v="2"/>
    <s v="Packing Cube Set"/>
    <n v="4"/>
    <n v="47.36"/>
    <n v="0.1"/>
    <n v="18.87"/>
    <x v="1036"/>
    <n v="75.48"/>
    <n v="95.016000000000005"/>
    <n v="0.55729166666666663"/>
    <n v="1"/>
  </r>
  <r>
    <x v="1054"/>
    <d v="2026-06-10T00:00:00"/>
    <n v="2026"/>
    <n v="2"/>
    <n v="6"/>
    <x v="5"/>
    <x v="3"/>
    <x v="8"/>
    <x v="0"/>
    <s v="Returning"/>
    <x v="1"/>
    <s v="Hiking Daypack 20L"/>
    <n v="1"/>
    <n v="90.7"/>
    <n v="0"/>
    <n v="44.18"/>
    <x v="1037"/>
    <n v="44.18"/>
    <n v="46.52"/>
    <n v="0.51289966923925034"/>
    <n v="1"/>
  </r>
  <r>
    <x v="1055"/>
    <d v="2026-06-10T00:00:00"/>
    <n v="2026"/>
    <n v="2"/>
    <n v="6"/>
    <x v="5"/>
    <x v="2"/>
    <x v="10"/>
    <x v="3"/>
    <s v="Returning"/>
    <x v="2"/>
    <s v="Packing Cube Set"/>
    <n v="1"/>
    <n v="45.59"/>
    <n v="0"/>
    <n v="18.57"/>
    <x v="1038"/>
    <n v="18.57"/>
    <n v="27.020000000000003"/>
    <n v="0.59267383198069756"/>
    <n v="1"/>
  </r>
  <r>
    <x v="1056"/>
    <d v="2026-06-10T00:00:00"/>
    <n v="2026"/>
    <n v="2"/>
    <n v="6"/>
    <x v="5"/>
    <x v="3"/>
    <x v="4"/>
    <x v="0"/>
    <s v="New"/>
    <x v="1"/>
    <s v="Trail Boots"/>
    <n v="3"/>
    <n v="146.55000000000001"/>
    <n v="0.1"/>
    <n v="79.59"/>
    <x v="1039"/>
    <n v="238.77"/>
    <n v="156.91500000000005"/>
    <n v="0.39656544978960545"/>
    <n v="1"/>
  </r>
  <r>
    <x v="1057"/>
    <d v="2026-06-11T00:00:00"/>
    <n v="2026"/>
    <n v="2"/>
    <n v="6"/>
    <x v="5"/>
    <x v="3"/>
    <x v="8"/>
    <x v="3"/>
    <s v="Business"/>
    <x v="0"/>
    <s v="Compact Repair Kit"/>
    <n v="4"/>
    <n v="40.33"/>
    <n v="0.1"/>
    <n v="17.170000000000002"/>
    <x v="1040"/>
    <n v="68.680000000000007"/>
    <n v="76.507999999999981"/>
    <n v="0.52695815081136177"/>
    <n v="1"/>
  </r>
  <r>
    <x v="1058"/>
    <d v="2026-06-11T00:00:00"/>
    <n v="2026"/>
    <n v="2"/>
    <n v="6"/>
    <x v="5"/>
    <x v="0"/>
    <x v="0"/>
    <x v="2"/>
    <s v="New"/>
    <x v="0"/>
    <s v="Trail Bike Light"/>
    <n v="2"/>
    <n v="51.83"/>
    <n v="0.1"/>
    <n v="23.1"/>
    <x v="1041"/>
    <n v="46.2"/>
    <n v="47.093999999999994"/>
    <n v="0.50479130490706792"/>
    <n v="1"/>
  </r>
  <r>
    <x v="1059"/>
    <d v="2026-06-11T00:00:00"/>
    <n v="2026"/>
    <n v="2"/>
    <n v="6"/>
    <x v="5"/>
    <x v="3"/>
    <x v="8"/>
    <x v="0"/>
    <s v="Business"/>
    <x v="3"/>
    <s v="Compact Sleeping Bag"/>
    <n v="2"/>
    <n v="121.19"/>
    <n v="0.05"/>
    <n v="58.91"/>
    <x v="1042"/>
    <n v="117.82"/>
    <n v="112.441"/>
    <n v="0.48831977625390321"/>
    <n v="1"/>
  </r>
  <r>
    <x v="1060"/>
    <d v="2026-06-11T00:00:00"/>
    <n v="2026"/>
    <n v="2"/>
    <n v="6"/>
    <x v="5"/>
    <x v="3"/>
    <x v="13"/>
    <x v="2"/>
    <s v="New"/>
    <x v="1"/>
    <s v="Summit Backpack 45L"/>
    <n v="1"/>
    <n v="154.09"/>
    <n v="0"/>
    <n v="77.37"/>
    <x v="1043"/>
    <n v="77.37"/>
    <n v="76.72"/>
    <n v="0.49789084301382308"/>
    <n v="1"/>
  </r>
  <r>
    <x v="1061"/>
    <d v="2026-06-11T00:00:00"/>
    <n v="2026"/>
    <n v="2"/>
    <n v="6"/>
    <x v="5"/>
    <x v="0"/>
    <x v="0"/>
    <x v="0"/>
    <s v="New"/>
    <x v="0"/>
    <s v="Commuter Helmet"/>
    <n v="1"/>
    <n v="80.64"/>
    <n v="0.05"/>
    <n v="43.85"/>
    <x v="1044"/>
    <n v="43.85"/>
    <n v="32.757999999999988"/>
    <n v="0.42760547201336668"/>
    <n v="1"/>
  </r>
  <r>
    <x v="1062"/>
    <d v="2026-06-11T00:00:00"/>
    <n v="2026"/>
    <n v="2"/>
    <n v="6"/>
    <x v="5"/>
    <x v="1"/>
    <x v="12"/>
    <x v="3"/>
    <s v="Returning"/>
    <x v="1"/>
    <s v="Hiking Daypack 20L"/>
    <n v="1"/>
    <n v="94.01"/>
    <n v="0.15"/>
    <n v="46.12"/>
    <x v="1045"/>
    <n v="46.12"/>
    <n v="33.788500000000006"/>
    <n v="0.42283987310486376"/>
    <n v="1"/>
  </r>
  <r>
    <x v="1063"/>
    <d v="2026-06-11T00:00:00"/>
    <n v="2026"/>
    <n v="2"/>
    <n v="6"/>
    <x v="5"/>
    <x v="1"/>
    <x v="6"/>
    <x v="0"/>
    <s v="Returning"/>
    <x v="0"/>
    <s v="Trail Bike Light"/>
    <n v="1"/>
    <n v="51.09"/>
    <n v="0"/>
    <n v="22.78"/>
    <x v="1029"/>
    <n v="22.78"/>
    <n v="28.310000000000002"/>
    <n v="0.55412018007437858"/>
    <n v="1"/>
  </r>
  <r>
    <x v="1064"/>
    <d v="2026-06-11T00:00:00"/>
    <n v="2026"/>
    <n v="2"/>
    <n v="6"/>
    <x v="5"/>
    <x v="1"/>
    <x v="6"/>
    <x v="3"/>
    <s v="Returning"/>
    <x v="1"/>
    <s v="Trail Boots"/>
    <n v="1"/>
    <n v="146.66"/>
    <n v="0"/>
    <n v="78.709999999999994"/>
    <x v="1046"/>
    <n v="78.709999999999994"/>
    <n v="67.95"/>
    <n v="0.4633165143870176"/>
    <n v="1"/>
  </r>
  <r>
    <x v="1065"/>
    <d v="2026-06-11T00:00:00"/>
    <n v="2026"/>
    <n v="2"/>
    <n v="6"/>
    <x v="5"/>
    <x v="1"/>
    <x v="12"/>
    <x v="2"/>
    <s v="New"/>
    <x v="3"/>
    <s v="Trail Tent 2P"/>
    <n v="2"/>
    <n v="199.03"/>
    <n v="0"/>
    <n v="104.7"/>
    <x v="1047"/>
    <n v="209.4"/>
    <n v="188.66"/>
    <n v="0.47394865095714211"/>
    <n v="1"/>
  </r>
  <r>
    <x v="1066"/>
    <d v="2026-06-11T00:00:00"/>
    <n v="2026"/>
    <n v="2"/>
    <n v="6"/>
    <x v="5"/>
    <x v="2"/>
    <x v="2"/>
    <x v="0"/>
    <s v="Returning"/>
    <x v="0"/>
    <s v="Compact Repair Kit"/>
    <n v="5"/>
    <n v="41.18"/>
    <n v="0.05"/>
    <n v="16.87"/>
    <x v="1048"/>
    <n v="84.350000000000009"/>
    <n v="111.25499999999998"/>
    <n v="0.56877380435060443"/>
    <n v="1"/>
  </r>
  <r>
    <x v="1067"/>
    <d v="2026-06-11T00:00:00"/>
    <n v="2026"/>
    <n v="2"/>
    <n v="6"/>
    <x v="5"/>
    <x v="1"/>
    <x v="12"/>
    <x v="2"/>
    <s v="Business"/>
    <x v="1"/>
    <s v="Trail Boots"/>
    <n v="2"/>
    <n v="141.18"/>
    <n v="0"/>
    <n v="78.66"/>
    <x v="1049"/>
    <n v="157.32"/>
    <n v="125.04000000000002"/>
    <n v="0.44283892902677441"/>
    <n v="1"/>
  </r>
  <r>
    <x v="1068"/>
    <d v="2026-06-11T00:00:00"/>
    <n v="2026"/>
    <n v="2"/>
    <n v="6"/>
    <x v="5"/>
    <x v="1"/>
    <x v="12"/>
    <x v="2"/>
    <s v="Returning"/>
    <x v="0"/>
    <s v="Commuter Helmet"/>
    <n v="1"/>
    <n v="82.47"/>
    <n v="0.1"/>
    <n v="42.73"/>
    <x v="1050"/>
    <n v="42.73"/>
    <n v="31.493000000000002"/>
    <n v="0.42430243994449163"/>
    <n v="1"/>
  </r>
  <r>
    <x v="1069"/>
    <d v="2026-06-12T00:00:00"/>
    <n v="2026"/>
    <n v="2"/>
    <n v="6"/>
    <x v="5"/>
    <x v="1"/>
    <x v="1"/>
    <x v="3"/>
    <s v="Returning"/>
    <x v="2"/>
    <s v="Travel Backpack 35L"/>
    <n v="1"/>
    <n v="166.91"/>
    <n v="0"/>
    <n v="85.58"/>
    <x v="1051"/>
    <n v="85.58"/>
    <n v="81.33"/>
    <n v="0.48726858786172189"/>
    <n v="1"/>
  </r>
  <r>
    <x v="1070"/>
    <d v="2026-06-12T00:00:00"/>
    <n v="2026"/>
    <n v="2"/>
    <n v="6"/>
    <x v="5"/>
    <x v="0"/>
    <x v="0"/>
    <x v="2"/>
    <s v="Business"/>
    <x v="2"/>
    <s v="Packing Cube Set"/>
    <n v="1"/>
    <n v="45.99"/>
    <n v="0"/>
    <n v="18.579999999999998"/>
    <x v="1052"/>
    <n v="18.579999999999998"/>
    <n v="27.410000000000004"/>
    <n v="0.59599913024570561"/>
    <n v="1"/>
  </r>
  <r>
    <x v="1071"/>
    <d v="2026-06-12T00:00:00"/>
    <n v="2026"/>
    <n v="2"/>
    <n v="6"/>
    <x v="5"/>
    <x v="3"/>
    <x v="13"/>
    <x v="2"/>
    <s v="Business"/>
    <x v="4"/>
    <s v="Recovery Roller"/>
    <n v="1"/>
    <n v="37.01"/>
    <n v="0.05"/>
    <n v="14.18"/>
    <x v="1053"/>
    <n v="14.18"/>
    <n v="20.979499999999994"/>
    <n v="0.59669506107879799"/>
    <n v="1"/>
  </r>
  <r>
    <x v="1072"/>
    <d v="2026-06-12T00:00:00"/>
    <n v="2026"/>
    <n v="2"/>
    <n v="6"/>
    <x v="5"/>
    <x v="3"/>
    <x v="8"/>
    <x v="3"/>
    <s v="Business"/>
    <x v="1"/>
    <s v="Trail Boots"/>
    <n v="5"/>
    <n v="140.9"/>
    <n v="0"/>
    <n v="80.16"/>
    <x v="1054"/>
    <n v="400.79999999999995"/>
    <n v="303.70000000000005"/>
    <n v="0.43108587650816188"/>
    <n v="1"/>
  </r>
  <r>
    <x v="1073"/>
    <d v="2026-06-12T00:00:00"/>
    <n v="2026"/>
    <n v="2"/>
    <n v="6"/>
    <x v="5"/>
    <x v="1"/>
    <x v="12"/>
    <x v="2"/>
    <s v="New"/>
    <x v="4"/>
    <s v="Recovery Roller"/>
    <n v="3"/>
    <n v="36.659999999999997"/>
    <n v="0"/>
    <n v="13.55"/>
    <x v="1055"/>
    <n v="40.650000000000006"/>
    <n v="69.329999999999984"/>
    <n v="0.63038734315330047"/>
    <n v="1"/>
  </r>
  <r>
    <x v="1074"/>
    <d v="2026-06-12T00:00:00"/>
    <n v="2026"/>
    <n v="2"/>
    <n v="6"/>
    <x v="5"/>
    <x v="1"/>
    <x v="6"/>
    <x v="0"/>
    <s v="Business"/>
    <x v="2"/>
    <s v="Insulated Bottle"/>
    <n v="1"/>
    <n v="36.299999999999997"/>
    <n v="0.1"/>
    <n v="13.69"/>
    <x v="1056"/>
    <n v="13.69"/>
    <n v="18.980000000000004"/>
    <n v="0.58096112641567199"/>
    <n v="1"/>
  </r>
  <r>
    <x v="1075"/>
    <d v="2026-06-12T00:00:00"/>
    <n v="2026"/>
    <n v="2"/>
    <n v="6"/>
    <x v="5"/>
    <x v="2"/>
    <x v="16"/>
    <x v="0"/>
    <s v="New"/>
    <x v="3"/>
    <s v="Compact Sleeping Bag"/>
    <n v="2"/>
    <n v="120.64"/>
    <n v="0"/>
    <n v="61.66"/>
    <x v="1057"/>
    <n v="123.32"/>
    <n v="117.96000000000001"/>
    <n v="0.48889257294429711"/>
    <n v="1"/>
  </r>
  <r>
    <x v="1076"/>
    <d v="2026-06-12T00:00:00"/>
    <n v="2026"/>
    <n v="2"/>
    <n v="6"/>
    <x v="5"/>
    <x v="2"/>
    <x v="16"/>
    <x v="0"/>
    <s v="Returning"/>
    <x v="2"/>
    <s v="Packing Cube Set"/>
    <n v="1"/>
    <n v="47.07"/>
    <n v="0"/>
    <n v="18.7"/>
    <x v="1058"/>
    <n v="18.7"/>
    <n v="28.37"/>
    <n v="0.60271935415338862"/>
    <n v="1"/>
  </r>
  <r>
    <x v="1077"/>
    <d v="2026-06-12T00:00:00"/>
    <n v="2026"/>
    <n v="2"/>
    <n v="6"/>
    <x v="5"/>
    <x v="2"/>
    <x v="3"/>
    <x v="3"/>
    <s v="Business"/>
    <x v="1"/>
    <s v="Summit Backpack 45L"/>
    <n v="2"/>
    <n v="154.94"/>
    <n v="0.05"/>
    <n v="77.260000000000005"/>
    <x v="1059"/>
    <n v="154.52000000000001"/>
    <n v="139.86599999999996"/>
    <n v="0.47511090880680457"/>
    <n v="1"/>
  </r>
  <r>
    <x v="1078"/>
    <d v="2026-06-12T00:00:00"/>
    <n v="2026"/>
    <n v="2"/>
    <n v="6"/>
    <x v="5"/>
    <x v="1"/>
    <x v="12"/>
    <x v="0"/>
    <s v="Returning"/>
    <x v="2"/>
    <s v="Packing Cube Set"/>
    <n v="1"/>
    <n v="45.97"/>
    <n v="0.05"/>
    <n v="18.41"/>
    <x v="1060"/>
    <n v="18.41"/>
    <n v="25.261499999999995"/>
    <n v="0.57844360738696854"/>
    <n v="1"/>
  </r>
  <r>
    <x v="1079"/>
    <d v="2026-06-12T00:00:00"/>
    <n v="2026"/>
    <n v="2"/>
    <n v="6"/>
    <x v="5"/>
    <x v="3"/>
    <x v="8"/>
    <x v="0"/>
    <s v="Returning"/>
    <x v="3"/>
    <s v="Trail Tent 2P"/>
    <n v="1"/>
    <n v="198.64"/>
    <n v="0.05"/>
    <n v="101.89"/>
    <x v="1061"/>
    <n v="101.89"/>
    <n v="86.817999999999969"/>
    <n v="0.46006528605040581"/>
    <n v="1"/>
  </r>
  <r>
    <x v="1080"/>
    <d v="2026-06-12T00:00:00"/>
    <n v="2026"/>
    <n v="2"/>
    <n v="6"/>
    <x v="5"/>
    <x v="2"/>
    <x v="3"/>
    <x v="0"/>
    <s v="New"/>
    <x v="2"/>
    <s v="Travel Backpack 35L"/>
    <n v="5"/>
    <n v="168.57"/>
    <n v="0"/>
    <n v="88.65"/>
    <x v="1062"/>
    <n v="443.25"/>
    <n v="399.59999999999991"/>
    <n v="0.47410571276027758"/>
    <n v="1"/>
  </r>
  <r>
    <x v="1081"/>
    <d v="2026-06-12T00:00:00"/>
    <n v="2026"/>
    <n v="2"/>
    <n v="6"/>
    <x v="5"/>
    <x v="1"/>
    <x v="6"/>
    <x v="2"/>
    <s v="New"/>
    <x v="2"/>
    <s v="Insulated Bottle"/>
    <n v="1"/>
    <n v="36.65"/>
    <n v="0"/>
    <n v="13.97"/>
    <x v="663"/>
    <n v="13.97"/>
    <n v="22.68"/>
    <n v="0.61882673942701227"/>
    <n v="1"/>
  </r>
  <r>
    <x v="1082"/>
    <d v="2026-06-12T00:00:00"/>
    <n v="2026"/>
    <n v="2"/>
    <n v="6"/>
    <x v="5"/>
    <x v="2"/>
    <x v="5"/>
    <x v="2"/>
    <s v="Returning"/>
    <x v="2"/>
    <s v="Insulated Bottle"/>
    <n v="2"/>
    <n v="35.450000000000003"/>
    <n v="0.05"/>
    <n v="13.39"/>
    <x v="1063"/>
    <n v="26.78"/>
    <n v="40.575000000000003"/>
    <n v="0.60240516665429444"/>
    <n v="1"/>
  </r>
  <r>
    <x v="1083"/>
    <d v="2026-06-13T00:00:00"/>
    <n v="2026"/>
    <n v="2"/>
    <n v="6"/>
    <x v="5"/>
    <x v="2"/>
    <x v="5"/>
    <x v="2"/>
    <s v="New"/>
    <x v="2"/>
    <s v="Packing Cube Set"/>
    <n v="3"/>
    <n v="45.82"/>
    <n v="0.1"/>
    <n v="18.61"/>
    <x v="1064"/>
    <n v="55.83"/>
    <n v="67.884000000000015"/>
    <n v="0.54871720258014456"/>
    <n v="1"/>
  </r>
  <r>
    <x v="1084"/>
    <d v="2026-06-13T00:00:00"/>
    <n v="2026"/>
    <n v="2"/>
    <n v="6"/>
    <x v="5"/>
    <x v="3"/>
    <x v="13"/>
    <x v="2"/>
    <s v="Business"/>
    <x v="1"/>
    <s v="Summit Backpack 45L"/>
    <n v="1"/>
    <n v="152.78"/>
    <n v="0"/>
    <n v="78.540000000000006"/>
    <x v="1065"/>
    <n v="78.540000000000006"/>
    <n v="74.239999999999995"/>
    <n v="0.48592747741851022"/>
    <n v="1"/>
  </r>
  <r>
    <x v="1085"/>
    <d v="2026-06-13T00:00:00"/>
    <n v="2026"/>
    <n v="2"/>
    <n v="6"/>
    <x v="5"/>
    <x v="1"/>
    <x v="6"/>
    <x v="0"/>
    <s v="New"/>
    <x v="0"/>
    <s v="Trail Bike Light"/>
    <n v="1"/>
    <n v="49.76"/>
    <n v="0.05"/>
    <n v="22.58"/>
    <x v="1066"/>
    <n v="22.58"/>
    <n v="24.692"/>
    <n v="0.52233880521238796"/>
    <n v="1"/>
  </r>
  <r>
    <x v="1086"/>
    <d v="2026-06-13T00:00:00"/>
    <n v="2026"/>
    <n v="2"/>
    <n v="6"/>
    <x v="5"/>
    <x v="3"/>
    <x v="8"/>
    <x v="2"/>
    <s v="New"/>
    <x v="1"/>
    <s v="Summit Backpack 45L"/>
    <n v="1"/>
    <n v="157.6"/>
    <n v="0.05"/>
    <n v="79.34"/>
    <x v="1067"/>
    <n v="79.34"/>
    <n v="70.38"/>
    <n v="0.47007747795885652"/>
    <n v="1"/>
  </r>
  <r>
    <x v="1087"/>
    <d v="2026-06-13T00:00:00"/>
    <n v="2026"/>
    <n v="2"/>
    <n v="6"/>
    <x v="5"/>
    <x v="3"/>
    <x v="8"/>
    <x v="0"/>
    <s v="Returning"/>
    <x v="4"/>
    <s v="Weighted Vest"/>
    <n v="1"/>
    <n v="125.01"/>
    <n v="0.15"/>
    <n v="70.39"/>
    <x v="1068"/>
    <n v="70.39"/>
    <n v="35.868499999999997"/>
    <n v="0.33755887764272974"/>
    <n v="1"/>
  </r>
  <r>
    <x v="1088"/>
    <d v="2026-06-13T00:00:00"/>
    <n v="2026"/>
    <n v="2"/>
    <n v="6"/>
    <x v="5"/>
    <x v="1"/>
    <x v="14"/>
    <x v="0"/>
    <s v="Returning"/>
    <x v="1"/>
    <s v="Hiking Daypack 20L"/>
    <n v="1"/>
    <n v="93.59"/>
    <n v="0.15"/>
    <n v="46.48"/>
    <x v="1069"/>
    <n v="46.48"/>
    <n v="33.071500000000007"/>
    <n v="0.41572440494522422"/>
    <n v="1"/>
  </r>
  <r>
    <x v="1089"/>
    <d v="2026-06-13T00:00:00"/>
    <n v="2026"/>
    <n v="2"/>
    <n v="6"/>
    <x v="5"/>
    <x v="2"/>
    <x v="2"/>
    <x v="2"/>
    <s v="Returning"/>
    <x v="1"/>
    <s v="Trail Boots"/>
    <n v="4"/>
    <n v="143.9"/>
    <n v="0.05"/>
    <n v="79.709999999999994"/>
    <x v="1070"/>
    <n v="318.83999999999997"/>
    <n v="227.98000000000008"/>
    <n v="0.41691964448996022"/>
    <n v="1"/>
  </r>
  <r>
    <x v="1090"/>
    <d v="2026-06-13T00:00:00"/>
    <n v="2026"/>
    <n v="2"/>
    <n v="6"/>
    <x v="5"/>
    <x v="3"/>
    <x v="7"/>
    <x v="3"/>
    <s v="Returning"/>
    <x v="3"/>
    <s v="Trail Tent 2P"/>
    <n v="4"/>
    <n v="190.97"/>
    <n v="0"/>
    <n v="103.36"/>
    <x v="1071"/>
    <n v="413.44"/>
    <n v="350.44"/>
    <n v="0.45876315651673039"/>
    <n v="1"/>
  </r>
  <r>
    <x v="1091"/>
    <d v="2026-06-13T00:00:00"/>
    <n v="2026"/>
    <n v="2"/>
    <n v="6"/>
    <x v="5"/>
    <x v="3"/>
    <x v="13"/>
    <x v="2"/>
    <s v="Business"/>
    <x v="4"/>
    <s v="Recovery Roller"/>
    <n v="1"/>
    <n v="35.78"/>
    <n v="0"/>
    <n v="14"/>
    <x v="1072"/>
    <n v="14"/>
    <n v="21.78"/>
    <n v="0.60871995528228062"/>
    <n v="1"/>
  </r>
  <r>
    <x v="1092"/>
    <d v="2026-06-13T00:00:00"/>
    <n v="2026"/>
    <n v="2"/>
    <n v="6"/>
    <x v="5"/>
    <x v="3"/>
    <x v="7"/>
    <x v="3"/>
    <s v="New"/>
    <x v="3"/>
    <s v="Compact Sleeping Bag"/>
    <n v="3"/>
    <n v="125.25"/>
    <n v="0.05"/>
    <n v="58.95"/>
    <x v="1073"/>
    <n v="176.85000000000002"/>
    <n v="180.11249999999995"/>
    <n v="0.50456980775291516"/>
    <n v="1"/>
  </r>
  <r>
    <x v="1093"/>
    <d v="2026-06-14T00:00:00"/>
    <n v="2026"/>
    <n v="2"/>
    <n v="6"/>
    <x v="5"/>
    <x v="0"/>
    <x v="9"/>
    <x v="1"/>
    <s v="Business"/>
    <x v="1"/>
    <s v="Trekking Poles"/>
    <n v="8"/>
    <n v="72.36"/>
    <n v="0.1"/>
    <n v="32.229999999999997"/>
    <x v="1074"/>
    <n v="257.83999999999997"/>
    <n v="263.15199999999999"/>
    <n v="0.5050979669553467"/>
    <n v="1"/>
  </r>
  <r>
    <x v="1094"/>
    <d v="2026-06-14T00:00:00"/>
    <n v="2026"/>
    <n v="2"/>
    <n v="6"/>
    <x v="5"/>
    <x v="0"/>
    <x v="15"/>
    <x v="2"/>
    <s v="Returning"/>
    <x v="2"/>
    <s v="Travel Backpack 35L"/>
    <n v="1"/>
    <n v="162.51"/>
    <n v="0"/>
    <n v="88.29"/>
    <x v="1075"/>
    <n v="88.29"/>
    <n v="74.219999999999985"/>
    <n v="0.45671035628576695"/>
    <n v="1"/>
  </r>
  <r>
    <x v="1095"/>
    <d v="2026-06-14T00:00:00"/>
    <n v="2026"/>
    <n v="2"/>
    <n v="6"/>
    <x v="5"/>
    <x v="0"/>
    <x v="15"/>
    <x v="2"/>
    <s v="Business"/>
    <x v="1"/>
    <s v="Trekking Poles"/>
    <n v="3"/>
    <n v="70.52"/>
    <n v="0"/>
    <n v="33.119999999999997"/>
    <x v="1076"/>
    <n v="99.359999999999985"/>
    <n v="112.20000000000002"/>
    <n v="0.53034600113442998"/>
    <n v="1"/>
  </r>
  <r>
    <x v="1096"/>
    <d v="2026-06-14T00:00:00"/>
    <n v="2026"/>
    <n v="2"/>
    <n v="6"/>
    <x v="5"/>
    <x v="3"/>
    <x v="8"/>
    <x v="3"/>
    <s v="Returning"/>
    <x v="1"/>
    <s v="Hiking Daypack 20L"/>
    <n v="1"/>
    <n v="90.28"/>
    <n v="0"/>
    <n v="46.04"/>
    <x v="1077"/>
    <n v="46.04"/>
    <n v="44.24"/>
    <n v="0.4900310146211786"/>
    <n v="1"/>
  </r>
  <r>
    <x v="1097"/>
    <d v="2026-06-14T00:00:00"/>
    <n v="2026"/>
    <n v="2"/>
    <n v="6"/>
    <x v="5"/>
    <x v="3"/>
    <x v="13"/>
    <x v="3"/>
    <s v="New"/>
    <x v="3"/>
    <s v="Alpine Tent 4P"/>
    <n v="2"/>
    <n v="342.25"/>
    <n v="0"/>
    <n v="196.86"/>
    <x v="1078"/>
    <n v="393.72"/>
    <n v="290.77999999999997"/>
    <n v="0.42480642804967128"/>
    <n v="1"/>
  </r>
  <r>
    <x v="1098"/>
    <d v="2026-06-14T00:00:00"/>
    <n v="2026"/>
    <n v="2"/>
    <n v="6"/>
    <x v="5"/>
    <x v="1"/>
    <x v="1"/>
    <x v="0"/>
    <s v="Business"/>
    <x v="0"/>
    <s v="Trail Bike Light"/>
    <n v="6"/>
    <n v="50.92"/>
    <n v="0.05"/>
    <n v="22.87"/>
    <x v="1079"/>
    <n v="137.22"/>
    <n v="153.02399999999997"/>
    <n v="0.52722536899987593"/>
    <n v="1"/>
  </r>
  <r>
    <x v="1099"/>
    <d v="2026-06-14T00:00:00"/>
    <n v="2026"/>
    <n v="2"/>
    <n v="6"/>
    <x v="5"/>
    <x v="0"/>
    <x v="0"/>
    <x v="2"/>
    <s v="Returning"/>
    <x v="2"/>
    <s v="Insulated Bottle"/>
    <n v="5"/>
    <n v="36.72"/>
    <n v="0.15"/>
    <n v="13.2"/>
    <x v="1080"/>
    <n v="66"/>
    <n v="90.06"/>
    <n v="0.57708573625528647"/>
    <n v="1"/>
  </r>
  <r>
    <x v="1100"/>
    <d v="2026-06-14T00:00:00"/>
    <n v="2026"/>
    <n v="2"/>
    <n v="6"/>
    <x v="5"/>
    <x v="0"/>
    <x v="15"/>
    <x v="0"/>
    <s v="New"/>
    <x v="3"/>
    <s v="Alpine Tent 4P"/>
    <n v="4"/>
    <n v="348.96"/>
    <n v="0.15"/>
    <n v="197.02"/>
    <x v="1081"/>
    <n v="788.08"/>
    <n v="398.3839999999999"/>
    <n v="0.3357741996385899"/>
    <n v="1"/>
  </r>
  <r>
    <x v="1101"/>
    <d v="2026-06-14T00:00:00"/>
    <n v="2026"/>
    <n v="2"/>
    <n v="6"/>
    <x v="5"/>
    <x v="0"/>
    <x v="0"/>
    <x v="0"/>
    <s v="Returning"/>
    <x v="1"/>
    <s v="Trekking Poles"/>
    <n v="1"/>
    <n v="71.28"/>
    <n v="0"/>
    <n v="31.92"/>
    <x v="1082"/>
    <n v="31.92"/>
    <n v="39.36"/>
    <n v="0.55218855218855212"/>
    <n v="1"/>
  </r>
  <r>
    <x v="1102"/>
    <d v="2026-06-14T00:00:00"/>
    <n v="2026"/>
    <n v="2"/>
    <n v="6"/>
    <x v="5"/>
    <x v="1"/>
    <x v="12"/>
    <x v="0"/>
    <s v="New"/>
    <x v="2"/>
    <s v="Travel Backpack 35L"/>
    <n v="1"/>
    <n v="160.99"/>
    <n v="0.05"/>
    <n v="89.15"/>
    <x v="1083"/>
    <n v="89.15"/>
    <n v="63.790500000000009"/>
    <n v="0.41709357560619981"/>
    <n v="1"/>
  </r>
  <r>
    <x v="1103"/>
    <d v="2026-06-15T00:00:00"/>
    <n v="2026"/>
    <n v="2"/>
    <n v="6"/>
    <x v="5"/>
    <x v="1"/>
    <x v="14"/>
    <x v="0"/>
    <s v="Returning"/>
    <x v="4"/>
    <s v="Weighted Vest"/>
    <n v="1"/>
    <n v="124.19"/>
    <n v="0.05"/>
    <n v="67.209999999999994"/>
    <x v="1084"/>
    <n v="67.209999999999994"/>
    <n v="50.770499999999998"/>
    <n v="0.43032958836417884"/>
    <n v="1"/>
  </r>
  <r>
    <x v="1104"/>
    <d v="2026-06-15T00:00:00"/>
    <n v="2026"/>
    <n v="2"/>
    <n v="6"/>
    <x v="5"/>
    <x v="1"/>
    <x v="1"/>
    <x v="0"/>
    <s v="New"/>
    <x v="2"/>
    <s v="Insulated Bottle"/>
    <n v="2"/>
    <n v="36.11"/>
    <n v="0.05"/>
    <n v="13.29"/>
    <x v="1085"/>
    <n v="26.58"/>
    <n v="42.028999999999996"/>
    <n v="0.6125872698917052"/>
    <n v="1"/>
  </r>
  <r>
    <x v="1105"/>
    <d v="2026-06-15T00:00:00"/>
    <n v="2026"/>
    <n v="2"/>
    <n v="6"/>
    <x v="5"/>
    <x v="0"/>
    <x v="0"/>
    <x v="1"/>
    <s v="Business"/>
    <x v="4"/>
    <s v="Resistance Band Set"/>
    <n v="4"/>
    <n v="40.909999999999997"/>
    <n v="0.05"/>
    <n v="14.42"/>
    <x v="1086"/>
    <n v="57.68"/>
    <n v="97.777999999999963"/>
    <n v="0.62896730949838531"/>
    <n v="1"/>
  </r>
  <r>
    <x v="1106"/>
    <d v="2026-06-16T00:00:00"/>
    <n v="2026"/>
    <n v="2"/>
    <n v="6"/>
    <x v="5"/>
    <x v="1"/>
    <x v="6"/>
    <x v="0"/>
    <s v="Returning"/>
    <x v="1"/>
    <s v="Trail Boots"/>
    <n v="5"/>
    <n v="141.66999999999999"/>
    <n v="0.1"/>
    <n v="80.59"/>
    <x v="1087"/>
    <n v="402.95000000000005"/>
    <n v="234.56499999999994"/>
    <n v="0.36793644071119885"/>
    <n v="1"/>
  </r>
  <r>
    <x v="1107"/>
    <d v="2026-06-16T00:00:00"/>
    <n v="2026"/>
    <n v="2"/>
    <n v="6"/>
    <x v="5"/>
    <x v="3"/>
    <x v="7"/>
    <x v="0"/>
    <s v="Returning"/>
    <x v="2"/>
    <s v="Packing Cube Set"/>
    <n v="1"/>
    <n v="47.53"/>
    <n v="0.05"/>
    <n v="18.5"/>
    <x v="1088"/>
    <n v="18.5"/>
    <n v="26.653500000000001"/>
    <n v="0.59028646727274736"/>
    <n v="1"/>
  </r>
  <r>
    <x v="1108"/>
    <d v="2026-06-16T00:00:00"/>
    <n v="2026"/>
    <n v="2"/>
    <n v="6"/>
    <x v="5"/>
    <x v="3"/>
    <x v="8"/>
    <x v="0"/>
    <s v="Returning"/>
    <x v="2"/>
    <s v="Travel Backpack 35L"/>
    <n v="3"/>
    <n v="163.65"/>
    <n v="0.15"/>
    <n v="85.8"/>
    <x v="1089"/>
    <n v="257.39999999999998"/>
    <n v="159.90750000000003"/>
    <n v="0.38318865584730688"/>
    <n v="1"/>
  </r>
  <r>
    <x v="1109"/>
    <d v="2026-06-16T00:00:00"/>
    <n v="2026"/>
    <n v="2"/>
    <n v="6"/>
    <x v="5"/>
    <x v="0"/>
    <x v="15"/>
    <x v="1"/>
    <s v="Business"/>
    <x v="2"/>
    <s v="Carry-On Duffel"/>
    <n v="5"/>
    <n v="130.94999999999999"/>
    <n v="0.15"/>
    <n v="68.47"/>
    <x v="1090"/>
    <n v="342.35"/>
    <n v="214.1875"/>
    <n v="0.38485726478449339"/>
    <n v="1"/>
  </r>
  <r>
    <x v="1110"/>
    <d v="2026-06-16T00:00:00"/>
    <n v="2026"/>
    <n v="2"/>
    <n v="6"/>
    <x v="5"/>
    <x v="3"/>
    <x v="13"/>
    <x v="0"/>
    <s v="Returning"/>
    <x v="2"/>
    <s v="Travel Backpack 35L"/>
    <n v="5"/>
    <n v="160.82"/>
    <n v="0"/>
    <n v="90.14"/>
    <x v="1091"/>
    <n v="450.7"/>
    <n v="353.39999999999992"/>
    <n v="0.43949757492849145"/>
    <n v="1"/>
  </r>
  <r>
    <x v="1111"/>
    <d v="2026-06-16T00:00:00"/>
    <n v="2026"/>
    <n v="2"/>
    <n v="6"/>
    <x v="5"/>
    <x v="1"/>
    <x v="12"/>
    <x v="2"/>
    <s v="New"/>
    <x v="0"/>
    <s v="Compact Repair Kit"/>
    <n v="3"/>
    <n v="40.51"/>
    <n v="0"/>
    <n v="16.940000000000001"/>
    <x v="1092"/>
    <n v="50.820000000000007"/>
    <n v="70.709999999999994"/>
    <n v="0.58183164650703523"/>
    <n v="1"/>
  </r>
  <r>
    <x v="1112"/>
    <d v="2026-06-16T00:00:00"/>
    <n v="2026"/>
    <n v="2"/>
    <n v="6"/>
    <x v="5"/>
    <x v="1"/>
    <x v="11"/>
    <x v="0"/>
    <s v="Business"/>
    <x v="0"/>
    <s v="Commuter Helmet"/>
    <n v="1"/>
    <n v="81.08"/>
    <n v="0"/>
    <n v="41.52"/>
    <x v="1093"/>
    <n v="41.52"/>
    <n v="39.559999999999995"/>
    <n v="0.48791317217562896"/>
    <n v="1"/>
  </r>
  <r>
    <x v="1113"/>
    <d v="2026-06-16T00:00:00"/>
    <n v="2026"/>
    <n v="2"/>
    <n v="6"/>
    <x v="5"/>
    <x v="2"/>
    <x v="10"/>
    <x v="1"/>
    <s v="Business"/>
    <x v="1"/>
    <s v="Summit Backpack 45L"/>
    <n v="4"/>
    <n v="150.43"/>
    <n v="0.1"/>
    <n v="77.650000000000006"/>
    <x v="1094"/>
    <n v="310.60000000000002"/>
    <n v="230.94799999999998"/>
    <n v="0.42645896577957998"/>
    <n v="1"/>
  </r>
  <r>
    <x v="1114"/>
    <d v="2026-06-17T00:00:00"/>
    <n v="2026"/>
    <n v="2"/>
    <n v="6"/>
    <x v="5"/>
    <x v="1"/>
    <x v="12"/>
    <x v="3"/>
    <s v="Returning"/>
    <x v="3"/>
    <s v="Trail Tent 2P"/>
    <n v="1"/>
    <n v="192.42"/>
    <n v="0"/>
    <n v="103.31"/>
    <x v="1095"/>
    <n v="103.31"/>
    <n v="89.109999999999985"/>
    <n v="0.46310154869556175"/>
    <n v="1"/>
  </r>
  <r>
    <x v="1115"/>
    <d v="2026-06-17T00:00:00"/>
    <n v="2026"/>
    <n v="2"/>
    <n v="6"/>
    <x v="5"/>
    <x v="3"/>
    <x v="7"/>
    <x v="1"/>
    <s v="Business"/>
    <x v="3"/>
    <s v="Alpine Tent 4P"/>
    <n v="10"/>
    <n v="333.14"/>
    <n v="0.15"/>
    <n v="194.52"/>
    <x v="1096"/>
    <n v="1945.2"/>
    <n v="886.48999999999955"/>
    <n v="0.31306039856057677"/>
    <n v="1"/>
  </r>
  <r>
    <x v="1116"/>
    <d v="2026-06-17T00:00:00"/>
    <n v="2026"/>
    <n v="2"/>
    <n v="6"/>
    <x v="5"/>
    <x v="0"/>
    <x v="0"/>
    <x v="0"/>
    <s v="Business"/>
    <x v="3"/>
    <s v="Portable Camp Stove"/>
    <n v="1"/>
    <n v="79.900000000000006"/>
    <n v="0.05"/>
    <n v="40.19"/>
    <x v="1097"/>
    <n v="40.19"/>
    <n v="35.715000000000003"/>
    <n v="0.47052236348066667"/>
    <n v="1"/>
  </r>
  <r>
    <x v="1117"/>
    <d v="2026-06-17T00:00:00"/>
    <n v="2026"/>
    <n v="2"/>
    <n v="6"/>
    <x v="5"/>
    <x v="3"/>
    <x v="13"/>
    <x v="0"/>
    <s v="Returning"/>
    <x v="0"/>
    <s v="Trail Bike Light"/>
    <n v="1"/>
    <n v="51.12"/>
    <n v="0"/>
    <n v="22.43"/>
    <x v="1098"/>
    <n v="22.43"/>
    <n v="28.689999999999998"/>
    <n v="0.56122848200312991"/>
    <n v="1"/>
  </r>
  <r>
    <x v="1118"/>
    <d v="2026-06-17T00:00:00"/>
    <n v="2026"/>
    <n v="2"/>
    <n v="6"/>
    <x v="5"/>
    <x v="1"/>
    <x v="6"/>
    <x v="0"/>
    <s v="New"/>
    <x v="1"/>
    <s v="Hiking Daypack 20L"/>
    <n v="2"/>
    <n v="90.33"/>
    <n v="0"/>
    <n v="46.3"/>
    <x v="1099"/>
    <n v="92.6"/>
    <n v="88.06"/>
    <n v="0.48743496069965686"/>
    <n v="1"/>
  </r>
  <r>
    <x v="1119"/>
    <d v="2026-06-17T00:00:00"/>
    <n v="2026"/>
    <n v="2"/>
    <n v="6"/>
    <x v="5"/>
    <x v="3"/>
    <x v="7"/>
    <x v="0"/>
    <s v="Business"/>
    <x v="2"/>
    <s v="Insulated Bottle"/>
    <n v="2"/>
    <n v="36.799999999999997"/>
    <n v="0.05"/>
    <n v="13.94"/>
    <x v="1100"/>
    <n v="27.88"/>
    <n v="42.039999999999992"/>
    <n v="0.60125858123569798"/>
    <n v="1"/>
  </r>
  <r>
    <x v="1120"/>
    <d v="2026-06-18T00:00:00"/>
    <n v="2026"/>
    <n v="2"/>
    <n v="6"/>
    <x v="5"/>
    <x v="1"/>
    <x v="11"/>
    <x v="3"/>
    <s v="New"/>
    <x v="2"/>
    <s v="Packing Cube Set"/>
    <n v="1"/>
    <n v="45.7"/>
    <n v="0.1"/>
    <n v="18.600000000000001"/>
    <x v="492"/>
    <n v="18.600000000000001"/>
    <n v="22.53"/>
    <n v="0.5477753464624362"/>
    <n v="1"/>
  </r>
  <r>
    <x v="1121"/>
    <d v="2026-06-18T00:00:00"/>
    <n v="2026"/>
    <n v="2"/>
    <n v="6"/>
    <x v="5"/>
    <x v="2"/>
    <x v="5"/>
    <x v="3"/>
    <s v="Returning"/>
    <x v="2"/>
    <s v="Travel Backpack 35L"/>
    <n v="3"/>
    <n v="162.30000000000001"/>
    <n v="0.1"/>
    <n v="86.43"/>
    <x v="1101"/>
    <n v="259.29000000000002"/>
    <n v="178.92000000000002"/>
    <n v="0.40829739166153217"/>
    <n v="1"/>
  </r>
  <r>
    <x v="1122"/>
    <d v="2026-06-18T00:00:00"/>
    <n v="2026"/>
    <n v="2"/>
    <n v="6"/>
    <x v="5"/>
    <x v="1"/>
    <x v="14"/>
    <x v="1"/>
    <s v="Business"/>
    <x v="1"/>
    <s v="Trekking Poles"/>
    <n v="5"/>
    <n v="72.37"/>
    <n v="0.2"/>
    <n v="32.840000000000003"/>
    <x v="1102"/>
    <n v="164.20000000000002"/>
    <n v="125.28"/>
    <n v="0.43277601215973466"/>
    <n v="1"/>
  </r>
  <r>
    <x v="1123"/>
    <d v="2026-06-18T00:00:00"/>
    <n v="2026"/>
    <n v="2"/>
    <n v="6"/>
    <x v="5"/>
    <x v="2"/>
    <x v="3"/>
    <x v="0"/>
    <s v="New"/>
    <x v="4"/>
    <s v="Recovery Roller"/>
    <n v="2"/>
    <n v="35.61"/>
    <n v="0.15"/>
    <n v="13.96"/>
    <x v="1103"/>
    <n v="27.92"/>
    <n v="32.616999999999997"/>
    <n v="0.53879445628293432"/>
    <n v="1"/>
  </r>
  <r>
    <x v="1124"/>
    <d v="2026-06-18T00:00:00"/>
    <n v="2026"/>
    <n v="2"/>
    <n v="6"/>
    <x v="5"/>
    <x v="3"/>
    <x v="13"/>
    <x v="0"/>
    <s v="Returning"/>
    <x v="2"/>
    <s v="Carry-On Duffel"/>
    <n v="2"/>
    <n v="133.12"/>
    <n v="0"/>
    <n v="67.02"/>
    <x v="1104"/>
    <n v="134.04"/>
    <n v="132.20000000000002"/>
    <n v="0.4965444711538462"/>
    <n v="1"/>
  </r>
  <r>
    <x v="1125"/>
    <d v="2026-06-18T00:00:00"/>
    <n v="2026"/>
    <n v="2"/>
    <n v="6"/>
    <x v="5"/>
    <x v="0"/>
    <x v="15"/>
    <x v="3"/>
    <s v="Returning"/>
    <x v="0"/>
    <s v="Trail Bike Light"/>
    <n v="1"/>
    <n v="51.23"/>
    <n v="0.05"/>
    <n v="23.12"/>
    <x v="1105"/>
    <n v="23.12"/>
    <n v="25.548499999999994"/>
    <n v="0.5249494025909982"/>
    <n v="1"/>
  </r>
  <r>
    <x v="1126"/>
    <d v="2026-06-18T00:00:00"/>
    <n v="2026"/>
    <n v="2"/>
    <n v="6"/>
    <x v="5"/>
    <x v="1"/>
    <x v="12"/>
    <x v="0"/>
    <s v="Business"/>
    <x v="1"/>
    <s v="Hiking Daypack 20L"/>
    <n v="1"/>
    <n v="93.5"/>
    <n v="0"/>
    <n v="46.63"/>
    <x v="1106"/>
    <n v="46.63"/>
    <n v="46.87"/>
    <n v="0.50128342245989299"/>
    <n v="1"/>
  </r>
  <r>
    <x v="1127"/>
    <d v="2026-06-18T00:00:00"/>
    <n v="2026"/>
    <n v="2"/>
    <n v="6"/>
    <x v="5"/>
    <x v="3"/>
    <x v="4"/>
    <x v="2"/>
    <s v="Returning"/>
    <x v="4"/>
    <s v="Resistance Band Set"/>
    <n v="3"/>
    <n v="41.16"/>
    <n v="0"/>
    <n v="14.79"/>
    <x v="1107"/>
    <n v="44.37"/>
    <n v="79.109999999999985"/>
    <n v="0.64067055393586003"/>
    <n v="1"/>
  </r>
  <r>
    <x v="1128"/>
    <d v="2026-06-18T00:00:00"/>
    <n v="2026"/>
    <n v="2"/>
    <n v="6"/>
    <x v="5"/>
    <x v="1"/>
    <x v="12"/>
    <x v="3"/>
    <s v="New"/>
    <x v="4"/>
    <s v="Resistance Band Set"/>
    <n v="1"/>
    <n v="39.74"/>
    <n v="0.05"/>
    <n v="14.39"/>
    <x v="1108"/>
    <n v="14.39"/>
    <n v="23.363"/>
    <n v="0.6188382380208195"/>
    <n v="1"/>
  </r>
  <r>
    <x v="1129"/>
    <d v="2026-06-18T00:00:00"/>
    <n v="2026"/>
    <n v="2"/>
    <n v="6"/>
    <x v="5"/>
    <x v="3"/>
    <x v="7"/>
    <x v="0"/>
    <s v="Returning"/>
    <x v="2"/>
    <s v="Packing Cube Set"/>
    <n v="3"/>
    <n v="46.79"/>
    <n v="0.1"/>
    <n v="18.25"/>
    <x v="1109"/>
    <n v="54.75"/>
    <n v="71.583000000000013"/>
    <n v="0.56662154781411034"/>
    <n v="1"/>
  </r>
  <r>
    <x v="1130"/>
    <d v="2026-06-19T00:00:00"/>
    <n v="2026"/>
    <n v="2"/>
    <n v="6"/>
    <x v="5"/>
    <x v="3"/>
    <x v="13"/>
    <x v="1"/>
    <s v="Business"/>
    <x v="1"/>
    <s v="Hiking Daypack 20L"/>
    <n v="4"/>
    <n v="91.74"/>
    <n v="0.2"/>
    <n v="44.74"/>
    <x v="1110"/>
    <n v="178.96"/>
    <n v="114.60799999999998"/>
    <n v="0.39039677349029861"/>
    <n v="1"/>
  </r>
  <r>
    <x v="1131"/>
    <d v="2026-06-19T00:00:00"/>
    <n v="2026"/>
    <n v="2"/>
    <n v="6"/>
    <x v="5"/>
    <x v="3"/>
    <x v="13"/>
    <x v="0"/>
    <s v="New"/>
    <x v="4"/>
    <s v="Recovery Roller"/>
    <n v="1"/>
    <n v="36.28"/>
    <n v="0.1"/>
    <n v="13.8"/>
    <x v="1111"/>
    <n v="13.8"/>
    <n v="18.852"/>
    <n v="0.5773612642410878"/>
    <n v="1"/>
  </r>
  <r>
    <x v="1132"/>
    <d v="2026-06-19T00:00:00"/>
    <n v="2026"/>
    <n v="2"/>
    <n v="6"/>
    <x v="5"/>
    <x v="3"/>
    <x v="13"/>
    <x v="1"/>
    <s v="Returning"/>
    <x v="1"/>
    <s v="Trekking Poles"/>
    <n v="3"/>
    <n v="73.02"/>
    <n v="0.1"/>
    <n v="32.69"/>
    <x v="1112"/>
    <n v="98.07"/>
    <n v="99.084000000000003"/>
    <n v="0.50257159377948202"/>
    <n v="1"/>
  </r>
  <r>
    <x v="1133"/>
    <d v="2026-06-19T00:00:00"/>
    <n v="2026"/>
    <n v="2"/>
    <n v="6"/>
    <x v="5"/>
    <x v="3"/>
    <x v="4"/>
    <x v="0"/>
    <s v="New"/>
    <x v="1"/>
    <s v="Summit Backpack 45L"/>
    <n v="4"/>
    <n v="153.38"/>
    <n v="0"/>
    <n v="76.92"/>
    <x v="1113"/>
    <n v="307.68"/>
    <n v="305.83999999999997"/>
    <n v="0.49850045638283996"/>
    <n v="1"/>
  </r>
  <r>
    <x v="1134"/>
    <d v="2026-06-19T00:00:00"/>
    <n v="2026"/>
    <n v="2"/>
    <n v="6"/>
    <x v="5"/>
    <x v="3"/>
    <x v="8"/>
    <x v="3"/>
    <s v="Returning"/>
    <x v="3"/>
    <s v="Compact Sleeping Bag"/>
    <n v="2"/>
    <n v="125.5"/>
    <n v="0"/>
    <n v="61.67"/>
    <x v="1114"/>
    <n v="123.34"/>
    <n v="127.66"/>
    <n v="0.50860557768924297"/>
    <n v="1"/>
  </r>
  <r>
    <x v="1135"/>
    <d v="2026-06-19T00:00:00"/>
    <n v="2026"/>
    <n v="2"/>
    <n v="6"/>
    <x v="5"/>
    <x v="0"/>
    <x v="0"/>
    <x v="1"/>
    <s v="Returning"/>
    <x v="0"/>
    <s v="Commuter Helmet"/>
    <n v="3"/>
    <n v="80.75"/>
    <n v="0.15"/>
    <n v="42.81"/>
    <x v="1115"/>
    <n v="128.43"/>
    <n v="77.482499999999987"/>
    <n v="0.37628847204516475"/>
    <n v="1"/>
  </r>
  <r>
    <x v="1136"/>
    <d v="2026-06-19T00:00:00"/>
    <n v="2026"/>
    <n v="2"/>
    <n v="6"/>
    <x v="5"/>
    <x v="3"/>
    <x v="13"/>
    <x v="1"/>
    <s v="Returning"/>
    <x v="4"/>
    <s v="Recovery Roller"/>
    <n v="8"/>
    <n v="36.15"/>
    <n v="0.05"/>
    <n v="13.55"/>
    <x v="1116"/>
    <n v="108.4"/>
    <n v="166.33999999999995"/>
    <n v="0.60544514814005956"/>
    <n v="1"/>
  </r>
  <r>
    <x v="1137"/>
    <d v="2026-06-19T00:00:00"/>
    <n v="2026"/>
    <n v="2"/>
    <n v="6"/>
    <x v="5"/>
    <x v="0"/>
    <x v="15"/>
    <x v="0"/>
    <s v="New"/>
    <x v="1"/>
    <s v="Trail Boots"/>
    <n v="2"/>
    <n v="143.1"/>
    <n v="0"/>
    <n v="78.11"/>
    <x v="1117"/>
    <n v="156.22"/>
    <n v="129.97999999999999"/>
    <n v="0.45415793151642209"/>
    <n v="1"/>
  </r>
  <r>
    <x v="1138"/>
    <d v="2026-06-19T00:00:00"/>
    <n v="2026"/>
    <n v="2"/>
    <n v="6"/>
    <x v="5"/>
    <x v="1"/>
    <x v="1"/>
    <x v="3"/>
    <s v="New"/>
    <x v="3"/>
    <s v="Compact Sleeping Bag"/>
    <n v="4"/>
    <n v="123.89"/>
    <n v="0"/>
    <n v="59.42"/>
    <x v="1118"/>
    <n v="237.68"/>
    <n v="257.88"/>
    <n v="0.5203809831301961"/>
    <n v="1"/>
  </r>
  <r>
    <x v="1139"/>
    <d v="2026-06-19T00:00:00"/>
    <n v="2026"/>
    <n v="2"/>
    <n v="6"/>
    <x v="5"/>
    <x v="1"/>
    <x v="11"/>
    <x v="0"/>
    <s v="Business"/>
    <x v="2"/>
    <s v="Carry-On Duffel"/>
    <n v="1"/>
    <n v="135.41999999999999"/>
    <n v="0.05"/>
    <n v="68.180000000000007"/>
    <x v="1119"/>
    <n v="68.180000000000007"/>
    <n v="60.468999999999966"/>
    <n v="0.47003085915941811"/>
    <n v="1"/>
  </r>
  <r>
    <x v="1140"/>
    <d v="2026-06-19T00:00:00"/>
    <n v="2026"/>
    <n v="2"/>
    <n v="6"/>
    <x v="5"/>
    <x v="1"/>
    <x v="6"/>
    <x v="2"/>
    <s v="Returning"/>
    <x v="1"/>
    <s v="Hiking Daypack 20L"/>
    <n v="1"/>
    <n v="93.48"/>
    <n v="0.05"/>
    <n v="44.31"/>
    <x v="1120"/>
    <n v="44.31"/>
    <n v="44.495999999999995"/>
    <n v="0.50104722653874734"/>
    <n v="1"/>
  </r>
  <r>
    <x v="1141"/>
    <d v="2026-06-19T00:00:00"/>
    <n v="2026"/>
    <n v="2"/>
    <n v="6"/>
    <x v="5"/>
    <x v="1"/>
    <x v="1"/>
    <x v="3"/>
    <s v="Returning"/>
    <x v="1"/>
    <s v="Summit Backpack 45L"/>
    <n v="1"/>
    <n v="156.05000000000001"/>
    <n v="0.05"/>
    <n v="81.28"/>
    <x v="1121"/>
    <n v="81.28"/>
    <n v="66.967500000000001"/>
    <n v="0.45172768512116562"/>
    <n v="1"/>
  </r>
  <r>
    <x v="1142"/>
    <d v="2026-06-19T00:00:00"/>
    <n v="2026"/>
    <n v="2"/>
    <n v="6"/>
    <x v="5"/>
    <x v="1"/>
    <x v="6"/>
    <x v="0"/>
    <s v="Returning"/>
    <x v="4"/>
    <s v="Recovery Roller"/>
    <n v="1"/>
    <n v="36.74"/>
    <n v="0"/>
    <n v="14.15"/>
    <x v="1122"/>
    <n v="14.15"/>
    <n v="22.590000000000003"/>
    <n v="0.61486118671747425"/>
    <n v="1"/>
  </r>
  <r>
    <x v="1143"/>
    <d v="2026-06-19T00:00:00"/>
    <n v="2026"/>
    <n v="2"/>
    <n v="6"/>
    <x v="5"/>
    <x v="0"/>
    <x v="15"/>
    <x v="0"/>
    <s v="Returning"/>
    <x v="3"/>
    <s v="Trail Tent 2P"/>
    <n v="2"/>
    <n v="199.28"/>
    <n v="0"/>
    <n v="102.85"/>
    <x v="1123"/>
    <n v="205.7"/>
    <n v="192.86"/>
    <n v="0.48389201124046571"/>
    <n v="1"/>
  </r>
  <r>
    <x v="1144"/>
    <d v="2026-06-19T00:00:00"/>
    <n v="2026"/>
    <n v="2"/>
    <n v="6"/>
    <x v="5"/>
    <x v="0"/>
    <x v="0"/>
    <x v="3"/>
    <s v="Returning"/>
    <x v="4"/>
    <s v="Recovery Roller"/>
    <n v="2"/>
    <n v="37.04"/>
    <n v="0.05"/>
    <n v="13.76"/>
    <x v="1124"/>
    <n v="27.52"/>
    <n v="42.855999999999995"/>
    <n v="0.60895759918153913"/>
    <n v="1"/>
  </r>
  <r>
    <x v="1145"/>
    <d v="2026-06-20T00:00:00"/>
    <n v="2026"/>
    <n v="2"/>
    <n v="6"/>
    <x v="5"/>
    <x v="3"/>
    <x v="4"/>
    <x v="0"/>
    <s v="New"/>
    <x v="3"/>
    <s v="Portable Camp Stove"/>
    <n v="2"/>
    <n v="80.95"/>
    <n v="0.1"/>
    <n v="39.44"/>
    <x v="1125"/>
    <n v="78.88"/>
    <n v="66.830000000000013"/>
    <n v="0.45865074462974409"/>
    <n v="1"/>
  </r>
  <r>
    <x v="1146"/>
    <d v="2026-06-20T00:00:00"/>
    <n v="2026"/>
    <n v="2"/>
    <n v="6"/>
    <x v="5"/>
    <x v="0"/>
    <x v="9"/>
    <x v="3"/>
    <s v="Returning"/>
    <x v="1"/>
    <s v="Summit Backpack 45L"/>
    <n v="1"/>
    <n v="151.46"/>
    <n v="0.05"/>
    <n v="77.98"/>
    <x v="1126"/>
    <n v="77.98"/>
    <n v="65.906999999999996"/>
    <n v="0.45804693961233467"/>
    <n v="1"/>
  </r>
  <r>
    <x v="1147"/>
    <d v="2026-06-20T00:00:00"/>
    <n v="2026"/>
    <n v="2"/>
    <n v="6"/>
    <x v="5"/>
    <x v="0"/>
    <x v="9"/>
    <x v="0"/>
    <s v="Business"/>
    <x v="1"/>
    <s v="Hiking Daypack 20L"/>
    <n v="5"/>
    <n v="90.1"/>
    <n v="0"/>
    <n v="44.32"/>
    <x v="1127"/>
    <n v="221.6"/>
    <n v="228.9"/>
    <n v="0.50810210876803552"/>
    <n v="1"/>
  </r>
  <r>
    <x v="1148"/>
    <d v="2026-06-20T00:00:00"/>
    <n v="2026"/>
    <n v="2"/>
    <n v="6"/>
    <x v="5"/>
    <x v="0"/>
    <x v="0"/>
    <x v="3"/>
    <s v="Business"/>
    <x v="1"/>
    <s v="Summit Backpack 45L"/>
    <n v="1"/>
    <n v="155.69"/>
    <n v="0.1"/>
    <n v="79.42"/>
    <x v="1128"/>
    <n v="79.42"/>
    <n v="60.701000000000008"/>
    <n v="0.43320415926235184"/>
    <n v="1"/>
  </r>
  <r>
    <x v="1149"/>
    <d v="2026-06-20T00:00:00"/>
    <n v="2026"/>
    <n v="2"/>
    <n v="6"/>
    <x v="5"/>
    <x v="1"/>
    <x v="14"/>
    <x v="2"/>
    <s v="Returning"/>
    <x v="4"/>
    <s v="Training Mat"/>
    <n v="1"/>
    <n v="50.11"/>
    <n v="0.05"/>
    <n v="21.38"/>
    <x v="1129"/>
    <n v="21.38"/>
    <n v="26.224499999999995"/>
    <n v="0.55088279469377888"/>
    <n v="1"/>
  </r>
  <r>
    <x v="1150"/>
    <d v="2026-06-20T00:00:00"/>
    <n v="2026"/>
    <n v="2"/>
    <n v="6"/>
    <x v="5"/>
    <x v="2"/>
    <x v="2"/>
    <x v="2"/>
    <s v="Returning"/>
    <x v="1"/>
    <s v="Trail Boots"/>
    <n v="1"/>
    <n v="142.55000000000001"/>
    <n v="0.1"/>
    <n v="79.709999999999994"/>
    <x v="1130"/>
    <n v="79.709999999999994"/>
    <n v="48.585000000000022"/>
    <n v="0.37869753302934656"/>
    <n v="1"/>
  </r>
  <r>
    <x v="1151"/>
    <d v="2026-06-20T00:00:00"/>
    <n v="2026"/>
    <n v="2"/>
    <n v="6"/>
    <x v="5"/>
    <x v="3"/>
    <x v="8"/>
    <x v="0"/>
    <s v="New"/>
    <x v="3"/>
    <s v="Trail Tent 2P"/>
    <n v="3"/>
    <n v="191.11"/>
    <n v="0.05"/>
    <n v="102.82"/>
    <x v="1131"/>
    <n v="308.45999999999998"/>
    <n v="236.20350000000002"/>
    <n v="0.43366867800026992"/>
    <n v="1"/>
  </r>
  <r>
    <x v="1152"/>
    <d v="2026-06-20T00:00:00"/>
    <n v="2026"/>
    <n v="2"/>
    <n v="6"/>
    <x v="5"/>
    <x v="3"/>
    <x v="13"/>
    <x v="1"/>
    <s v="Business"/>
    <x v="0"/>
    <s v="Compact Repair Kit"/>
    <n v="6"/>
    <n v="40.229999999999997"/>
    <n v="0.15"/>
    <n v="17.079999999999998"/>
    <x v="1132"/>
    <n v="102.47999999999999"/>
    <n v="102.69300000000001"/>
    <n v="0.50051907414718322"/>
    <n v="1"/>
  </r>
  <r>
    <x v="1153"/>
    <d v="2026-06-20T00:00:00"/>
    <n v="2026"/>
    <n v="2"/>
    <n v="6"/>
    <x v="5"/>
    <x v="1"/>
    <x v="11"/>
    <x v="0"/>
    <s v="Business"/>
    <x v="0"/>
    <s v="Commuter Helmet"/>
    <n v="2"/>
    <n v="81.489999999999995"/>
    <n v="0"/>
    <n v="42.15"/>
    <x v="1133"/>
    <n v="84.3"/>
    <n v="78.679999999999993"/>
    <n v="0.48275862068965514"/>
    <n v="1"/>
  </r>
  <r>
    <x v="1154"/>
    <d v="2026-06-20T00:00:00"/>
    <n v="2026"/>
    <n v="2"/>
    <n v="6"/>
    <x v="5"/>
    <x v="1"/>
    <x v="6"/>
    <x v="1"/>
    <s v="Business"/>
    <x v="2"/>
    <s v="Travel Backpack 35L"/>
    <n v="8"/>
    <n v="162.71"/>
    <n v="0.2"/>
    <n v="85.27"/>
    <x v="1134"/>
    <n v="682.16"/>
    <n v="359.18400000000008"/>
    <n v="0.34492348349824847"/>
    <n v="1"/>
  </r>
  <r>
    <x v="1155"/>
    <d v="2026-06-21T00:00:00"/>
    <n v="2026"/>
    <n v="2"/>
    <n v="6"/>
    <x v="5"/>
    <x v="2"/>
    <x v="5"/>
    <x v="3"/>
    <s v="Returning"/>
    <x v="2"/>
    <s v="Insulated Bottle"/>
    <n v="1"/>
    <n v="36.479999999999997"/>
    <n v="0.1"/>
    <n v="13.9"/>
    <x v="1135"/>
    <n v="13.9"/>
    <n v="18.932000000000002"/>
    <n v="0.57663255360623789"/>
    <n v="1"/>
  </r>
  <r>
    <x v="1156"/>
    <d v="2026-06-21T00:00:00"/>
    <n v="2026"/>
    <n v="2"/>
    <n v="6"/>
    <x v="5"/>
    <x v="1"/>
    <x v="6"/>
    <x v="1"/>
    <s v="Business"/>
    <x v="2"/>
    <s v="Carry-On Duffel"/>
    <n v="6"/>
    <n v="136.65"/>
    <n v="0.15"/>
    <n v="68.56"/>
    <x v="1136"/>
    <n v="411.36"/>
    <n v="285.55500000000006"/>
    <n v="0.4097415036266977"/>
    <n v="1"/>
  </r>
  <r>
    <x v="1157"/>
    <d v="2026-06-21T00:00:00"/>
    <n v="2026"/>
    <n v="2"/>
    <n v="6"/>
    <x v="5"/>
    <x v="2"/>
    <x v="2"/>
    <x v="0"/>
    <s v="New"/>
    <x v="0"/>
    <s v="Trail Bike Light"/>
    <n v="4"/>
    <n v="50.57"/>
    <n v="0"/>
    <n v="21.85"/>
    <x v="1137"/>
    <n v="87.4"/>
    <n v="114.88"/>
    <n v="0.56792564761716435"/>
    <n v="1"/>
  </r>
  <r>
    <x v="1158"/>
    <d v="2026-06-21T00:00:00"/>
    <n v="2026"/>
    <n v="2"/>
    <n v="6"/>
    <x v="5"/>
    <x v="3"/>
    <x v="8"/>
    <x v="0"/>
    <s v="New"/>
    <x v="0"/>
    <s v="Cycling Pack 12L"/>
    <n v="3"/>
    <n v="103.72"/>
    <n v="0"/>
    <n v="50.34"/>
    <x v="1138"/>
    <n v="151.02000000000001"/>
    <n v="160.13999999999996"/>
    <n v="0.51465483995372152"/>
    <n v="1"/>
  </r>
  <r>
    <x v="1159"/>
    <d v="2026-06-21T00:00:00"/>
    <n v="2026"/>
    <n v="2"/>
    <n v="6"/>
    <x v="5"/>
    <x v="2"/>
    <x v="16"/>
    <x v="3"/>
    <s v="Returning"/>
    <x v="2"/>
    <s v="Carry-On Duffel"/>
    <n v="1"/>
    <n v="132.49"/>
    <n v="0"/>
    <n v="67.09"/>
    <x v="1139"/>
    <n v="67.09"/>
    <n v="65.400000000000006"/>
    <n v="0.49362216016303118"/>
    <n v="1"/>
  </r>
  <r>
    <x v="1160"/>
    <d v="2026-06-22T00:00:00"/>
    <n v="2026"/>
    <n v="2"/>
    <n v="6"/>
    <x v="5"/>
    <x v="2"/>
    <x v="3"/>
    <x v="0"/>
    <s v="New"/>
    <x v="3"/>
    <s v="Portable Camp Stove"/>
    <n v="2"/>
    <n v="80.650000000000006"/>
    <n v="0"/>
    <n v="39.18"/>
    <x v="1140"/>
    <n v="78.36"/>
    <n v="82.940000000000012"/>
    <n v="0.51419714817110973"/>
    <n v="1"/>
  </r>
  <r>
    <x v="1161"/>
    <d v="2026-06-22T00:00:00"/>
    <n v="2026"/>
    <n v="2"/>
    <n v="6"/>
    <x v="5"/>
    <x v="1"/>
    <x v="1"/>
    <x v="2"/>
    <s v="New"/>
    <x v="4"/>
    <s v="Recovery Roller"/>
    <n v="1"/>
    <n v="35.409999999999997"/>
    <n v="0.05"/>
    <n v="13.9"/>
    <x v="1141"/>
    <n v="13.9"/>
    <n v="19.7395"/>
    <n v="0.58679528530447833"/>
    <n v="1"/>
  </r>
  <r>
    <x v="1162"/>
    <d v="2026-06-22T00:00:00"/>
    <n v="2026"/>
    <n v="2"/>
    <n v="6"/>
    <x v="5"/>
    <x v="0"/>
    <x v="0"/>
    <x v="3"/>
    <s v="Returning"/>
    <x v="4"/>
    <s v="Resistance Band Set"/>
    <n v="3"/>
    <n v="41.01"/>
    <n v="0"/>
    <n v="14.33"/>
    <x v="1142"/>
    <n v="42.99"/>
    <n v="80.039999999999992"/>
    <n v="0.65057303096805652"/>
    <n v="1"/>
  </r>
  <r>
    <x v="1163"/>
    <d v="2026-06-22T00:00:00"/>
    <n v="2026"/>
    <n v="2"/>
    <n v="6"/>
    <x v="5"/>
    <x v="3"/>
    <x v="8"/>
    <x v="0"/>
    <s v="Business"/>
    <x v="2"/>
    <s v="Insulated Bottle"/>
    <n v="1"/>
    <n v="36.01"/>
    <n v="0"/>
    <n v="13.23"/>
    <x v="1143"/>
    <n v="13.23"/>
    <n v="22.779999999999998"/>
    <n v="0.63260205498472644"/>
    <n v="1"/>
  </r>
  <r>
    <x v="1164"/>
    <d v="2026-06-22T00:00:00"/>
    <n v="2026"/>
    <n v="2"/>
    <n v="6"/>
    <x v="5"/>
    <x v="0"/>
    <x v="0"/>
    <x v="3"/>
    <s v="Returning"/>
    <x v="4"/>
    <s v="Training Mat"/>
    <n v="2"/>
    <n v="50.21"/>
    <n v="0.05"/>
    <n v="21.74"/>
    <x v="1144"/>
    <n v="43.48"/>
    <n v="51.919000000000004"/>
    <n v="0.54423002337550708"/>
    <n v="1"/>
  </r>
  <r>
    <x v="1165"/>
    <d v="2026-06-22T00:00:00"/>
    <n v="2026"/>
    <n v="2"/>
    <n v="6"/>
    <x v="5"/>
    <x v="2"/>
    <x v="10"/>
    <x v="3"/>
    <s v="Returning"/>
    <x v="0"/>
    <s v="Cycling Pack 12L"/>
    <n v="3"/>
    <n v="100.3"/>
    <n v="0"/>
    <n v="49.26"/>
    <x v="1145"/>
    <n v="147.78"/>
    <n v="153.11999999999998"/>
    <n v="0.5088733798604187"/>
    <n v="1"/>
  </r>
  <r>
    <x v="1166"/>
    <d v="2026-06-22T00:00:00"/>
    <n v="2026"/>
    <n v="2"/>
    <n v="6"/>
    <x v="5"/>
    <x v="3"/>
    <x v="8"/>
    <x v="2"/>
    <s v="New"/>
    <x v="2"/>
    <s v="Packing Cube Set"/>
    <n v="1"/>
    <n v="47.7"/>
    <n v="0.1"/>
    <n v="18.760000000000002"/>
    <x v="1146"/>
    <n v="18.760000000000002"/>
    <n v="24.170000000000005"/>
    <n v="0.56300955043093415"/>
    <n v="1"/>
  </r>
  <r>
    <x v="1167"/>
    <d v="2026-06-22T00:00:00"/>
    <n v="2026"/>
    <n v="2"/>
    <n v="6"/>
    <x v="5"/>
    <x v="1"/>
    <x v="14"/>
    <x v="0"/>
    <s v="New"/>
    <x v="0"/>
    <s v="Compact Repair Kit"/>
    <n v="2"/>
    <n v="40.94"/>
    <n v="0.1"/>
    <n v="16.88"/>
    <x v="1147"/>
    <n v="33.76"/>
    <n v="39.931999999999995"/>
    <n v="0.54187700157411933"/>
    <n v="1"/>
  </r>
  <r>
    <x v="1168"/>
    <d v="2026-06-22T00:00:00"/>
    <n v="2026"/>
    <n v="2"/>
    <n v="6"/>
    <x v="5"/>
    <x v="3"/>
    <x v="8"/>
    <x v="2"/>
    <s v="Returning"/>
    <x v="1"/>
    <s v="Hiking Daypack 20L"/>
    <n v="1"/>
    <n v="93.78"/>
    <n v="0"/>
    <n v="46.62"/>
    <x v="159"/>
    <n v="46.62"/>
    <n v="47.160000000000004"/>
    <n v="0.50287907869481774"/>
    <n v="1"/>
  </r>
  <r>
    <x v="1169"/>
    <d v="2026-06-22T00:00:00"/>
    <n v="2026"/>
    <n v="2"/>
    <n v="6"/>
    <x v="5"/>
    <x v="3"/>
    <x v="4"/>
    <x v="2"/>
    <s v="New"/>
    <x v="4"/>
    <s v="Training Mat"/>
    <n v="2"/>
    <n v="51.42"/>
    <n v="0"/>
    <n v="22.19"/>
    <x v="1148"/>
    <n v="44.38"/>
    <n v="58.46"/>
    <n v="0.56845585375340335"/>
    <n v="1"/>
  </r>
  <r>
    <x v="1170"/>
    <d v="2026-06-22T00:00:00"/>
    <n v="2026"/>
    <n v="2"/>
    <n v="6"/>
    <x v="5"/>
    <x v="2"/>
    <x v="2"/>
    <x v="2"/>
    <s v="New"/>
    <x v="2"/>
    <s v="Travel Backpack 35L"/>
    <n v="1"/>
    <n v="164.99"/>
    <n v="0.1"/>
    <n v="86.6"/>
    <x v="1149"/>
    <n v="86.6"/>
    <n v="61.89100000000002"/>
    <n v="0.41679967136055396"/>
    <n v="1"/>
  </r>
  <r>
    <x v="1171"/>
    <d v="2026-06-22T00:00:00"/>
    <n v="2026"/>
    <n v="2"/>
    <n v="6"/>
    <x v="5"/>
    <x v="2"/>
    <x v="5"/>
    <x v="3"/>
    <s v="Returning"/>
    <x v="1"/>
    <s v="Trail Boots"/>
    <n v="1"/>
    <n v="145.65"/>
    <n v="0"/>
    <n v="79.87"/>
    <x v="1150"/>
    <n v="79.87"/>
    <n v="65.78"/>
    <n v="0.45163062135255749"/>
    <n v="1"/>
  </r>
  <r>
    <x v="1172"/>
    <d v="2026-06-22T00:00:00"/>
    <n v="2026"/>
    <n v="2"/>
    <n v="6"/>
    <x v="5"/>
    <x v="1"/>
    <x v="11"/>
    <x v="0"/>
    <s v="New"/>
    <x v="4"/>
    <s v="Weighted Vest"/>
    <n v="4"/>
    <n v="120.94"/>
    <n v="0.05"/>
    <n v="70.84"/>
    <x v="1151"/>
    <n v="283.36"/>
    <n v="176.21199999999993"/>
    <n v="0.38342631840059871"/>
    <n v="1"/>
  </r>
  <r>
    <x v="1173"/>
    <d v="2026-06-23T00:00:00"/>
    <n v="2026"/>
    <n v="2"/>
    <n v="6"/>
    <x v="5"/>
    <x v="3"/>
    <x v="13"/>
    <x v="0"/>
    <s v="Returning"/>
    <x v="2"/>
    <s v="Insulated Bottle"/>
    <n v="1"/>
    <n v="36.94"/>
    <n v="0"/>
    <n v="13.25"/>
    <x v="1152"/>
    <n v="13.25"/>
    <n v="23.689999999999998"/>
    <n v="0.64131023280996213"/>
    <n v="1"/>
  </r>
  <r>
    <x v="1174"/>
    <d v="2026-06-23T00:00:00"/>
    <n v="2026"/>
    <n v="2"/>
    <n v="6"/>
    <x v="5"/>
    <x v="0"/>
    <x v="15"/>
    <x v="0"/>
    <s v="Business"/>
    <x v="1"/>
    <s v="Hiking Daypack 20L"/>
    <n v="1"/>
    <n v="90.3"/>
    <n v="0.05"/>
    <n v="45.07"/>
    <x v="1153"/>
    <n v="45.07"/>
    <n v="40.714999999999996"/>
    <n v="0.47461677449437545"/>
    <n v="1"/>
  </r>
  <r>
    <x v="1175"/>
    <d v="2026-06-23T00:00:00"/>
    <n v="2026"/>
    <n v="2"/>
    <n v="6"/>
    <x v="5"/>
    <x v="3"/>
    <x v="13"/>
    <x v="3"/>
    <s v="Returning"/>
    <x v="3"/>
    <s v="Alpine Tent 4P"/>
    <n v="1"/>
    <n v="335.05"/>
    <n v="0"/>
    <n v="191.67"/>
    <x v="1154"/>
    <n v="191.67"/>
    <n v="143.38000000000002"/>
    <n v="0.42793612893597976"/>
    <n v="1"/>
  </r>
  <r>
    <x v="1176"/>
    <d v="2026-06-23T00:00:00"/>
    <n v="2026"/>
    <n v="2"/>
    <n v="6"/>
    <x v="5"/>
    <x v="3"/>
    <x v="8"/>
    <x v="0"/>
    <s v="New"/>
    <x v="2"/>
    <s v="Insulated Bottle"/>
    <n v="1"/>
    <n v="35.9"/>
    <n v="0.05"/>
    <n v="13.81"/>
    <x v="1155"/>
    <n v="13.81"/>
    <n v="20.294999999999995"/>
    <n v="0.59507403606509301"/>
    <n v="1"/>
  </r>
  <r>
    <x v="1177"/>
    <d v="2026-06-23T00:00:00"/>
    <n v="2026"/>
    <n v="2"/>
    <n v="6"/>
    <x v="5"/>
    <x v="3"/>
    <x v="13"/>
    <x v="0"/>
    <s v="Returning"/>
    <x v="0"/>
    <s v="Trail Bike Light"/>
    <n v="6"/>
    <n v="51.34"/>
    <n v="0.1"/>
    <n v="22.47"/>
    <x v="1156"/>
    <n v="134.82"/>
    <n v="142.41600000000005"/>
    <n v="0.51369951954291659"/>
    <n v="1"/>
  </r>
  <r>
    <x v="1178"/>
    <d v="2026-06-23T00:00:00"/>
    <n v="2026"/>
    <n v="2"/>
    <n v="6"/>
    <x v="5"/>
    <x v="0"/>
    <x v="0"/>
    <x v="2"/>
    <s v="Returning"/>
    <x v="1"/>
    <s v="Summit Backpack 45L"/>
    <n v="1"/>
    <n v="157.91"/>
    <n v="0"/>
    <n v="77.12"/>
    <x v="1157"/>
    <n v="77.12"/>
    <n v="80.789999999999992"/>
    <n v="0.51162054334747642"/>
    <n v="1"/>
  </r>
  <r>
    <x v="1179"/>
    <d v="2026-06-23T00:00:00"/>
    <n v="2026"/>
    <n v="2"/>
    <n v="6"/>
    <x v="5"/>
    <x v="3"/>
    <x v="13"/>
    <x v="0"/>
    <s v="New"/>
    <x v="0"/>
    <s v="Compact Repair Kit"/>
    <n v="3"/>
    <n v="41.09"/>
    <n v="0.05"/>
    <n v="16.809999999999999"/>
    <x v="1158"/>
    <n v="50.429999999999993"/>
    <n v="66.676500000000019"/>
    <n v="0.569366346018368"/>
    <n v="1"/>
  </r>
  <r>
    <x v="1180"/>
    <d v="2026-06-23T00:00:00"/>
    <n v="2026"/>
    <n v="2"/>
    <n v="6"/>
    <x v="5"/>
    <x v="1"/>
    <x v="12"/>
    <x v="0"/>
    <s v="Returning"/>
    <x v="3"/>
    <s v="Compact Sleeping Bag"/>
    <n v="2"/>
    <n v="120.18"/>
    <n v="0.05"/>
    <n v="59.4"/>
    <x v="1159"/>
    <n v="118.8"/>
    <n v="109.54200000000002"/>
    <n v="0.47972777675591882"/>
    <n v="1"/>
  </r>
  <r>
    <x v="1181"/>
    <d v="2026-06-23T00:00:00"/>
    <n v="2026"/>
    <n v="2"/>
    <n v="6"/>
    <x v="5"/>
    <x v="3"/>
    <x v="13"/>
    <x v="3"/>
    <s v="New"/>
    <x v="3"/>
    <s v="Trail Tent 2P"/>
    <n v="1"/>
    <n v="198.1"/>
    <n v="0.1"/>
    <n v="103.46"/>
    <x v="1160"/>
    <n v="103.46"/>
    <n v="74.83"/>
    <n v="0.41970946211228899"/>
    <n v="1"/>
  </r>
  <r>
    <x v="1182"/>
    <d v="2026-06-23T00:00:00"/>
    <n v="2026"/>
    <n v="2"/>
    <n v="6"/>
    <x v="5"/>
    <x v="2"/>
    <x v="10"/>
    <x v="0"/>
    <s v="Returning"/>
    <x v="2"/>
    <s v="Insulated Bottle"/>
    <n v="1"/>
    <n v="36.700000000000003"/>
    <n v="0.15"/>
    <n v="13.59"/>
    <x v="1161"/>
    <n v="13.59"/>
    <n v="17.605"/>
    <n v="0.56435326174066358"/>
    <n v="1"/>
  </r>
  <r>
    <x v="1183"/>
    <d v="2026-06-24T00:00:00"/>
    <n v="2026"/>
    <n v="2"/>
    <n v="6"/>
    <x v="5"/>
    <x v="3"/>
    <x v="7"/>
    <x v="2"/>
    <s v="New"/>
    <x v="2"/>
    <s v="Travel Backpack 35L"/>
    <n v="1"/>
    <n v="167.23"/>
    <n v="0.05"/>
    <n v="85.14"/>
    <x v="1162"/>
    <n v="85.14"/>
    <n v="73.728499999999983"/>
    <n v="0.46408507665144438"/>
    <n v="1"/>
  </r>
  <r>
    <x v="1184"/>
    <d v="2026-06-24T00:00:00"/>
    <n v="2026"/>
    <n v="2"/>
    <n v="6"/>
    <x v="5"/>
    <x v="1"/>
    <x v="12"/>
    <x v="2"/>
    <s v="Business"/>
    <x v="1"/>
    <s v="Trekking Poles"/>
    <n v="2"/>
    <n v="72.97"/>
    <n v="0"/>
    <n v="31.57"/>
    <x v="1163"/>
    <n v="63.14"/>
    <n v="82.8"/>
    <n v="0.56735644785528294"/>
    <n v="1"/>
  </r>
  <r>
    <x v="1185"/>
    <d v="2026-06-24T00:00:00"/>
    <n v="2026"/>
    <n v="2"/>
    <n v="6"/>
    <x v="5"/>
    <x v="1"/>
    <x v="11"/>
    <x v="2"/>
    <s v="New"/>
    <x v="0"/>
    <s v="Commuter Helmet"/>
    <n v="3"/>
    <n v="82.91"/>
    <n v="0"/>
    <n v="42.29"/>
    <x v="1164"/>
    <n v="126.87"/>
    <n v="121.85999999999999"/>
    <n v="0.4899288384995778"/>
    <n v="1"/>
  </r>
  <r>
    <x v="1186"/>
    <d v="2026-06-24T00:00:00"/>
    <n v="2026"/>
    <n v="2"/>
    <n v="6"/>
    <x v="5"/>
    <x v="2"/>
    <x v="10"/>
    <x v="3"/>
    <s v="New"/>
    <x v="4"/>
    <s v="Resistance Band Set"/>
    <n v="2"/>
    <n v="41.25"/>
    <n v="0"/>
    <n v="14.72"/>
    <x v="1003"/>
    <n v="29.44"/>
    <n v="53.06"/>
    <n v="0.64315151515151514"/>
    <n v="1"/>
  </r>
  <r>
    <x v="1187"/>
    <d v="2026-06-24T00:00:00"/>
    <n v="2026"/>
    <n v="2"/>
    <n v="6"/>
    <x v="5"/>
    <x v="3"/>
    <x v="8"/>
    <x v="1"/>
    <s v="Business"/>
    <x v="3"/>
    <s v="Trail Tent 2P"/>
    <n v="6"/>
    <n v="194.79"/>
    <n v="0.15"/>
    <n v="106.78"/>
    <x v="1165"/>
    <n v="640.68000000000006"/>
    <n v="352.74899999999991"/>
    <n v="0.3550822454347517"/>
    <n v="1"/>
  </r>
  <r>
    <x v="1188"/>
    <d v="2026-06-24T00:00:00"/>
    <n v="2026"/>
    <n v="2"/>
    <n v="6"/>
    <x v="5"/>
    <x v="0"/>
    <x v="15"/>
    <x v="1"/>
    <s v="Business"/>
    <x v="3"/>
    <s v="Trail Tent 2P"/>
    <n v="6"/>
    <n v="193.13"/>
    <n v="0.15"/>
    <n v="106.49"/>
    <x v="1166"/>
    <n v="638.93999999999994"/>
    <n v="346.02300000000002"/>
    <n v="0.35130558203709178"/>
    <n v="1"/>
  </r>
  <r>
    <x v="1189"/>
    <d v="2026-06-24T00:00:00"/>
    <n v="2026"/>
    <n v="2"/>
    <n v="6"/>
    <x v="5"/>
    <x v="2"/>
    <x v="3"/>
    <x v="0"/>
    <s v="New"/>
    <x v="0"/>
    <s v="Commuter Helmet"/>
    <n v="1"/>
    <n v="82.7"/>
    <n v="0.05"/>
    <n v="42.16"/>
    <x v="1167"/>
    <n v="42.16"/>
    <n v="36.405000000000001"/>
    <n v="0.46337427607713361"/>
    <n v="1"/>
  </r>
  <r>
    <x v="1190"/>
    <d v="2026-06-24T00:00:00"/>
    <n v="2026"/>
    <n v="2"/>
    <n v="6"/>
    <x v="5"/>
    <x v="3"/>
    <x v="8"/>
    <x v="0"/>
    <s v="Business"/>
    <x v="0"/>
    <s v="Compact Repair Kit"/>
    <n v="1"/>
    <n v="40.33"/>
    <n v="0"/>
    <n v="16.48"/>
    <x v="1168"/>
    <n v="16.48"/>
    <n v="23.849999999999998"/>
    <n v="0.59137118770146291"/>
    <n v="1"/>
  </r>
  <r>
    <x v="1191"/>
    <d v="2026-06-24T00:00:00"/>
    <n v="2026"/>
    <n v="2"/>
    <n v="6"/>
    <x v="5"/>
    <x v="0"/>
    <x v="0"/>
    <x v="0"/>
    <s v="Business"/>
    <x v="3"/>
    <s v="Portable Camp Stove"/>
    <n v="1"/>
    <n v="81.99"/>
    <n v="0.15"/>
    <n v="40.29"/>
    <x v="1169"/>
    <n v="40.29"/>
    <n v="29.401499999999992"/>
    <n v="0.4218807171606293"/>
    <n v="1"/>
  </r>
  <r>
    <x v="1192"/>
    <d v="2026-06-25T00:00:00"/>
    <n v="2026"/>
    <n v="2"/>
    <n v="6"/>
    <x v="5"/>
    <x v="1"/>
    <x v="6"/>
    <x v="2"/>
    <s v="Business"/>
    <x v="2"/>
    <s v="Packing Cube Set"/>
    <n v="3"/>
    <n v="46.29"/>
    <n v="0"/>
    <n v="18.309999999999999"/>
    <x v="1170"/>
    <n v="54.929999999999993"/>
    <n v="83.940000000000012"/>
    <n v="0.60445020522791104"/>
    <n v="1"/>
  </r>
  <r>
    <x v="1193"/>
    <d v="2026-06-25T00:00:00"/>
    <n v="2026"/>
    <n v="2"/>
    <n v="6"/>
    <x v="5"/>
    <x v="3"/>
    <x v="7"/>
    <x v="0"/>
    <s v="New"/>
    <x v="0"/>
    <s v="Compact Repair Kit"/>
    <n v="1"/>
    <n v="39.729999999999997"/>
    <n v="0"/>
    <n v="16.55"/>
    <x v="1171"/>
    <n v="16.55"/>
    <n v="23.179999999999996"/>
    <n v="0.58343820790334755"/>
    <n v="1"/>
  </r>
  <r>
    <x v="1194"/>
    <d v="2026-06-25T00:00:00"/>
    <n v="2026"/>
    <n v="2"/>
    <n v="6"/>
    <x v="5"/>
    <x v="3"/>
    <x v="8"/>
    <x v="0"/>
    <s v="New"/>
    <x v="2"/>
    <s v="Carry-On Duffel"/>
    <n v="4"/>
    <n v="131.02000000000001"/>
    <n v="0.05"/>
    <n v="67.42"/>
    <x v="1172"/>
    <n v="269.68"/>
    <n v="228.19600000000003"/>
    <n v="0.45833902417469413"/>
    <n v="1"/>
  </r>
  <r>
    <x v="1195"/>
    <d v="2026-06-25T00:00:00"/>
    <n v="2026"/>
    <n v="2"/>
    <n v="6"/>
    <x v="5"/>
    <x v="1"/>
    <x v="12"/>
    <x v="0"/>
    <s v="New"/>
    <x v="2"/>
    <s v="Packing Cube Set"/>
    <n v="2"/>
    <n v="46.69"/>
    <n v="0.05"/>
    <n v="18.23"/>
    <x v="1173"/>
    <n v="36.46"/>
    <n v="52.250999999999998"/>
    <n v="0.58900249123558523"/>
    <n v="1"/>
  </r>
  <r>
    <x v="1196"/>
    <d v="2026-06-25T00:00:00"/>
    <n v="2026"/>
    <n v="2"/>
    <n v="6"/>
    <x v="5"/>
    <x v="1"/>
    <x v="12"/>
    <x v="0"/>
    <s v="Returning"/>
    <x v="4"/>
    <s v="Resistance Band Set"/>
    <n v="2"/>
    <n v="39.57"/>
    <n v="0.1"/>
    <n v="14.64"/>
    <x v="1174"/>
    <n v="29.28"/>
    <n v="41.945999999999998"/>
    <n v="0.58891416055934631"/>
    <n v="1"/>
  </r>
  <r>
    <x v="1197"/>
    <d v="2026-06-25T00:00:00"/>
    <n v="2026"/>
    <n v="2"/>
    <n v="6"/>
    <x v="5"/>
    <x v="2"/>
    <x v="2"/>
    <x v="0"/>
    <s v="Returning"/>
    <x v="1"/>
    <s v="Trail Boots"/>
    <n v="1"/>
    <n v="146.46"/>
    <n v="0.15"/>
    <n v="80.760000000000005"/>
    <x v="1175"/>
    <n v="80.760000000000005"/>
    <n v="43.730999999999995"/>
    <n v="0.35127840566787955"/>
    <n v="1"/>
  </r>
  <r>
    <x v="1198"/>
    <d v="2026-06-25T00:00:00"/>
    <n v="2026"/>
    <n v="2"/>
    <n v="6"/>
    <x v="5"/>
    <x v="1"/>
    <x v="6"/>
    <x v="2"/>
    <s v="Business"/>
    <x v="0"/>
    <s v="Trail Bike Light"/>
    <n v="5"/>
    <n v="50.78"/>
    <n v="0"/>
    <n v="22.68"/>
    <x v="1176"/>
    <n v="113.4"/>
    <n v="140.5"/>
    <n v="0.55336746750689247"/>
    <n v="1"/>
  </r>
  <r>
    <x v="1199"/>
    <d v="2026-06-25T00:00:00"/>
    <n v="2026"/>
    <n v="2"/>
    <n v="6"/>
    <x v="5"/>
    <x v="2"/>
    <x v="10"/>
    <x v="3"/>
    <s v="Returning"/>
    <x v="2"/>
    <s v="Packing Cube Set"/>
    <n v="3"/>
    <n v="47.61"/>
    <n v="0"/>
    <n v="18.21"/>
    <x v="1177"/>
    <n v="54.63"/>
    <n v="88.199999999999989"/>
    <n v="0.61751732829237549"/>
    <n v="1"/>
  </r>
  <r>
    <x v="1200"/>
    <d v="2026-06-25T00:00:00"/>
    <n v="2026"/>
    <n v="2"/>
    <n v="6"/>
    <x v="5"/>
    <x v="2"/>
    <x v="16"/>
    <x v="0"/>
    <s v="New"/>
    <x v="0"/>
    <s v="Trail Bike Light"/>
    <n v="1"/>
    <n v="50.75"/>
    <n v="0.1"/>
    <n v="22.94"/>
    <x v="1178"/>
    <n v="22.94"/>
    <n v="22.735000000000003"/>
    <n v="0.49775588396278053"/>
    <n v="1"/>
  </r>
  <r>
    <x v="1201"/>
    <d v="2026-06-25T00:00:00"/>
    <n v="2026"/>
    <n v="2"/>
    <n v="6"/>
    <x v="5"/>
    <x v="2"/>
    <x v="5"/>
    <x v="3"/>
    <s v="Returning"/>
    <x v="4"/>
    <s v="Training Mat"/>
    <n v="1"/>
    <n v="50.33"/>
    <n v="0"/>
    <n v="21.66"/>
    <x v="1179"/>
    <n v="21.66"/>
    <n v="28.669999999999998"/>
    <n v="0.56964037353467112"/>
    <n v="1"/>
  </r>
  <r>
    <x v="1202"/>
    <d v="2026-06-26T00:00:00"/>
    <n v="2026"/>
    <n v="2"/>
    <n v="6"/>
    <x v="5"/>
    <x v="2"/>
    <x v="10"/>
    <x v="0"/>
    <s v="Business"/>
    <x v="2"/>
    <s v="Packing Cube Set"/>
    <n v="1"/>
    <n v="47.5"/>
    <n v="0.1"/>
    <n v="18.8"/>
    <x v="1180"/>
    <n v="18.8"/>
    <n v="23.95"/>
    <n v="0.56023391812865497"/>
    <n v="1"/>
  </r>
  <r>
    <x v="1203"/>
    <d v="2026-06-26T00:00:00"/>
    <n v="2026"/>
    <n v="2"/>
    <n v="6"/>
    <x v="5"/>
    <x v="2"/>
    <x v="10"/>
    <x v="3"/>
    <s v="Returning"/>
    <x v="2"/>
    <s v="Carry-On Duffel"/>
    <n v="2"/>
    <n v="130.33000000000001"/>
    <n v="0.1"/>
    <n v="67.319999999999993"/>
    <x v="1181"/>
    <n v="134.63999999999999"/>
    <n v="99.954000000000036"/>
    <n v="0.42607227806337772"/>
    <n v="1"/>
  </r>
  <r>
    <x v="1204"/>
    <d v="2026-06-26T00:00:00"/>
    <n v="2026"/>
    <n v="2"/>
    <n v="6"/>
    <x v="5"/>
    <x v="1"/>
    <x v="14"/>
    <x v="0"/>
    <s v="Returning"/>
    <x v="1"/>
    <s v="Summit Backpack 45L"/>
    <n v="3"/>
    <n v="156.76"/>
    <n v="0.05"/>
    <n v="78.63"/>
    <x v="1182"/>
    <n v="235.89"/>
    <n v="210.87599999999998"/>
    <n v="0.47200547937846654"/>
    <n v="1"/>
  </r>
  <r>
    <x v="1205"/>
    <d v="2026-06-26T00:00:00"/>
    <n v="2026"/>
    <n v="2"/>
    <n v="6"/>
    <x v="5"/>
    <x v="2"/>
    <x v="10"/>
    <x v="0"/>
    <s v="New"/>
    <x v="4"/>
    <s v="Recovery Roller"/>
    <n v="4"/>
    <n v="35.770000000000003"/>
    <n v="0"/>
    <n v="13.75"/>
    <x v="1183"/>
    <n v="55"/>
    <n v="88.080000000000013"/>
    <n v="0.61559966452334358"/>
    <n v="1"/>
  </r>
  <r>
    <x v="1206"/>
    <d v="2026-06-26T00:00:00"/>
    <n v="2026"/>
    <n v="2"/>
    <n v="6"/>
    <x v="5"/>
    <x v="1"/>
    <x v="14"/>
    <x v="0"/>
    <s v="Returning"/>
    <x v="0"/>
    <s v="Cycling Pack 12L"/>
    <n v="2"/>
    <n v="102.49"/>
    <n v="0"/>
    <n v="50.07"/>
    <x v="1184"/>
    <n v="100.14"/>
    <n v="104.83999999999999"/>
    <n v="0.51146453312518292"/>
    <n v="1"/>
  </r>
  <r>
    <x v="1207"/>
    <d v="2026-06-26T00:00:00"/>
    <n v="2026"/>
    <n v="2"/>
    <n v="6"/>
    <x v="5"/>
    <x v="0"/>
    <x v="0"/>
    <x v="1"/>
    <s v="Business"/>
    <x v="0"/>
    <s v="Commuter Helmet"/>
    <n v="8"/>
    <n v="82.47"/>
    <n v="0.15"/>
    <n v="42.58"/>
    <x v="1185"/>
    <n v="340.64"/>
    <n v="220.15599999999995"/>
    <n v="0.39257769313618496"/>
    <n v="1"/>
  </r>
  <r>
    <x v="1208"/>
    <d v="2026-06-26T00:00:00"/>
    <n v="2026"/>
    <n v="2"/>
    <n v="6"/>
    <x v="5"/>
    <x v="2"/>
    <x v="10"/>
    <x v="0"/>
    <s v="Returning"/>
    <x v="3"/>
    <s v="Compact Sleeping Bag"/>
    <n v="1"/>
    <n v="121.44"/>
    <n v="0"/>
    <n v="62.34"/>
    <x v="1186"/>
    <n v="62.34"/>
    <n v="59.099999999999994"/>
    <n v="0.48666007905138337"/>
    <n v="1"/>
  </r>
  <r>
    <x v="1209"/>
    <d v="2026-06-27T00:00:00"/>
    <n v="2026"/>
    <n v="2"/>
    <n v="6"/>
    <x v="5"/>
    <x v="0"/>
    <x v="0"/>
    <x v="3"/>
    <s v="New"/>
    <x v="2"/>
    <s v="Packing Cube Set"/>
    <n v="4"/>
    <n v="46.44"/>
    <n v="0.05"/>
    <n v="18.2"/>
    <x v="1187"/>
    <n v="72.8"/>
    <n v="103.67199999999998"/>
    <n v="0.58746996690693143"/>
    <n v="1"/>
  </r>
  <r>
    <x v="1210"/>
    <d v="2026-06-27T00:00:00"/>
    <n v="2026"/>
    <n v="2"/>
    <n v="6"/>
    <x v="5"/>
    <x v="0"/>
    <x v="0"/>
    <x v="3"/>
    <s v="Business"/>
    <x v="3"/>
    <s v="Trail Tent 2P"/>
    <n v="2"/>
    <n v="194.13"/>
    <n v="0.1"/>
    <n v="106.51"/>
    <x v="1188"/>
    <n v="213.02"/>
    <n v="136.41400000000002"/>
    <n v="0.39038559499075648"/>
    <n v="1"/>
  </r>
  <r>
    <x v="1211"/>
    <d v="2026-06-27T00:00:00"/>
    <n v="2026"/>
    <n v="2"/>
    <n v="6"/>
    <x v="5"/>
    <x v="0"/>
    <x v="9"/>
    <x v="0"/>
    <s v="Business"/>
    <x v="0"/>
    <s v="Commuter Helmet"/>
    <n v="4"/>
    <n v="81.86"/>
    <n v="0.05"/>
    <n v="42.22"/>
    <x v="1189"/>
    <n v="168.88"/>
    <n v="142.18799999999999"/>
    <n v="0.45709619761595532"/>
    <n v="1"/>
  </r>
  <r>
    <x v="1212"/>
    <d v="2026-06-27T00:00:00"/>
    <n v="2026"/>
    <n v="2"/>
    <n v="6"/>
    <x v="5"/>
    <x v="0"/>
    <x v="9"/>
    <x v="1"/>
    <s v="Business"/>
    <x v="2"/>
    <s v="Travel Backpack 35L"/>
    <n v="4"/>
    <n v="162.61000000000001"/>
    <n v="0.05"/>
    <n v="88.64"/>
    <x v="1190"/>
    <n v="354.56"/>
    <n v="263.358"/>
    <n v="0.4262021821665658"/>
    <n v="1"/>
  </r>
  <r>
    <x v="1213"/>
    <d v="2026-06-27T00:00:00"/>
    <n v="2026"/>
    <n v="2"/>
    <n v="6"/>
    <x v="5"/>
    <x v="1"/>
    <x v="12"/>
    <x v="2"/>
    <s v="New"/>
    <x v="0"/>
    <s v="Compact Repair Kit"/>
    <n v="1"/>
    <n v="40.26"/>
    <n v="0"/>
    <n v="16.62"/>
    <x v="1191"/>
    <n v="16.62"/>
    <n v="23.639999999999997"/>
    <n v="0.58718330849478384"/>
    <n v="1"/>
  </r>
  <r>
    <x v="1214"/>
    <d v="2026-06-27T00:00:00"/>
    <n v="2026"/>
    <n v="2"/>
    <n v="6"/>
    <x v="5"/>
    <x v="0"/>
    <x v="0"/>
    <x v="0"/>
    <s v="Business"/>
    <x v="2"/>
    <s v="Packing Cube Set"/>
    <n v="1"/>
    <n v="47.23"/>
    <n v="0.1"/>
    <n v="17.829999999999998"/>
    <x v="1192"/>
    <n v="17.829999999999998"/>
    <n v="24.677"/>
    <n v="0.58053967581810062"/>
    <n v="1"/>
  </r>
  <r>
    <x v="1215"/>
    <d v="2026-06-27T00:00:00"/>
    <n v="2026"/>
    <n v="2"/>
    <n v="6"/>
    <x v="5"/>
    <x v="2"/>
    <x v="10"/>
    <x v="0"/>
    <s v="New"/>
    <x v="4"/>
    <s v="Training Mat"/>
    <n v="1"/>
    <n v="50.13"/>
    <n v="0.15"/>
    <n v="22.22"/>
    <x v="1193"/>
    <n v="22.22"/>
    <n v="20.390500000000003"/>
    <n v="0.47853228664296366"/>
    <n v="1"/>
  </r>
  <r>
    <x v="1216"/>
    <d v="2026-06-27T00:00:00"/>
    <n v="2026"/>
    <n v="2"/>
    <n v="6"/>
    <x v="5"/>
    <x v="2"/>
    <x v="3"/>
    <x v="0"/>
    <s v="Business"/>
    <x v="3"/>
    <s v="Alpine Tent 4P"/>
    <n v="2"/>
    <n v="345.82"/>
    <n v="0.05"/>
    <n v="196.24"/>
    <x v="1194"/>
    <n v="392.48"/>
    <n v="264.57799999999997"/>
    <n v="0.40267069269379563"/>
    <n v="1"/>
  </r>
  <r>
    <x v="1217"/>
    <d v="2026-06-27T00:00:00"/>
    <n v="2026"/>
    <n v="2"/>
    <n v="6"/>
    <x v="5"/>
    <x v="0"/>
    <x v="15"/>
    <x v="2"/>
    <s v="New"/>
    <x v="3"/>
    <s v="Compact Sleeping Bag"/>
    <n v="1"/>
    <n v="126.12"/>
    <n v="0"/>
    <n v="62.18"/>
    <x v="1195"/>
    <n v="62.18"/>
    <n v="63.940000000000005"/>
    <n v="0.50697748176339996"/>
    <n v="1"/>
  </r>
  <r>
    <x v="1218"/>
    <d v="2026-06-28T00:00:00"/>
    <n v="2026"/>
    <n v="2"/>
    <n v="6"/>
    <x v="5"/>
    <x v="3"/>
    <x v="7"/>
    <x v="3"/>
    <s v="Returning"/>
    <x v="4"/>
    <s v="Recovery Roller"/>
    <n v="1"/>
    <n v="36"/>
    <n v="0"/>
    <n v="13.95"/>
    <x v="1196"/>
    <n v="13.95"/>
    <n v="22.05"/>
    <n v="0.61250000000000004"/>
    <n v="1"/>
  </r>
  <r>
    <x v="1219"/>
    <d v="2026-06-28T00:00:00"/>
    <n v="2026"/>
    <n v="2"/>
    <n v="6"/>
    <x v="5"/>
    <x v="0"/>
    <x v="0"/>
    <x v="0"/>
    <s v="Returning"/>
    <x v="2"/>
    <s v="Travel Backpack 35L"/>
    <n v="1"/>
    <n v="162.25"/>
    <n v="0.05"/>
    <n v="89.28"/>
    <x v="1197"/>
    <n v="89.28"/>
    <n v="64.857499999999987"/>
    <n v="0.42077690373854509"/>
    <n v="1"/>
  </r>
  <r>
    <x v="1220"/>
    <d v="2026-06-28T00:00:00"/>
    <n v="2026"/>
    <n v="2"/>
    <n v="6"/>
    <x v="5"/>
    <x v="1"/>
    <x v="11"/>
    <x v="0"/>
    <s v="Returning"/>
    <x v="1"/>
    <s v="Summit Backpack 45L"/>
    <n v="1"/>
    <n v="150.44"/>
    <n v="0"/>
    <n v="80.5"/>
    <x v="1198"/>
    <n v="80.5"/>
    <n v="69.94"/>
    <n v="0.46490295134272797"/>
    <n v="1"/>
  </r>
  <r>
    <x v="1221"/>
    <d v="2026-06-28T00:00:00"/>
    <n v="2026"/>
    <n v="2"/>
    <n v="6"/>
    <x v="5"/>
    <x v="0"/>
    <x v="0"/>
    <x v="2"/>
    <s v="Business"/>
    <x v="3"/>
    <s v="Compact Sleeping Bag"/>
    <n v="2"/>
    <n v="126.17"/>
    <n v="0.05"/>
    <n v="61.13"/>
    <x v="1199"/>
    <n v="122.26"/>
    <n v="117.46299999999998"/>
    <n v="0.48999470221881081"/>
    <n v="1"/>
  </r>
  <r>
    <x v="1222"/>
    <d v="2026-06-28T00:00:00"/>
    <n v="2026"/>
    <n v="2"/>
    <n v="6"/>
    <x v="5"/>
    <x v="3"/>
    <x v="7"/>
    <x v="3"/>
    <s v="Returning"/>
    <x v="3"/>
    <s v="Portable Camp Stove"/>
    <n v="2"/>
    <n v="83.72"/>
    <n v="0"/>
    <n v="38.96"/>
    <x v="1200"/>
    <n v="77.92"/>
    <n v="89.52"/>
    <n v="0.53463927376970855"/>
    <n v="1"/>
  </r>
  <r>
    <x v="1223"/>
    <d v="2026-06-28T00:00:00"/>
    <n v="2026"/>
    <n v="2"/>
    <n v="6"/>
    <x v="5"/>
    <x v="3"/>
    <x v="8"/>
    <x v="3"/>
    <s v="New"/>
    <x v="1"/>
    <s v="Trekking Poles"/>
    <n v="1"/>
    <n v="70.58"/>
    <n v="0"/>
    <n v="32.78"/>
    <x v="1201"/>
    <n v="32.78"/>
    <n v="37.799999999999997"/>
    <n v="0.53556248228960046"/>
    <n v="1"/>
  </r>
  <r>
    <x v="1224"/>
    <d v="2026-06-28T00:00:00"/>
    <n v="2026"/>
    <n v="2"/>
    <n v="6"/>
    <x v="5"/>
    <x v="3"/>
    <x v="13"/>
    <x v="1"/>
    <s v="Business"/>
    <x v="3"/>
    <s v="Portable Camp Stove"/>
    <n v="5"/>
    <n v="81.96"/>
    <n v="0.05"/>
    <n v="39.130000000000003"/>
    <x v="1202"/>
    <n v="195.65"/>
    <n v="193.65999999999994"/>
    <n v="0.497444196141892"/>
    <n v="1"/>
  </r>
  <r>
    <x v="1225"/>
    <d v="2026-06-28T00:00:00"/>
    <n v="2026"/>
    <n v="2"/>
    <n v="6"/>
    <x v="5"/>
    <x v="1"/>
    <x v="14"/>
    <x v="0"/>
    <s v="New"/>
    <x v="0"/>
    <s v="Compact Repair Kit"/>
    <n v="1"/>
    <n v="40.67"/>
    <n v="0"/>
    <n v="16.5"/>
    <x v="1203"/>
    <n v="16.5"/>
    <n v="24.17"/>
    <n v="0.59429554954511932"/>
    <n v="1"/>
  </r>
  <r>
    <x v="1226"/>
    <d v="2026-06-28T00:00:00"/>
    <n v="2026"/>
    <n v="2"/>
    <n v="6"/>
    <x v="5"/>
    <x v="2"/>
    <x v="16"/>
    <x v="2"/>
    <s v="New"/>
    <x v="4"/>
    <s v="Resistance Band Set"/>
    <n v="1"/>
    <n v="40.94"/>
    <n v="0"/>
    <n v="14.47"/>
    <x v="1204"/>
    <n v="14.47"/>
    <n v="26.47"/>
    <n v="0.64655593551538837"/>
    <n v="1"/>
  </r>
  <r>
    <x v="1227"/>
    <d v="2026-06-29T00:00:00"/>
    <n v="2026"/>
    <n v="2"/>
    <n v="6"/>
    <x v="5"/>
    <x v="3"/>
    <x v="8"/>
    <x v="1"/>
    <s v="Business"/>
    <x v="0"/>
    <s v="Cycling Pack 12L"/>
    <n v="3"/>
    <n v="100.89"/>
    <n v="0.05"/>
    <n v="49.08"/>
    <x v="1205"/>
    <n v="147.24"/>
    <n v="140.29649999999998"/>
    <n v="0.48792588071427451"/>
    <n v="1"/>
  </r>
  <r>
    <x v="1228"/>
    <d v="2026-06-29T00:00:00"/>
    <n v="2026"/>
    <n v="2"/>
    <n v="6"/>
    <x v="5"/>
    <x v="1"/>
    <x v="12"/>
    <x v="1"/>
    <s v="Business"/>
    <x v="0"/>
    <s v="Compact Repair Kit"/>
    <n v="3"/>
    <n v="39.78"/>
    <n v="0.15"/>
    <n v="16.850000000000001"/>
    <x v="1206"/>
    <n v="50.550000000000004"/>
    <n v="50.889000000000003"/>
    <n v="0.50167095495815217"/>
    <n v="1"/>
  </r>
  <r>
    <x v="1229"/>
    <d v="2026-06-29T00:00:00"/>
    <n v="2026"/>
    <n v="2"/>
    <n v="6"/>
    <x v="5"/>
    <x v="0"/>
    <x v="0"/>
    <x v="0"/>
    <s v="Returning"/>
    <x v="4"/>
    <s v="Resistance Band Set"/>
    <n v="1"/>
    <n v="40.299999999999997"/>
    <n v="0.05"/>
    <n v="14.79"/>
    <x v="1207"/>
    <n v="14.79"/>
    <n v="23.494999999999997"/>
    <n v="0.61368682251534545"/>
    <n v="1"/>
  </r>
  <r>
    <x v="1230"/>
    <d v="2026-06-29T00:00:00"/>
    <n v="2026"/>
    <n v="2"/>
    <n v="6"/>
    <x v="5"/>
    <x v="1"/>
    <x v="11"/>
    <x v="2"/>
    <s v="Returning"/>
    <x v="1"/>
    <s v="Hiking Daypack 20L"/>
    <n v="1"/>
    <n v="90.91"/>
    <n v="0.05"/>
    <n v="45.9"/>
    <x v="1208"/>
    <n v="45.9"/>
    <n v="40.464499999999994"/>
    <n v="0.46853163047316893"/>
    <n v="1"/>
  </r>
  <r>
    <x v="1231"/>
    <d v="2026-06-29T00:00:00"/>
    <n v="2026"/>
    <n v="2"/>
    <n v="6"/>
    <x v="5"/>
    <x v="0"/>
    <x v="0"/>
    <x v="1"/>
    <s v="Business"/>
    <x v="2"/>
    <s v="Travel Backpack 35L"/>
    <n v="5"/>
    <n v="162.29"/>
    <n v="0.15"/>
    <n v="86.66"/>
    <x v="1209"/>
    <n v="433.29999999999995"/>
    <n v="256.4325"/>
    <n v="0.37178543855770174"/>
    <n v="1"/>
  </r>
  <r>
    <x v="1232"/>
    <d v="2026-06-29T00:00:00"/>
    <n v="2026"/>
    <n v="2"/>
    <n v="6"/>
    <x v="5"/>
    <x v="1"/>
    <x v="11"/>
    <x v="0"/>
    <s v="Business"/>
    <x v="0"/>
    <s v="Trail Bike Light"/>
    <n v="2"/>
    <n v="51.03"/>
    <n v="0"/>
    <n v="22.59"/>
    <x v="1210"/>
    <n v="45.18"/>
    <n v="56.88"/>
    <n v="0.55731922398589062"/>
    <n v="1"/>
  </r>
  <r>
    <x v="1233"/>
    <d v="2026-06-29T00:00:00"/>
    <n v="2026"/>
    <n v="2"/>
    <n v="6"/>
    <x v="5"/>
    <x v="1"/>
    <x v="12"/>
    <x v="0"/>
    <s v="Business"/>
    <x v="4"/>
    <s v="Training Mat"/>
    <n v="1"/>
    <n v="50.67"/>
    <n v="0"/>
    <n v="22.18"/>
    <x v="1211"/>
    <n v="22.18"/>
    <n v="28.490000000000002"/>
    <n v="0.56226564041839355"/>
    <n v="1"/>
  </r>
  <r>
    <x v="1234"/>
    <d v="2026-06-29T00:00:00"/>
    <n v="2026"/>
    <n v="2"/>
    <n v="6"/>
    <x v="5"/>
    <x v="3"/>
    <x v="8"/>
    <x v="1"/>
    <s v="Returning"/>
    <x v="2"/>
    <s v="Carry-On Duffel"/>
    <n v="10"/>
    <n v="130.62"/>
    <n v="0.05"/>
    <n v="67.05"/>
    <x v="1212"/>
    <n v="670.5"/>
    <n v="570.38999999999987"/>
    <n v="0.45966201677828006"/>
    <n v="1"/>
  </r>
  <r>
    <x v="1235"/>
    <d v="2026-06-29T00:00:00"/>
    <n v="2026"/>
    <n v="2"/>
    <n v="6"/>
    <x v="5"/>
    <x v="2"/>
    <x v="5"/>
    <x v="0"/>
    <s v="New"/>
    <x v="3"/>
    <s v="Trail Tent 2P"/>
    <n v="4"/>
    <n v="194.6"/>
    <n v="0"/>
    <n v="104.64"/>
    <x v="1213"/>
    <n v="418.56"/>
    <n v="359.84"/>
    <n v="0.46228160328879753"/>
    <n v="1"/>
  </r>
  <r>
    <x v="1236"/>
    <d v="2026-06-30T00:00:00"/>
    <n v="2026"/>
    <n v="2"/>
    <n v="6"/>
    <x v="5"/>
    <x v="2"/>
    <x v="2"/>
    <x v="2"/>
    <s v="New"/>
    <x v="1"/>
    <s v="Hiking Daypack 20L"/>
    <n v="1"/>
    <n v="94"/>
    <n v="0"/>
    <n v="45.62"/>
    <x v="1214"/>
    <n v="45.62"/>
    <n v="48.38"/>
    <n v="0.51468085106382977"/>
    <n v="1"/>
  </r>
  <r>
    <x v="1237"/>
    <d v="2026-06-30T00:00:00"/>
    <n v="2026"/>
    <n v="2"/>
    <n v="6"/>
    <x v="5"/>
    <x v="3"/>
    <x v="8"/>
    <x v="0"/>
    <s v="Returning"/>
    <x v="4"/>
    <s v="Resistance Band Set"/>
    <n v="2"/>
    <n v="40.46"/>
    <n v="0"/>
    <n v="15.15"/>
    <x v="1215"/>
    <n v="30.3"/>
    <n v="50.620000000000005"/>
    <n v="0.62555610479485912"/>
    <n v="1"/>
  </r>
  <r>
    <x v="1238"/>
    <d v="2026-06-30T00:00:00"/>
    <n v="2026"/>
    <n v="2"/>
    <n v="6"/>
    <x v="5"/>
    <x v="1"/>
    <x v="6"/>
    <x v="2"/>
    <s v="New"/>
    <x v="1"/>
    <s v="Summit Backpack 45L"/>
    <n v="1"/>
    <n v="156.11000000000001"/>
    <n v="0"/>
    <n v="79.52"/>
    <x v="1216"/>
    <n v="79.52"/>
    <n v="76.590000000000018"/>
    <n v="0.49061559157004681"/>
    <n v="1"/>
  </r>
  <r>
    <x v="1239"/>
    <d v="2026-07-01T00:00:00"/>
    <n v="2026"/>
    <n v="3"/>
    <n v="7"/>
    <x v="6"/>
    <x v="2"/>
    <x v="3"/>
    <x v="0"/>
    <s v="Returning"/>
    <x v="3"/>
    <s v="Compact Sleeping Bag"/>
    <n v="2"/>
    <n v="121.78"/>
    <n v="0.1"/>
    <n v="59.62"/>
    <x v="1217"/>
    <n v="119.24"/>
    <n v="99.964000000000013"/>
    <n v="0.45603182423678407"/>
    <n v="1"/>
  </r>
  <r>
    <x v="1240"/>
    <d v="2026-07-01T00:00:00"/>
    <n v="2026"/>
    <n v="3"/>
    <n v="7"/>
    <x v="6"/>
    <x v="0"/>
    <x v="15"/>
    <x v="3"/>
    <s v="New"/>
    <x v="4"/>
    <s v="Recovery Roller"/>
    <n v="3"/>
    <n v="36.22"/>
    <n v="0.1"/>
    <n v="13.83"/>
    <x v="1218"/>
    <n v="41.49"/>
    <n v="56.303999999999995"/>
    <n v="0.57574084299650286"/>
    <n v="1"/>
  </r>
  <r>
    <x v="1241"/>
    <d v="2026-07-01T00:00:00"/>
    <n v="2026"/>
    <n v="3"/>
    <n v="7"/>
    <x v="6"/>
    <x v="3"/>
    <x v="7"/>
    <x v="1"/>
    <s v="Business"/>
    <x v="2"/>
    <s v="Travel Backpack 35L"/>
    <n v="10"/>
    <n v="161.78"/>
    <n v="0.1"/>
    <n v="85.11"/>
    <x v="1219"/>
    <n v="851.1"/>
    <n v="604.91999999999996"/>
    <n v="0.4154613260806857"/>
    <n v="1"/>
  </r>
  <r>
    <x v="1242"/>
    <d v="2026-07-01T00:00:00"/>
    <n v="2026"/>
    <n v="3"/>
    <n v="7"/>
    <x v="6"/>
    <x v="3"/>
    <x v="7"/>
    <x v="0"/>
    <s v="Business"/>
    <x v="3"/>
    <s v="Compact Sleeping Bag"/>
    <n v="3"/>
    <n v="126.23"/>
    <n v="0.05"/>
    <n v="61.81"/>
    <x v="1220"/>
    <n v="185.43"/>
    <n v="174.32549999999998"/>
    <n v="0.4845666014835075"/>
    <n v="1"/>
  </r>
  <r>
    <x v="1243"/>
    <d v="2026-07-01T00:00:00"/>
    <n v="2026"/>
    <n v="3"/>
    <n v="7"/>
    <x v="6"/>
    <x v="3"/>
    <x v="8"/>
    <x v="0"/>
    <s v="Returning"/>
    <x v="0"/>
    <s v="Commuter Helmet"/>
    <n v="4"/>
    <n v="79.97"/>
    <n v="0.1"/>
    <n v="43.36"/>
    <x v="1221"/>
    <n v="173.44"/>
    <n v="114.452"/>
    <n v="0.39755185972517471"/>
    <n v="1"/>
  </r>
  <r>
    <x v="1244"/>
    <d v="2026-07-01T00:00:00"/>
    <n v="2026"/>
    <n v="3"/>
    <n v="7"/>
    <x v="6"/>
    <x v="3"/>
    <x v="8"/>
    <x v="2"/>
    <s v="New"/>
    <x v="0"/>
    <s v="Cycling Pack 12L"/>
    <n v="2"/>
    <n v="102.37"/>
    <n v="0"/>
    <n v="50.25"/>
    <x v="1222"/>
    <n v="100.5"/>
    <n v="104.24000000000001"/>
    <n v="0.50913353521539517"/>
    <n v="1"/>
  </r>
  <r>
    <x v="1245"/>
    <d v="2026-07-01T00:00:00"/>
    <n v="2026"/>
    <n v="3"/>
    <n v="7"/>
    <x v="6"/>
    <x v="3"/>
    <x v="13"/>
    <x v="0"/>
    <s v="New"/>
    <x v="0"/>
    <s v="Cycling Pack 12L"/>
    <n v="1"/>
    <n v="102.13"/>
    <n v="0"/>
    <n v="49.17"/>
    <x v="1223"/>
    <n v="49.17"/>
    <n v="52.959999999999994"/>
    <n v="0.5185547831195535"/>
    <n v="1"/>
  </r>
  <r>
    <x v="1246"/>
    <d v="2026-07-02T00:00:00"/>
    <n v="2026"/>
    <n v="3"/>
    <n v="7"/>
    <x v="6"/>
    <x v="2"/>
    <x v="2"/>
    <x v="0"/>
    <s v="Returning"/>
    <x v="2"/>
    <s v="Travel Backpack 35L"/>
    <n v="1"/>
    <n v="161.82"/>
    <n v="0"/>
    <n v="87.15"/>
    <x v="1224"/>
    <n v="87.15"/>
    <n v="74.669999999999987"/>
    <n v="0.46143863552094916"/>
    <n v="1"/>
  </r>
  <r>
    <x v="1247"/>
    <d v="2026-07-02T00:00:00"/>
    <n v="2026"/>
    <n v="3"/>
    <n v="7"/>
    <x v="6"/>
    <x v="3"/>
    <x v="8"/>
    <x v="0"/>
    <s v="New"/>
    <x v="0"/>
    <s v="Commuter Helmet"/>
    <n v="2"/>
    <n v="83.29"/>
    <n v="0"/>
    <n v="42.45"/>
    <x v="1225"/>
    <n v="84.9"/>
    <n v="81.680000000000007"/>
    <n v="0.49033497418657701"/>
    <n v="1"/>
  </r>
  <r>
    <x v="1248"/>
    <d v="2026-07-02T00:00:00"/>
    <n v="2026"/>
    <n v="3"/>
    <n v="7"/>
    <x v="6"/>
    <x v="2"/>
    <x v="16"/>
    <x v="0"/>
    <s v="New"/>
    <x v="2"/>
    <s v="Carry-On Duffel"/>
    <n v="2"/>
    <n v="136.72999999999999"/>
    <n v="0"/>
    <n v="66.03"/>
    <x v="1226"/>
    <n v="132.06"/>
    <n v="141.39999999999998"/>
    <n v="0.5170774519125283"/>
    <n v="1"/>
  </r>
  <r>
    <x v="1249"/>
    <d v="2026-07-02T00:00:00"/>
    <n v="2026"/>
    <n v="3"/>
    <n v="7"/>
    <x v="6"/>
    <x v="2"/>
    <x v="2"/>
    <x v="3"/>
    <s v="Returning"/>
    <x v="1"/>
    <s v="Summit Backpack 45L"/>
    <n v="2"/>
    <n v="152.44"/>
    <n v="0"/>
    <n v="81.23"/>
    <x v="1227"/>
    <n v="162.46"/>
    <n v="142.41999999999999"/>
    <n v="0.46713461033849379"/>
    <n v="1"/>
  </r>
  <r>
    <x v="1250"/>
    <d v="2026-07-02T00:00:00"/>
    <n v="2026"/>
    <n v="3"/>
    <n v="7"/>
    <x v="6"/>
    <x v="3"/>
    <x v="7"/>
    <x v="0"/>
    <s v="New"/>
    <x v="1"/>
    <s v="Trekking Poles"/>
    <n v="2"/>
    <n v="71.28"/>
    <n v="0.1"/>
    <n v="32.67"/>
    <x v="1228"/>
    <n v="65.34"/>
    <n v="62.963999999999999"/>
    <n v="0.4907407407407407"/>
    <n v="1"/>
  </r>
  <r>
    <x v="1251"/>
    <d v="2026-07-02T00:00:00"/>
    <n v="2026"/>
    <n v="3"/>
    <n v="7"/>
    <x v="6"/>
    <x v="2"/>
    <x v="3"/>
    <x v="3"/>
    <s v="Returning"/>
    <x v="0"/>
    <s v="Commuter Helmet"/>
    <n v="1"/>
    <n v="80.290000000000006"/>
    <n v="0.1"/>
    <n v="43.47"/>
    <x v="1229"/>
    <n v="43.47"/>
    <n v="28.791000000000011"/>
    <n v="0.39843068875326948"/>
    <n v="1"/>
  </r>
  <r>
    <x v="1252"/>
    <d v="2026-07-02T00:00:00"/>
    <n v="2026"/>
    <n v="3"/>
    <n v="7"/>
    <x v="6"/>
    <x v="1"/>
    <x v="6"/>
    <x v="3"/>
    <s v="New"/>
    <x v="1"/>
    <s v="Trail Boots"/>
    <n v="1"/>
    <n v="142.38"/>
    <n v="0.05"/>
    <n v="77.17"/>
    <x v="1230"/>
    <n v="77.17"/>
    <n v="58.090999999999994"/>
    <n v="0.42947338848596417"/>
    <n v="1"/>
  </r>
  <r>
    <x v="1253"/>
    <d v="2026-07-02T00:00:00"/>
    <n v="2026"/>
    <n v="3"/>
    <n v="7"/>
    <x v="6"/>
    <x v="3"/>
    <x v="7"/>
    <x v="0"/>
    <s v="New"/>
    <x v="1"/>
    <s v="Hiking Daypack 20L"/>
    <n v="3"/>
    <n v="91.47"/>
    <n v="0.05"/>
    <n v="45.6"/>
    <x v="1231"/>
    <n v="136.80000000000001"/>
    <n v="123.88949999999994"/>
    <n v="0.47523778287963253"/>
    <n v="1"/>
  </r>
  <r>
    <x v="1254"/>
    <d v="2026-07-02T00:00:00"/>
    <n v="2026"/>
    <n v="3"/>
    <n v="7"/>
    <x v="6"/>
    <x v="1"/>
    <x v="11"/>
    <x v="2"/>
    <s v="New"/>
    <x v="2"/>
    <s v="Packing Cube Set"/>
    <n v="1"/>
    <n v="45.92"/>
    <n v="0.05"/>
    <n v="17.91"/>
    <x v="1232"/>
    <n v="17.91"/>
    <n v="25.714000000000002"/>
    <n v="0.58944617641665142"/>
    <n v="1"/>
  </r>
  <r>
    <x v="1255"/>
    <d v="2026-07-03T00:00:00"/>
    <n v="2026"/>
    <n v="3"/>
    <n v="7"/>
    <x v="6"/>
    <x v="3"/>
    <x v="4"/>
    <x v="2"/>
    <s v="New"/>
    <x v="4"/>
    <s v="Recovery Roller"/>
    <n v="1"/>
    <n v="36.01"/>
    <n v="0"/>
    <n v="14.11"/>
    <x v="1143"/>
    <n v="14.11"/>
    <n v="21.9"/>
    <n v="0.60816439877811723"/>
    <n v="1"/>
  </r>
  <r>
    <x v="1256"/>
    <d v="2026-07-03T00:00:00"/>
    <n v="2026"/>
    <n v="3"/>
    <n v="7"/>
    <x v="6"/>
    <x v="3"/>
    <x v="13"/>
    <x v="0"/>
    <s v="Business"/>
    <x v="2"/>
    <s v="Travel Backpack 35L"/>
    <n v="1"/>
    <n v="165.8"/>
    <n v="0.1"/>
    <n v="88.32"/>
    <x v="1233"/>
    <n v="88.32"/>
    <n v="60.900000000000034"/>
    <n v="0.40812223562525146"/>
    <n v="1"/>
  </r>
  <r>
    <x v="1257"/>
    <d v="2026-07-03T00:00:00"/>
    <n v="2026"/>
    <n v="3"/>
    <n v="7"/>
    <x v="6"/>
    <x v="2"/>
    <x v="2"/>
    <x v="1"/>
    <s v="Business"/>
    <x v="4"/>
    <s v="Resistance Band Set"/>
    <n v="5"/>
    <n v="40.36"/>
    <n v="0.15"/>
    <n v="14.57"/>
    <x v="1234"/>
    <n v="72.849999999999994"/>
    <n v="98.68"/>
    <n v="0.57529295167026184"/>
    <n v="1"/>
  </r>
  <r>
    <x v="1258"/>
    <d v="2026-07-03T00:00:00"/>
    <n v="2026"/>
    <n v="3"/>
    <n v="7"/>
    <x v="6"/>
    <x v="2"/>
    <x v="16"/>
    <x v="1"/>
    <s v="Business"/>
    <x v="1"/>
    <s v="Trail Boots"/>
    <n v="12"/>
    <n v="143.77000000000001"/>
    <n v="0.1"/>
    <n v="81.680000000000007"/>
    <x v="1235"/>
    <n v="980.16000000000008"/>
    <n v="572.55600000000027"/>
    <n v="0.3687448316369511"/>
    <n v="1"/>
  </r>
  <r>
    <x v="1259"/>
    <d v="2026-07-03T00:00:00"/>
    <n v="2026"/>
    <n v="3"/>
    <n v="7"/>
    <x v="6"/>
    <x v="1"/>
    <x v="12"/>
    <x v="0"/>
    <s v="New"/>
    <x v="1"/>
    <s v="Trekking Poles"/>
    <n v="2"/>
    <n v="70.5"/>
    <n v="0"/>
    <n v="32.51"/>
    <x v="1236"/>
    <n v="65.02"/>
    <n v="75.98"/>
    <n v="0.53886524822695037"/>
    <n v="1"/>
  </r>
  <r>
    <x v="1260"/>
    <d v="2026-07-03T00:00:00"/>
    <n v="2026"/>
    <n v="3"/>
    <n v="7"/>
    <x v="6"/>
    <x v="1"/>
    <x v="14"/>
    <x v="0"/>
    <s v="New"/>
    <x v="1"/>
    <s v="Summit Backpack 45L"/>
    <n v="2"/>
    <n v="152.88999999999999"/>
    <n v="0"/>
    <n v="81.34"/>
    <x v="1237"/>
    <n v="162.68"/>
    <n v="143.09999999999997"/>
    <n v="0.46798351756164558"/>
    <n v="1"/>
  </r>
  <r>
    <x v="1261"/>
    <d v="2026-07-04T00:00:00"/>
    <n v="2026"/>
    <n v="3"/>
    <n v="7"/>
    <x v="6"/>
    <x v="0"/>
    <x v="15"/>
    <x v="0"/>
    <s v="New"/>
    <x v="0"/>
    <s v="Commuter Helmet"/>
    <n v="2"/>
    <n v="81.900000000000006"/>
    <n v="0"/>
    <n v="42.61"/>
    <x v="1238"/>
    <n v="85.22"/>
    <n v="78.580000000000013"/>
    <n v="0.47973137973137975"/>
    <n v="1"/>
  </r>
  <r>
    <x v="1262"/>
    <d v="2026-07-04T00:00:00"/>
    <n v="2026"/>
    <n v="3"/>
    <n v="7"/>
    <x v="6"/>
    <x v="2"/>
    <x v="10"/>
    <x v="2"/>
    <s v="New"/>
    <x v="0"/>
    <s v="Cycling Pack 12L"/>
    <n v="1"/>
    <n v="103.58"/>
    <n v="0"/>
    <n v="51.94"/>
    <x v="1239"/>
    <n v="51.94"/>
    <n v="51.64"/>
    <n v="0.49855184398532537"/>
    <n v="1"/>
  </r>
  <r>
    <x v="1263"/>
    <d v="2026-07-04T00:00:00"/>
    <n v="2026"/>
    <n v="3"/>
    <n v="7"/>
    <x v="6"/>
    <x v="2"/>
    <x v="3"/>
    <x v="1"/>
    <s v="Returning"/>
    <x v="1"/>
    <s v="Trekking Poles"/>
    <n v="4"/>
    <n v="69.7"/>
    <n v="0.1"/>
    <n v="32.799999999999997"/>
    <x v="1240"/>
    <n v="131.19999999999999"/>
    <n v="119.72000000000003"/>
    <n v="0.47712418300653603"/>
    <n v="1"/>
  </r>
  <r>
    <x v="1264"/>
    <d v="2026-07-04T00:00:00"/>
    <n v="2026"/>
    <n v="3"/>
    <n v="7"/>
    <x v="6"/>
    <x v="1"/>
    <x v="12"/>
    <x v="0"/>
    <s v="Business"/>
    <x v="4"/>
    <s v="Resistance Band Set"/>
    <n v="1"/>
    <n v="40.549999999999997"/>
    <n v="0.05"/>
    <n v="14.44"/>
    <x v="1241"/>
    <n v="14.44"/>
    <n v="24.082499999999996"/>
    <n v="0.62515413070283599"/>
    <n v="1"/>
  </r>
  <r>
    <x v="1265"/>
    <d v="2026-07-04T00:00:00"/>
    <n v="2026"/>
    <n v="3"/>
    <n v="7"/>
    <x v="6"/>
    <x v="3"/>
    <x v="8"/>
    <x v="0"/>
    <s v="New"/>
    <x v="1"/>
    <s v="Trail Boots"/>
    <n v="2"/>
    <n v="145.88999999999999"/>
    <n v="0"/>
    <n v="80.709999999999994"/>
    <x v="1242"/>
    <n v="161.41999999999999"/>
    <n v="130.35999999999999"/>
    <n v="0.4467749674412228"/>
    <n v="1"/>
  </r>
  <r>
    <x v="1266"/>
    <d v="2026-07-04T00:00:00"/>
    <n v="2026"/>
    <n v="3"/>
    <n v="7"/>
    <x v="6"/>
    <x v="3"/>
    <x v="13"/>
    <x v="0"/>
    <s v="Returning"/>
    <x v="2"/>
    <s v="Travel Backpack 35L"/>
    <n v="1"/>
    <n v="163.25"/>
    <n v="0"/>
    <n v="89.71"/>
    <x v="1243"/>
    <n v="89.71"/>
    <n v="73.540000000000006"/>
    <n v="0.45047473200612559"/>
    <n v="1"/>
  </r>
  <r>
    <x v="1267"/>
    <d v="2026-07-04T00:00:00"/>
    <n v="2026"/>
    <n v="3"/>
    <n v="7"/>
    <x v="6"/>
    <x v="1"/>
    <x v="1"/>
    <x v="0"/>
    <s v="Returning"/>
    <x v="4"/>
    <s v="Resistance Band Set"/>
    <n v="1"/>
    <n v="40.39"/>
    <n v="0.1"/>
    <n v="14.38"/>
    <x v="454"/>
    <n v="14.38"/>
    <n v="21.970999999999997"/>
    <n v="0.60441253335534095"/>
    <n v="1"/>
  </r>
  <r>
    <x v="1268"/>
    <d v="2026-07-04T00:00:00"/>
    <n v="2026"/>
    <n v="3"/>
    <n v="7"/>
    <x v="6"/>
    <x v="0"/>
    <x v="15"/>
    <x v="2"/>
    <s v="Returning"/>
    <x v="3"/>
    <s v="Trail Tent 2P"/>
    <n v="1"/>
    <n v="200.22"/>
    <n v="0"/>
    <n v="104.38"/>
    <x v="1244"/>
    <n v="104.38"/>
    <n v="95.84"/>
    <n v="0.47867345919488563"/>
    <n v="1"/>
  </r>
  <r>
    <x v="1269"/>
    <d v="2026-07-04T00:00:00"/>
    <n v="2026"/>
    <n v="3"/>
    <n v="7"/>
    <x v="6"/>
    <x v="1"/>
    <x v="6"/>
    <x v="0"/>
    <s v="Returning"/>
    <x v="2"/>
    <s v="Travel Backpack 35L"/>
    <n v="1"/>
    <n v="164.78"/>
    <n v="0.1"/>
    <n v="88.72"/>
    <x v="1245"/>
    <n v="88.72"/>
    <n v="59.581999999999994"/>
    <n v="0.4017612709201494"/>
    <n v="1"/>
  </r>
  <r>
    <x v="1270"/>
    <d v="2026-07-04T00:00:00"/>
    <n v="2026"/>
    <n v="3"/>
    <n v="7"/>
    <x v="6"/>
    <x v="1"/>
    <x v="14"/>
    <x v="0"/>
    <s v="Returning"/>
    <x v="1"/>
    <s v="Trail Boots"/>
    <n v="4"/>
    <n v="142.86000000000001"/>
    <n v="0"/>
    <n v="81.62"/>
    <x v="1246"/>
    <n v="326.48"/>
    <n v="244.96000000000004"/>
    <n v="0.42867142657146862"/>
    <n v="1"/>
  </r>
  <r>
    <x v="1271"/>
    <d v="2026-07-05T00:00:00"/>
    <n v="2026"/>
    <n v="3"/>
    <n v="7"/>
    <x v="6"/>
    <x v="3"/>
    <x v="13"/>
    <x v="3"/>
    <s v="Business"/>
    <x v="0"/>
    <s v="Compact Repair Kit"/>
    <n v="1"/>
    <n v="41.18"/>
    <n v="0"/>
    <n v="16.25"/>
    <x v="1247"/>
    <n v="16.25"/>
    <n v="24.93"/>
    <n v="0.6053909664885867"/>
    <n v="1"/>
  </r>
  <r>
    <x v="1272"/>
    <d v="2026-07-05T00:00:00"/>
    <n v="2026"/>
    <n v="3"/>
    <n v="7"/>
    <x v="6"/>
    <x v="1"/>
    <x v="11"/>
    <x v="1"/>
    <s v="Business"/>
    <x v="4"/>
    <s v="Recovery Roller"/>
    <n v="12"/>
    <n v="35.81"/>
    <n v="0.15"/>
    <n v="14.29"/>
    <x v="1248"/>
    <n v="171.48"/>
    <n v="193.78200000000001"/>
    <n v="0.53052877112866936"/>
    <n v="1"/>
  </r>
  <r>
    <x v="1273"/>
    <d v="2026-07-05T00:00:00"/>
    <n v="2026"/>
    <n v="3"/>
    <n v="7"/>
    <x v="6"/>
    <x v="1"/>
    <x v="14"/>
    <x v="2"/>
    <s v="New"/>
    <x v="3"/>
    <s v="Alpine Tent 4P"/>
    <n v="3"/>
    <n v="345.42"/>
    <n v="0"/>
    <n v="198.69"/>
    <x v="1249"/>
    <n v="596.06999999999994"/>
    <n v="440.19000000000005"/>
    <n v="0.42478721556366167"/>
    <n v="1"/>
  </r>
  <r>
    <x v="1274"/>
    <d v="2026-07-05T00:00:00"/>
    <n v="2026"/>
    <n v="3"/>
    <n v="7"/>
    <x v="6"/>
    <x v="3"/>
    <x v="8"/>
    <x v="0"/>
    <s v="Returning"/>
    <x v="0"/>
    <s v="Cycling Pack 12L"/>
    <n v="4"/>
    <n v="101.66"/>
    <n v="0.1"/>
    <n v="51.55"/>
    <x v="1250"/>
    <n v="206.2"/>
    <n v="159.77600000000001"/>
    <n v="0.43657507596126527"/>
    <n v="1"/>
  </r>
  <r>
    <x v="1275"/>
    <d v="2026-07-05T00:00:00"/>
    <n v="2026"/>
    <n v="3"/>
    <n v="7"/>
    <x v="6"/>
    <x v="3"/>
    <x v="13"/>
    <x v="0"/>
    <s v="Business"/>
    <x v="1"/>
    <s v="Trail Boots"/>
    <n v="3"/>
    <n v="146.88999999999999"/>
    <n v="0"/>
    <n v="77.650000000000006"/>
    <x v="1251"/>
    <n v="232.95000000000002"/>
    <n v="207.71999999999994"/>
    <n v="0.47137313636054179"/>
    <n v="1"/>
  </r>
  <r>
    <x v="1276"/>
    <d v="2026-07-05T00:00:00"/>
    <n v="2026"/>
    <n v="3"/>
    <n v="7"/>
    <x v="6"/>
    <x v="3"/>
    <x v="13"/>
    <x v="3"/>
    <s v="Returning"/>
    <x v="2"/>
    <s v="Travel Backpack 35L"/>
    <n v="2"/>
    <n v="161.21"/>
    <n v="0"/>
    <n v="85.2"/>
    <x v="1252"/>
    <n v="170.4"/>
    <n v="152.02000000000001"/>
    <n v="0.47149680540909372"/>
    <n v="1"/>
  </r>
  <r>
    <x v="1277"/>
    <d v="2026-07-05T00:00:00"/>
    <n v="2026"/>
    <n v="3"/>
    <n v="7"/>
    <x v="6"/>
    <x v="3"/>
    <x v="8"/>
    <x v="2"/>
    <s v="New"/>
    <x v="1"/>
    <s v="Trekking Poles"/>
    <n v="2"/>
    <n v="71.27"/>
    <n v="0.05"/>
    <n v="32.85"/>
    <x v="1253"/>
    <n v="65.7"/>
    <n v="69.71299999999998"/>
    <n v="0.5148176319851121"/>
    <n v="1"/>
  </r>
  <r>
    <x v="1278"/>
    <d v="2026-07-05T00:00:00"/>
    <n v="2026"/>
    <n v="3"/>
    <n v="7"/>
    <x v="6"/>
    <x v="0"/>
    <x v="9"/>
    <x v="2"/>
    <s v="Returning"/>
    <x v="4"/>
    <s v="Training Mat"/>
    <n v="3"/>
    <n v="50.16"/>
    <n v="0.05"/>
    <n v="22.24"/>
    <x v="1254"/>
    <n v="66.72"/>
    <n v="76.23599999999999"/>
    <n v="0.53328296818601528"/>
    <n v="1"/>
  </r>
  <r>
    <x v="1279"/>
    <d v="2026-07-05T00:00:00"/>
    <n v="2026"/>
    <n v="3"/>
    <n v="7"/>
    <x v="6"/>
    <x v="3"/>
    <x v="4"/>
    <x v="3"/>
    <s v="New"/>
    <x v="1"/>
    <s v="Trail Boots"/>
    <n v="1"/>
    <n v="145.37"/>
    <n v="0.05"/>
    <n v="81.02"/>
    <x v="1255"/>
    <n v="81.02"/>
    <n v="57.081499999999991"/>
    <n v="0.41333005072356199"/>
    <n v="1"/>
  </r>
  <r>
    <x v="1280"/>
    <d v="2026-07-05T00:00:00"/>
    <n v="2026"/>
    <n v="3"/>
    <n v="7"/>
    <x v="6"/>
    <x v="3"/>
    <x v="7"/>
    <x v="2"/>
    <s v="New"/>
    <x v="2"/>
    <s v="Packing Cube Set"/>
    <n v="2"/>
    <n v="47.1"/>
    <n v="0"/>
    <n v="17.920000000000002"/>
    <x v="1256"/>
    <n v="35.840000000000003"/>
    <n v="58.36"/>
    <n v="0.6195329087048832"/>
    <n v="1"/>
  </r>
  <r>
    <x v="1281"/>
    <d v="2026-07-05T00:00:00"/>
    <n v="2026"/>
    <n v="3"/>
    <n v="7"/>
    <x v="6"/>
    <x v="3"/>
    <x v="13"/>
    <x v="1"/>
    <s v="Business"/>
    <x v="1"/>
    <s v="Summit Backpack 45L"/>
    <n v="5"/>
    <n v="155.09"/>
    <n v="0.1"/>
    <n v="78.52"/>
    <x v="1257"/>
    <n v="392.59999999999997"/>
    <n v="305.30500000000012"/>
    <n v="0.43745925305020034"/>
    <n v="1"/>
  </r>
  <r>
    <x v="1282"/>
    <d v="2026-07-05T00:00:00"/>
    <n v="2026"/>
    <n v="3"/>
    <n v="7"/>
    <x v="6"/>
    <x v="3"/>
    <x v="13"/>
    <x v="0"/>
    <s v="New"/>
    <x v="0"/>
    <s v="Commuter Helmet"/>
    <n v="3"/>
    <n v="82.89"/>
    <n v="0"/>
    <n v="42.31"/>
    <x v="1258"/>
    <n v="126.93"/>
    <n v="121.74000000000001"/>
    <n v="0.48956448304982508"/>
    <n v="1"/>
  </r>
  <r>
    <x v="1283"/>
    <d v="2026-07-05T00:00:00"/>
    <n v="2026"/>
    <n v="3"/>
    <n v="7"/>
    <x v="6"/>
    <x v="2"/>
    <x v="3"/>
    <x v="2"/>
    <s v="New"/>
    <x v="0"/>
    <s v="Commuter Helmet"/>
    <n v="2"/>
    <n v="80.8"/>
    <n v="0"/>
    <n v="42.21"/>
    <x v="1259"/>
    <n v="84.42"/>
    <n v="77.179999999999993"/>
    <n v="0.47759900990099008"/>
    <n v="1"/>
  </r>
  <r>
    <x v="1284"/>
    <d v="2026-07-06T00:00:00"/>
    <n v="2026"/>
    <n v="3"/>
    <n v="7"/>
    <x v="6"/>
    <x v="2"/>
    <x v="5"/>
    <x v="0"/>
    <s v="New"/>
    <x v="4"/>
    <s v="Resistance Band Set"/>
    <n v="2"/>
    <n v="39.54"/>
    <n v="0.05"/>
    <n v="14.68"/>
    <x v="1260"/>
    <n v="29.36"/>
    <n v="45.765999999999991"/>
    <n v="0.60918989431089099"/>
    <n v="1"/>
  </r>
  <r>
    <x v="1285"/>
    <d v="2026-07-06T00:00:00"/>
    <n v="2026"/>
    <n v="3"/>
    <n v="7"/>
    <x v="6"/>
    <x v="2"/>
    <x v="2"/>
    <x v="0"/>
    <s v="New"/>
    <x v="4"/>
    <s v="Weighted Vest"/>
    <n v="2"/>
    <n v="121.35"/>
    <n v="0"/>
    <n v="71.06"/>
    <x v="1261"/>
    <n v="142.12"/>
    <n v="100.57999999999998"/>
    <n v="0.41442109600329619"/>
    <n v="1"/>
  </r>
  <r>
    <x v="1286"/>
    <d v="2026-07-06T00:00:00"/>
    <n v="2026"/>
    <n v="3"/>
    <n v="7"/>
    <x v="6"/>
    <x v="3"/>
    <x v="8"/>
    <x v="2"/>
    <s v="Returning"/>
    <x v="4"/>
    <s v="Resistance Band Set"/>
    <n v="1"/>
    <n v="41.37"/>
    <n v="0"/>
    <n v="15.12"/>
    <x v="1262"/>
    <n v="15.12"/>
    <n v="26.25"/>
    <n v="0.63451776649746194"/>
    <n v="1"/>
  </r>
  <r>
    <x v="1287"/>
    <d v="2026-07-06T00:00:00"/>
    <n v="2026"/>
    <n v="3"/>
    <n v="7"/>
    <x v="6"/>
    <x v="1"/>
    <x v="12"/>
    <x v="0"/>
    <s v="New"/>
    <x v="0"/>
    <s v="Commuter Helmet"/>
    <n v="5"/>
    <n v="81.63"/>
    <n v="0.05"/>
    <n v="42.36"/>
    <x v="1263"/>
    <n v="211.8"/>
    <n v="175.94249999999994"/>
    <n v="0.45376119460724568"/>
    <n v="1"/>
  </r>
  <r>
    <x v="1288"/>
    <d v="2026-07-06T00:00:00"/>
    <n v="2026"/>
    <n v="3"/>
    <n v="7"/>
    <x v="6"/>
    <x v="1"/>
    <x v="1"/>
    <x v="0"/>
    <s v="Returning"/>
    <x v="4"/>
    <s v="Recovery Roller"/>
    <n v="1"/>
    <n v="36.19"/>
    <n v="0"/>
    <n v="13.91"/>
    <x v="1264"/>
    <n v="13.91"/>
    <n v="22.279999999999998"/>
    <n v="0.61563967946946663"/>
    <n v="1"/>
  </r>
  <r>
    <x v="1289"/>
    <d v="2026-07-06T00:00:00"/>
    <n v="2026"/>
    <n v="3"/>
    <n v="7"/>
    <x v="6"/>
    <x v="1"/>
    <x v="1"/>
    <x v="3"/>
    <s v="New"/>
    <x v="1"/>
    <s v="Trail Boots"/>
    <n v="1"/>
    <n v="142.04"/>
    <n v="0"/>
    <n v="81.67"/>
    <x v="1265"/>
    <n v="81.67"/>
    <n v="60.36999999999999"/>
    <n v="0.4250211208110391"/>
    <n v="1"/>
  </r>
  <r>
    <x v="1290"/>
    <d v="2026-07-06T00:00:00"/>
    <n v="2026"/>
    <n v="3"/>
    <n v="7"/>
    <x v="6"/>
    <x v="2"/>
    <x v="5"/>
    <x v="0"/>
    <s v="Business"/>
    <x v="2"/>
    <s v="Carry-On Duffel"/>
    <n v="1"/>
    <n v="133.66999999999999"/>
    <n v="0"/>
    <n v="68.25"/>
    <x v="1266"/>
    <n v="68.25"/>
    <n v="65.419999999999987"/>
    <n v="0.48941422907159415"/>
    <n v="1"/>
  </r>
  <r>
    <x v="1291"/>
    <d v="2026-07-06T00:00:00"/>
    <n v="2026"/>
    <n v="3"/>
    <n v="7"/>
    <x v="6"/>
    <x v="2"/>
    <x v="10"/>
    <x v="0"/>
    <s v="New"/>
    <x v="2"/>
    <s v="Travel Backpack 35L"/>
    <n v="6"/>
    <n v="166.6"/>
    <n v="0"/>
    <n v="88.14"/>
    <x v="1267"/>
    <n v="528.84"/>
    <n v="470.75999999999988"/>
    <n v="0.47094837935174061"/>
    <n v="1"/>
  </r>
  <r>
    <x v="1292"/>
    <d v="2026-07-06T00:00:00"/>
    <n v="2026"/>
    <n v="3"/>
    <n v="7"/>
    <x v="6"/>
    <x v="1"/>
    <x v="12"/>
    <x v="0"/>
    <s v="Returning"/>
    <x v="0"/>
    <s v="Cycling Pack 12L"/>
    <n v="2"/>
    <n v="99.93"/>
    <n v="0.1"/>
    <n v="51.96"/>
    <x v="1268"/>
    <n v="103.92"/>
    <n v="75.954000000000022"/>
    <n v="0.422262250241836"/>
    <n v="1"/>
  </r>
  <r>
    <x v="1293"/>
    <d v="2026-07-07T00:00:00"/>
    <n v="2026"/>
    <n v="3"/>
    <n v="7"/>
    <x v="6"/>
    <x v="0"/>
    <x v="15"/>
    <x v="2"/>
    <s v="Returning"/>
    <x v="0"/>
    <s v="Cycling Pack 12L"/>
    <n v="6"/>
    <n v="100.56"/>
    <n v="0"/>
    <n v="49.47"/>
    <x v="1269"/>
    <n v="296.82"/>
    <n v="306.54000000000002"/>
    <n v="0.508054892601432"/>
    <n v="1"/>
  </r>
  <r>
    <x v="1294"/>
    <d v="2026-07-07T00:00:00"/>
    <n v="2026"/>
    <n v="3"/>
    <n v="7"/>
    <x v="6"/>
    <x v="0"/>
    <x v="9"/>
    <x v="0"/>
    <s v="Returning"/>
    <x v="3"/>
    <s v="Trail Tent 2P"/>
    <n v="1"/>
    <n v="200.48"/>
    <n v="0.05"/>
    <n v="104.11"/>
    <x v="1270"/>
    <n v="104.11"/>
    <n v="86.345999999999989"/>
    <n v="0.45336455664300412"/>
    <n v="1"/>
  </r>
  <r>
    <x v="1295"/>
    <d v="2026-07-07T00:00:00"/>
    <n v="2026"/>
    <n v="3"/>
    <n v="7"/>
    <x v="6"/>
    <x v="3"/>
    <x v="8"/>
    <x v="0"/>
    <s v="New"/>
    <x v="0"/>
    <s v="Trail Bike Light"/>
    <n v="1"/>
    <n v="51.06"/>
    <n v="0.15"/>
    <n v="22.56"/>
    <x v="1271"/>
    <n v="22.56"/>
    <n v="20.841000000000005"/>
    <n v="0.48019630884081022"/>
    <n v="1"/>
  </r>
  <r>
    <x v="1296"/>
    <d v="2026-07-07T00:00:00"/>
    <n v="2026"/>
    <n v="3"/>
    <n v="7"/>
    <x v="6"/>
    <x v="0"/>
    <x v="15"/>
    <x v="2"/>
    <s v="New"/>
    <x v="4"/>
    <s v="Weighted Vest"/>
    <n v="2"/>
    <n v="125.9"/>
    <n v="0.15"/>
    <n v="70.27"/>
    <x v="1272"/>
    <n v="140.54"/>
    <n v="73.490000000000009"/>
    <n v="0.34336307994206422"/>
    <n v="1"/>
  </r>
  <r>
    <x v="1297"/>
    <d v="2026-07-08T00:00:00"/>
    <n v="2026"/>
    <n v="3"/>
    <n v="7"/>
    <x v="6"/>
    <x v="1"/>
    <x v="12"/>
    <x v="2"/>
    <s v="Returning"/>
    <x v="3"/>
    <s v="Trail Tent 2P"/>
    <n v="2"/>
    <n v="192.24"/>
    <n v="0.05"/>
    <n v="103.65"/>
    <x v="1273"/>
    <n v="207.3"/>
    <n v="157.95599999999996"/>
    <n v="0.43245285498390162"/>
    <n v="1"/>
  </r>
  <r>
    <x v="1298"/>
    <d v="2026-07-08T00:00:00"/>
    <n v="2026"/>
    <n v="3"/>
    <n v="7"/>
    <x v="6"/>
    <x v="0"/>
    <x v="0"/>
    <x v="0"/>
    <s v="Business"/>
    <x v="4"/>
    <s v="Resistance Band Set"/>
    <n v="2"/>
    <n v="40.79"/>
    <n v="0"/>
    <n v="14.61"/>
    <x v="1274"/>
    <n v="29.22"/>
    <n v="52.36"/>
    <n v="0.64182397646481981"/>
    <n v="1"/>
  </r>
  <r>
    <x v="1299"/>
    <d v="2026-07-08T00:00:00"/>
    <n v="2026"/>
    <n v="3"/>
    <n v="7"/>
    <x v="6"/>
    <x v="0"/>
    <x v="9"/>
    <x v="2"/>
    <s v="New"/>
    <x v="3"/>
    <s v="Compact Sleeping Bag"/>
    <n v="2"/>
    <n v="125.73"/>
    <n v="0.15"/>
    <n v="61.75"/>
    <x v="1275"/>
    <n v="123.5"/>
    <n v="90.241000000000014"/>
    <n v="0.42219789371248384"/>
    <n v="1"/>
  </r>
  <r>
    <x v="1300"/>
    <d v="2026-07-08T00:00:00"/>
    <n v="2026"/>
    <n v="3"/>
    <n v="7"/>
    <x v="6"/>
    <x v="0"/>
    <x v="15"/>
    <x v="0"/>
    <s v="Business"/>
    <x v="2"/>
    <s v="Travel Backpack 35L"/>
    <n v="1"/>
    <n v="164.92"/>
    <n v="0"/>
    <n v="89.47"/>
    <x v="1276"/>
    <n v="89.47"/>
    <n v="75.449999999999989"/>
    <n v="0.45749454280863444"/>
    <n v="1"/>
  </r>
  <r>
    <x v="1301"/>
    <d v="2026-07-08T00:00:00"/>
    <n v="2026"/>
    <n v="3"/>
    <n v="7"/>
    <x v="6"/>
    <x v="1"/>
    <x v="6"/>
    <x v="2"/>
    <s v="New"/>
    <x v="0"/>
    <s v="Cycling Pack 12L"/>
    <n v="5"/>
    <n v="103.91"/>
    <n v="0"/>
    <n v="51.19"/>
    <x v="1277"/>
    <n v="255.95"/>
    <n v="263.59999999999997"/>
    <n v="0.50736214031373306"/>
    <n v="1"/>
  </r>
  <r>
    <x v="1302"/>
    <d v="2026-07-09T00:00:00"/>
    <n v="2026"/>
    <n v="3"/>
    <n v="7"/>
    <x v="6"/>
    <x v="2"/>
    <x v="16"/>
    <x v="1"/>
    <s v="Business"/>
    <x v="0"/>
    <s v="Trail Bike Light"/>
    <n v="10"/>
    <n v="49.69"/>
    <n v="0.1"/>
    <n v="21.82"/>
    <x v="1278"/>
    <n v="218.2"/>
    <n v="229.01"/>
    <n v="0.51208604458755391"/>
    <n v="1"/>
  </r>
  <r>
    <x v="1303"/>
    <d v="2026-07-09T00:00:00"/>
    <n v="2026"/>
    <n v="3"/>
    <n v="7"/>
    <x v="6"/>
    <x v="3"/>
    <x v="7"/>
    <x v="2"/>
    <s v="Returning"/>
    <x v="1"/>
    <s v="Hiking Daypack 20L"/>
    <n v="3"/>
    <n v="94.19"/>
    <n v="0"/>
    <n v="44.1"/>
    <x v="1279"/>
    <n v="132.30000000000001"/>
    <n v="150.26999999999998"/>
    <n v="0.53179743072512997"/>
    <n v="1"/>
  </r>
  <r>
    <x v="1304"/>
    <d v="2026-07-09T00:00:00"/>
    <n v="2026"/>
    <n v="3"/>
    <n v="7"/>
    <x v="6"/>
    <x v="1"/>
    <x v="14"/>
    <x v="2"/>
    <s v="Returning"/>
    <x v="2"/>
    <s v="Packing Cube Set"/>
    <n v="1"/>
    <n v="46.87"/>
    <n v="0"/>
    <n v="18.649999999999999"/>
    <x v="1280"/>
    <n v="18.649999999999999"/>
    <n v="28.22"/>
    <n v="0.60209088969490077"/>
    <n v="1"/>
  </r>
  <r>
    <x v="1305"/>
    <d v="2026-07-09T00:00:00"/>
    <n v="2026"/>
    <n v="3"/>
    <n v="7"/>
    <x v="6"/>
    <x v="2"/>
    <x v="16"/>
    <x v="0"/>
    <s v="Returning"/>
    <x v="2"/>
    <s v="Insulated Bottle"/>
    <n v="1"/>
    <n v="36.99"/>
    <n v="0.1"/>
    <n v="13.2"/>
    <x v="1281"/>
    <n v="13.2"/>
    <n v="20.091000000000005"/>
    <n v="0.60349644047940887"/>
    <n v="1"/>
  </r>
  <r>
    <x v="1306"/>
    <d v="2026-07-09T00:00:00"/>
    <n v="2026"/>
    <n v="3"/>
    <n v="7"/>
    <x v="6"/>
    <x v="0"/>
    <x v="15"/>
    <x v="0"/>
    <s v="Returning"/>
    <x v="2"/>
    <s v="Carry-On Duffel"/>
    <n v="1"/>
    <n v="135.44"/>
    <n v="0"/>
    <n v="65.48"/>
    <x v="1282"/>
    <n v="65.48"/>
    <n v="69.959999999999994"/>
    <n v="0.51653868871825159"/>
    <n v="1"/>
  </r>
  <r>
    <x v="1307"/>
    <d v="2026-07-09T00:00:00"/>
    <n v="2026"/>
    <n v="3"/>
    <n v="7"/>
    <x v="6"/>
    <x v="1"/>
    <x v="1"/>
    <x v="0"/>
    <s v="New"/>
    <x v="1"/>
    <s v="Hiking Daypack 20L"/>
    <n v="3"/>
    <n v="92.25"/>
    <n v="0"/>
    <n v="46.27"/>
    <x v="1283"/>
    <n v="138.81"/>
    <n v="137.94"/>
    <n v="0.49842818428184282"/>
    <n v="1"/>
  </r>
  <r>
    <x v="1308"/>
    <d v="2026-07-09T00:00:00"/>
    <n v="2026"/>
    <n v="3"/>
    <n v="7"/>
    <x v="6"/>
    <x v="2"/>
    <x v="5"/>
    <x v="0"/>
    <s v="New"/>
    <x v="3"/>
    <s v="Trail Tent 2P"/>
    <n v="2"/>
    <n v="192.6"/>
    <n v="0"/>
    <n v="104.89"/>
    <x v="1284"/>
    <n v="209.78"/>
    <n v="175.42"/>
    <n v="0.45539979231568017"/>
    <n v="1"/>
  </r>
  <r>
    <x v="1309"/>
    <d v="2026-07-09T00:00:00"/>
    <n v="2026"/>
    <n v="3"/>
    <n v="7"/>
    <x v="6"/>
    <x v="3"/>
    <x v="8"/>
    <x v="0"/>
    <s v="Returning"/>
    <x v="0"/>
    <s v="Compact Repair Kit"/>
    <n v="1"/>
    <n v="39.94"/>
    <n v="0"/>
    <n v="16.89"/>
    <x v="1285"/>
    <n v="16.89"/>
    <n v="23.049999999999997"/>
    <n v="0.57711567351026538"/>
    <n v="1"/>
  </r>
  <r>
    <x v="1310"/>
    <d v="2026-07-09T00:00:00"/>
    <n v="2026"/>
    <n v="3"/>
    <n v="7"/>
    <x v="6"/>
    <x v="2"/>
    <x v="2"/>
    <x v="0"/>
    <s v="Returning"/>
    <x v="1"/>
    <s v="Summit Backpack 45L"/>
    <n v="3"/>
    <n v="150.61000000000001"/>
    <n v="0"/>
    <n v="79.900000000000006"/>
    <x v="1286"/>
    <n v="239.70000000000002"/>
    <n v="212.13000000000002"/>
    <n v="0.46949073766682159"/>
    <n v="1"/>
  </r>
  <r>
    <x v="1311"/>
    <d v="2026-07-09T00:00:00"/>
    <n v="2026"/>
    <n v="3"/>
    <n v="7"/>
    <x v="6"/>
    <x v="3"/>
    <x v="13"/>
    <x v="0"/>
    <s v="Returning"/>
    <x v="1"/>
    <s v="Trekking Poles"/>
    <n v="2"/>
    <n v="71.069999999999993"/>
    <n v="0"/>
    <n v="31.57"/>
    <x v="1287"/>
    <n v="63.14"/>
    <n v="78.999999999999986"/>
    <n v="0.55579006613198245"/>
    <n v="1"/>
  </r>
  <r>
    <x v="1312"/>
    <d v="2026-07-10T00:00:00"/>
    <n v="2026"/>
    <n v="3"/>
    <n v="7"/>
    <x v="6"/>
    <x v="0"/>
    <x v="0"/>
    <x v="2"/>
    <s v="New"/>
    <x v="0"/>
    <s v="Trail Bike Light"/>
    <n v="1"/>
    <n v="50.78"/>
    <n v="0"/>
    <n v="22.29"/>
    <x v="1288"/>
    <n v="22.29"/>
    <n v="28.490000000000002"/>
    <n v="0.56104765655769995"/>
    <n v="1"/>
  </r>
  <r>
    <x v="1313"/>
    <d v="2026-07-10T00:00:00"/>
    <n v="2026"/>
    <n v="3"/>
    <n v="7"/>
    <x v="6"/>
    <x v="0"/>
    <x v="15"/>
    <x v="0"/>
    <s v="Returning"/>
    <x v="1"/>
    <s v="Trail Boots"/>
    <n v="2"/>
    <n v="141.51"/>
    <n v="0.05"/>
    <n v="77.040000000000006"/>
    <x v="1289"/>
    <n v="154.08000000000001"/>
    <n v="114.78899999999996"/>
    <n v="0.42693281858451504"/>
    <n v="1"/>
  </r>
  <r>
    <x v="1314"/>
    <d v="2026-07-10T00:00:00"/>
    <n v="2026"/>
    <n v="3"/>
    <n v="7"/>
    <x v="6"/>
    <x v="1"/>
    <x v="12"/>
    <x v="3"/>
    <s v="Returning"/>
    <x v="1"/>
    <s v="Summit Backpack 45L"/>
    <n v="1"/>
    <n v="156.44"/>
    <n v="0.1"/>
    <n v="80.72"/>
    <x v="1290"/>
    <n v="80.72"/>
    <n v="60.075999999999993"/>
    <n v="0.42668825818915307"/>
    <n v="1"/>
  </r>
  <r>
    <x v="1315"/>
    <d v="2026-07-10T00:00:00"/>
    <n v="2026"/>
    <n v="3"/>
    <n v="7"/>
    <x v="6"/>
    <x v="1"/>
    <x v="12"/>
    <x v="0"/>
    <s v="New"/>
    <x v="4"/>
    <s v="Training Mat"/>
    <n v="2"/>
    <n v="51.75"/>
    <n v="0"/>
    <n v="21.4"/>
    <x v="1291"/>
    <n v="42.8"/>
    <n v="60.7"/>
    <n v="0.58647342995169083"/>
    <n v="1"/>
  </r>
  <r>
    <x v="1316"/>
    <d v="2026-07-10T00:00:00"/>
    <n v="2026"/>
    <n v="3"/>
    <n v="7"/>
    <x v="6"/>
    <x v="2"/>
    <x v="5"/>
    <x v="3"/>
    <s v="New"/>
    <x v="3"/>
    <s v="Portable Camp Stove"/>
    <n v="1"/>
    <n v="82.23"/>
    <n v="0.1"/>
    <n v="38.340000000000003"/>
    <x v="1292"/>
    <n v="38.340000000000003"/>
    <n v="35.667000000000002"/>
    <n v="0.48194089748267055"/>
    <n v="1"/>
  </r>
  <r>
    <x v="1317"/>
    <d v="2026-07-10T00:00:00"/>
    <n v="2026"/>
    <n v="3"/>
    <n v="7"/>
    <x v="6"/>
    <x v="1"/>
    <x v="6"/>
    <x v="0"/>
    <s v="New"/>
    <x v="1"/>
    <s v="Trail Boots"/>
    <n v="1"/>
    <n v="144.16999999999999"/>
    <n v="0.1"/>
    <n v="78.13"/>
    <x v="1293"/>
    <n v="78.13"/>
    <n v="51.62299999999999"/>
    <n v="0.39785592625989374"/>
    <n v="1"/>
  </r>
  <r>
    <x v="1318"/>
    <d v="2026-07-10T00:00:00"/>
    <n v="2026"/>
    <n v="3"/>
    <n v="7"/>
    <x v="6"/>
    <x v="1"/>
    <x v="12"/>
    <x v="0"/>
    <s v="Returning"/>
    <x v="3"/>
    <s v="Portable Camp Stove"/>
    <n v="4"/>
    <n v="82.47"/>
    <n v="0"/>
    <n v="40.22"/>
    <x v="1294"/>
    <n v="160.88"/>
    <n v="169"/>
    <n v="0.51230750575967021"/>
    <n v="1"/>
  </r>
  <r>
    <x v="1319"/>
    <d v="2026-07-10T00:00:00"/>
    <n v="2026"/>
    <n v="3"/>
    <n v="7"/>
    <x v="6"/>
    <x v="3"/>
    <x v="8"/>
    <x v="0"/>
    <s v="New"/>
    <x v="3"/>
    <s v="Compact Sleeping Bag"/>
    <n v="1"/>
    <n v="122.14"/>
    <n v="0.15"/>
    <n v="59.87"/>
    <x v="1295"/>
    <n v="59.87"/>
    <n v="43.949000000000005"/>
    <n v="0.42332328379198414"/>
    <n v="1"/>
  </r>
  <r>
    <x v="1320"/>
    <d v="2026-07-10T00:00:00"/>
    <n v="2026"/>
    <n v="3"/>
    <n v="7"/>
    <x v="6"/>
    <x v="2"/>
    <x v="16"/>
    <x v="2"/>
    <s v="Returning"/>
    <x v="1"/>
    <s v="Trail Boots"/>
    <n v="3"/>
    <n v="143.59"/>
    <n v="0"/>
    <n v="78.91"/>
    <x v="1296"/>
    <n v="236.73"/>
    <n v="194.04"/>
    <n v="0.45044919562643637"/>
    <n v="1"/>
  </r>
  <r>
    <x v="1321"/>
    <d v="2026-07-10T00:00:00"/>
    <n v="2026"/>
    <n v="3"/>
    <n v="7"/>
    <x v="6"/>
    <x v="3"/>
    <x v="13"/>
    <x v="0"/>
    <s v="Business"/>
    <x v="1"/>
    <s v="Summit Backpack 45L"/>
    <n v="2"/>
    <n v="157.66"/>
    <n v="0"/>
    <n v="78.760000000000005"/>
    <x v="1297"/>
    <n v="157.52000000000001"/>
    <n v="157.79999999999998"/>
    <n v="0.50044399340352652"/>
    <n v="1"/>
  </r>
  <r>
    <x v="1322"/>
    <d v="2026-07-10T00:00:00"/>
    <n v="2026"/>
    <n v="3"/>
    <n v="7"/>
    <x v="6"/>
    <x v="1"/>
    <x v="1"/>
    <x v="0"/>
    <s v="Business"/>
    <x v="0"/>
    <s v="Cycling Pack 12L"/>
    <n v="1"/>
    <n v="101.58"/>
    <n v="0"/>
    <n v="49.83"/>
    <x v="1298"/>
    <n v="49.83"/>
    <n v="51.75"/>
    <n v="0.50945067926757237"/>
    <n v="1"/>
  </r>
  <r>
    <x v="1323"/>
    <d v="2026-07-10T00:00:00"/>
    <n v="2026"/>
    <n v="3"/>
    <n v="7"/>
    <x v="6"/>
    <x v="2"/>
    <x v="3"/>
    <x v="0"/>
    <s v="Returning"/>
    <x v="2"/>
    <s v="Travel Backpack 35L"/>
    <n v="4"/>
    <n v="166.71"/>
    <n v="0"/>
    <n v="86.55"/>
    <x v="1299"/>
    <n v="346.2"/>
    <n v="320.64000000000004"/>
    <n v="0.48083498290444487"/>
    <n v="1"/>
  </r>
  <r>
    <x v="1324"/>
    <d v="2026-07-11T00:00:00"/>
    <n v="2026"/>
    <n v="3"/>
    <n v="7"/>
    <x v="6"/>
    <x v="1"/>
    <x v="12"/>
    <x v="2"/>
    <s v="New"/>
    <x v="0"/>
    <s v="Commuter Helmet"/>
    <n v="2"/>
    <n v="83.33"/>
    <n v="0"/>
    <n v="42.11"/>
    <x v="1300"/>
    <n v="84.22"/>
    <n v="82.44"/>
    <n v="0.49465978639145564"/>
    <n v="1"/>
  </r>
  <r>
    <x v="1325"/>
    <d v="2026-07-11T00:00:00"/>
    <n v="2026"/>
    <n v="3"/>
    <n v="7"/>
    <x v="6"/>
    <x v="0"/>
    <x v="15"/>
    <x v="0"/>
    <s v="New"/>
    <x v="1"/>
    <s v="Trekking Poles"/>
    <n v="2"/>
    <n v="71.77"/>
    <n v="0.05"/>
    <n v="32.9"/>
    <x v="1301"/>
    <n v="65.8"/>
    <n v="70.563000000000002"/>
    <n v="0.5174644148339359"/>
    <n v="1"/>
  </r>
  <r>
    <x v="1326"/>
    <d v="2026-07-11T00:00:00"/>
    <n v="2026"/>
    <n v="3"/>
    <n v="7"/>
    <x v="6"/>
    <x v="0"/>
    <x v="15"/>
    <x v="0"/>
    <s v="New"/>
    <x v="2"/>
    <s v="Travel Backpack 35L"/>
    <n v="3"/>
    <n v="164.5"/>
    <n v="0"/>
    <n v="87.06"/>
    <x v="1302"/>
    <n v="261.18"/>
    <n v="232.32"/>
    <n v="0.47075987841945288"/>
    <n v="1"/>
  </r>
  <r>
    <x v="1327"/>
    <d v="2026-07-11T00:00:00"/>
    <n v="2026"/>
    <n v="3"/>
    <n v="7"/>
    <x v="6"/>
    <x v="0"/>
    <x v="15"/>
    <x v="0"/>
    <s v="Returning"/>
    <x v="3"/>
    <s v="Portable Camp Stove"/>
    <n v="3"/>
    <n v="82.28"/>
    <n v="0.1"/>
    <n v="39.51"/>
    <x v="1303"/>
    <n v="118.53"/>
    <n v="103.626"/>
    <n v="0.46645600388915898"/>
    <n v="1"/>
  </r>
  <r>
    <x v="1328"/>
    <d v="2026-07-11T00:00:00"/>
    <n v="2026"/>
    <n v="3"/>
    <n v="7"/>
    <x v="6"/>
    <x v="2"/>
    <x v="2"/>
    <x v="2"/>
    <s v="New"/>
    <x v="0"/>
    <s v="Cycling Pack 12L"/>
    <n v="2"/>
    <n v="103.17"/>
    <n v="0"/>
    <n v="50.49"/>
    <x v="1304"/>
    <n v="100.98"/>
    <n v="105.36"/>
    <n v="0.51061355045071244"/>
    <n v="1"/>
  </r>
  <r>
    <x v="1329"/>
    <d v="2026-07-11T00:00:00"/>
    <n v="2026"/>
    <n v="3"/>
    <n v="7"/>
    <x v="6"/>
    <x v="0"/>
    <x v="15"/>
    <x v="0"/>
    <s v="New"/>
    <x v="0"/>
    <s v="Trail Bike Light"/>
    <n v="1"/>
    <n v="50.33"/>
    <n v="0.05"/>
    <n v="22.06"/>
    <x v="1305"/>
    <n v="22.06"/>
    <n v="25.753499999999999"/>
    <n v="0.53862402877848303"/>
    <n v="1"/>
  </r>
  <r>
    <x v="1330"/>
    <d v="2026-07-11T00:00:00"/>
    <n v="2026"/>
    <n v="3"/>
    <n v="7"/>
    <x v="6"/>
    <x v="1"/>
    <x v="11"/>
    <x v="1"/>
    <s v="Business"/>
    <x v="1"/>
    <s v="Trail Boots"/>
    <n v="6"/>
    <n v="142.78"/>
    <n v="0.15"/>
    <n v="80.38"/>
    <x v="1306"/>
    <n v="482.28"/>
    <n v="245.89800000000002"/>
    <n v="0.33768941110552642"/>
    <n v="1"/>
  </r>
  <r>
    <x v="1331"/>
    <d v="2026-07-11T00:00:00"/>
    <n v="2026"/>
    <n v="3"/>
    <n v="7"/>
    <x v="6"/>
    <x v="1"/>
    <x v="6"/>
    <x v="0"/>
    <s v="New"/>
    <x v="3"/>
    <s v="Trail Tent 2P"/>
    <n v="1"/>
    <n v="195.38"/>
    <n v="0.05"/>
    <n v="101.67"/>
    <x v="1307"/>
    <n v="101.67"/>
    <n v="83.940999999999988"/>
    <n v="0.45224151585843508"/>
    <n v="1"/>
  </r>
  <r>
    <x v="1332"/>
    <d v="2026-07-11T00:00:00"/>
    <n v="2026"/>
    <n v="3"/>
    <n v="7"/>
    <x v="6"/>
    <x v="3"/>
    <x v="4"/>
    <x v="2"/>
    <s v="Returning"/>
    <x v="0"/>
    <s v="Cycling Pack 12L"/>
    <n v="5"/>
    <n v="104.8"/>
    <n v="0"/>
    <n v="50.94"/>
    <x v="1308"/>
    <n v="254.7"/>
    <n v="269.3"/>
    <n v="0.51393129770992374"/>
    <n v="1"/>
  </r>
  <r>
    <x v="1333"/>
    <d v="2026-07-11T00:00:00"/>
    <n v="2026"/>
    <n v="3"/>
    <n v="7"/>
    <x v="6"/>
    <x v="3"/>
    <x v="7"/>
    <x v="0"/>
    <s v="Returning"/>
    <x v="3"/>
    <s v="Portable Camp Stove"/>
    <n v="3"/>
    <n v="82.26"/>
    <n v="0"/>
    <n v="40.020000000000003"/>
    <x v="1309"/>
    <n v="120.06"/>
    <n v="126.72000000000003"/>
    <n v="0.51349380014587898"/>
    <n v="1"/>
  </r>
  <r>
    <x v="1334"/>
    <d v="2026-07-11T00:00:00"/>
    <n v="2026"/>
    <n v="3"/>
    <n v="7"/>
    <x v="6"/>
    <x v="2"/>
    <x v="10"/>
    <x v="0"/>
    <s v="Business"/>
    <x v="1"/>
    <s v="Hiking Daypack 20L"/>
    <n v="1"/>
    <n v="90.79"/>
    <n v="0"/>
    <n v="46.39"/>
    <x v="1310"/>
    <n v="46.39"/>
    <n v="44.400000000000006"/>
    <n v="0.4890406432426479"/>
    <n v="1"/>
  </r>
  <r>
    <x v="1335"/>
    <d v="2026-07-11T00:00:00"/>
    <n v="2026"/>
    <n v="3"/>
    <n v="7"/>
    <x v="6"/>
    <x v="1"/>
    <x v="11"/>
    <x v="0"/>
    <s v="Returning"/>
    <x v="0"/>
    <s v="Compact Repair Kit"/>
    <n v="1"/>
    <n v="41.33"/>
    <n v="0"/>
    <n v="17.2"/>
    <x v="1311"/>
    <n v="17.2"/>
    <n v="24.13"/>
    <n v="0.58383740624243896"/>
    <n v="1"/>
  </r>
  <r>
    <x v="1336"/>
    <d v="2026-07-12T00:00:00"/>
    <n v="2026"/>
    <n v="3"/>
    <n v="7"/>
    <x v="6"/>
    <x v="2"/>
    <x v="2"/>
    <x v="0"/>
    <s v="Returning"/>
    <x v="4"/>
    <s v="Resistance Band Set"/>
    <n v="2"/>
    <n v="41.09"/>
    <n v="0.05"/>
    <n v="14.54"/>
    <x v="1312"/>
    <n v="29.08"/>
    <n v="48.991"/>
    <n v="0.62751854081541159"/>
    <n v="1"/>
  </r>
  <r>
    <x v="1337"/>
    <d v="2026-07-12T00:00:00"/>
    <n v="2026"/>
    <n v="3"/>
    <n v="7"/>
    <x v="6"/>
    <x v="1"/>
    <x v="12"/>
    <x v="1"/>
    <s v="Business"/>
    <x v="3"/>
    <s v="Portable Camp Stove"/>
    <n v="5"/>
    <n v="82.39"/>
    <n v="0.05"/>
    <n v="39.479999999999997"/>
    <x v="1313"/>
    <n v="197.39999999999998"/>
    <n v="193.95249999999999"/>
    <n v="0.49559540312122702"/>
    <n v="1"/>
  </r>
  <r>
    <x v="1338"/>
    <d v="2026-07-12T00:00:00"/>
    <n v="2026"/>
    <n v="3"/>
    <n v="7"/>
    <x v="6"/>
    <x v="1"/>
    <x v="14"/>
    <x v="0"/>
    <s v="Business"/>
    <x v="4"/>
    <s v="Recovery Roller"/>
    <n v="3"/>
    <n v="37"/>
    <n v="0"/>
    <n v="13.69"/>
    <x v="1314"/>
    <n v="41.07"/>
    <n v="69.930000000000007"/>
    <n v="0.63000000000000012"/>
    <n v="1"/>
  </r>
  <r>
    <x v="1339"/>
    <d v="2026-07-12T00:00:00"/>
    <n v="2026"/>
    <n v="3"/>
    <n v="7"/>
    <x v="6"/>
    <x v="3"/>
    <x v="8"/>
    <x v="2"/>
    <s v="New"/>
    <x v="4"/>
    <s v="Resistance Band Set"/>
    <n v="2"/>
    <n v="40.9"/>
    <n v="0"/>
    <n v="14.81"/>
    <x v="1315"/>
    <n v="29.62"/>
    <n v="52.179999999999993"/>
    <n v="0.63789731051344734"/>
    <n v="1"/>
  </r>
  <r>
    <x v="1340"/>
    <d v="2026-07-12T00:00:00"/>
    <n v="2026"/>
    <n v="3"/>
    <n v="7"/>
    <x v="6"/>
    <x v="0"/>
    <x v="0"/>
    <x v="0"/>
    <s v="New"/>
    <x v="4"/>
    <s v="Weighted Vest"/>
    <n v="1"/>
    <n v="123.33"/>
    <n v="0.1"/>
    <n v="70.900000000000006"/>
    <x v="1316"/>
    <n v="70.900000000000006"/>
    <n v="40.096999999999994"/>
    <n v="0.36124399758552028"/>
    <n v="1"/>
  </r>
  <r>
    <x v="1341"/>
    <d v="2026-07-12T00:00:00"/>
    <n v="2026"/>
    <n v="3"/>
    <n v="7"/>
    <x v="6"/>
    <x v="1"/>
    <x v="12"/>
    <x v="3"/>
    <s v="Business"/>
    <x v="1"/>
    <s v="Summit Backpack 45L"/>
    <n v="1"/>
    <n v="153.25"/>
    <n v="0.15"/>
    <n v="78.28"/>
    <x v="1317"/>
    <n v="78.28"/>
    <n v="51.982499999999987"/>
    <n v="0.39905959121005657"/>
    <n v="1"/>
  </r>
  <r>
    <x v="1342"/>
    <d v="2026-07-12T00:00:00"/>
    <n v="2026"/>
    <n v="3"/>
    <n v="7"/>
    <x v="6"/>
    <x v="3"/>
    <x v="7"/>
    <x v="3"/>
    <s v="New"/>
    <x v="2"/>
    <s v="Carry-On Duffel"/>
    <n v="3"/>
    <n v="134.43"/>
    <n v="0.1"/>
    <n v="65.78"/>
    <x v="1318"/>
    <n v="197.34"/>
    <n v="165.62100000000001"/>
    <n v="0.45630522287518493"/>
    <n v="1"/>
  </r>
  <r>
    <x v="1343"/>
    <d v="2026-07-12T00:00:00"/>
    <n v="2026"/>
    <n v="3"/>
    <n v="7"/>
    <x v="6"/>
    <x v="0"/>
    <x v="0"/>
    <x v="0"/>
    <s v="Returning"/>
    <x v="1"/>
    <s v="Hiking Daypack 20L"/>
    <n v="1"/>
    <n v="93.73"/>
    <n v="0.05"/>
    <n v="44.51"/>
    <x v="1319"/>
    <n v="44.51"/>
    <n v="44.533499999999997"/>
    <n v="0.50013195797559618"/>
    <n v="1"/>
  </r>
  <r>
    <x v="1344"/>
    <d v="2026-07-12T00:00:00"/>
    <n v="2026"/>
    <n v="3"/>
    <n v="7"/>
    <x v="6"/>
    <x v="0"/>
    <x v="0"/>
    <x v="0"/>
    <s v="Returning"/>
    <x v="2"/>
    <s v="Insulated Bottle"/>
    <n v="1"/>
    <n v="37.090000000000003"/>
    <n v="0"/>
    <n v="13.43"/>
    <x v="1320"/>
    <n v="13.43"/>
    <n v="23.660000000000004"/>
    <n v="0.63790779185764357"/>
    <n v="1"/>
  </r>
  <r>
    <x v="1345"/>
    <d v="2026-07-12T00:00:00"/>
    <n v="2026"/>
    <n v="3"/>
    <n v="7"/>
    <x v="6"/>
    <x v="0"/>
    <x v="0"/>
    <x v="2"/>
    <s v="New"/>
    <x v="2"/>
    <s v="Packing Cube Set"/>
    <n v="1"/>
    <n v="45.43"/>
    <n v="0"/>
    <n v="18.66"/>
    <x v="1321"/>
    <n v="18.66"/>
    <n v="26.77"/>
    <n v="0.58925819942769098"/>
    <n v="1"/>
  </r>
  <r>
    <x v="1346"/>
    <d v="2026-07-12T00:00:00"/>
    <n v="2026"/>
    <n v="3"/>
    <n v="7"/>
    <x v="6"/>
    <x v="3"/>
    <x v="8"/>
    <x v="3"/>
    <s v="New"/>
    <x v="4"/>
    <s v="Resistance Band Set"/>
    <n v="1"/>
    <n v="39.5"/>
    <n v="0.1"/>
    <n v="14.86"/>
    <x v="1322"/>
    <n v="14.86"/>
    <n v="20.690000000000005"/>
    <n v="0.58199718706047832"/>
    <n v="1"/>
  </r>
  <r>
    <x v="1347"/>
    <d v="2026-07-12T00:00:00"/>
    <n v="2026"/>
    <n v="3"/>
    <n v="7"/>
    <x v="6"/>
    <x v="2"/>
    <x v="16"/>
    <x v="2"/>
    <s v="Returning"/>
    <x v="4"/>
    <s v="Weighted Vest"/>
    <n v="2"/>
    <n v="123.58"/>
    <n v="0.1"/>
    <n v="68.739999999999995"/>
    <x v="1323"/>
    <n v="137.47999999999999"/>
    <n v="84.963999999999999"/>
    <n v="0.3819568071065077"/>
    <n v="1"/>
  </r>
  <r>
    <x v="1348"/>
    <d v="2026-07-13T00:00:00"/>
    <n v="2026"/>
    <n v="3"/>
    <n v="7"/>
    <x v="6"/>
    <x v="3"/>
    <x v="13"/>
    <x v="2"/>
    <s v="Returning"/>
    <x v="0"/>
    <s v="Cycling Pack 12L"/>
    <n v="1"/>
    <n v="103.61"/>
    <n v="0"/>
    <n v="51.84"/>
    <x v="1324"/>
    <n v="51.84"/>
    <n v="51.769999999999996"/>
    <n v="0.49966219476884466"/>
    <n v="1"/>
  </r>
  <r>
    <x v="1349"/>
    <d v="2026-07-13T00:00:00"/>
    <n v="2026"/>
    <n v="3"/>
    <n v="7"/>
    <x v="6"/>
    <x v="2"/>
    <x v="2"/>
    <x v="2"/>
    <s v="Returning"/>
    <x v="1"/>
    <s v="Trail Boots"/>
    <n v="2"/>
    <n v="145.75"/>
    <n v="0.05"/>
    <n v="79.319999999999993"/>
    <x v="1325"/>
    <n v="158.63999999999999"/>
    <n v="118.28500000000003"/>
    <n v="0.42713731154644768"/>
    <n v="1"/>
  </r>
  <r>
    <x v="1350"/>
    <d v="2026-07-13T00:00:00"/>
    <n v="2026"/>
    <n v="3"/>
    <n v="7"/>
    <x v="6"/>
    <x v="3"/>
    <x v="8"/>
    <x v="3"/>
    <s v="New"/>
    <x v="3"/>
    <s v="Trail Tent 2P"/>
    <n v="2"/>
    <n v="193.76"/>
    <n v="0.1"/>
    <n v="104.66"/>
    <x v="1326"/>
    <n v="209.32"/>
    <n v="139.44799999999998"/>
    <n v="0.39983025965684921"/>
    <n v="1"/>
  </r>
  <r>
    <x v="1351"/>
    <d v="2026-07-13T00:00:00"/>
    <n v="2026"/>
    <n v="3"/>
    <n v="7"/>
    <x v="6"/>
    <x v="2"/>
    <x v="16"/>
    <x v="0"/>
    <s v="Returning"/>
    <x v="1"/>
    <s v="Trail Boots"/>
    <n v="2"/>
    <n v="146.09"/>
    <n v="0.1"/>
    <n v="79.36"/>
    <x v="1327"/>
    <n v="158.72"/>
    <n v="104.24199999999999"/>
    <n v="0.39641469109605187"/>
    <n v="1"/>
  </r>
  <r>
    <x v="1352"/>
    <d v="2026-07-13T00:00:00"/>
    <n v="2026"/>
    <n v="3"/>
    <n v="7"/>
    <x v="6"/>
    <x v="1"/>
    <x v="14"/>
    <x v="2"/>
    <s v="New"/>
    <x v="2"/>
    <s v="Carry-On Duffel"/>
    <n v="1"/>
    <n v="131.91999999999999"/>
    <n v="0"/>
    <n v="66.19"/>
    <x v="1328"/>
    <n v="66.19"/>
    <n v="65.72999999999999"/>
    <n v="0.49825651910248631"/>
    <n v="1"/>
  </r>
  <r>
    <x v="1353"/>
    <d v="2026-07-13T00:00:00"/>
    <n v="2026"/>
    <n v="3"/>
    <n v="7"/>
    <x v="6"/>
    <x v="1"/>
    <x v="11"/>
    <x v="1"/>
    <s v="Business"/>
    <x v="3"/>
    <s v="Portable Camp Stove"/>
    <n v="6"/>
    <n v="83.28"/>
    <n v="0.15"/>
    <n v="38.76"/>
    <x v="1329"/>
    <n v="232.56"/>
    <n v="192.16800000000001"/>
    <n v="0.45244956772334294"/>
    <n v="1"/>
  </r>
  <r>
    <x v="1354"/>
    <d v="2026-07-13T00:00:00"/>
    <n v="2026"/>
    <n v="3"/>
    <n v="7"/>
    <x v="6"/>
    <x v="1"/>
    <x v="6"/>
    <x v="0"/>
    <s v="New"/>
    <x v="2"/>
    <s v="Insulated Bottle"/>
    <n v="1"/>
    <n v="36.479999999999997"/>
    <n v="0.05"/>
    <n v="13.22"/>
    <x v="1330"/>
    <n v="13.22"/>
    <n v="21.436"/>
    <n v="0.61853647276084955"/>
    <n v="1"/>
  </r>
  <r>
    <x v="1355"/>
    <d v="2026-07-13T00:00:00"/>
    <n v="2026"/>
    <n v="3"/>
    <n v="7"/>
    <x v="6"/>
    <x v="0"/>
    <x v="0"/>
    <x v="2"/>
    <s v="New"/>
    <x v="1"/>
    <s v="Summit Backpack 45L"/>
    <n v="3"/>
    <n v="155.44"/>
    <n v="0.05"/>
    <n v="79.95"/>
    <x v="1331"/>
    <n v="239.85000000000002"/>
    <n v="203.15399999999994"/>
    <n v="0.45858276674702703"/>
    <n v="1"/>
  </r>
  <r>
    <x v="1356"/>
    <d v="2026-07-13T00:00:00"/>
    <n v="2026"/>
    <n v="3"/>
    <n v="7"/>
    <x v="6"/>
    <x v="0"/>
    <x v="15"/>
    <x v="1"/>
    <s v="Returning"/>
    <x v="4"/>
    <s v="Resistance Band Set"/>
    <n v="6"/>
    <n v="40.58"/>
    <n v="0.15"/>
    <n v="15.06"/>
    <x v="1332"/>
    <n v="90.36"/>
    <n v="116.598"/>
    <n v="0.5633896732670397"/>
    <n v="1"/>
  </r>
  <r>
    <x v="1357"/>
    <d v="2026-07-14T00:00:00"/>
    <n v="2026"/>
    <n v="3"/>
    <n v="7"/>
    <x v="6"/>
    <x v="3"/>
    <x v="13"/>
    <x v="0"/>
    <s v="Returning"/>
    <x v="0"/>
    <s v="Cycling Pack 12L"/>
    <n v="2"/>
    <n v="101.03"/>
    <n v="0.1"/>
    <n v="50.98"/>
    <x v="1333"/>
    <n v="101.96"/>
    <n v="79.89400000000002"/>
    <n v="0.43933045190097558"/>
    <n v="1"/>
  </r>
  <r>
    <x v="1358"/>
    <d v="2026-07-14T00:00:00"/>
    <n v="2026"/>
    <n v="3"/>
    <n v="7"/>
    <x v="6"/>
    <x v="0"/>
    <x v="9"/>
    <x v="2"/>
    <s v="Returning"/>
    <x v="3"/>
    <s v="Portable Camp Stove"/>
    <n v="1"/>
    <n v="80.150000000000006"/>
    <n v="0.05"/>
    <n v="38.89"/>
    <x v="1334"/>
    <n v="38.89"/>
    <n v="37.252499999999998"/>
    <n v="0.48924713530551267"/>
    <n v="1"/>
  </r>
  <r>
    <x v="1359"/>
    <d v="2026-07-14T00:00:00"/>
    <n v="2026"/>
    <n v="3"/>
    <n v="7"/>
    <x v="6"/>
    <x v="2"/>
    <x v="2"/>
    <x v="2"/>
    <s v="New"/>
    <x v="3"/>
    <s v="Portable Camp Stove"/>
    <n v="1"/>
    <n v="83.74"/>
    <n v="0"/>
    <n v="38.96"/>
    <x v="1335"/>
    <n v="38.96"/>
    <n v="44.779999999999994"/>
    <n v="0.53475041796035339"/>
    <n v="1"/>
  </r>
  <r>
    <x v="1360"/>
    <d v="2026-07-14T00:00:00"/>
    <n v="2026"/>
    <n v="3"/>
    <n v="7"/>
    <x v="6"/>
    <x v="2"/>
    <x v="5"/>
    <x v="1"/>
    <s v="Returning"/>
    <x v="2"/>
    <s v="Insulated Bottle"/>
    <n v="8"/>
    <n v="35.75"/>
    <n v="0.15"/>
    <n v="13.56"/>
    <x v="1336"/>
    <n v="108.48"/>
    <n v="134.62"/>
    <n v="0.55376388317564795"/>
    <n v="1"/>
  </r>
  <r>
    <x v="1361"/>
    <d v="2026-07-14T00:00:00"/>
    <n v="2026"/>
    <n v="3"/>
    <n v="7"/>
    <x v="6"/>
    <x v="0"/>
    <x v="15"/>
    <x v="0"/>
    <s v="New"/>
    <x v="0"/>
    <s v="Commuter Helmet"/>
    <n v="3"/>
    <n v="81.39"/>
    <n v="0"/>
    <n v="43.54"/>
    <x v="1337"/>
    <n v="130.62"/>
    <n v="113.55000000000001"/>
    <n v="0.46504484580415284"/>
    <n v="1"/>
  </r>
  <r>
    <x v="1362"/>
    <d v="2026-07-14T00:00:00"/>
    <n v="2026"/>
    <n v="3"/>
    <n v="7"/>
    <x v="6"/>
    <x v="2"/>
    <x v="10"/>
    <x v="3"/>
    <s v="New"/>
    <x v="2"/>
    <s v="Insulated Bottle"/>
    <n v="1"/>
    <n v="36.799999999999997"/>
    <n v="0"/>
    <n v="13.91"/>
    <x v="1338"/>
    <n v="13.91"/>
    <n v="22.889999999999997"/>
    <n v="0.62201086956521734"/>
    <n v="1"/>
  </r>
  <r>
    <x v="1363"/>
    <d v="2026-07-14T00:00:00"/>
    <n v="2026"/>
    <n v="3"/>
    <n v="7"/>
    <x v="6"/>
    <x v="2"/>
    <x v="16"/>
    <x v="1"/>
    <s v="Returning"/>
    <x v="3"/>
    <s v="Trail Tent 2P"/>
    <n v="6"/>
    <n v="194.15"/>
    <n v="0.1"/>
    <n v="105.12"/>
    <x v="1339"/>
    <n v="630.72"/>
    <n v="417.69000000000005"/>
    <n v="0.3984032964202936"/>
    <n v="1"/>
  </r>
  <r>
    <x v="1364"/>
    <d v="2026-07-14T00:00:00"/>
    <n v="2026"/>
    <n v="3"/>
    <n v="7"/>
    <x v="6"/>
    <x v="0"/>
    <x v="9"/>
    <x v="0"/>
    <s v="New"/>
    <x v="4"/>
    <s v="Training Mat"/>
    <n v="1"/>
    <n v="50.94"/>
    <n v="0"/>
    <n v="22.28"/>
    <x v="1340"/>
    <n v="22.28"/>
    <n v="28.659999999999997"/>
    <n v="0.5626226933647428"/>
    <n v="1"/>
  </r>
  <r>
    <x v="1365"/>
    <d v="2026-07-15T00:00:00"/>
    <n v="2026"/>
    <n v="3"/>
    <n v="7"/>
    <x v="6"/>
    <x v="3"/>
    <x v="8"/>
    <x v="0"/>
    <s v="Returning"/>
    <x v="4"/>
    <s v="Weighted Vest"/>
    <n v="2"/>
    <n v="125.89"/>
    <n v="0"/>
    <n v="70.8"/>
    <x v="1341"/>
    <n v="141.6"/>
    <n v="110.18"/>
    <n v="0.43760425768528083"/>
    <n v="1"/>
  </r>
  <r>
    <x v="1366"/>
    <d v="2026-07-15T00:00:00"/>
    <n v="2026"/>
    <n v="3"/>
    <n v="7"/>
    <x v="6"/>
    <x v="0"/>
    <x v="9"/>
    <x v="0"/>
    <s v="New"/>
    <x v="4"/>
    <s v="Training Mat"/>
    <n v="2"/>
    <n v="51.9"/>
    <n v="0"/>
    <n v="21.82"/>
    <x v="1342"/>
    <n v="43.64"/>
    <n v="60.16"/>
    <n v="0.57957610789980729"/>
    <n v="1"/>
  </r>
  <r>
    <x v="1367"/>
    <d v="2026-07-15T00:00:00"/>
    <n v="2026"/>
    <n v="3"/>
    <n v="7"/>
    <x v="6"/>
    <x v="0"/>
    <x v="0"/>
    <x v="2"/>
    <s v="New"/>
    <x v="4"/>
    <s v="Resistance Band Set"/>
    <n v="2"/>
    <n v="39.75"/>
    <n v="0"/>
    <n v="14.78"/>
    <x v="1343"/>
    <n v="29.56"/>
    <n v="49.94"/>
    <n v="0.62817610062893081"/>
    <n v="1"/>
  </r>
  <r>
    <x v="1368"/>
    <d v="2026-07-15T00:00:00"/>
    <n v="2026"/>
    <n v="3"/>
    <n v="7"/>
    <x v="6"/>
    <x v="1"/>
    <x v="12"/>
    <x v="3"/>
    <s v="Returning"/>
    <x v="1"/>
    <s v="Hiking Daypack 20L"/>
    <n v="1"/>
    <n v="93.46"/>
    <n v="0.15"/>
    <n v="46.65"/>
    <x v="1344"/>
    <n v="46.65"/>
    <n v="32.79099999999999"/>
    <n v="0.41277174255107557"/>
    <n v="1"/>
  </r>
  <r>
    <x v="1369"/>
    <d v="2026-07-15T00:00:00"/>
    <n v="2026"/>
    <n v="3"/>
    <n v="7"/>
    <x v="6"/>
    <x v="3"/>
    <x v="13"/>
    <x v="1"/>
    <s v="Business"/>
    <x v="0"/>
    <s v="Commuter Helmet"/>
    <n v="3"/>
    <n v="82.79"/>
    <n v="0.1"/>
    <n v="43.07"/>
    <x v="1345"/>
    <n v="129.21"/>
    <n v="94.323000000000008"/>
    <n v="0.42196454214813922"/>
    <n v="1"/>
  </r>
  <r>
    <x v="1370"/>
    <d v="2026-07-15T00:00:00"/>
    <n v="2026"/>
    <n v="3"/>
    <n v="7"/>
    <x v="6"/>
    <x v="2"/>
    <x v="2"/>
    <x v="2"/>
    <s v="Business"/>
    <x v="1"/>
    <s v="Hiking Daypack 20L"/>
    <n v="1"/>
    <n v="92.54"/>
    <n v="0"/>
    <n v="44.48"/>
    <x v="43"/>
    <n v="44.48"/>
    <n v="48.060000000000009"/>
    <n v="0.51934298681651181"/>
    <n v="1"/>
  </r>
  <r>
    <x v="1371"/>
    <d v="2026-07-15T00:00:00"/>
    <n v="2026"/>
    <n v="3"/>
    <n v="7"/>
    <x v="6"/>
    <x v="1"/>
    <x v="14"/>
    <x v="2"/>
    <s v="New"/>
    <x v="2"/>
    <s v="Packing Cube Set"/>
    <n v="1"/>
    <n v="46.53"/>
    <n v="0"/>
    <n v="18.829999999999998"/>
    <x v="1346"/>
    <n v="18.829999999999998"/>
    <n v="27.700000000000003"/>
    <n v="0.59531485063399958"/>
    <n v="1"/>
  </r>
  <r>
    <x v="1372"/>
    <d v="2026-07-16T00:00:00"/>
    <n v="2026"/>
    <n v="3"/>
    <n v="7"/>
    <x v="6"/>
    <x v="1"/>
    <x v="12"/>
    <x v="0"/>
    <s v="Returning"/>
    <x v="0"/>
    <s v="Trail Bike Light"/>
    <n v="2"/>
    <n v="49.69"/>
    <n v="0"/>
    <n v="21.97"/>
    <x v="1347"/>
    <n v="43.94"/>
    <n v="55.44"/>
    <n v="0.557858724089354"/>
    <n v="1"/>
  </r>
  <r>
    <x v="1373"/>
    <d v="2026-07-16T00:00:00"/>
    <n v="2026"/>
    <n v="3"/>
    <n v="7"/>
    <x v="6"/>
    <x v="3"/>
    <x v="8"/>
    <x v="3"/>
    <s v="New"/>
    <x v="1"/>
    <s v="Trekking Poles"/>
    <n v="3"/>
    <n v="71.34"/>
    <n v="0.1"/>
    <n v="31.71"/>
    <x v="1348"/>
    <n v="95.13"/>
    <n v="97.488000000000028"/>
    <n v="0.50612092327819835"/>
    <n v="1"/>
  </r>
  <r>
    <x v="1374"/>
    <d v="2026-07-16T00:00:00"/>
    <n v="2026"/>
    <n v="3"/>
    <n v="7"/>
    <x v="6"/>
    <x v="1"/>
    <x v="14"/>
    <x v="3"/>
    <s v="Returning"/>
    <x v="0"/>
    <s v="Commuter Helmet"/>
    <n v="1"/>
    <n v="83.03"/>
    <n v="0"/>
    <n v="42.41"/>
    <x v="1349"/>
    <n v="42.41"/>
    <n v="40.620000000000005"/>
    <n v="0.48922076357942917"/>
    <n v="1"/>
  </r>
  <r>
    <x v="1375"/>
    <d v="2026-07-16T00:00:00"/>
    <n v="2026"/>
    <n v="3"/>
    <n v="7"/>
    <x v="6"/>
    <x v="3"/>
    <x v="4"/>
    <x v="0"/>
    <s v="Returning"/>
    <x v="4"/>
    <s v="Resistance Band Set"/>
    <n v="1"/>
    <n v="40.799999999999997"/>
    <n v="0"/>
    <n v="14.42"/>
    <x v="1350"/>
    <n v="14.42"/>
    <n v="26.379999999999995"/>
    <n v="0.64656862745098032"/>
    <n v="1"/>
  </r>
  <r>
    <x v="1376"/>
    <d v="2026-07-16T00:00:00"/>
    <n v="2026"/>
    <n v="3"/>
    <n v="7"/>
    <x v="6"/>
    <x v="1"/>
    <x v="6"/>
    <x v="3"/>
    <s v="Returning"/>
    <x v="3"/>
    <s v="Compact Sleeping Bag"/>
    <n v="2"/>
    <n v="125.34"/>
    <n v="0.15"/>
    <n v="59.04"/>
    <x v="1351"/>
    <n v="118.08"/>
    <n v="94.998000000000005"/>
    <n v="0.44583673584321237"/>
    <n v="1"/>
  </r>
  <r>
    <x v="1377"/>
    <d v="2026-07-16T00:00:00"/>
    <n v="2026"/>
    <n v="3"/>
    <n v="7"/>
    <x v="6"/>
    <x v="0"/>
    <x v="9"/>
    <x v="0"/>
    <s v="Returning"/>
    <x v="4"/>
    <s v="Weighted Vest"/>
    <n v="1"/>
    <n v="122.73"/>
    <n v="0.1"/>
    <n v="70.540000000000006"/>
    <x v="1352"/>
    <n v="70.540000000000006"/>
    <n v="39.917000000000002"/>
    <n v="0.36138044668966202"/>
    <n v="1"/>
  </r>
  <r>
    <x v="1378"/>
    <d v="2026-07-16T00:00:00"/>
    <n v="2026"/>
    <n v="3"/>
    <n v="7"/>
    <x v="6"/>
    <x v="2"/>
    <x v="5"/>
    <x v="2"/>
    <s v="New"/>
    <x v="1"/>
    <s v="Hiking Daypack 20L"/>
    <n v="5"/>
    <n v="92.72"/>
    <n v="0.1"/>
    <n v="46.2"/>
    <x v="1353"/>
    <n v="231"/>
    <n v="186.24"/>
    <n v="0.44636180615473109"/>
    <n v="1"/>
  </r>
  <r>
    <x v="1379"/>
    <d v="2026-07-16T00:00:00"/>
    <n v="2026"/>
    <n v="3"/>
    <n v="7"/>
    <x v="6"/>
    <x v="3"/>
    <x v="7"/>
    <x v="1"/>
    <s v="Business"/>
    <x v="4"/>
    <s v="Recovery Roller"/>
    <n v="5"/>
    <n v="36.29"/>
    <n v="0.05"/>
    <n v="13.52"/>
    <x v="1354"/>
    <n v="67.599999999999994"/>
    <n v="104.77749999999997"/>
    <n v="0.60783744978317933"/>
    <n v="1"/>
  </r>
  <r>
    <x v="1380"/>
    <d v="2026-07-16T00:00:00"/>
    <n v="2026"/>
    <n v="3"/>
    <n v="7"/>
    <x v="6"/>
    <x v="2"/>
    <x v="2"/>
    <x v="0"/>
    <s v="Business"/>
    <x v="0"/>
    <s v="Trail Bike Light"/>
    <n v="2"/>
    <n v="49.84"/>
    <n v="0.1"/>
    <n v="23.06"/>
    <x v="1355"/>
    <n v="46.12"/>
    <n v="43.592000000000006"/>
    <n v="0.48591046905653651"/>
    <n v="1"/>
  </r>
  <r>
    <x v="1381"/>
    <d v="2026-07-16T00:00:00"/>
    <n v="2026"/>
    <n v="3"/>
    <n v="7"/>
    <x v="6"/>
    <x v="1"/>
    <x v="12"/>
    <x v="3"/>
    <s v="Business"/>
    <x v="4"/>
    <s v="Recovery Roller"/>
    <n v="1"/>
    <n v="35.799999999999997"/>
    <n v="0"/>
    <n v="14.05"/>
    <x v="1356"/>
    <n v="14.05"/>
    <n v="21.749999999999996"/>
    <n v="0.60754189944134074"/>
    <n v="1"/>
  </r>
  <r>
    <x v="1382"/>
    <d v="2026-07-16T00:00:00"/>
    <n v="2026"/>
    <n v="3"/>
    <n v="7"/>
    <x v="6"/>
    <x v="3"/>
    <x v="13"/>
    <x v="0"/>
    <s v="New"/>
    <x v="3"/>
    <s v="Trail Tent 2P"/>
    <n v="1"/>
    <n v="195.12"/>
    <n v="0"/>
    <n v="101.14"/>
    <x v="1357"/>
    <n v="101.14"/>
    <n v="93.98"/>
    <n v="0.48165231652316526"/>
    <n v="1"/>
  </r>
  <r>
    <x v="1383"/>
    <d v="2026-07-16T00:00:00"/>
    <n v="2026"/>
    <n v="3"/>
    <n v="7"/>
    <x v="6"/>
    <x v="0"/>
    <x v="15"/>
    <x v="0"/>
    <s v="New"/>
    <x v="0"/>
    <s v="Compact Repair Kit"/>
    <n v="2"/>
    <n v="39.69"/>
    <n v="0.05"/>
    <n v="16.88"/>
    <x v="1358"/>
    <n v="33.76"/>
    <n v="41.650999999999989"/>
    <n v="0.55231995332245953"/>
    <n v="1"/>
  </r>
  <r>
    <x v="1384"/>
    <d v="2026-07-16T00:00:00"/>
    <n v="2026"/>
    <n v="3"/>
    <n v="7"/>
    <x v="6"/>
    <x v="2"/>
    <x v="3"/>
    <x v="2"/>
    <s v="Returning"/>
    <x v="3"/>
    <s v="Alpine Tent 4P"/>
    <n v="1"/>
    <n v="348.73"/>
    <n v="0.15"/>
    <n v="190.33"/>
    <x v="1359"/>
    <n v="190.33"/>
    <n v="106.09049999999999"/>
    <n v="0.35790540802677273"/>
    <n v="1"/>
  </r>
  <r>
    <x v="1385"/>
    <d v="2026-07-16T00:00:00"/>
    <n v="2026"/>
    <n v="3"/>
    <n v="7"/>
    <x v="6"/>
    <x v="1"/>
    <x v="12"/>
    <x v="2"/>
    <s v="Returning"/>
    <x v="2"/>
    <s v="Insulated Bottle"/>
    <n v="1"/>
    <n v="35.5"/>
    <n v="0"/>
    <n v="13.26"/>
    <x v="1360"/>
    <n v="13.26"/>
    <n v="22.240000000000002"/>
    <n v="0.62647887323943663"/>
    <n v="1"/>
  </r>
  <r>
    <x v="1386"/>
    <d v="2026-07-17T00:00:00"/>
    <n v="2026"/>
    <n v="3"/>
    <n v="7"/>
    <x v="6"/>
    <x v="0"/>
    <x v="9"/>
    <x v="0"/>
    <s v="Business"/>
    <x v="2"/>
    <s v="Packing Cube Set"/>
    <n v="1"/>
    <n v="46.44"/>
    <n v="0"/>
    <n v="18.47"/>
    <x v="1361"/>
    <n v="18.47"/>
    <n v="27.97"/>
    <n v="0.60228251507321273"/>
    <n v="1"/>
  </r>
  <r>
    <x v="1387"/>
    <d v="2026-07-17T00:00:00"/>
    <n v="2026"/>
    <n v="3"/>
    <n v="7"/>
    <x v="6"/>
    <x v="1"/>
    <x v="14"/>
    <x v="0"/>
    <s v="New"/>
    <x v="1"/>
    <s v="Trekking Poles"/>
    <n v="1"/>
    <n v="70.44"/>
    <n v="0.05"/>
    <n v="32.229999999999997"/>
    <x v="1362"/>
    <n v="32.229999999999997"/>
    <n v="34.687999999999995"/>
    <n v="0.51836576108072563"/>
    <n v="1"/>
  </r>
  <r>
    <x v="1388"/>
    <d v="2026-07-17T00:00:00"/>
    <n v="2026"/>
    <n v="3"/>
    <n v="7"/>
    <x v="6"/>
    <x v="0"/>
    <x v="15"/>
    <x v="2"/>
    <s v="New"/>
    <x v="1"/>
    <s v="Trekking Poles"/>
    <n v="1"/>
    <n v="69.78"/>
    <n v="0.05"/>
    <n v="32.83"/>
    <x v="1363"/>
    <n v="32.83"/>
    <n v="33.460999999999999"/>
    <n v="0.50475931876121949"/>
    <n v="1"/>
  </r>
  <r>
    <x v="1389"/>
    <d v="2026-07-17T00:00:00"/>
    <n v="2026"/>
    <n v="3"/>
    <n v="7"/>
    <x v="6"/>
    <x v="2"/>
    <x v="5"/>
    <x v="2"/>
    <s v="New"/>
    <x v="2"/>
    <s v="Insulated Bottle"/>
    <n v="4"/>
    <n v="35.450000000000003"/>
    <n v="0.1"/>
    <n v="13.83"/>
    <x v="1364"/>
    <n v="55.32"/>
    <n v="72.300000000000011"/>
    <n v="0.56652562294311237"/>
    <n v="1"/>
  </r>
  <r>
    <x v="1390"/>
    <d v="2026-07-17T00:00:00"/>
    <n v="2026"/>
    <n v="3"/>
    <n v="7"/>
    <x v="6"/>
    <x v="3"/>
    <x v="8"/>
    <x v="0"/>
    <s v="Returning"/>
    <x v="0"/>
    <s v="Trail Bike Light"/>
    <n v="1"/>
    <n v="50.82"/>
    <n v="0.05"/>
    <n v="22.36"/>
    <x v="1365"/>
    <n v="22.36"/>
    <n v="25.918999999999997"/>
    <n v="0.5368586756146565"/>
    <n v="1"/>
  </r>
  <r>
    <x v="1391"/>
    <d v="2026-07-17T00:00:00"/>
    <n v="2026"/>
    <n v="3"/>
    <n v="7"/>
    <x v="6"/>
    <x v="2"/>
    <x v="2"/>
    <x v="0"/>
    <s v="Returning"/>
    <x v="3"/>
    <s v="Compact Sleeping Bag"/>
    <n v="1"/>
    <n v="126.13"/>
    <n v="0.15"/>
    <n v="60.43"/>
    <x v="1366"/>
    <n v="60.43"/>
    <n v="46.780499999999996"/>
    <n v="0.43634252242084498"/>
    <n v="1"/>
  </r>
  <r>
    <x v="1392"/>
    <d v="2026-07-17T00:00:00"/>
    <n v="2026"/>
    <n v="3"/>
    <n v="7"/>
    <x v="6"/>
    <x v="2"/>
    <x v="10"/>
    <x v="0"/>
    <s v="Returning"/>
    <x v="1"/>
    <s v="Trekking Poles"/>
    <n v="3"/>
    <n v="72.150000000000006"/>
    <n v="0"/>
    <n v="33.01"/>
    <x v="1367"/>
    <n v="99.03"/>
    <n v="117.42000000000002"/>
    <n v="0.54248094248094247"/>
    <n v="1"/>
  </r>
  <r>
    <x v="1393"/>
    <d v="2026-07-17T00:00:00"/>
    <n v="2026"/>
    <n v="3"/>
    <n v="7"/>
    <x v="6"/>
    <x v="1"/>
    <x v="1"/>
    <x v="0"/>
    <s v="Returning"/>
    <x v="4"/>
    <s v="Recovery Roller"/>
    <n v="1"/>
    <n v="35.58"/>
    <n v="0"/>
    <n v="13.68"/>
    <x v="1368"/>
    <n v="13.68"/>
    <n v="21.9"/>
    <n v="0.61551433389544685"/>
    <n v="1"/>
  </r>
  <r>
    <x v="1394"/>
    <d v="2026-07-18T00:00:00"/>
    <n v="2026"/>
    <n v="3"/>
    <n v="7"/>
    <x v="6"/>
    <x v="2"/>
    <x v="3"/>
    <x v="0"/>
    <s v="New"/>
    <x v="1"/>
    <s v="Summit Backpack 45L"/>
    <n v="1"/>
    <n v="154.9"/>
    <n v="0.05"/>
    <n v="77.819999999999993"/>
    <x v="1369"/>
    <n v="77.819999999999993"/>
    <n v="69.335000000000008"/>
    <n v="0.47116985491488572"/>
    <n v="1"/>
  </r>
  <r>
    <x v="1395"/>
    <d v="2026-07-18T00:00:00"/>
    <n v="2026"/>
    <n v="3"/>
    <n v="7"/>
    <x v="6"/>
    <x v="1"/>
    <x v="14"/>
    <x v="2"/>
    <s v="Business"/>
    <x v="3"/>
    <s v="Portable Camp Stove"/>
    <n v="2"/>
    <n v="80.98"/>
    <n v="0.05"/>
    <n v="39.85"/>
    <x v="1370"/>
    <n v="79.7"/>
    <n v="74.161999999999992"/>
    <n v="0.48200335365457353"/>
    <n v="1"/>
  </r>
  <r>
    <x v="1396"/>
    <d v="2026-07-18T00:00:00"/>
    <n v="2026"/>
    <n v="3"/>
    <n v="7"/>
    <x v="6"/>
    <x v="1"/>
    <x v="12"/>
    <x v="0"/>
    <s v="New"/>
    <x v="1"/>
    <s v="Hiking Daypack 20L"/>
    <n v="1"/>
    <n v="91.36"/>
    <n v="0"/>
    <n v="44.86"/>
    <x v="1371"/>
    <n v="44.86"/>
    <n v="46.5"/>
    <n v="0.50897548161120842"/>
    <n v="1"/>
  </r>
  <r>
    <x v="1397"/>
    <d v="2026-07-18T00:00:00"/>
    <n v="2026"/>
    <n v="3"/>
    <n v="7"/>
    <x v="6"/>
    <x v="2"/>
    <x v="2"/>
    <x v="0"/>
    <s v="Returning"/>
    <x v="0"/>
    <s v="Compact Repair Kit"/>
    <n v="2"/>
    <n v="39.409999999999997"/>
    <n v="0"/>
    <n v="16.8"/>
    <x v="1372"/>
    <n v="33.6"/>
    <n v="45.219999999999992"/>
    <n v="0.57371225577264651"/>
    <n v="1"/>
  </r>
  <r>
    <x v="1398"/>
    <d v="2026-07-18T00:00:00"/>
    <n v="2026"/>
    <n v="3"/>
    <n v="7"/>
    <x v="6"/>
    <x v="0"/>
    <x v="0"/>
    <x v="0"/>
    <s v="Returning"/>
    <x v="2"/>
    <s v="Carry-On Duffel"/>
    <n v="2"/>
    <n v="134.99"/>
    <n v="0"/>
    <n v="68.77"/>
    <x v="1373"/>
    <n v="137.54"/>
    <n v="132.44000000000003"/>
    <n v="0.49055485591525305"/>
    <n v="1"/>
  </r>
  <r>
    <x v="1399"/>
    <d v="2026-07-18T00:00:00"/>
    <n v="2026"/>
    <n v="3"/>
    <n v="7"/>
    <x v="6"/>
    <x v="1"/>
    <x v="12"/>
    <x v="3"/>
    <s v="New"/>
    <x v="0"/>
    <s v="Compact Repair Kit"/>
    <n v="2"/>
    <n v="40.93"/>
    <n v="0.05"/>
    <n v="16.89"/>
    <x v="1374"/>
    <n v="33.78"/>
    <n v="43.986999999999995"/>
    <n v="0.56562552239381736"/>
    <n v="1"/>
  </r>
  <r>
    <x v="1400"/>
    <d v="2026-07-18T00:00:00"/>
    <n v="2026"/>
    <n v="3"/>
    <n v="7"/>
    <x v="6"/>
    <x v="3"/>
    <x v="13"/>
    <x v="3"/>
    <s v="Returning"/>
    <x v="1"/>
    <s v="Hiking Daypack 20L"/>
    <n v="1"/>
    <n v="90.02"/>
    <n v="0.05"/>
    <n v="45.83"/>
    <x v="1375"/>
    <n v="45.83"/>
    <n v="39.688999999999993"/>
    <n v="0.46409569803201622"/>
    <n v="1"/>
  </r>
  <r>
    <x v="1401"/>
    <d v="2026-07-18T00:00:00"/>
    <n v="2026"/>
    <n v="3"/>
    <n v="7"/>
    <x v="6"/>
    <x v="0"/>
    <x v="0"/>
    <x v="2"/>
    <s v="Returning"/>
    <x v="4"/>
    <s v="Training Mat"/>
    <n v="2"/>
    <n v="50.73"/>
    <n v="0"/>
    <n v="21.87"/>
    <x v="1376"/>
    <n v="43.74"/>
    <n v="57.719999999999992"/>
    <n v="0.56889414547604966"/>
    <n v="1"/>
  </r>
  <r>
    <x v="1402"/>
    <d v="2026-07-18T00:00:00"/>
    <n v="2026"/>
    <n v="3"/>
    <n v="7"/>
    <x v="6"/>
    <x v="3"/>
    <x v="13"/>
    <x v="2"/>
    <s v="New"/>
    <x v="4"/>
    <s v="Weighted Vest"/>
    <n v="3"/>
    <n v="121.05"/>
    <n v="0.05"/>
    <n v="68.56"/>
    <x v="1377"/>
    <n v="205.68"/>
    <n v="139.31249999999994"/>
    <n v="0.40381312637231231"/>
    <n v="1"/>
  </r>
  <r>
    <x v="1403"/>
    <d v="2026-07-18T00:00:00"/>
    <n v="2026"/>
    <n v="3"/>
    <n v="7"/>
    <x v="6"/>
    <x v="1"/>
    <x v="11"/>
    <x v="0"/>
    <s v="New"/>
    <x v="0"/>
    <s v="Commuter Helmet"/>
    <n v="2"/>
    <n v="81.739999999999995"/>
    <n v="0"/>
    <n v="42.75"/>
    <x v="1378"/>
    <n v="85.5"/>
    <n v="77.97999999999999"/>
    <n v="0.47700024467824809"/>
    <n v="1"/>
  </r>
  <r>
    <x v="1404"/>
    <d v="2026-07-18T00:00:00"/>
    <n v="2026"/>
    <n v="3"/>
    <n v="7"/>
    <x v="6"/>
    <x v="1"/>
    <x v="12"/>
    <x v="0"/>
    <s v="Returning"/>
    <x v="1"/>
    <s v="Summit Backpack 45L"/>
    <n v="3"/>
    <n v="154.01"/>
    <n v="0.1"/>
    <n v="78.78"/>
    <x v="1379"/>
    <n v="236.34"/>
    <n v="179.48699999999999"/>
    <n v="0.43163863818366771"/>
    <n v="1"/>
  </r>
  <r>
    <x v="1405"/>
    <d v="2026-07-18T00:00:00"/>
    <n v="2026"/>
    <n v="3"/>
    <n v="7"/>
    <x v="6"/>
    <x v="1"/>
    <x v="12"/>
    <x v="3"/>
    <s v="New"/>
    <x v="0"/>
    <s v="Cycling Pack 12L"/>
    <n v="4"/>
    <n v="101.61"/>
    <n v="0"/>
    <n v="51.68"/>
    <x v="1380"/>
    <n v="206.72"/>
    <n v="199.72"/>
    <n v="0.49138864285011319"/>
    <n v="1"/>
  </r>
  <r>
    <x v="1406"/>
    <d v="2026-07-18T00:00:00"/>
    <n v="2026"/>
    <n v="3"/>
    <n v="7"/>
    <x v="6"/>
    <x v="2"/>
    <x v="10"/>
    <x v="2"/>
    <s v="Returning"/>
    <x v="4"/>
    <s v="Recovery Roller"/>
    <n v="2"/>
    <n v="36.869999999999997"/>
    <n v="0.15"/>
    <n v="13.94"/>
    <x v="1381"/>
    <n v="27.88"/>
    <n v="34.798999999999992"/>
    <n v="0.55519392459994565"/>
    <n v="1"/>
  </r>
  <r>
    <x v="1407"/>
    <d v="2026-07-18T00:00:00"/>
    <n v="2026"/>
    <n v="3"/>
    <n v="7"/>
    <x v="6"/>
    <x v="3"/>
    <x v="8"/>
    <x v="0"/>
    <s v="New"/>
    <x v="3"/>
    <s v="Compact Sleeping Bag"/>
    <n v="2"/>
    <n v="121.06"/>
    <n v="0"/>
    <n v="59.62"/>
    <x v="1382"/>
    <n v="119.24"/>
    <n v="122.88000000000001"/>
    <n v="0.50751693375185858"/>
    <n v="1"/>
  </r>
  <r>
    <x v="1408"/>
    <d v="2026-07-19T00:00:00"/>
    <n v="2026"/>
    <n v="3"/>
    <n v="7"/>
    <x v="6"/>
    <x v="1"/>
    <x v="12"/>
    <x v="0"/>
    <s v="New"/>
    <x v="1"/>
    <s v="Trekking Poles"/>
    <n v="2"/>
    <n v="71.81"/>
    <n v="0"/>
    <n v="32.35"/>
    <x v="1383"/>
    <n v="64.7"/>
    <n v="78.92"/>
    <n v="0.54950563988302459"/>
    <n v="1"/>
  </r>
  <r>
    <x v="1409"/>
    <d v="2026-07-19T00:00:00"/>
    <n v="2026"/>
    <n v="3"/>
    <n v="7"/>
    <x v="6"/>
    <x v="1"/>
    <x v="12"/>
    <x v="0"/>
    <s v="New"/>
    <x v="1"/>
    <s v="Trail Boots"/>
    <n v="4"/>
    <n v="145.18"/>
    <n v="0"/>
    <n v="79.540000000000006"/>
    <x v="1384"/>
    <n v="318.16000000000003"/>
    <n v="262.56"/>
    <n v="0.45212839234054275"/>
    <n v="1"/>
  </r>
  <r>
    <x v="1410"/>
    <d v="2026-07-19T00:00:00"/>
    <n v="2026"/>
    <n v="3"/>
    <n v="7"/>
    <x v="6"/>
    <x v="1"/>
    <x v="12"/>
    <x v="0"/>
    <s v="New"/>
    <x v="4"/>
    <s v="Recovery Roller"/>
    <n v="2"/>
    <n v="36.07"/>
    <n v="0"/>
    <n v="13.6"/>
    <x v="1385"/>
    <n v="27.2"/>
    <n v="44.94"/>
    <n v="0.62295536456889378"/>
    <n v="1"/>
  </r>
  <r>
    <x v="1411"/>
    <d v="2026-07-19T00:00:00"/>
    <n v="2026"/>
    <n v="3"/>
    <n v="7"/>
    <x v="6"/>
    <x v="1"/>
    <x v="14"/>
    <x v="2"/>
    <s v="New"/>
    <x v="1"/>
    <s v="Trekking Poles"/>
    <n v="3"/>
    <n v="72.23"/>
    <n v="0.1"/>
    <n v="31.67"/>
    <x v="1386"/>
    <n v="95.01"/>
    <n v="100.01100000000001"/>
    <n v="0.5128216961250327"/>
    <n v="1"/>
  </r>
  <r>
    <x v="1412"/>
    <d v="2026-07-19T00:00:00"/>
    <n v="2026"/>
    <n v="3"/>
    <n v="7"/>
    <x v="6"/>
    <x v="1"/>
    <x v="14"/>
    <x v="2"/>
    <s v="Returning"/>
    <x v="2"/>
    <s v="Insulated Bottle"/>
    <n v="1"/>
    <n v="36.549999999999997"/>
    <n v="0.1"/>
    <n v="13.2"/>
    <x v="1387"/>
    <n v="13.2"/>
    <n v="19.694999999999997"/>
    <n v="0.59872321021431829"/>
    <n v="1"/>
  </r>
  <r>
    <x v="1413"/>
    <d v="2026-07-19T00:00:00"/>
    <n v="2026"/>
    <n v="3"/>
    <n v="7"/>
    <x v="6"/>
    <x v="1"/>
    <x v="14"/>
    <x v="0"/>
    <s v="New"/>
    <x v="3"/>
    <s v="Compact Sleeping Bag"/>
    <n v="5"/>
    <n v="124.68"/>
    <n v="0.05"/>
    <n v="60.61"/>
    <x v="1388"/>
    <n v="303.05"/>
    <n v="289.18"/>
    <n v="0.48829002245749115"/>
    <n v="1"/>
  </r>
  <r>
    <x v="1414"/>
    <d v="2026-07-19T00:00:00"/>
    <n v="2026"/>
    <n v="3"/>
    <n v="7"/>
    <x v="6"/>
    <x v="3"/>
    <x v="8"/>
    <x v="0"/>
    <s v="Returning"/>
    <x v="0"/>
    <s v="Cycling Pack 12L"/>
    <n v="1"/>
    <n v="101.7"/>
    <n v="0.05"/>
    <n v="49.92"/>
    <x v="1389"/>
    <n v="49.92"/>
    <n v="46.694999999999993"/>
    <n v="0.48331004502406455"/>
    <n v="1"/>
  </r>
  <r>
    <x v="1415"/>
    <d v="2026-07-19T00:00:00"/>
    <n v="2026"/>
    <n v="3"/>
    <n v="7"/>
    <x v="6"/>
    <x v="2"/>
    <x v="16"/>
    <x v="0"/>
    <s v="New"/>
    <x v="4"/>
    <s v="Training Mat"/>
    <n v="2"/>
    <n v="50.24"/>
    <n v="0.05"/>
    <n v="21.88"/>
    <x v="1390"/>
    <n v="43.76"/>
    <n v="51.696000000000005"/>
    <n v="0.54156889037881328"/>
    <n v="1"/>
  </r>
  <r>
    <x v="1416"/>
    <d v="2026-07-19T00:00:00"/>
    <n v="2026"/>
    <n v="3"/>
    <n v="7"/>
    <x v="6"/>
    <x v="3"/>
    <x v="13"/>
    <x v="2"/>
    <s v="Returning"/>
    <x v="4"/>
    <s v="Recovery Roller"/>
    <n v="3"/>
    <n v="35.53"/>
    <n v="0"/>
    <n v="14"/>
    <x v="1391"/>
    <n v="42"/>
    <n v="64.59"/>
    <n v="0.60596678862932729"/>
    <n v="1"/>
  </r>
  <r>
    <x v="1417"/>
    <d v="2026-07-19T00:00:00"/>
    <n v="2026"/>
    <n v="3"/>
    <n v="7"/>
    <x v="6"/>
    <x v="2"/>
    <x v="2"/>
    <x v="3"/>
    <s v="New"/>
    <x v="2"/>
    <s v="Packing Cube Set"/>
    <n v="2"/>
    <n v="46.89"/>
    <n v="0.1"/>
    <n v="18.53"/>
    <x v="1392"/>
    <n v="37.06"/>
    <n v="47.341999999999999"/>
    <n v="0.56091087888912583"/>
    <n v="1"/>
  </r>
  <r>
    <x v="1418"/>
    <d v="2026-07-19T00:00:00"/>
    <n v="2026"/>
    <n v="3"/>
    <n v="7"/>
    <x v="6"/>
    <x v="0"/>
    <x v="0"/>
    <x v="2"/>
    <s v="Returning"/>
    <x v="3"/>
    <s v="Trail Tent 2P"/>
    <n v="1"/>
    <n v="197.29"/>
    <n v="0.1"/>
    <n v="104.7"/>
    <x v="1393"/>
    <n v="104.7"/>
    <n v="72.861000000000004"/>
    <n v="0.4103434875901803"/>
    <n v="1"/>
  </r>
  <r>
    <x v="1419"/>
    <d v="2026-07-19T00:00:00"/>
    <n v="2026"/>
    <n v="3"/>
    <n v="7"/>
    <x v="6"/>
    <x v="0"/>
    <x v="9"/>
    <x v="2"/>
    <s v="Business"/>
    <x v="1"/>
    <s v="Trekking Poles"/>
    <n v="1"/>
    <n v="70.52"/>
    <n v="0.1"/>
    <n v="33.28"/>
    <x v="1394"/>
    <n v="33.28"/>
    <n v="30.187999999999995"/>
    <n v="0.47564126804058732"/>
    <n v="1"/>
  </r>
  <r>
    <x v="1420"/>
    <d v="2026-07-19T00:00:00"/>
    <n v="2026"/>
    <n v="3"/>
    <n v="7"/>
    <x v="6"/>
    <x v="1"/>
    <x v="12"/>
    <x v="3"/>
    <s v="New"/>
    <x v="4"/>
    <s v="Training Mat"/>
    <n v="3"/>
    <n v="49.9"/>
    <n v="0.05"/>
    <n v="22.27"/>
    <x v="1395"/>
    <n v="66.81"/>
    <n v="75.404999999999973"/>
    <n v="0.53021833139964125"/>
    <n v="1"/>
  </r>
  <r>
    <x v="1421"/>
    <d v="2026-07-20T00:00:00"/>
    <n v="2026"/>
    <n v="3"/>
    <n v="7"/>
    <x v="6"/>
    <x v="3"/>
    <x v="7"/>
    <x v="2"/>
    <s v="New"/>
    <x v="1"/>
    <s v="Summit Backpack 45L"/>
    <n v="3"/>
    <n v="156.25"/>
    <n v="0"/>
    <n v="79.900000000000006"/>
    <x v="1396"/>
    <n v="239.70000000000002"/>
    <n v="229.04999999999998"/>
    <n v="0.48863999999999996"/>
    <n v="1"/>
  </r>
  <r>
    <x v="1422"/>
    <d v="2026-07-20T00:00:00"/>
    <n v="2026"/>
    <n v="3"/>
    <n v="7"/>
    <x v="6"/>
    <x v="2"/>
    <x v="2"/>
    <x v="3"/>
    <s v="Returning"/>
    <x v="3"/>
    <s v="Compact Sleeping Bag"/>
    <n v="3"/>
    <n v="120.14"/>
    <n v="0"/>
    <n v="58.9"/>
    <x v="1397"/>
    <n v="176.7"/>
    <n v="183.72000000000003"/>
    <n v="0.5097386382553688"/>
    <n v="1"/>
  </r>
  <r>
    <x v="1423"/>
    <d v="2026-07-20T00:00:00"/>
    <n v="2026"/>
    <n v="3"/>
    <n v="7"/>
    <x v="6"/>
    <x v="1"/>
    <x v="14"/>
    <x v="2"/>
    <s v="Returning"/>
    <x v="1"/>
    <s v="Trail Boots"/>
    <n v="1"/>
    <n v="145.21"/>
    <n v="0"/>
    <n v="80.52"/>
    <x v="1398"/>
    <n v="80.52"/>
    <n v="64.690000000000012"/>
    <n v="0.44549273466014744"/>
    <n v="1"/>
  </r>
  <r>
    <x v="1424"/>
    <d v="2026-07-20T00:00:00"/>
    <n v="2026"/>
    <n v="3"/>
    <n v="7"/>
    <x v="6"/>
    <x v="2"/>
    <x v="2"/>
    <x v="2"/>
    <s v="Returning"/>
    <x v="0"/>
    <s v="Compact Repair Kit"/>
    <n v="2"/>
    <n v="39.78"/>
    <n v="0.1"/>
    <n v="16.260000000000002"/>
    <x v="1399"/>
    <n v="32.520000000000003"/>
    <n v="39.083999999999996"/>
    <n v="0.54583542818836928"/>
    <n v="1"/>
  </r>
  <r>
    <x v="1425"/>
    <d v="2026-07-20T00:00:00"/>
    <n v="2026"/>
    <n v="3"/>
    <n v="7"/>
    <x v="6"/>
    <x v="1"/>
    <x v="6"/>
    <x v="0"/>
    <s v="New"/>
    <x v="2"/>
    <s v="Travel Backpack 35L"/>
    <n v="2"/>
    <n v="161.97"/>
    <n v="0.1"/>
    <n v="88.57"/>
    <x v="1400"/>
    <n v="177.14"/>
    <n v="114.40600000000001"/>
    <n v="0.39241148909606033"/>
    <n v="1"/>
  </r>
  <r>
    <x v="1426"/>
    <d v="2026-07-20T00:00:00"/>
    <n v="2026"/>
    <n v="3"/>
    <n v="7"/>
    <x v="6"/>
    <x v="2"/>
    <x v="3"/>
    <x v="2"/>
    <s v="New"/>
    <x v="4"/>
    <s v="Weighted Vest"/>
    <n v="2"/>
    <n v="125.37"/>
    <n v="0"/>
    <n v="68.040000000000006"/>
    <x v="1401"/>
    <n v="136.08000000000001"/>
    <n v="114.66"/>
    <n v="0.457286432160804"/>
    <n v="1"/>
  </r>
  <r>
    <x v="1427"/>
    <d v="2026-07-20T00:00:00"/>
    <n v="2026"/>
    <n v="3"/>
    <n v="7"/>
    <x v="6"/>
    <x v="0"/>
    <x v="15"/>
    <x v="0"/>
    <s v="New"/>
    <x v="3"/>
    <s v="Trail Tent 2P"/>
    <n v="1"/>
    <n v="196.57"/>
    <n v="0"/>
    <n v="104.78"/>
    <x v="1402"/>
    <n v="104.78"/>
    <n v="91.789999999999992"/>
    <n v="0.46695833545301924"/>
    <n v="1"/>
  </r>
  <r>
    <x v="1428"/>
    <d v="2026-07-20T00:00:00"/>
    <n v="2026"/>
    <n v="3"/>
    <n v="7"/>
    <x v="6"/>
    <x v="2"/>
    <x v="16"/>
    <x v="0"/>
    <s v="Returning"/>
    <x v="3"/>
    <s v="Trail Tent 2P"/>
    <n v="2"/>
    <n v="195.74"/>
    <n v="0.05"/>
    <n v="107.17"/>
    <x v="1403"/>
    <n v="214.34"/>
    <n v="157.566"/>
    <n v="0.4236715729243411"/>
    <n v="1"/>
  </r>
  <r>
    <x v="1429"/>
    <d v="2026-07-20T00:00:00"/>
    <n v="2026"/>
    <n v="3"/>
    <n v="7"/>
    <x v="6"/>
    <x v="1"/>
    <x v="14"/>
    <x v="2"/>
    <s v="New"/>
    <x v="3"/>
    <s v="Trail Tent 2P"/>
    <n v="3"/>
    <n v="192.28"/>
    <n v="0"/>
    <n v="104.3"/>
    <x v="1404"/>
    <n v="312.89999999999998"/>
    <n v="263.94000000000005"/>
    <n v="0.45756188891200339"/>
    <n v="1"/>
  </r>
  <r>
    <x v="1430"/>
    <d v="2026-07-21T00:00:00"/>
    <n v="2026"/>
    <n v="3"/>
    <n v="7"/>
    <x v="6"/>
    <x v="1"/>
    <x v="1"/>
    <x v="0"/>
    <s v="Returning"/>
    <x v="1"/>
    <s v="Trekking Poles"/>
    <n v="2"/>
    <n v="70.150000000000006"/>
    <n v="0.05"/>
    <n v="32.950000000000003"/>
    <x v="1405"/>
    <n v="65.900000000000006"/>
    <n v="67.384999999999991"/>
    <n v="0.50557076940390888"/>
    <n v="1"/>
  </r>
  <r>
    <x v="1431"/>
    <d v="2026-07-21T00:00:00"/>
    <n v="2026"/>
    <n v="3"/>
    <n v="7"/>
    <x v="6"/>
    <x v="2"/>
    <x v="2"/>
    <x v="0"/>
    <s v="Returning"/>
    <x v="3"/>
    <s v="Alpine Tent 4P"/>
    <n v="2"/>
    <n v="342.38"/>
    <n v="0.05"/>
    <n v="192.01"/>
    <x v="1406"/>
    <n v="384.02"/>
    <n v="266.50199999999995"/>
    <n v="0.40967407712575438"/>
    <n v="1"/>
  </r>
  <r>
    <x v="1432"/>
    <d v="2026-07-21T00:00:00"/>
    <n v="2026"/>
    <n v="3"/>
    <n v="7"/>
    <x v="6"/>
    <x v="1"/>
    <x v="14"/>
    <x v="3"/>
    <s v="New"/>
    <x v="4"/>
    <s v="Training Mat"/>
    <n v="1"/>
    <n v="50.59"/>
    <n v="0.05"/>
    <n v="22.04"/>
    <x v="1407"/>
    <n v="22.04"/>
    <n v="26.020499999999998"/>
    <n v="0.54141134611583319"/>
    <n v="1"/>
  </r>
  <r>
    <x v="1433"/>
    <d v="2026-07-21T00:00:00"/>
    <n v="2026"/>
    <n v="3"/>
    <n v="7"/>
    <x v="6"/>
    <x v="3"/>
    <x v="4"/>
    <x v="2"/>
    <s v="New"/>
    <x v="2"/>
    <s v="Packing Cube Set"/>
    <n v="2"/>
    <n v="46.34"/>
    <n v="0.1"/>
    <n v="18.41"/>
    <x v="1408"/>
    <n v="36.82"/>
    <n v="46.592000000000006"/>
    <n v="0.55857670359180933"/>
    <n v="1"/>
  </r>
  <r>
    <x v="1434"/>
    <d v="2026-07-21T00:00:00"/>
    <n v="2026"/>
    <n v="3"/>
    <n v="7"/>
    <x v="6"/>
    <x v="1"/>
    <x v="6"/>
    <x v="3"/>
    <s v="New"/>
    <x v="1"/>
    <s v="Hiking Daypack 20L"/>
    <n v="1"/>
    <n v="91.45"/>
    <n v="0"/>
    <n v="44.16"/>
    <x v="1409"/>
    <n v="44.16"/>
    <n v="47.290000000000006"/>
    <n v="0.51711317659923461"/>
    <n v="1"/>
  </r>
  <r>
    <x v="1435"/>
    <d v="2026-07-21T00:00:00"/>
    <n v="2026"/>
    <n v="3"/>
    <n v="7"/>
    <x v="6"/>
    <x v="3"/>
    <x v="8"/>
    <x v="3"/>
    <s v="Returning"/>
    <x v="0"/>
    <s v="Compact Repair Kit"/>
    <n v="3"/>
    <n v="40.28"/>
    <n v="0"/>
    <n v="17.12"/>
    <x v="1410"/>
    <n v="51.36"/>
    <n v="69.48"/>
    <n v="0.57497517378351537"/>
    <n v="1"/>
  </r>
  <r>
    <x v="1436"/>
    <d v="2026-07-21T00:00:00"/>
    <n v="2026"/>
    <n v="3"/>
    <n v="7"/>
    <x v="6"/>
    <x v="1"/>
    <x v="14"/>
    <x v="0"/>
    <s v="Returning"/>
    <x v="4"/>
    <s v="Recovery Roller"/>
    <n v="2"/>
    <n v="36.93"/>
    <n v="0"/>
    <n v="13.63"/>
    <x v="1411"/>
    <n v="27.26"/>
    <n v="46.599999999999994"/>
    <n v="0.63092336853506625"/>
    <n v="1"/>
  </r>
  <r>
    <x v="1437"/>
    <d v="2026-07-21T00:00:00"/>
    <n v="2026"/>
    <n v="3"/>
    <n v="7"/>
    <x v="6"/>
    <x v="2"/>
    <x v="2"/>
    <x v="3"/>
    <s v="Returning"/>
    <x v="1"/>
    <s v="Trail Boots"/>
    <n v="1"/>
    <n v="143.69"/>
    <n v="0"/>
    <n v="80.87"/>
    <x v="1412"/>
    <n v="80.87"/>
    <n v="62.819999999999993"/>
    <n v="0.43719117544714309"/>
    <n v="1"/>
  </r>
  <r>
    <x v="1438"/>
    <d v="2026-07-21T00:00:00"/>
    <n v="2026"/>
    <n v="3"/>
    <n v="7"/>
    <x v="6"/>
    <x v="1"/>
    <x v="14"/>
    <x v="3"/>
    <s v="New"/>
    <x v="1"/>
    <s v="Trail Boots"/>
    <n v="2"/>
    <n v="147.09"/>
    <n v="0"/>
    <n v="81.58"/>
    <x v="1413"/>
    <n v="163.16"/>
    <n v="131.02000000000001"/>
    <n v="0.44537358080087025"/>
    <n v="1"/>
  </r>
  <r>
    <x v="1439"/>
    <d v="2026-07-21T00:00:00"/>
    <n v="2026"/>
    <n v="3"/>
    <n v="7"/>
    <x v="6"/>
    <x v="2"/>
    <x v="5"/>
    <x v="0"/>
    <s v="New"/>
    <x v="1"/>
    <s v="Summit Backpack 45L"/>
    <n v="1"/>
    <n v="153.88"/>
    <n v="0"/>
    <n v="80.98"/>
    <x v="1414"/>
    <n v="80.98"/>
    <n v="72.899999999999991"/>
    <n v="0.47374577592929551"/>
    <n v="1"/>
  </r>
  <r>
    <x v="1440"/>
    <d v="2026-07-21T00:00:00"/>
    <n v="2026"/>
    <n v="3"/>
    <n v="7"/>
    <x v="6"/>
    <x v="3"/>
    <x v="13"/>
    <x v="3"/>
    <s v="New"/>
    <x v="1"/>
    <s v="Trekking Poles"/>
    <n v="3"/>
    <n v="72.2"/>
    <n v="0"/>
    <n v="31.45"/>
    <x v="1415"/>
    <n v="94.35"/>
    <n v="122.25000000000003"/>
    <n v="0.5644044321329641"/>
    <n v="1"/>
  </r>
  <r>
    <x v="1441"/>
    <d v="2026-07-22T00:00:00"/>
    <n v="2026"/>
    <n v="3"/>
    <n v="7"/>
    <x v="6"/>
    <x v="3"/>
    <x v="13"/>
    <x v="2"/>
    <s v="Business"/>
    <x v="4"/>
    <s v="Resistance Band Set"/>
    <n v="1"/>
    <n v="40.67"/>
    <n v="0"/>
    <n v="14.28"/>
    <x v="1203"/>
    <n v="14.28"/>
    <n v="26.39"/>
    <n v="0.64888123924268504"/>
    <n v="1"/>
  </r>
  <r>
    <x v="1442"/>
    <d v="2026-07-22T00:00:00"/>
    <n v="2026"/>
    <n v="3"/>
    <n v="7"/>
    <x v="6"/>
    <x v="0"/>
    <x v="0"/>
    <x v="0"/>
    <s v="New"/>
    <x v="1"/>
    <s v="Summit Backpack 45L"/>
    <n v="3"/>
    <n v="152.53"/>
    <n v="0"/>
    <n v="80.88"/>
    <x v="1416"/>
    <n v="242.64"/>
    <n v="214.95000000000005"/>
    <n v="0.46974365698551113"/>
    <n v="1"/>
  </r>
  <r>
    <x v="1443"/>
    <d v="2026-07-22T00:00:00"/>
    <n v="2026"/>
    <n v="3"/>
    <n v="7"/>
    <x v="6"/>
    <x v="1"/>
    <x v="11"/>
    <x v="2"/>
    <s v="Returning"/>
    <x v="2"/>
    <s v="Insulated Bottle"/>
    <n v="2"/>
    <n v="35.39"/>
    <n v="0.05"/>
    <n v="13.39"/>
    <x v="1417"/>
    <n v="26.78"/>
    <n v="40.460999999999999"/>
    <n v="0.60173108668818132"/>
    <n v="1"/>
  </r>
  <r>
    <x v="1444"/>
    <d v="2026-07-22T00:00:00"/>
    <n v="2026"/>
    <n v="3"/>
    <n v="7"/>
    <x v="6"/>
    <x v="3"/>
    <x v="4"/>
    <x v="0"/>
    <s v="Returning"/>
    <x v="1"/>
    <s v="Hiking Daypack 20L"/>
    <n v="5"/>
    <n v="93.35"/>
    <n v="0"/>
    <n v="46.31"/>
    <x v="1418"/>
    <n v="231.55"/>
    <n v="235.2"/>
    <n v="0.50391001606855912"/>
    <n v="1"/>
  </r>
  <r>
    <x v="1445"/>
    <d v="2026-07-22T00:00:00"/>
    <n v="2026"/>
    <n v="3"/>
    <n v="7"/>
    <x v="6"/>
    <x v="1"/>
    <x v="12"/>
    <x v="0"/>
    <s v="Returning"/>
    <x v="0"/>
    <s v="Trail Bike Light"/>
    <n v="2"/>
    <n v="51.71"/>
    <n v="0"/>
    <n v="22.75"/>
    <x v="1419"/>
    <n v="45.5"/>
    <n v="57.92"/>
    <n v="0.5600464126861342"/>
    <n v="1"/>
  </r>
  <r>
    <x v="1446"/>
    <d v="2026-07-22T00:00:00"/>
    <n v="2026"/>
    <n v="3"/>
    <n v="7"/>
    <x v="6"/>
    <x v="0"/>
    <x v="0"/>
    <x v="0"/>
    <s v="New"/>
    <x v="0"/>
    <s v="Compact Repair Kit"/>
    <n v="1"/>
    <n v="39.86"/>
    <n v="0"/>
    <n v="16.53"/>
    <x v="1420"/>
    <n v="16.53"/>
    <n v="23.33"/>
    <n v="0.58529854490717503"/>
    <n v="1"/>
  </r>
  <r>
    <x v="1447"/>
    <d v="2026-07-22T00:00:00"/>
    <n v="2026"/>
    <n v="3"/>
    <n v="7"/>
    <x v="6"/>
    <x v="3"/>
    <x v="8"/>
    <x v="0"/>
    <s v="New"/>
    <x v="3"/>
    <s v="Portable Camp Stove"/>
    <n v="2"/>
    <n v="83.71"/>
    <n v="0"/>
    <n v="39.29"/>
    <x v="1421"/>
    <n v="78.58"/>
    <n v="88.839999999999989"/>
    <n v="0.53064150041811009"/>
    <n v="1"/>
  </r>
  <r>
    <x v="1448"/>
    <d v="2026-07-22T00:00:00"/>
    <n v="2026"/>
    <n v="3"/>
    <n v="7"/>
    <x v="6"/>
    <x v="1"/>
    <x v="14"/>
    <x v="2"/>
    <s v="New"/>
    <x v="2"/>
    <s v="Packing Cube Set"/>
    <n v="1"/>
    <n v="47.62"/>
    <n v="0"/>
    <n v="17.82"/>
    <x v="1422"/>
    <n v="17.82"/>
    <n v="29.799999999999997"/>
    <n v="0.62578748425031494"/>
    <n v="1"/>
  </r>
  <r>
    <x v="1449"/>
    <d v="2026-07-22T00:00:00"/>
    <n v="2026"/>
    <n v="3"/>
    <n v="7"/>
    <x v="6"/>
    <x v="1"/>
    <x v="12"/>
    <x v="0"/>
    <s v="Returning"/>
    <x v="0"/>
    <s v="Commuter Helmet"/>
    <n v="1"/>
    <n v="80.05"/>
    <n v="0.05"/>
    <n v="43.81"/>
    <x v="1423"/>
    <n v="43.81"/>
    <n v="32.237499999999997"/>
    <n v="0.42391268615010352"/>
    <n v="1"/>
  </r>
  <r>
    <x v="1450"/>
    <d v="2026-07-23T00:00:00"/>
    <n v="2026"/>
    <n v="3"/>
    <n v="7"/>
    <x v="6"/>
    <x v="3"/>
    <x v="8"/>
    <x v="2"/>
    <s v="Returning"/>
    <x v="4"/>
    <s v="Training Mat"/>
    <n v="1"/>
    <n v="51.82"/>
    <n v="0"/>
    <n v="21.43"/>
    <x v="1424"/>
    <n v="21.43"/>
    <n v="30.39"/>
    <n v="0.58645310690852959"/>
    <n v="1"/>
  </r>
  <r>
    <x v="1451"/>
    <d v="2026-07-23T00:00:00"/>
    <n v="2026"/>
    <n v="3"/>
    <n v="7"/>
    <x v="6"/>
    <x v="1"/>
    <x v="11"/>
    <x v="0"/>
    <s v="Business"/>
    <x v="2"/>
    <s v="Travel Backpack 35L"/>
    <n v="4"/>
    <n v="161.28"/>
    <n v="0.15"/>
    <n v="89.2"/>
    <x v="1425"/>
    <n v="356.8"/>
    <n v="191.55199999999996"/>
    <n v="0.3493230625583566"/>
    <n v="1"/>
  </r>
  <r>
    <x v="1452"/>
    <d v="2026-07-23T00:00:00"/>
    <n v="2026"/>
    <n v="3"/>
    <n v="7"/>
    <x v="6"/>
    <x v="0"/>
    <x v="0"/>
    <x v="0"/>
    <s v="New"/>
    <x v="0"/>
    <s v="Compact Repair Kit"/>
    <n v="1"/>
    <n v="39.86"/>
    <n v="0.05"/>
    <n v="16.989999999999998"/>
    <x v="1426"/>
    <n v="16.989999999999998"/>
    <n v="20.876999999999999"/>
    <n v="0.55132437214461139"/>
    <n v="1"/>
  </r>
  <r>
    <x v="1453"/>
    <d v="2026-07-23T00:00:00"/>
    <n v="2026"/>
    <n v="3"/>
    <n v="7"/>
    <x v="6"/>
    <x v="3"/>
    <x v="8"/>
    <x v="3"/>
    <s v="New"/>
    <x v="0"/>
    <s v="Cycling Pack 12L"/>
    <n v="6"/>
    <n v="102.96"/>
    <n v="0.05"/>
    <n v="51.74"/>
    <x v="1427"/>
    <n v="310.44"/>
    <n v="276.43199999999996"/>
    <n v="0.47102604997341835"/>
    <n v="1"/>
  </r>
  <r>
    <x v="1454"/>
    <d v="2026-07-23T00:00:00"/>
    <n v="2026"/>
    <n v="3"/>
    <n v="7"/>
    <x v="6"/>
    <x v="1"/>
    <x v="12"/>
    <x v="3"/>
    <s v="Returning"/>
    <x v="1"/>
    <s v="Hiking Daypack 20L"/>
    <n v="1"/>
    <n v="94.04"/>
    <n v="0"/>
    <n v="44.88"/>
    <x v="1428"/>
    <n v="44.88"/>
    <n v="49.160000000000004"/>
    <n v="0.52275627392598889"/>
    <n v="1"/>
  </r>
  <r>
    <x v="1455"/>
    <d v="2026-07-23T00:00:00"/>
    <n v="2026"/>
    <n v="3"/>
    <n v="7"/>
    <x v="6"/>
    <x v="3"/>
    <x v="8"/>
    <x v="0"/>
    <s v="New"/>
    <x v="1"/>
    <s v="Trekking Poles"/>
    <n v="2"/>
    <n v="70.790000000000006"/>
    <n v="0"/>
    <n v="32.44"/>
    <x v="1429"/>
    <n v="64.88"/>
    <n v="76.700000000000017"/>
    <n v="0.541743184065546"/>
    <n v="1"/>
  </r>
  <r>
    <x v="1456"/>
    <d v="2026-07-23T00:00:00"/>
    <n v="2026"/>
    <n v="3"/>
    <n v="7"/>
    <x v="6"/>
    <x v="2"/>
    <x v="10"/>
    <x v="0"/>
    <s v="New"/>
    <x v="2"/>
    <s v="Packing Cube Set"/>
    <n v="2"/>
    <n v="46.41"/>
    <n v="0"/>
    <n v="18.600000000000001"/>
    <x v="1430"/>
    <n v="37.200000000000003"/>
    <n v="55.61999999999999"/>
    <n v="0.59922430510665803"/>
    <n v="1"/>
  </r>
  <r>
    <x v="1457"/>
    <d v="2026-07-23T00:00:00"/>
    <n v="2026"/>
    <n v="3"/>
    <n v="7"/>
    <x v="6"/>
    <x v="3"/>
    <x v="13"/>
    <x v="3"/>
    <s v="New"/>
    <x v="1"/>
    <s v="Trekking Poles"/>
    <n v="1"/>
    <n v="69.75"/>
    <n v="0"/>
    <n v="33.299999999999997"/>
    <x v="1431"/>
    <n v="33.299999999999997"/>
    <n v="36.450000000000003"/>
    <n v="0.52258064516129032"/>
    <n v="1"/>
  </r>
  <r>
    <x v="1458"/>
    <d v="2026-07-23T00:00:00"/>
    <n v="2026"/>
    <n v="3"/>
    <n v="7"/>
    <x v="6"/>
    <x v="0"/>
    <x v="15"/>
    <x v="2"/>
    <s v="Business"/>
    <x v="0"/>
    <s v="Compact Repair Kit"/>
    <n v="3"/>
    <n v="40.81"/>
    <n v="0"/>
    <n v="16.86"/>
    <x v="1432"/>
    <n v="50.58"/>
    <n v="71.850000000000009"/>
    <n v="0.58686596422445481"/>
    <n v="1"/>
  </r>
  <r>
    <x v="1459"/>
    <d v="2026-07-23T00:00:00"/>
    <n v="2026"/>
    <n v="3"/>
    <n v="7"/>
    <x v="6"/>
    <x v="3"/>
    <x v="8"/>
    <x v="3"/>
    <s v="Returning"/>
    <x v="1"/>
    <s v="Summit Backpack 45L"/>
    <n v="5"/>
    <n v="156.69"/>
    <n v="0"/>
    <n v="80.489999999999995"/>
    <x v="1433"/>
    <n v="402.45"/>
    <n v="381.00000000000006"/>
    <n v="0.48631054949262881"/>
    <n v="1"/>
  </r>
  <r>
    <x v="1460"/>
    <d v="2026-07-23T00:00:00"/>
    <n v="2026"/>
    <n v="3"/>
    <n v="7"/>
    <x v="6"/>
    <x v="1"/>
    <x v="6"/>
    <x v="3"/>
    <s v="Returning"/>
    <x v="2"/>
    <s v="Travel Backpack 35L"/>
    <n v="1"/>
    <n v="168.59"/>
    <n v="0.1"/>
    <n v="88.8"/>
    <x v="1434"/>
    <n v="88.8"/>
    <n v="62.930999999999997"/>
    <n v="0.41475374181940405"/>
    <n v="1"/>
  </r>
  <r>
    <x v="1461"/>
    <d v="2026-07-23T00:00:00"/>
    <n v="2026"/>
    <n v="3"/>
    <n v="7"/>
    <x v="6"/>
    <x v="1"/>
    <x v="12"/>
    <x v="0"/>
    <s v="Business"/>
    <x v="2"/>
    <s v="Insulated Bottle"/>
    <n v="5"/>
    <n v="36.880000000000003"/>
    <n v="0.1"/>
    <n v="13.76"/>
    <x v="1435"/>
    <n v="68.8"/>
    <n v="97.160000000000011"/>
    <n v="0.58544227524704751"/>
    <n v="1"/>
  </r>
  <r>
    <x v="1462"/>
    <d v="2026-07-24T00:00:00"/>
    <n v="2026"/>
    <n v="3"/>
    <n v="7"/>
    <x v="6"/>
    <x v="0"/>
    <x v="0"/>
    <x v="1"/>
    <s v="Business"/>
    <x v="2"/>
    <s v="Carry-On Duffel"/>
    <n v="8"/>
    <n v="136.13"/>
    <n v="0.1"/>
    <n v="66.55"/>
    <x v="1436"/>
    <n v="532.4"/>
    <n v="447.73599999999999"/>
    <n v="0.45681007533648393"/>
    <n v="1"/>
  </r>
  <r>
    <x v="1463"/>
    <d v="2026-07-24T00:00:00"/>
    <n v="2026"/>
    <n v="3"/>
    <n v="7"/>
    <x v="6"/>
    <x v="1"/>
    <x v="14"/>
    <x v="3"/>
    <s v="Returning"/>
    <x v="0"/>
    <s v="Compact Repair Kit"/>
    <n v="2"/>
    <n v="40.479999999999997"/>
    <n v="0.05"/>
    <n v="16.93"/>
    <x v="1437"/>
    <n v="33.86"/>
    <n v="43.051999999999992"/>
    <n v="0.5597566049511129"/>
    <n v="1"/>
  </r>
  <r>
    <x v="1464"/>
    <d v="2026-07-24T00:00:00"/>
    <n v="2026"/>
    <n v="3"/>
    <n v="7"/>
    <x v="6"/>
    <x v="0"/>
    <x v="0"/>
    <x v="0"/>
    <s v="New"/>
    <x v="0"/>
    <s v="Trail Bike Light"/>
    <n v="4"/>
    <n v="50.09"/>
    <n v="0"/>
    <n v="22.11"/>
    <x v="1438"/>
    <n v="88.44"/>
    <n v="111.92000000000002"/>
    <n v="0.55859452984627678"/>
    <n v="1"/>
  </r>
  <r>
    <x v="1465"/>
    <d v="2026-07-24T00:00:00"/>
    <n v="2026"/>
    <n v="3"/>
    <n v="7"/>
    <x v="6"/>
    <x v="3"/>
    <x v="8"/>
    <x v="0"/>
    <s v="Returning"/>
    <x v="1"/>
    <s v="Summit Backpack 45L"/>
    <n v="1"/>
    <n v="156.54"/>
    <n v="0.1"/>
    <n v="77.38"/>
    <x v="1439"/>
    <n v="77.38"/>
    <n v="63.506"/>
    <n v="0.4507616086765186"/>
    <n v="1"/>
  </r>
  <r>
    <x v="1466"/>
    <d v="2026-07-24T00:00:00"/>
    <n v="2026"/>
    <n v="3"/>
    <n v="7"/>
    <x v="6"/>
    <x v="1"/>
    <x v="6"/>
    <x v="2"/>
    <s v="Returning"/>
    <x v="1"/>
    <s v="Summit Backpack 45L"/>
    <n v="1"/>
    <n v="152.1"/>
    <n v="0.1"/>
    <n v="80.459999999999994"/>
    <x v="1440"/>
    <n v="80.459999999999994"/>
    <n v="56.429999999999993"/>
    <n v="0.41222879684418146"/>
    <n v="1"/>
  </r>
  <r>
    <x v="1467"/>
    <d v="2026-07-25T00:00:00"/>
    <n v="2026"/>
    <n v="3"/>
    <n v="7"/>
    <x v="6"/>
    <x v="1"/>
    <x v="11"/>
    <x v="0"/>
    <s v="Returning"/>
    <x v="1"/>
    <s v="Summit Backpack 45L"/>
    <n v="1"/>
    <n v="155.35"/>
    <n v="0"/>
    <n v="80.47"/>
    <x v="1441"/>
    <n v="80.47"/>
    <n v="74.88"/>
    <n v="0.48200836820083681"/>
    <n v="1"/>
  </r>
  <r>
    <x v="1468"/>
    <d v="2026-07-25T00:00:00"/>
    <n v="2026"/>
    <n v="3"/>
    <n v="7"/>
    <x v="6"/>
    <x v="2"/>
    <x v="3"/>
    <x v="3"/>
    <s v="New"/>
    <x v="0"/>
    <s v="Commuter Helmet"/>
    <n v="1"/>
    <n v="81.13"/>
    <n v="0.05"/>
    <n v="42.41"/>
    <x v="1442"/>
    <n v="42.41"/>
    <n v="34.663499999999999"/>
    <n v="0.44974602165465433"/>
    <n v="1"/>
  </r>
  <r>
    <x v="1469"/>
    <d v="2026-07-25T00:00:00"/>
    <n v="2026"/>
    <n v="3"/>
    <n v="7"/>
    <x v="6"/>
    <x v="1"/>
    <x v="11"/>
    <x v="0"/>
    <s v="New"/>
    <x v="1"/>
    <s v="Trail Boots"/>
    <n v="1"/>
    <n v="145.87"/>
    <n v="0"/>
    <n v="81.430000000000007"/>
    <x v="1443"/>
    <n v="81.430000000000007"/>
    <n v="64.44"/>
    <n v="0.44176321382052508"/>
    <n v="1"/>
  </r>
  <r>
    <x v="1470"/>
    <d v="2026-07-25T00:00:00"/>
    <n v="2026"/>
    <n v="3"/>
    <n v="7"/>
    <x v="6"/>
    <x v="1"/>
    <x v="12"/>
    <x v="0"/>
    <s v="New"/>
    <x v="1"/>
    <s v="Summit Backpack 45L"/>
    <n v="6"/>
    <n v="151.88999999999999"/>
    <n v="0.15"/>
    <n v="76.83"/>
    <x v="1444"/>
    <n v="460.98"/>
    <n v="313.65899999999988"/>
    <n v="0.40490989996630677"/>
    <n v="1"/>
  </r>
  <r>
    <x v="1471"/>
    <d v="2026-07-25T00:00:00"/>
    <n v="2026"/>
    <n v="3"/>
    <n v="7"/>
    <x v="6"/>
    <x v="2"/>
    <x v="10"/>
    <x v="0"/>
    <s v="New"/>
    <x v="4"/>
    <s v="Resistance Band Set"/>
    <n v="2"/>
    <n v="41.14"/>
    <n v="0.1"/>
    <n v="14.84"/>
    <x v="1445"/>
    <n v="29.68"/>
    <n v="44.372000000000007"/>
    <n v="0.59920056176740677"/>
    <n v="1"/>
  </r>
  <r>
    <x v="1472"/>
    <d v="2026-07-25T00:00:00"/>
    <n v="2026"/>
    <n v="3"/>
    <n v="7"/>
    <x v="6"/>
    <x v="3"/>
    <x v="4"/>
    <x v="2"/>
    <s v="Returning"/>
    <x v="0"/>
    <s v="Trail Bike Light"/>
    <n v="1"/>
    <n v="49.5"/>
    <n v="0"/>
    <n v="21.83"/>
    <x v="1446"/>
    <n v="21.83"/>
    <n v="27.67"/>
    <n v="0.55898989898989904"/>
    <n v="1"/>
  </r>
  <r>
    <x v="1473"/>
    <d v="2026-07-25T00:00:00"/>
    <n v="2026"/>
    <n v="3"/>
    <n v="7"/>
    <x v="6"/>
    <x v="3"/>
    <x v="7"/>
    <x v="0"/>
    <s v="New"/>
    <x v="2"/>
    <s v="Packing Cube Set"/>
    <n v="2"/>
    <n v="46.48"/>
    <n v="0.05"/>
    <n v="18.760000000000002"/>
    <x v="1447"/>
    <n v="37.520000000000003"/>
    <n v="50.79199999999998"/>
    <n v="0.57514267596702584"/>
    <n v="1"/>
  </r>
  <r>
    <x v="1474"/>
    <d v="2026-07-25T00:00:00"/>
    <n v="2026"/>
    <n v="3"/>
    <n v="7"/>
    <x v="6"/>
    <x v="2"/>
    <x v="2"/>
    <x v="3"/>
    <s v="Returning"/>
    <x v="2"/>
    <s v="Insulated Bottle"/>
    <n v="1"/>
    <n v="36.909999999999997"/>
    <n v="0"/>
    <n v="13.56"/>
    <x v="1448"/>
    <n v="13.56"/>
    <n v="23.349999999999994"/>
    <n v="0.63261988620969922"/>
    <n v="1"/>
  </r>
  <r>
    <x v="1475"/>
    <d v="2026-07-25T00:00:00"/>
    <n v="2026"/>
    <n v="3"/>
    <n v="7"/>
    <x v="6"/>
    <x v="0"/>
    <x v="0"/>
    <x v="0"/>
    <s v="Returning"/>
    <x v="2"/>
    <s v="Insulated Bottle"/>
    <n v="1"/>
    <n v="35.6"/>
    <n v="0"/>
    <n v="13.91"/>
    <x v="1449"/>
    <n v="13.91"/>
    <n v="21.69"/>
    <n v="0.60926966292134832"/>
    <n v="1"/>
  </r>
  <r>
    <x v="1476"/>
    <d v="2026-07-25T00:00:00"/>
    <n v="2026"/>
    <n v="3"/>
    <n v="7"/>
    <x v="6"/>
    <x v="1"/>
    <x v="11"/>
    <x v="2"/>
    <s v="New"/>
    <x v="0"/>
    <s v="Commuter Helmet"/>
    <n v="2"/>
    <n v="80.25"/>
    <n v="0.05"/>
    <n v="42.39"/>
    <x v="1450"/>
    <n v="84.78"/>
    <n v="67.694999999999993"/>
    <n v="0.44397442203639936"/>
    <n v="1"/>
  </r>
  <r>
    <x v="1477"/>
    <d v="2026-07-25T00:00:00"/>
    <n v="2026"/>
    <n v="3"/>
    <n v="7"/>
    <x v="6"/>
    <x v="0"/>
    <x v="0"/>
    <x v="3"/>
    <s v="Returning"/>
    <x v="2"/>
    <s v="Packing Cube Set"/>
    <n v="2"/>
    <n v="47.52"/>
    <n v="0.1"/>
    <n v="17.86"/>
    <x v="1451"/>
    <n v="35.72"/>
    <n v="49.816000000000003"/>
    <n v="0.58239805462027683"/>
    <n v="1"/>
  </r>
  <r>
    <x v="1478"/>
    <d v="2026-07-25T00:00:00"/>
    <n v="2026"/>
    <n v="3"/>
    <n v="7"/>
    <x v="6"/>
    <x v="3"/>
    <x v="13"/>
    <x v="0"/>
    <s v="New"/>
    <x v="2"/>
    <s v="Travel Backpack 35L"/>
    <n v="2"/>
    <n v="164.58"/>
    <n v="0.1"/>
    <n v="86.55"/>
    <x v="1452"/>
    <n v="173.1"/>
    <n v="123.14400000000003"/>
    <n v="0.41568436829100341"/>
    <n v="1"/>
  </r>
  <r>
    <x v="1479"/>
    <d v="2026-07-26T00:00:00"/>
    <n v="2026"/>
    <n v="3"/>
    <n v="7"/>
    <x v="6"/>
    <x v="0"/>
    <x v="9"/>
    <x v="0"/>
    <s v="New"/>
    <x v="0"/>
    <s v="Compact Repair Kit"/>
    <n v="1"/>
    <n v="39.99"/>
    <n v="0.05"/>
    <n v="16.739999999999998"/>
    <x v="1453"/>
    <n v="16.739999999999998"/>
    <n v="21.250499999999999"/>
    <n v="0.55936352509179932"/>
    <n v="1"/>
  </r>
  <r>
    <x v="1480"/>
    <d v="2026-07-26T00:00:00"/>
    <n v="2026"/>
    <n v="3"/>
    <n v="7"/>
    <x v="6"/>
    <x v="1"/>
    <x v="12"/>
    <x v="2"/>
    <s v="New"/>
    <x v="1"/>
    <s v="Trail Boots"/>
    <n v="1"/>
    <n v="140.44"/>
    <n v="0"/>
    <n v="77.08"/>
    <x v="1454"/>
    <n v="77.08"/>
    <n v="63.36"/>
    <n v="0.45115351751637711"/>
    <n v="1"/>
  </r>
  <r>
    <x v="1481"/>
    <d v="2026-07-26T00:00:00"/>
    <n v="2026"/>
    <n v="3"/>
    <n v="7"/>
    <x v="6"/>
    <x v="2"/>
    <x v="10"/>
    <x v="3"/>
    <s v="New"/>
    <x v="4"/>
    <s v="Weighted Vest"/>
    <n v="2"/>
    <n v="123.73"/>
    <n v="0.05"/>
    <n v="68.22"/>
    <x v="1455"/>
    <n v="136.44"/>
    <n v="98.646999999999991"/>
    <n v="0.41961911973014243"/>
    <n v="1"/>
  </r>
  <r>
    <x v="1482"/>
    <d v="2026-07-26T00:00:00"/>
    <n v="2026"/>
    <n v="3"/>
    <n v="7"/>
    <x v="6"/>
    <x v="3"/>
    <x v="13"/>
    <x v="1"/>
    <s v="New"/>
    <x v="2"/>
    <s v="Carry-On Duffel"/>
    <n v="3"/>
    <n v="132.68"/>
    <n v="0.15"/>
    <n v="67.38"/>
    <x v="1456"/>
    <n v="202.14"/>
    <n v="136.19400000000002"/>
    <n v="0.40254304917625783"/>
    <n v="1"/>
  </r>
  <r>
    <x v="1483"/>
    <d v="2026-07-26T00:00:00"/>
    <n v="2026"/>
    <n v="3"/>
    <n v="7"/>
    <x v="6"/>
    <x v="3"/>
    <x v="7"/>
    <x v="2"/>
    <s v="New"/>
    <x v="4"/>
    <s v="Recovery Roller"/>
    <n v="1"/>
    <n v="35.479999999999997"/>
    <n v="0.05"/>
    <n v="14.15"/>
    <x v="1457"/>
    <n v="14.15"/>
    <n v="19.555999999999997"/>
    <n v="0.58019343737020113"/>
    <n v="1"/>
  </r>
  <r>
    <x v="1484"/>
    <d v="2026-07-26T00:00:00"/>
    <n v="2026"/>
    <n v="3"/>
    <n v="7"/>
    <x v="6"/>
    <x v="3"/>
    <x v="7"/>
    <x v="0"/>
    <s v="Business"/>
    <x v="2"/>
    <s v="Carry-On Duffel"/>
    <n v="3"/>
    <n v="134.63"/>
    <n v="0"/>
    <n v="67.2"/>
    <x v="1458"/>
    <n v="201.60000000000002"/>
    <n v="202.28999999999996"/>
    <n v="0.50085419297333422"/>
    <n v="1"/>
  </r>
  <r>
    <x v="1485"/>
    <d v="2026-07-27T00:00:00"/>
    <n v="2026"/>
    <n v="3"/>
    <n v="7"/>
    <x v="6"/>
    <x v="0"/>
    <x v="9"/>
    <x v="3"/>
    <s v="New"/>
    <x v="1"/>
    <s v="Trekking Poles"/>
    <n v="3"/>
    <n v="72.03"/>
    <n v="0"/>
    <n v="32.46"/>
    <x v="1459"/>
    <n v="97.38"/>
    <n v="118.71000000000001"/>
    <n v="0.54935443565181175"/>
    <n v="1"/>
  </r>
  <r>
    <x v="1486"/>
    <d v="2026-07-27T00:00:00"/>
    <n v="2026"/>
    <n v="3"/>
    <n v="7"/>
    <x v="6"/>
    <x v="3"/>
    <x v="7"/>
    <x v="3"/>
    <s v="Returning"/>
    <x v="4"/>
    <s v="Resistance Band Set"/>
    <n v="1"/>
    <n v="40.24"/>
    <n v="0"/>
    <n v="15.05"/>
    <x v="1460"/>
    <n v="15.05"/>
    <n v="25.19"/>
    <n v="0.62599403578528823"/>
    <n v="1"/>
  </r>
  <r>
    <x v="1487"/>
    <d v="2026-07-27T00:00:00"/>
    <n v="2026"/>
    <n v="3"/>
    <n v="7"/>
    <x v="6"/>
    <x v="2"/>
    <x v="5"/>
    <x v="2"/>
    <s v="Returning"/>
    <x v="2"/>
    <s v="Insulated Bottle"/>
    <n v="1"/>
    <n v="36.14"/>
    <n v="0"/>
    <n v="13.52"/>
    <x v="1461"/>
    <n v="13.52"/>
    <n v="22.62"/>
    <n v="0.62589928057553956"/>
    <n v="1"/>
  </r>
  <r>
    <x v="1488"/>
    <d v="2026-07-27T00:00:00"/>
    <n v="2026"/>
    <n v="3"/>
    <n v="7"/>
    <x v="6"/>
    <x v="1"/>
    <x v="11"/>
    <x v="0"/>
    <s v="New"/>
    <x v="4"/>
    <s v="Resistance Band Set"/>
    <n v="2"/>
    <n v="40.22"/>
    <n v="0.05"/>
    <n v="14.72"/>
    <x v="1462"/>
    <n v="29.44"/>
    <n v="46.977999999999994"/>
    <n v="0.61475045146431473"/>
    <n v="1"/>
  </r>
  <r>
    <x v="1489"/>
    <d v="2026-07-27T00:00:00"/>
    <n v="2026"/>
    <n v="3"/>
    <n v="7"/>
    <x v="6"/>
    <x v="3"/>
    <x v="7"/>
    <x v="0"/>
    <s v="Returning"/>
    <x v="4"/>
    <s v="Recovery Roller"/>
    <n v="3"/>
    <n v="37.130000000000003"/>
    <n v="0.05"/>
    <n v="14.29"/>
    <x v="1463"/>
    <n v="42.87"/>
    <n v="62.950500000000012"/>
    <n v="0.59488000907196625"/>
    <n v="1"/>
  </r>
  <r>
    <x v="1490"/>
    <d v="2026-07-27T00:00:00"/>
    <n v="2026"/>
    <n v="3"/>
    <n v="7"/>
    <x v="6"/>
    <x v="0"/>
    <x v="9"/>
    <x v="0"/>
    <s v="New"/>
    <x v="3"/>
    <s v="Compact Sleeping Bag"/>
    <n v="4"/>
    <n v="125.07"/>
    <n v="0.05"/>
    <n v="60"/>
    <x v="1464"/>
    <n v="240"/>
    <n v="235.26599999999996"/>
    <n v="0.4950196311118405"/>
    <n v="1"/>
  </r>
  <r>
    <x v="1491"/>
    <d v="2026-07-27T00:00:00"/>
    <n v="2026"/>
    <n v="3"/>
    <n v="7"/>
    <x v="6"/>
    <x v="3"/>
    <x v="13"/>
    <x v="1"/>
    <s v="Returning"/>
    <x v="4"/>
    <s v="Weighted Vest"/>
    <n v="5"/>
    <n v="122.14"/>
    <n v="0.05"/>
    <n v="70.64"/>
    <x v="1465"/>
    <n v="353.2"/>
    <n v="226.96499999999997"/>
    <n v="0.39120767367903958"/>
    <n v="1"/>
  </r>
  <r>
    <x v="1492"/>
    <d v="2026-07-28T00:00:00"/>
    <n v="2026"/>
    <n v="3"/>
    <n v="7"/>
    <x v="6"/>
    <x v="1"/>
    <x v="11"/>
    <x v="0"/>
    <s v="Business"/>
    <x v="3"/>
    <s v="Compact Sleeping Bag"/>
    <n v="1"/>
    <n v="120.09"/>
    <n v="0"/>
    <n v="62.18"/>
    <x v="1466"/>
    <n v="62.18"/>
    <n v="57.910000000000004"/>
    <n v="0.48222166708302111"/>
    <n v="1"/>
  </r>
  <r>
    <x v="1493"/>
    <d v="2026-07-28T00:00:00"/>
    <n v="2026"/>
    <n v="3"/>
    <n v="7"/>
    <x v="6"/>
    <x v="3"/>
    <x v="4"/>
    <x v="3"/>
    <s v="Returning"/>
    <x v="0"/>
    <s v="Cycling Pack 12L"/>
    <n v="6"/>
    <n v="102.75"/>
    <n v="0"/>
    <n v="51.55"/>
    <x v="1467"/>
    <n v="309.29999999999995"/>
    <n v="307.20000000000005"/>
    <n v="0.49829683698296845"/>
    <n v="1"/>
  </r>
  <r>
    <x v="1494"/>
    <d v="2026-07-28T00:00:00"/>
    <n v="2026"/>
    <n v="3"/>
    <n v="7"/>
    <x v="6"/>
    <x v="2"/>
    <x v="2"/>
    <x v="0"/>
    <s v="Returning"/>
    <x v="3"/>
    <s v="Trail Tent 2P"/>
    <n v="4"/>
    <n v="191.15"/>
    <n v="0"/>
    <n v="105.01"/>
    <x v="1468"/>
    <n v="420.04"/>
    <n v="344.56"/>
    <n v="0.45064085796494896"/>
    <n v="1"/>
  </r>
  <r>
    <x v="1495"/>
    <d v="2026-07-28T00:00:00"/>
    <n v="2026"/>
    <n v="3"/>
    <n v="7"/>
    <x v="6"/>
    <x v="0"/>
    <x v="9"/>
    <x v="0"/>
    <s v="Business"/>
    <x v="4"/>
    <s v="Resistance Band Set"/>
    <n v="2"/>
    <n v="40.15"/>
    <n v="0.1"/>
    <n v="14.86"/>
    <x v="1469"/>
    <n v="29.72"/>
    <n v="42.55"/>
    <n v="0.58876435588764353"/>
    <n v="1"/>
  </r>
  <r>
    <x v="1496"/>
    <d v="2026-07-28T00:00:00"/>
    <n v="2026"/>
    <n v="3"/>
    <n v="7"/>
    <x v="6"/>
    <x v="1"/>
    <x v="11"/>
    <x v="3"/>
    <s v="Business"/>
    <x v="3"/>
    <s v="Portable Camp Stove"/>
    <n v="1"/>
    <n v="83.05"/>
    <n v="0"/>
    <n v="38.86"/>
    <x v="1470"/>
    <n v="38.86"/>
    <n v="44.19"/>
    <n v="0.53208910295003009"/>
    <n v="1"/>
  </r>
  <r>
    <x v="1497"/>
    <d v="2026-07-28T00:00:00"/>
    <n v="2026"/>
    <n v="3"/>
    <n v="7"/>
    <x v="6"/>
    <x v="0"/>
    <x v="9"/>
    <x v="0"/>
    <s v="Returning"/>
    <x v="1"/>
    <s v="Trail Boots"/>
    <n v="2"/>
    <n v="146.22999999999999"/>
    <n v="0"/>
    <n v="79.040000000000006"/>
    <x v="1471"/>
    <n v="158.08000000000001"/>
    <n v="134.37999999999997"/>
    <n v="0.45948163851466861"/>
    <n v="1"/>
  </r>
  <r>
    <x v="1498"/>
    <d v="2026-07-28T00:00:00"/>
    <n v="2026"/>
    <n v="3"/>
    <n v="7"/>
    <x v="6"/>
    <x v="1"/>
    <x v="14"/>
    <x v="0"/>
    <s v="Returning"/>
    <x v="1"/>
    <s v="Trail Boots"/>
    <n v="2"/>
    <n v="144.09"/>
    <n v="0"/>
    <n v="77.67"/>
    <x v="1472"/>
    <n v="155.34"/>
    <n v="132.84"/>
    <n v="0.46096189881324173"/>
    <n v="1"/>
  </r>
  <r>
    <x v="1499"/>
    <d v="2026-07-28T00:00:00"/>
    <n v="2026"/>
    <n v="3"/>
    <n v="7"/>
    <x v="6"/>
    <x v="2"/>
    <x v="10"/>
    <x v="2"/>
    <s v="Business"/>
    <x v="1"/>
    <s v="Hiking Daypack 20L"/>
    <n v="3"/>
    <n v="93.01"/>
    <n v="0.15"/>
    <n v="46.68"/>
    <x v="1473"/>
    <n v="140.04"/>
    <n v="97.135500000000036"/>
    <n v="0.4095511551572571"/>
    <n v="1"/>
  </r>
  <r>
    <x v="1500"/>
    <d v="2026-07-28T00:00:00"/>
    <n v="2026"/>
    <n v="3"/>
    <n v="7"/>
    <x v="6"/>
    <x v="0"/>
    <x v="0"/>
    <x v="2"/>
    <s v="New"/>
    <x v="3"/>
    <s v="Compact Sleeping Bag"/>
    <n v="1"/>
    <n v="121.61"/>
    <n v="0.1"/>
    <n v="60.58"/>
    <x v="1474"/>
    <n v="60.58"/>
    <n v="48.869"/>
    <n v="0.4465001964385239"/>
    <n v="1"/>
  </r>
  <r>
    <x v="1501"/>
    <d v="2026-07-29T00:00:00"/>
    <n v="2026"/>
    <n v="3"/>
    <n v="7"/>
    <x v="6"/>
    <x v="3"/>
    <x v="4"/>
    <x v="0"/>
    <s v="Business"/>
    <x v="3"/>
    <s v="Trail Tent 2P"/>
    <n v="2"/>
    <n v="195.09"/>
    <n v="0"/>
    <n v="106.82"/>
    <x v="1475"/>
    <n v="213.64"/>
    <n v="176.54000000000002"/>
    <n v="0.45245783997129535"/>
    <n v="1"/>
  </r>
  <r>
    <x v="1502"/>
    <d v="2026-07-29T00:00:00"/>
    <n v="2026"/>
    <n v="3"/>
    <n v="7"/>
    <x v="6"/>
    <x v="2"/>
    <x v="10"/>
    <x v="2"/>
    <s v="Returning"/>
    <x v="2"/>
    <s v="Travel Backpack 35L"/>
    <n v="3"/>
    <n v="167.52"/>
    <n v="0"/>
    <n v="87.26"/>
    <x v="1476"/>
    <n v="261.78000000000003"/>
    <n v="240.78000000000003"/>
    <n v="0.4791069723018147"/>
    <n v="1"/>
  </r>
  <r>
    <x v="1503"/>
    <d v="2026-07-29T00:00:00"/>
    <n v="2026"/>
    <n v="3"/>
    <n v="7"/>
    <x v="6"/>
    <x v="1"/>
    <x v="14"/>
    <x v="3"/>
    <s v="New"/>
    <x v="0"/>
    <s v="Trail Bike Light"/>
    <n v="3"/>
    <n v="50.98"/>
    <n v="0"/>
    <n v="22.63"/>
    <x v="1477"/>
    <n v="67.89"/>
    <n v="85.05"/>
    <n v="0.55610043154178113"/>
    <n v="1"/>
  </r>
  <r>
    <x v="1504"/>
    <d v="2026-07-29T00:00:00"/>
    <n v="2026"/>
    <n v="3"/>
    <n v="7"/>
    <x v="6"/>
    <x v="1"/>
    <x v="11"/>
    <x v="3"/>
    <s v="New"/>
    <x v="4"/>
    <s v="Training Mat"/>
    <n v="2"/>
    <n v="49.98"/>
    <n v="0.1"/>
    <n v="21.91"/>
    <x v="1478"/>
    <n v="43.82"/>
    <n v="46.143999999999998"/>
    <n v="0.51291627762215997"/>
    <n v="1"/>
  </r>
  <r>
    <x v="1505"/>
    <d v="2026-07-29T00:00:00"/>
    <n v="2026"/>
    <n v="3"/>
    <n v="7"/>
    <x v="6"/>
    <x v="3"/>
    <x v="4"/>
    <x v="1"/>
    <s v="Business"/>
    <x v="2"/>
    <s v="Insulated Bottle"/>
    <n v="4"/>
    <n v="36.44"/>
    <n v="0.15"/>
    <n v="13.32"/>
    <x v="1479"/>
    <n v="53.28"/>
    <n v="70.615999999999985"/>
    <n v="0.5699619035319945"/>
    <n v="1"/>
  </r>
  <r>
    <x v="1506"/>
    <d v="2026-07-29T00:00:00"/>
    <n v="2026"/>
    <n v="3"/>
    <n v="7"/>
    <x v="6"/>
    <x v="0"/>
    <x v="0"/>
    <x v="0"/>
    <s v="Returning"/>
    <x v="3"/>
    <s v="Trail Tent 2P"/>
    <n v="1"/>
    <n v="195.34"/>
    <n v="0.05"/>
    <n v="106.6"/>
    <x v="1480"/>
    <n v="106.6"/>
    <n v="78.973000000000013"/>
    <n v="0.42556298599472991"/>
    <n v="1"/>
  </r>
  <r>
    <x v="1507"/>
    <d v="2026-07-29T00:00:00"/>
    <n v="2026"/>
    <n v="3"/>
    <n v="7"/>
    <x v="6"/>
    <x v="2"/>
    <x v="5"/>
    <x v="0"/>
    <s v="Business"/>
    <x v="0"/>
    <s v="Cycling Pack 12L"/>
    <n v="1"/>
    <n v="103.31"/>
    <n v="0"/>
    <n v="50.93"/>
    <x v="1481"/>
    <n v="50.93"/>
    <n v="52.38"/>
    <n v="0.50701771367728199"/>
    <n v="1"/>
  </r>
  <r>
    <x v="1508"/>
    <d v="2026-07-29T00:00:00"/>
    <n v="2026"/>
    <n v="3"/>
    <n v="7"/>
    <x v="6"/>
    <x v="0"/>
    <x v="0"/>
    <x v="0"/>
    <s v="New"/>
    <x v="3"/>
    <s v="Compact Sleeping Bag"/>
    <n v="3"/>
    <n v="123.31"/>
    <n v="0"/>
    <n v="59.16"/>
    <x v="1482"/>
    <n v="177.48"/>
    <n v="192.45000000000002"/>
    <n v="0.52023355770010549"/>
    <n v="1"/>
  </r>
  <r>
    <x v="1509"/>
    <d v="2026-07-29T00:00:00"/>
    <n v="2026"/>
    <n v="3"/>
    <n v="7"/>
    <x v="6"/>
    <x v="0"/>
    <x v="15"/>
    <x v="0"/>
    <s v="New"/>
    <x v="4"/>
    <s v="Resistance Band Set"/>
    <n v="1"/>
    <n v="40.36"/>
    <n v="0.1"/>
    <n v="14.82"/>
    <x v="1483"/>
    <n v="14.82"/>
    <n v="21.503999999999998"/>
    <n v="0.59200528576148004"/>
    <n v="1"/>
  </r>
  <r>
    <x v="1510"/>
    <d v="2026-07-29T00:00:00"/>
    <n v="2026"/>
    <n v="3"/>
    <n v="7"/>
    <x v="6"/>
    <x v="0"/>
    <x v="15"/>
    <x v="2"/>
    <s v="New"/>
    <x v="3"/>
    <s v="Portable Camp Stove"/>
    <n v="2"/>
    <n v="83.06"/>
    <n v="0"/>
    <n v="38.74"/>
    <x v="1484"/>
    <n v="77.48"/>
    <n v="88.64"/>
    <n v="0.5335901757765471"/>
    <n v="1"/>
  </r>
  <r>
    <x v="1511"/>
    <d v="2026-07-29T00:00:00"/>
    <n v="2026"/>
    <n v="3"/>
    <n v="7"/>
    <x v="6"/>
    <x v="2"/>
    <x v="3"/>
    <x v="0"/>
    <s v="Returning"/>
    <x v="1"/>
    <s v="Summit Backpack 45L"/>
    <n v="2"/>
    <n v="151.72999999999999"/>
    <n v="0"/>
    <n v="81.209999999999994"/>
    <x v="1485"/>
    <n v="162.41999999999999"/>
    <n v="141.04"/>
    <n v="0.46477295195412904"/>
    <n v="1"/>
  </r>
  <r>
    <x v="1512"/>
    <d v="2026-07-29T00:00:00"/>
    <n v="2026"/>
    <n v="3"/>
    <n v="7"/>
    <x v="6"/>
    <x v="3"/>
    <x v="8"/>
    <x v="0"/>
    <s v="New"/>
    <x v="1"/>
    <s v="Trekking Poles"/>
    <n v="4"/>
    <n v="72.010000000000005"/>
    <n v="0.05"/>
    <n v="32.36"/>
    <x v="1486"/>
    <n v="129.44"/>
    <n v="144.19800000000004"/>
    <n v="0.52696628392255473"/>
    <n v="1"/>
  </r>
  <r>
    <x v="1513"/>
    <d v="2026-07-29T00:00:00"/>
    <n v="2026"/>
    <n v="3"/>
    <n v="7"/>
    <x v="6"/>
    <x v="1"/>
    <x v="11"/>
    <x v="0"/>
    <s v="Business"/>
    <x v="1"/>
    <s v="Summit Backpack 45L"/>
    <n v="1"/>
    <n v="154.87"/>
    <n v="0"/>
    <n v="80.459999999999994"/>
    <x v="1487"/>
    <n v="80.459999999999994"/>
    <n v="74.410000000000011"/>
    <n v="0.48046748886162594"/>
    <n v="1"/>
  </r>
  <r>
    <x v="1514"/>
    <d v="2026-07-30T00:00:00"/>
    <n v="2026"/>
    <n v="3"/>
    <n v="7"/>
    <x v="6"/>
    <x v="1"/>
    <x v="1"/>
    <x v="0"/>
    <s v="New"/>
    <x v="2"/>
    <s v="Carry-On Duffel"/>
    <n v="3"/>
    <n v="134.61000000000001"/>
    <n v="0.1"/>
    <n v="65.77"/>
    <x v="1488"/>
    <n v="197.31"/>
    <n v="166.13700000000006"/>
    <n v="0.45711479252820914"/>
    <n v="1"/>
  </r>
  <r>
    <x v="1515"/>
    <d v="2026-07-30T00:00:00"/>
    <n v="2026"/>
    <n v="3"/>
    <n v="7"/>
    <x v="6"/>
    <x v="3"/>
    <x v="13"/>
    <x v="0"/>
    <s v="Returning"/>
    <x v="0"/>
    <s v="Commuter Helmet"/>
    <n v="3"/>
    <n v="81.5"/>
    <n v="0.05"/>
    <n v="43.85"/>
    <x v="1489"/>
    <n v="131.55000000000001"/>
    <n v="100.72499999999997"/>
    <n v="0.43364546335163051"/>
    <n v="1"/>
  </r>
  <r>
    <x v="1516"/>
    <d v="2026-07-30T00:00:00"/>
    <n v="2026"/>
    <n v="3"/>
    <n v="7"/>
    <x v="6"/>
    <x v="0"/>
    <x v="0"/>
    <x v="3"/>
    <s v="Business"/>
    <x v="2"/>
    <s v="Carry-On Duffel"/>
    <n v="2"/>
    <n v="135.63"/>
    <n v="0"/>
    <n v="66.63"/>
    <x v="1490"/>
    <n v="133.26"/>
    <n v="138"/>
    <n v="0.50873700508737008"/>
    <n v="1"/>
  </r>
  <r>
    <x v="1517"/>
    <d v="2026-07-30T00:00:00"/>
    <n v="2026"/>
    <n v="3"/>
    <n v="7"/>
    <x v="6"/>
    <x v="0"/>
    <x v="9"/>
    <x v="1"/>
    <s v="Business"/>
    <x v="2"/>
    <s v="Carry-On Duffel"/>
    <n v="15"/>
    <n v="133.44999999999999"/>
    <n v="0.2"/>
    <n v="65.819999999999993"/>
    <x v="1491"/>
    <n v="987.3"/>
    <n v="614.09999999999991"/>
    <n v="0.3834769576620457"/>
    <n v="1"/>
  </r>
  <r>
    <x v="1518"/>
    <d v="2026-07-30T00:00:00"/>
    <n v="2026"/>
    <n v="3"/>
    <n v="7"/>
    <x v="6"/>
    <x v="0"/>
    <x v="15"/>
    <x v="0"/>
    <s v="Business"/>
    <x v="3"/>
    <s v="Compact Sleeping Bag"/>
    <n v="1"/>
    <n v="120.94"/>
    <n v="0"/>
    <n v="62.24"/>
    <x v="1492"/>
    <n v="62.24"/>
    <n v="58.699999999999996"/>
    <n v="0.48536464362493797"/>
    <n v="1"/>
  </r>
  <r>
    <x v="1519"/>
    <d v="2026-07-30T00:00:00"/>
    <n v="2026"/>
    <n v="3"/>
    <n v="7"/>
    <x v="6"/>
    <x v="1"/>
    <x v="11"/>
    <x v="0"/>
    <s v="Returning"/>
    <x v="3"/>
    <s v="Alpine Tent 4P"/>
    <n v="2"/>
    <n v="332.99"/>
    <n v="0.15"/>
    <n v="199.09"/>
    <x v="1493"/>
    <n v="398.18"/>
    <n v="167.90299999999996"/>
    <n v="0.29660491482697759"/>
    <n v="1"/>
  </r>
  <r>
    <x v="1520"/>
    <d v="2026-07-30T00:00:00"/>
    <n v="2026"/>
    <n v="3"/>
    <n v="7"/>
    <x v="6"/>
    <x v="0"/>
    <x v="15"/>
    <x v="0"/>
    <s v="Returning"/>
    <x v="3"/>
    <s v="Compact Sleeping Bag"/>
    <n v="3"/>
    <n v="120.88"/>
    <n v="0"/>
    <n v="60.97"/>
    <x v="1494"/>
    <n v="182.91"/>
    <n v="179.73"/>
    <n v="0.49561548643282594"/>
    <n v="1"/>
  </r>
  <r>
    <x v="1521"/>
    <d v="2026-07-30T00:00:00"/>
    <n v="2026"/>
    <n v="3"/>
    <n v="7"/>
    <x v="6"/>
    <x v="3"/>
    <x v="8"/>
    <x v="0"/>
    <s v="Returning"/>
    <x v="0"/>
    <s v="Cycling Pack 12L"/>
    <n v="1"/>
    <n v="101.73"/>
    <n v="0.05"/>
    <n v="51.63"/>
    <x v="1495"/>
    <n v="51.63"/>
    <n v="45.013500000000001"/>
    <n v="0.46576852038678235"/>
    <n v="1"/>
  </r>
  <r>
    <x v="1522"/>
    <d v="2026-07-30T00:00:00"/>
    <n v="2026"/>
    <n v="3"/>
    <n v="7"/>
    <x v="6"/>
    <x v="3"/>
    <x v="7"/>
    <x v="0"/>
    <s v="Returning"/>
    <x v="2"/>
    <s v="Insulated Bottle"/>
    <n v="2"/>
    <n v="36.21"/>
    <n v="0"/>
    <n v="13.5"/>
    <x v="1496"/>
    <n v="27"/>
    <n v="45.42"/>
    <n v="0.62717481358740679"/>
    <n v="1"/>
  </r>
  <r>
    <x v="1523"/>
    <d v="2026-07-31T00:00:00"/>
    <n v="2026"/>
    <n v="3"/>
    <n v="7"/>
    <x v="6"/>
    <x v="3"/>
    <x v="7"/>
    <x v="0"/>
    <s v="Business"/>
    <x v="0"/>
    <s v="Cycling Pack 12L"/>
    <n v="5"/>
    <n v="104.65"/>
    <n v="0"/>
    <n v="49.2"/>
    <x v="1497"/>
    <n v="246"/>
    <n v="277.25"/>
    <n v="0.52986144290492121"/>
    <n v="1"/>
  </r>
  <r>
    <x v="1524"/>
    <d v="2026-07-31T00:00:00"/>
    <n v="2026"/>
    <n v="3"/>
    <n v="7"/>
    <x v="6"/>
    <x v="2"/>
    <x v="5"/>
    <x v="1"/>
    <s v="Returning"/>
    <x v="3"/>
    <s v="Trail Tent 2P"/>
    <n v="5"/>
    <n v="198.35"/>
    <n v="0.05"/>
    <n v="104.96"/>
    <x v="1498"/>
    <n v="524.79999999999995"/>
    <n v="417.36249999999995"/>
    <n v="0.44298356175288234"/>
    <n v="1"/>
  </r>
  <r>
    <x v="1525"/>
    <d v="2026-07-31T00:00:00"/>
    <n v="2026"/>
    <n v="3"/>
    <n v="7"/>
    <x v="6"/>
    <x v="0"/>
    <x v="0"/>
    <x v="3"/>
    <s v="Returning"/>
    <x v="4"/>
    <s v="Recovery Roller"/>
    <n v="2"/>
    <n v="36.56"/>
    <n v="0.05"/>
    <n v="13.76"/>
    <x v="1499"/>
    <n v="27.52"/>
    <n v="41.944000000000003"/>
    <n v="0.60382356328457909"/>
    <n v="1"/>
  </r>
  <r>
    <x v="1526"/>
    <d v="2026-07-31T00:00:00"/>
    <n v="2026"/>
    <n v="3"/>
    <n v="7"/>
    <x v="6"/>
    <x v="1"/>
    <x v="14"/>
    <x v="0"/>
    <s v="Returning"/>
    <x v="1"/>
    <s v="Hiking Daypack 20L"/>
    <n v="5"/>
    <n v="92.41"/>
    <n v="0"/>
    <n v="44.29"/>
    <x v="1500"/>
    <n v="221.45"/>
    <n v="240.59999999999997"/>
    <n v="0.52072286549074775"/>
    <n v="1"/>
  </r>
  <r>
    <x v="1527"/>
    <d v="2026-08-01T00:00:00"/>
    <n v="2026"/>
    <n v="3"/>
    <n v="8"/>
    <x v="7"/>
    <x v="3"/>
    <x v="13"/>
    <x v="0"/>
    <s v="Returning"/>
    <x v="3"/>
    <s v="Compact Sleeping Bag"/>
    <n v="4"/>
    <n v="121.87"/>
    <n v="0"/>
    <n v="59.89"/>
    <x v="1501"/>
    <n v="239.56"/>
    <n v="247.92000000000002"/>
    <n v="0.50857471075736438"/>
    <n v="1"/>
  </r>
  <r>
    <x v="1528"/>
    <d v="2026-08-01T00:00:00"/>
    <n v="2026"/>
    <n v="3"/>
    <n v="8"/>
    <x v="7"/>
    <x v="3"/>
    <x v="8"/>
    <x v="0"/>
    <s v="Returning"/>
    <x v="2"/>
    <s v="Carry-On Duffel"/>
    <n v="2"/>
    <n v="130.9"/>
    <n v="0.05"/>
    <n v="67.959999999999994"/>
    <x v="1502"/>
    <n v="135.91999999999999"/>
    <n v="112.79000000000002"/>
    <n v="0.45350006031120588"/>
    <n v="1"/>
  </r>
  <r>
    <x v="1529"/>
    <d v="2026-08-01T00:00:00"/>
    <n v="2026"/>
    <n v="3"/>
    <n v="8"/>
    <x v="7"/>
    <x v="2"/>
    <x v="2"/>
    <x v="2"/>
    <s v="New"/>
    <x v="0"/>
    <s v="Trail Bike Light"/>
    <n v="1"/>
    <n v="50.98"/>
    <n v="0"/>
    <n v="22.92"/>
    <x v="1503"/>
    <n v="22.92"/>
    <n v="28.059999999999995"/>
    <n v="0.55041192624558644"/>
    <n v="1"/>
  </r>
  <r>
    <x v="1530"/>
    <d v="2026-08-01T00:00:00"/>
    <n v="2026"/>
    <n v="3"/>
    <n v="8"/>
    <x v="7"/>
    <x v="2"/>
    <x v="2"/>
    <x v="0"/>
    <s v="Returning"/>
    <x v="1"/>
    <s v="Hiking Daypack 20L"/>
    <n v="2"/>
    <n v="91.11"/>
    <n v="0"/>
    <n v="44.19"/>
    <x v="1504"/>
    <n v="88.38"/>
    <n v="93.84"/>
    <n v="0.51498189002304906"/>
    <n v="1"/>
  </r>
  <r>
    <x v="1531"/>
    <d v="2026-08-01T00:00:00"/>
    <n v="2026"/>
    <n v="3"/>
    <n v="8"/>
    <x v="7"/>
    <x v="0"/>
    <x v="0"/>
    <x v="3"/>
    <s v="Returning"/>
    <x v="2"/>
    <s v="Insulated Bottle"/>
    <n v="3"/>
    <n v="35.619999999999997"/>
    <n v="0.05"/>
    <n v="13.47"/>
    <x v="1505"/>
    <n v="40.410000000000004"/>
    <n v="61.106999999999978"/>
    <n v="0.60193859156594454"/>
    <n v="1"/>
  </r>
  <r>
    <x v="1532"/>
    <d v="2026-08-01T00:00:00"/>
    <n v="2026"/>
    <n v="3"/>
    <n v="8"/>
    <x v="7"/>
    <x v="3"/>
    <x v="13"/>
    <x v="0"/>
    <s v="New"/>
    <x v="1"/>
    <s v="Hiking Daypack 20L"/>
    <n v="1"/>
    <n v="91.95"/>
    <n v="0.05"/>
    <n v="46.47"/>
    <x v="1506"/>
    <n v="46.47"/>
    <n v="40.882499999999993"/>
    <n v="0.46801751523997592"/>
    <n v="1"/>
  </r>
  <r>
    <x v="1533"/>
    <d v="2026-08-01T00:00:00"/>
    <n v="2026"/>
    <n v="3"/>
    <n v="8"/>
    <x v="7"/>
    <x v="0"/>
    <x v="9"/>
    <x v="0"/>
    <s v="Returning"/>
    <x v="4"/>
    <s v="Training Mat"/>
    <n v="1"/>
    <n v="49.46"/>
    <n v="0"/>
    <n v="21.47"/>
    <x v="458"/>
    <n v="21.47"/>
    <n v="27.990000000000002"/>
    <n v="0.5659118479579458"/>
    <n v="1"/>
  </r>
  <r>
    <x v="1534"/>
    <d v="2026-08-01T00:00:00"/>
    <n v="2026"/>
    <n v="3"/>
    <n v="8"/>
    <x v="7"/>
    <x v="0"/>
    <x v="15"/>
    <x v="0"/>
    <s v="New"/>
    <x v="0"/>
    <s v="Compact Repair Kit"/>
    <n v="1"/>
    <n v="41.25"/>
    <n v="0.05"/>
    <n v="16.98"/>
    <x v="1507"/>
    <n v="16.98"/>
    <n v="22.2075"/>
    <n v="0.56669856459330148"/>
    <n v="1"/>
  </r>
  <r>
    <x v="1535"/>
    <d v="2026-08-02T00:00:00"/>
    <n v="2026"/>
    <n v="3"/>
    <n v="8"/>
    <x v="7"/>
    <x v="2"/>
    <x v="5"/>
    <x v="0"/>
    <s v="Returning"/>
    <x v="2"/>
    <s v="Carry-On Duffel"/>
    <n v="4"/>
    <n v="133.65"/>
    <n v="0"/>
    <n v="66"/>
    <x v="1508"/>
    <n v="264"/>
    <n v="270.60000000000002"/>
    <n v="0.50617283950617287"/>
    <n v="1"/>
  </r>
  <r>
    <x v="1536"/>
    <d v="2026-08-02T00:00:00"/>
    <n v="2026"/>
    <n v="3"/>
    <n v="8"/>
    <x v="7"/>
    <x v="3"/>
    <x v="4"/>
    <x v="0"/>
    <s v="Returning"/>
    <x v="3"/>
    <s v="Trail Tent 2P"/>
    <n v="2"/>
    <n v="200.45"/>
    <n v="0.05"/>
    <n v="105.42"/>
    <x v="1509"/>
    <n v="210.84"/>
    <n v="170.01499999999996"/>
    <n v="0.44640348689133652"/>
    <n v="1"/>
  </r>
  <r>
    <x v="1537"/>
    <d v="2026-08-02T00:00:00"/>
    <n v="2026"/>
    <n v="3"/>
    <n v="8"/>
    <x v="7"/>
    <x v="0"/>
    <x v="0"/>
    <x v="3"/>
    <s v="Returning"/>
    <x v="0"/>
    <s v="Trail Bike Light"/>
    <n v="2"/>
    <n v="51.87"/>
    <n v="0.05"/>
    <n v="21.98"/>
    <x v="1510"/>
    <n v="43.96"/>
    <n v="54.592999999999996"/>
    <n v="0.55394559272675614"/>
    <n v="1"/>
  </r>
  <r>
    <x v="1538"/>
    <d v="2026-08-02T00:00:00"/>
    <n v="2026"/>
    <n v="3"/>
    <n v="8"/>
    <x v="7"/>
    <x v="3"/>
    <x v="13"/>
    <x v="0"/>
    <s v="Returning"/>
    <x v="3"/>
    <s v="Portable Camp Stove"/>
    <n v="1"/>
    <n v="83.6"/>
    <n v="0.05"/>
    <n v="38.51"/>
    <x v="1511"/>
    <n v="38.51"/>
    <n v="40.909999999999989"/>
    <n v="0.51510954419541677"/>
    <n v="1"/>
  </r>
  <r>
    <x v="1539"/>
    <d v="2026-08-02T00:00:00"/>
    <n v="2026"/>
    <n v="3"/>
    <n v="8"/>
    <x v="7"/>
    <x v="2"/>
    <x v="16"/>
    <x v="0"/>
    <s v="New"/>
    <x v="2"/>
    <s v="Insulated Bottle"/>
    <n v="1"/>
    <n v="35.74"/>
    <n v="0"/>
    <n v="13.49"/>
    <x v="1512"/>
    <n v="13.49"/>
    <n v="22.25"/>
    <n v="0.62255176273083379"/>
    <n v="1"/>
  </r>
  <r>
    <x v="1540"/>
    <d v="2026-08-02T00:00:00"/>
    <n v="2026"/>
    <n v="3"/>
    <n v="8"/>
    <x v="7"/>
    <x v="3"/>
    <x v="4"/>
    <x v="0"/>
    <s v="Returning"/>
    <x v="0"/>
    <s v="Commuter Helmet"/>
    <n v="1"/>
    <n v="79.849999999999994"/>
    <n v="0.1"/>
    <n v="43.11"/>
    <x v="1513"/>
    <n v="43.11"/>
    <n v="28.754999999999995"/>
    <n v="0.40012523481527862"/>
    <n v="1"/>
  </r>
  <r>
    <x v="1541"/>
    <d v="2026-08-02T00:00:00"/>
    <n v="2026"/>
    <n v="3"/>
    <n v="8"/>
    <x v="7"/>
    <x v="0"/>
    <x v="15"/>
    <x v="0"/>
    <s v="Returning"/>
    <x v="2"/>
    <s v="Packing Cube Set"/>
    <n v="2"/>
    <n v="46.44"/>
    <n v="0"/>
    <n v="18.489999999999998"/>
    <x v="822"/>
    <n v="36.979999999999997"/>
    <n v="55.9"/>
    <n v="0.60185185185185186"/>
    <n v="1"/>
  </r>
  <r>
    <x v="1542"/>
    <d v="2026-08-02T00:00:00"/>
    <n v="2026"/>
    <n v="3"/>
    <n v="8"/>
    <x v="7"/>
    <x v="3"/>
    <x v="8"/>
    <x v="2"/>
    <s v="Returning"/>
    <x v="0"/>
    <s v="Trail Bike Light"/>
    <n v="2"/>
    <n v="50.44"/>
    <n v="0"/>
    <n v="22.99"/>
    <x v="1514"/>
    <n v="45.98"/>
    <n v="54.9"/>
    <n v="0.54421094369547984"/>
    <n v="1"/>
  </r>
  <r>
    <x v="1543"/>
    <d v="2026-08-02T00:00:00"/>
    <n v="2026"/>
    <n v="3"/>
    <n v="8"/>
    <x v="7"/>
    <x v="3"/>
    <x v="8"/>
    <x v="0"/>
    <s v="Returning"/>
    <x v="0"/>
    <s v="Commuter Helmet"/>
    <n v="2"/>
    <n v="81.38"/>
    <n v="0"/>
    <n v="42.19"/>
    <x v="1515"/>
    <n v="84.38"/>
    <n v="78.38"/>
    <n v="0.4815679528139592"/>
    <n v="1"/>
  </r>
  <r>
    <x v="1544"/>
    <d v="2026-08-03T00:00:00"/>
    <n v="2026"/>
    <n v="3"/>
    <n v="8"/>
    <x v="7"/>
    <x v="2"/>
    <x v="16"/>
    <x v="0"/>
    <s v="Returning"/>
    <x v="4"/>
    <s v="Resistance Band Set"/>
    <n v="1"/>
    <n v="41.3"/>
    <n v="0"/>
    <n v="14.52"/>
    <x v="1516"/>
    <n v="14.52"/>
    <n v="26.779999999999998"/>
    <n v="0.64842615012106541"/>
    <n v="1"/>
  </r>
  <r>
    <x v="1545"/>
    <d v="2026-08-03T00:00:00"/>
    <n v="2026"/>
    <n v="3"/>
    <n v="8"/>
    <x v="7"/>
    <x v="3"/>
    <x v="8"/>
    <x v="3"/>
    <s v="Returning"/>
    <x v="2"/>
    <s v="Insulated Bottle"/>
    <n v="2"/>
    <n v="36.15"/>
    <n v="0.1"/>
    <n v="13.19"/>
    <x v="1517"/>
    <n v="26.38"/>
    <n v="38.69"/>
    <n v="0.59459044106347014"/>
    <n v="1"/>
  </r>
  <r>
    <x v="1546"/>
    <d v="2026-08-03T00:00:00"/>
    <n v="2026"/>
    <n v="3"/>
    <n v="8"/>
    <x v="7"/>
    <x v="1"/>
    <x v="12"/>
    <x v="0"/>
    <s v="Returning"/>
    <x v="2"/>
    <s v="Carry-On Duffel"/>
    <n v="3"/>
    <n v="132.59"/>
    <n v="0.1"/>
    <n v="66.040000000000006"/>
    <x v="1518"/>
    <n v="198.12"/>
    <n v="159.87299999999999"/>
    <n v="0.44658135773604507"/>
    <n v="1"/>
  </r>
  <r>
    <x v="1547"/>
    <d v="2026-08-03T00:00:00"/>
    <n v="2026"/>
    <n v="3"/>
    <n v="8"/>
    <x v="7"/>
    <x v="2"/>
    <x v="3"/>
    <x v="0"/>
    <s v="New"/>
    <x v="1"/>
    <s v="Trail Boots"/>
    <n v="3"/>
    <n v="144"/>
    <n v="0"/>
    <n v="78.89"/>
    <x v="1519"/>
    <n v="236.67000000000002"/>
    <n v="195.32999999999998"/>
    <n v="0.45215277777777774"/>
    <n v="1"/>
  </r>
  <r>
    <x v="1548"/>
    <d v="2026-08-03T00:00:00"/>
    <n v="2026"/>
    <n v="3"/>
    <n v="8"/>
    <x v="7"/>
    <x v="0"/>
    <x v="0"/>
    <x v="0"/>
    <s v="Returning"/>
    <x v="2"/>
    <s v="Packing Cube Set"/>
    <n v="2"/>
    <n v="45.45"/>
    <n v="0.05"/>
    <n v="18.829999999999998"/>
    <x v="1520"/>
    <n v="37.659999999999997"/>
    <n v="48.695000000000007"/>
    <n v="0.56389323142840608"/>
    <n v="1"/>
  </r>
  <r>
    <x v="1549"/>
    <d v="2026-08-03T00:00:00"/>
    <n v="2026"/>
    <n v="3"/>
    <n v="8"/>
    <x v="7"/>
    <x v="1"/>
    <x v="6"/>
    <x v="0"/>
    <s v="Returning"/>
    <x v="0"/>
    <s v="Compact Repair Kit"/>
    <n v="1"/>
    <n v="41.16"/>
    <n v="0.05"/>
    <n v="16.66"/>
    <x v="1521"/>
    <n v="16.66"/>
    <n v="22.441999999999997"/>
    <n v="0.57393483709273174"/>
    <n v="1"/>
  </r>
  <r>
    <x v="1550"/>
    <d v="2026-08-03T00:00:00"/>
    <n v="2026"/>
    <n v="3"/>
    <n v="8"/>
    <x v="7"/>
    <x v="0"/>
    <x v="0"/>
    <x v="2"/>
    <s v="Returning"/>
    <x v="2"/>
    <s v="Travel Backpack 35L"/>
    <n v="1"/>
    <n v="162.78"/>
    <n v="0"/>
    <n v="85.08"/>
    <x v="1522"/>
    <n v="85.08"/>
    <n v="77.7"/>
    <n v="0.47733136748986366"/>
    <n v="1"/>
  </r>
  <r>
    <x v="1551"/>
    <d v="2026-08-03T00:00:00"/>
    <n v="2026"/>
    <n v="3"/>
    <n v="8"/>
    <x v="7"/>
    <x v="2"/>
    <x v="16"/>
    <x v="2"/>
    <s v="New"/>
    <x v="0"/>
    <s v="Commuter Helmet"/>
    <n v="1"/>
    <n v="80.040000000000006"/>
    <n v="0.1"/>
    <n v="41.88"/>
    <x v="1523"/>
    <n v="41.88"/>
    <n v="30.155999999999999"/>
    <n v="0.41862402132267196"/>
    <n v="1"/>
  </r>
  <r>
    <x v="1552"/>
    <d v="2026-08-03T00:00:00"/>
    <n v="2026"/>
    <n v="3"/>
    <n v="8"/>
    <x v="7"/>
    <x v="2"/>
    <x v="5"/>
    <x v="0"/>
    <s v="New"/>
    <x v="1"/>
    <s v="Hiking Daypack 20L"/>
    <n v="1"/>
    <n v="90.21"/>
    <n v="0"/>
    <n v="46.31"/>
    <x v="1524"/>
    <n v="46.31"/>
    <n v="43.899999999999991"/>
    <n v="0.48664227912648261"/>
    <n v="1"/>
  </r>
  <r>
    <x v="1553"/>
    <d v="2026-08-04T00:00:00"/>
    <n v="2026"/>
    <n v="3"/>
    <n v="8"/>
    <x v="7"/>
    <x v="0"/>
    <x v="9"/>
    <x v="2"/>
    <s v="Business"/>
    <x v="2"/>
    <s v="Carry-On Duffel"/>
    <n v="1"/>
    <n v="133.6"/>
    <n v="0.1"/>
    <n v="67.3"/>
    <x v="1525"/>
    <n v="67.3"/>
    <n v="52.94"/>
    <n v="0.44028609447771122"/>
    <n v="1"/>
  </r>
  <r>
    <x v="1554"/>
    <d v="2026-08-04T00:00:00"/>
    <n v="2026"/>
    <n v="3"/>
    <n v="8"/>
    <x v="7"/>
    <x v="3"/>
    <x v="4"/>
    <x v="0"/>
    <s v="Returning"/>
    <x v="2"/>
    <s v="Packing Cube Set"/>
    <n v="1"/>
    <n v="47.53"/>
    <n v="0"/>
    <n v="18.04"/>
    <x v="1526"/>
    <n v="18.04"/>
    <n v="29.490000000000002"/>
    <n v="0.62045024195245113"/>
    <n v="1"/>
  </r>
  <r>
    <x v="1555"/>
    <d v="2026-08-04T00:00:00"/>
    <n v="2026"/>
    <n v="3"/>
    <n v="8"/>
    <x v="7"/>
    <x v="0"/>
    <x v="15"/>
    <x v="0"/>
    <s v="Returning"/>
    <x v="2"/>
    <s v="Packing Cube Set"/>
    <n v="2"/>
    <n v="46.71"/>
    <n v="0"/>
    <n v="18.41"/>
    <x v="1527"/>
    <n v="36.82"/>
    <n v="56.6"/>
    <n v="0.60586598158852489"/>
    <n v="1"/>
  </r>
  <r>
    <x v="1556"/>
    <d v="2026-08-04T00:00:00"/>
    <n v="2026"/>
    <n v="3"/>
    <n v="8"/>
    <x v="7"/>
    <x v="2"/>
    <x v="16"/>
    <x v="3"/>
    <s v="New"/>
    <x v="3"/>
    <s v="Trail Tent 2P"/>
    <n v="1"/>
    <n v="197.26"/>
    <n v="0"/>
    <n v="104.09"/>
    <x v="1528"/>
    <n v="104.09"/>
    <n v="93.169999999999987"/>
    <n v="0.47232079488999285"/>
    <n v="1"/>
  </r>
  <r>
    <x v="1557"/>
    <d v="2026-08-04T00:00:00"/>
    <n v="2026"/>
    <n v="3"/>
    <n v="8"/>
    <x v="7"/>
    <x v="2"/>
    <x v="16"/>
    <x v="3"/>
    <s v="New"/>
    <x v="1"/>
    <s v="Trekking Poles"/>
    <n v="1"/>
    <n v="70.56"/>
    <n v="0"/>
    <n v="32.11"/>
    <x v="1529"/>
    <n v="32.11"/>
    <n v="38.450000000000003"/>
    <n v="0.54492630385487528"/>
    <n v="1"/>
  </r>
  <r>
    <x v="1558"/>
    <d v="2026-08-04T00:00:00"/>
    <n v="2026"/>
    <n v="3"/>
    <n v="8"/>
    <x v="7"/>
    <x v="1"/>
    <x v="12"/>
    <x v="0"/>
    <s v="Business"/>
    <x v="4"/>
    <s v="Recovery Roller"/>
    <n v="1"/>
    <n v="36.58"/>
    <n v="0"/>
    <n v="13.98"/>
    <x v="1530"/>
    <n v="13.98"/>
    <n v="22.599999999999998"/>
    <n v="0.61782394751230174"/>
    <n v="1"/>
  </r>
  <r>
    <x v="1559"/>
    <d v="2026-08-04T00:00:00"/>
    <n v="2026"/>
    <n v="3"/>
    <n v="8"/>
    <x v="7"/>
    <x v="3"/>
    <x v="13"/>
    <x v="1"/>
    <s v="Business"/>
    <x v="0"/>
    <s v="Commuter Helmet"/>
    <n v="4"/>
    <n v="82.98"/>
    <n v="0.05"/>
    <n v="43.79"/>
    <x v="1531"/>
    <n v="175.16"/>
    <n v="140.16400000000002"/>
    <n v="0.44450787126891711"/>
    <n v="1"/>
  </r>
  <r>
    <x v="1560"/>
    <d v="2026-08-04T00:00:00"/>
    <n v="2026"/>
    <n v="3"/>
    <n v="8"/>
    <x v="7"/>
    <x v="0"/>
    <x v="0"/>
    <x v="0"/>
    <s v="New"/>
    <x v="0"/>
    <s v="Compact Repair Kit"/>
    <n v="1"/>
    <n v="41.25"/>
    <n v="0"/>
    <n v="17.02"/>
    <x v="1532"/>
    <n v="17.02"/>
    <n v="24.23"/>
    <n v="0.58739393939393936"/>
    <n v="1"/>
  </r>
  <r>
    <x v="1561"/>
    <d v="2026-08-04T00:00:00"/>
    <n v="2026"/>
    <n v="3"/>
    <n v="8"/>
    <x v="7"/>
    <x v="2"/>
    <x v="3"/>
    <x v="0"/>
    <s v="Returning"/>
    <x v="0"/>
    <s v="Cycling Pack 12L"/>
    <n v="1"/>
    <n v="101.37"/>
    <n v="0"/>
    <n v="51.56"/>
    <x v="1533"/>
    <n v="51.56"/>
    <n v="49.81"/>
    <n v="0.49136825490776365"/>
    <n v="1"/>
  </r>
  <r>
    <x v="1562"/>
    <d v="2026-08-04T00:00:00"/>
    <n v="2026"/>
    <n v="3"/>
    <n v="8"/>
    <x v="7"/>
    <x v="2"/>
    <x v="16"/>
    <x v="0"/>
    <s v="Returning"/>
    <x v="3"/>
    <s v="Alpine Tent 4P"/>
    <n v="1"/>
    <n v="340.66"/>
    <n v="0.05"/>
    <n v="194.13"/>
    <x v="1534"/>
    <n v="194.13"/>
    <n v="129.49700000000001"/>
    <n v="0.40014275693931595"/>
    <n v="1"/>
  </r>
  <r>
    <x v="1563"/>
    <d v="2026-08-04T00:00:00"/>
    <n v="2026"/>
    <n v="3"/>
    <n v="8"/>
    <x v="7"/>
    <x v="2"/>
    <x v="2"/>
    <x v="3"/>
    <s v="Business"/>
    <x v="0"/>
    <s v="Trail Bike Light"/>
    <n v="1"/>
    <n v="50.43"/>
    <n v="0.15"/>
    <n v="22.94"/>
    <x v="1535"/>
    <n v="22.94"/>
    <n v="19.925499999999996"/>
    <n v="0.46483768998378644"/>
    <n v="1"/>
  </r>
  <r>
    <x v="1564"/>
    <d v="2026-08-05T00:00:00"/>
    <n v="2026"/>
    <n v="3"/>
    <n v="8"/>
    <x v="7"/>
    <x v="3"/>
    <x v="8"/>
    <x v="0"/>
    <s v="New"/>
    <x v="4"/>
    <s v="Resistance Band Set"/>
    <n v="1"/>
    <n v="40.42"/>
    <n v="0.05"/>
    <n v="14.33"/>
    <x v="1536"/>
    <n v="14.33"/>
    <n v="24.069000000000003"/>
    <n v="0.62681319826037141"/>
    <n v="1"/>
  </r>
  <r>
    <x v="1565"/>
    <d v="2026-08-05T00:00:00"/>
    <n v="2026"/>
    <n v="3"/>
    <n v="8"/>
    <x v="7"/>
    <x v="0"/>
    <x v="0"/>
    <x v="0"/>
    <s v="New"/>
    <x v="0"/>
    <s v="Trail Bike Light"/>
    <n v="1"/>
    <n v="51.81"/>
    <n v="0.05"/>
    <n v="22.28"/>
    <x v="1537"/>
    <n v="22.28"/>
    <n v="26.939499999999995"/>
    <n v="0.54733388189640275"/>
    <n v="1"/>
  </r>
  <r>
    <x v="1566"/>
    <d v="2026-08-05T00:00:00"/>
    <n v="2026"/>
    <n v="3"/>
    <n v="8"/>
    <x v="7"/>
    <x v="2"/>
    <x v="2"/>
    <x v="2"/>
    <s v="New"/>
    <x v="4"/>
    <s v="Recovery Roller"/>
    <n v="3"/>
    <n v="35.9"/>
    <n v="0"/>
    <n v="14.11"/>
    <x v="1538"/>
    <n v="42.33"/>
    <n v="65.36999999999999"/>
    <n v="0.60696378830083564"/>
    <n v="1"/>
  </r>
  <r>
    <x v="1567"/>
    <d v="2026-08-05T00:00:00"/>
    <n v="2026"/>
    <n v="3"/>
    <n v="8"/>
    <x v="7"/>
    <x v="1"/>
    <x v="14"/>
    <x v="2"/>
    <s v="Business"/>
    <x v="1"/>
    <s v="Hiking Daypack 20L"/>
    <n v="2"/>
    <n v="90.27"/>
    <n v="0.05"/>
    <n v="46.38"/>
    <x v="1539"/>
    <n v="92.76"/>
    <n v="78.752999999999972"/>
    <n v="0.45916636056742044"/>
    <n v="1"/>
  </r>
  <r>
    <x v="1568"/>
    <d v="2026-08-05T00:00:00"/>
    <n v="2026"/>
    <n v="3"/>
    <n v="8"/>
    <x v="7"/>
    <x v="1"/>
    <x v="11"/>
    <x v="0"/>
    <s v="New"/>
    <x v="0"/>
    <s v="Trail Bike Light"/>
    <n v="1"/>
    <n v="49.68"/>
    <n v="0.05"/>
    <n v="22.02"/>
    <x v="1540"/>
    <n v="22.02"/>
    <n v="25.175999999999998"/>
    <n v="0.53343503686753113"/>
    <n v="1"/>
  </r>
  <r>
    <x v="1569"/>
    <d v="2026-08-05T00:00:00"/>
    <n v="2026"/>
    <n v="3"/>
    <n v="8"/>
    <x v="7"/>
    <x v="1"/>
    <x v="12"/>
    <x v="0"/>
    <s v="New"/>
    <x v="2"/>
    <s v="Carry-On Duffel"/>
    <n v="2"/>
    <n v="131.25"/>
    <n v="0.05"/>
    <n v="65.42"/>
    <x v="1541"/>
    <n v="130.84"/>
    <n v="118.535"/>
    <n v="0.47532832080200499"/>
    <n v="1"/>
  </r>
  <r>
    <x v="1570"/>
    <d v="2026-08-05T00:00:00"/>
    <n v="2026"/>
    <n v="3"/>
    <n v="8"/>
    <x v="7"/>
    <x v="3"/>
    <x v="4"/>
    <x v="2"/>
    <s v="New"/>
    <x v="4"/>
    <s v="Recovery Roller"/>
    <n v="2"/>
    <n v="36.78"/>
    <n v="0.05"/>
    <n v="13.85"/>
    <x v="1542"/>
    <n v="27.7"/>
    <n v="42.182000000000002"/>
    <n v="0.60361752668784519"/>
    <n v="1"/>
  </r>
  <r>
    <x v="1571"/>
    <d v="2026-08-05T00:00:00"/>
    <n v="2026"/>
    <n v="3"/>
    <n v="8"/>
    <x v="7"/>
    <x v="2"/>
    <x v="2"/>
    <x v="2"/>
    <s v="Returning"/>
    <x v="0"/>
    <s v="Commuter Helmet"/>
    <n v="1"/>
    <n v="80.790000000000006"/>
    <n v="0.1"/>
    <n v="43.65"/>
    <x v="1543"/>
    <n v="43.65"/>
    <n v="29.061000000000014"/>
    <n v="0.39967817799232591"/>
    <n v="1"/>
  </r>
  <r>
    <x v="1572"/>
    <d v="2026-08-05T00:00:00"/>
    <n v="2026"/>
    <n v="3"/>
    <n v="8"/>
    <x v="7"/>
    <x v="0"/>
    <x v="9"/>
    <x v="0"/>
    <s v="Returning"/>
    <x v="0"/>
    <s v="Compact Repair Kit"/>
    <n v="2"/>
    <n v="40.53"/>
    <n v="0.05"/>
    <n v="17.100000000000001"/>
    <x v="1544"/>
    <n v="34.200000000000003"/>
    <n v="42.807000000000002"/>
    <n v="0.55588452997779425"/>
    <n v="1"/>
  </r>
  <r>
    <x v="1573"/>
    <d v="2026-08-05T00:00:00"/>
    <n v="2026"/>
    <n v="3"/>
    <n v="8"/>
    <x v="7"/>
    <x v="2"/>
    <x v="2"/>
    <x v="3"/>
    <s v="New"/>
    <x v="0"/>
    <s v="Commuter Helmet"/>
    <n v="2"/>
    <n v="81.66"/>
    <n v="0"/>
    <n v="42.11"/>
    <x v="1545"/>
    <n v="84.22"/>
    <n v="79.099999999999994"/>
    <n v="0.48432525104090129"/>
    <n v="1"/>
  </r>
  <r>
    <x v="1574"/>
    <d v="2026-08-05T00:00:00"/>
    <n v="2026"/>
    <n v="3"/>
    <n v="8"/>
    <x v="7"/>
    <x v="1"/>
    <x v="12"/>
    <x v="3"/>
    <s v="Returning"/>
    <x v="1"/>
    <s v="Trail Boots"/>
    <n v="1"/>
    <n v="146.55000000000001"/>
    <n v="0"/>
    <n v="78.8"/>
    <x v="1546"/>
    <n v="78.8"/>
    <n v="67.750000000000014"/>
    <n v="0.46229955646537024"/>
    <n v="1"/>
  </r>
  <r>
    <x v="1575"/>
    <d v="2026-08-05T00:00:00"/>
    <n v="2026"/>
    <n v="3"/>
    <n v="8"/>
    <x v="7"/>
    <x v="1"/>
    <x v="1"/>
    <x v="2"/>
    <s v="Returning"/>
    <x v="2"/>
    <s v="Travel Backpack 35L"/>
    <n v="2"/>
    <n v="161.75"/>
    <n v="0.1"/>
    <n v="85.85"/>
    <x v="1547"/>
    <n v="171.7"/>
    <n v="119.45000000000005"/>
    <n v="0.41026962047054794"/>
    <n v="1"/>
  </r>
  <r>
    <x v="1576"/>
    <d v="2026-08-05T00:00:00"/>
    <n v="2026"/>
    <n v="3"/>
    <n v="8"/>
    <x v="7"/>
    <x v="1"/>
    <x v="1"/>
    <x v="3"/>
    <s v="Returning"/>
    <x v="3"/>
    <s v="Compact Sleeping Bag"/>
    <n v="2"/>
    <n v="122.47"/>
    <n v="0"/>
    <n v="59.73"/>
    <x v="1548"/>
    <n v="119.46"/>
    <n v="125.48"/>
    <n v="0.5122887237690863"/>
    <n v="1"/>
  </r>
  <r>
    <x v="1577"/>
    <d v="2026-08-06T00:00:00"/>
    <n v="2026"/>
    <n v="3"/>
    <n v="8"/>
    <x v="7"/>
    <x v="3"/>
    <x v="7"/>
    <x v="3"/>
    <s v="Returning"/>
    <x v="1"/>
    <s v="Trekking Poles"/>
    <n v="3"/>
    <n v="70.930000000000007"/>
    <n v="0"/>
    <n v="32.9"/>
    <x v="1549"/>
    <n v="98.699999999999989"/>
    <n v="114.09000000000003"/>
    <n v="0.53616241364725792"/>
    <n v="1"/>
  </r>
  <r>
    <x v="1578"/>
    <d v="2026-08-06T00:00:00"/>
    <n v="2026"/>
    <n v="3"/>
    <n v="8"/>
    <x v="7"/>
    <x v="0"/>
    <x v="15"/>
    <x v="0"/>
    <s v="Returning"/>
    <x v="3"/>
    <s v="Trail Tent 2P"/>
    <n v="1"/>
    <n v="191.44"/>
    <n v="0"/>
    <n v="102.13"/>
    <x v="1550"/>
    <n v="102.13"/>
    <n v="89.31"/>
    <n v="0.46651692436272463"/>
    <n v="1"/>
  </r>
  <r>
    <x v="1579"/>
    <d v="2026-08-06T00:00:00"/>
    <n v="2026"/>
    <n v="3"/>
    <n v="8"/>
    <x v="7"/>
    <x v="3"/>
    <x v="8"/>
    <x v="0"/>
    <s v="Returning"/>
    <x v="0"/>
    <s v="Commuter Helmet"/>
    <n v="2"/>
    <n v="82.92"/>
    <n v="0"/>
    <n v="41.64"/>
    <x v="1551"/>
    <n v="83.28"/>
    <n v="82.56"/>
    <n v="0.49782923299565845"/>
    <n v="1"/>
  </r>
  <r>
    <x v="1580"/>
    <d v="2026-08-06T00:00:00"/>
    <n v="2026"/>
    <n v="3"/>
    <n v="8"/>
    <x v="7"/>
    <x v="2"/>
    <x v="3"/>
    <x v="2"/>
    <s v="Returning"/>
    <x v="3"/>
    <s v="Portable Camp Stove"/>
    <n v="1"/>
    <n v="82.82"/>
    <n v="0"/>
    <n v="38.83"/>
    <x v="1552"/>
    <n v="38.83"/>
    <n v="43.989999999999995"/>
    <n v="0.53115189567737264"/>
    <n v="1"/>
  </r>
  <r>
    <x v="1581"/>
    <d v="2026-08-06T00:00:00"/>
    <n v="2026"/>
    <n v="3"/>
    <n v="8"/>
    <x v="7"/>
    <x v="3"/>
    <x v="8"/>
    <x v="0"/>
    <s v="New"/>
    <x v="3"/>
    <s v="Alpine Tent 4P"/>
    <n v="1"/>
    <n v="335.26"/>
    <n v="0.05"/>
    <n v="193.73"/>
    <x v="1553"/>
    <n v="193.73"/>
    <n v="124.76699999999997"/>
    <n v="0.39173681384754011"/>
    <n v="1"/>
  </r>
  <r>
    <x v="1582"/>
    <d v="2026-08-06T00:00:00"/>
    <n v="2026"/>
    <n v="3"/>
    <n v="8"/>
    <x v="7"/>
    <x v="2"/>
    <x v="16"/>
    <x v="3"/>
    <s v="Business"/>
    <x v="2"/>
    <s v="Packing Cube Set"/>
    <n v="1"/>
    <n v="47.19"/>
    <n v="0.05"/>
    <n v="18.11"/>
    <x v="1554"/>
    <n v="18.11"/>
    <n v="26.720499999999994"/>
    <n v="0.59603395010093574"/>
    <n v="1"/>
  </r>
  <r>
    <x v="1583"/>
    <d v="2026-08-06T00:00:00"/>
    <n v="2026"/>
    <n v="3"/>
    <n v="8"/>
    <x v="7"/>
    <x v="2"/>
    <x v="16"/>
    <x v="3"/>
    <s v="Returning"/>
    <x v="1"/>
    <s v="Hiking Daypack 20L"/>
    <n v="3"/>
    <n v="91.57"/>
    <n v="0"/>
    <n v="44.52"/>
    <x v="1555"/>
    <n v="133.56"/>
    <n v="141.14999999999998"/>
    <n v="0.51381456808998571"/>
    <n v="1"/>
  </r>
  <r>
    <x v="1584"/>
    <d v="2026-08-06T00:00:00"/>
    <n v="2026"/>
    <n v="3"/>
    <n v="8"/>
    <x v="7"/>
    <x v="3"/>
    <x v="13"/>
    <x v="0"/>
    <s v="New"/>
    <x v="1"/>
    <s v="Summit Backpack 45L"/>
    <n v="4"/>
    <n v="154.41999999999999"/>
    <n v="0"/>
    <n v="77.86"/>
    <x v="1556"/>
    <n v="311.44"/>
    <n v="306.23999999999995"/>
    <n v="0.49579070068643954"/>
    <n v="1"/>
  </r>
  <r>
    <x v="1585"/>
    <d v="2026-08-06T00:00:00"/>
    <n v="2026"/>
    <n v="3"/>
    <n v="8"/>
    <x v="7"/>
    <x v="0"/>
    <x v="0"/>
    <x v="3"/>
    <s v="Returning"/>
    <x v="0"/>
    <s v="Trail Bike Light"/>
    <n v="2"/>
    <n v="49.91"/>
    <n v="0.05"/>
    <n v="21.86"/>
    <x v="1557"/>
    <n v="43.72"/>
    <n v="51.108999999999995"/>
    <n v="0.53895960096594919"/>
    <n v="1"/>
  </r>
  <r>
    <x v="1586"/>
    <d v="2026-08-06T00:00:00"/>
    <n v="2026"/>
    <n v="3"/>
    <n v="8"/>
    <x v="7"/>
    <x v="3"/>
    <x v="8"/>
    <x v="3"/>
    <s v="Returning"/>
    <x v="1"/>
    <s v="Hiking Daypack 20L"/>
    <n v="1"/>
    <n v="91.58"/>
    <n v="0.1"/>
    <n v="44.87"/>
    <x v="1558"/>
    <n v="44.87"/>
    <n v="37.552"/>
    <n v="0.45560651282424597"/>
    <n v="1"/>
  </r>
  <r>
    <x v="1587"/>
    <d v="2026-08-06T00:00:00"/>
    <n v="2026"/>
    <n v="3"/>
    <n v="8"/>
    <x v="7"/>
    <x v="2"/>
    <x v="10"/>
    <x v="0"/>
    <s v="New"/>
    <x v="4"/>
    <s v="Resistance Band Set"/>
    <n v="3"/>
    <n v="41.11"/>
    <n v="0"/>
    <n v="14.49"/>
    <x v="1559"/>
    <n v="43.47"/>
    <n v="79.86"/>
    <n v="0.64753101435173921"/>
    <n v="1"/>
  </r>
  <r>
    <x v="1588"/>
    <d v="2026-08-06T00:00:00"/>
    <n v="2026"/>
    <n v="3"/>
    <n v="8"/>
    <x v="7"/>
    <x v="1"/>
    <x v="12"/>
    <x v="0"/>
    <s v="Returning"/>
    <x v="2"/>
    <s v="Insulated Bottle"/>
    <n v="4"/>
    <n v="35.9"/>
    <n v="0"/>
    <n v="13.49"/>
    <x v="1560"/>
    <n v="53.96"/>
    <n v="89.639999999999986"/>
    <n v="0.62423398328690805"/>
    <n v="1"/>
  </r>
  <r>
    <x v="1589"/>
    <d v="2026-08-07T00:00:00"/>
    <n v="2026"/>
    <n v="3"/>
    <n v="8"/>
    <x v="7"/>
    <x v="2"/>
    <x v="16"/>
    <x v="0"/>
    <s v="Returning"/>
    <x v="4"/>
    <s v="Recovery Roller"/>
    <n v="1"/>
    <n v="36.33"/>
    <n v="0.05"/>
    <n v="13.78"/>
    <x v="1561"/>
    <n v="13.78"/>
    <n v="20.733499999999992"/>
    <n v="0.60073594390600771"/>
    <n v="1"/>
  </r>
  <r>
    <x v="1590"/>
    <d v="2026-08-07T00:00:00"/>
    <n v="2026"/>
    <n v="3"/>
    <n v="8"/>
    <x v="7"/>
    <x v="1"/>
    <x v="14"/>
    <x v="3"/>
    <s v="New"/>
    <x v="2"/>
    <s v="Packing Cube Set"/>
    <n v="5"/>
    <n v="45.94"/>
    <n v="0.05"/>
    <n v="18.059999999999999"/>
    <x v="1562"/>
    <n v="90.3"/>
    <n v="127.91499999999998"/>
    <n v="0.5861879339183832"/>
    <n v="1"/>
  </r>
  <r>
    <x v="1591"/>
    <d v="2026-08-07T00:00:00"/>
    <n v="2026"/>
    <n v="3"/>
    <n v="8"/>
    <x v="7"/>
    <x v="0"/>
    <x v="15"/>
    <x v="2"/>
    <s v="Returning"/>
    <x v="4"/>
    <s v="Recovery Roller"/>
    <n v="1"/>
    <n v="36.630000000000003"/>
    <n v="0"/>
    <n v="13.7"/>
    <x v="1563"/>
    <n v="13.7"/>
    <n v="22.930000000000003"/>
    <n v="0.62598962598962604"/>
    <n v="1"/>
  </r>
  <r>
    <x v="1592"/>
    <d v="2026-08-07T00:00:00"/>
    <n v="2026"/>
    <n v="3"/>
    <n v="8"/>
    <x v="7"/>
    <x v="1"/>
    <x v="1"/>
    <x v="0"/>
    <s v="Returning"/>
    <x v="1"/>
    <s v="Trail Boots"/>
    <n v="1"/>
    <n v="141.38"/>
    <n v="0.05"/>
    <n v="77.14"/>
    <x v="1564"/>
    <n v="77.14"/>
    <n v="57.170999999999978"/>
    <n v="0.42566133823737434"/>
    <n v="1"/>
  </r>
  <r>
    <x v="1593"/>
    <d v="2026-08-07T00:00:00"/>
    <n v="2026"/>
    <n v="3"/>
    <n v="8"/>
    <x v="7"/>
    <x v="1"/>
    <x v="14"/>
    <x v="2"/>
    <s v="Returning"/>
    <x v="3"/>
    <s v="Alpine Tent 4P"/>
    <n v="3"/>
    <n v="343.45"/>
    <n v="0.05"/>
    <n v="195.73"/>
    <x v="1565"/>
    <n v="587.18999999999994"/>
    <n v="391.64249999999993"/>
    <n v="0.40011186796515236"/>
    <n v="1"/>
  </r>
  <r>
    <x v="1594"/>
    <d v="2026-08-08T00:00:00"/>
    <n v="2026"/>
    <n v="3"/>
    <n v="8"/>
    <x v="7"/>
    <x v="3"/>
    <x v="8"/>
    <x v="0"/>
    <s v="Returning"/>
    <x v="0"/>
    <s v="Cycling Pack 12L"/>
    <n v="1"/>
    <n v="104.69"/>
    <n v="0"/>
    <n v="49.06"/>
    <x v="1566"/>
    <n v="49.06"/>
    <n v="55.629999999999995"/>
    <n v="0.53137835514375775"/>
    <n v="1"/>
  </r>
  <r>
    <x v="1595"/>
    <d v="2026-08-08T00:00:00"/>
    <n v="2026"/>
    <n v="3"/>
    <n v="8"/>
    <x v="7"/>
    <x v="3"/>
    <x v="8"/>
    <x v="0"/>
    <s v="New"/>
    <x v="3"/>
    <s v="Alpine Tent 4P"/>
    <n v="2"/>
    <n v="341.23"/>
    <n v="0.05"/>
    <n v="192.5"/>
    <x v="1567"/>
    <n v="385"/>
    <n v="263.33699999999999"/>
    <n v="0.40617302421425894"/>
    <n v="1"/>
  </r>
  <r>
    <x v="1596"/>
    <d v="2026-08-08T00:00:00"/>
    <n v="2026"/>
    <n v="3"/>
    <n v="8"/>
    <x v="7"/>
    <x v="3"/>
    <x v="8"/>
    <x v="2"/>
    <s v="New"/>
    <x v="3"/>
    <s v="Compact Sleeping Bag"/>
    <n v="1"/>
    <n v="125.95"/>
    <n v="0.05"/>
    <n v="61.9"/>
    <x v="1568"/>
    <n v="61.9"/>
    <n v="57.752500000000005"/>
    <n v="0.48266856104134892"/>
    <n v="1"/>
  </r>
  <r>
    <x v="1597"/>
    <d v="2026-08-08T00:00:00"/>
    <n v="2026"/>
    <n v="3"/>
    <n v="8"/>
    <x v="7"/>
    <x v="1"/>
    <x v="1"/>
    <x v="0"/>
    <s v="Returning"/>
    <x v="1"/>
    <s v="Hiking Daypack 20L"/>
    <n v="6"/>
    <n v="91.9"/>
    <n v="0.05"/>
    <n v="44.69"/>
    <x v="1569"/>
    <n v="268.14"/>
    <n v="255.69000000000005"/>
    <n v="0.48811637363266713"/>
    <n v="1"/>
  </r>
  <r>
    <x v="1598"/>
    <d v="2026-08-08T00:00:00"/>
    <n v="2026"/>
    <n v="3"/>
    <n v="8"/>
    <x v="7"/>
    <x v="3"/>
    <x v="8"/>
    <x v="2"/>
    <s v="Returning"/>
    <x v="3"/>
    <s v="Portable Camp Stove"/>
    <n v="1"/>
    <n v="81.22"/>
    <n v="0"/>
    <n v="39.18"/>
    <x v="1570"/>
    <n v="39.18"/>
    <n v="42.04"/>
    <n v="0.51760650086185667"/>
    <n v="1"/>
  </r>
  <r>
    <x v="1599"/>
    <d v="2026-08-08T00:00:00"/>
    <n v="2026"/>
    <n v="3"/>
    <n v="8"/>
    <x v="7"/>
    <x v="0"/>
    <x v="0"/>
    <x v="0"/>
    <s v="Business"/>
    <x v="1"/>
    <s v="Trekking Poles"/>
    <n v="2"/>
    <n v="72.31"/>
    <n v="0"/>
    <n v="31.75"/>
    <x v="1571"/>
    <n v="63.5"/>
    <n v="81.12"/>
    <n v="0.56091826856589688"/>
    <n v="1"/>
  </r>
  <r>
    <x v="1600"/>
    <d v="2026-08-08T00:00:00"/>
    <n v="2026"/>
    <n v="3"/>
    <n v="8"/>
    <x v="7"/>
    <x v="2"/>
    <x v="2"/>
    <x v="2"/>
    <s v="Returning"/>
    <x v="3"/>
    <s v="Portable Camp Stove"/>
    <n v="1"/>
    <n v="79.989999999999995"/>
    <n v="0.05"/>
    <n v="40.25"/>
    <x v="142"/>
    <n v="40.25"/>
    <n v="35.740499999999997"/>
    <n v="0.47032852790809376"/>
    <n v="1"/>
  </r>
  <r>
    <x v="1601"/>
    <d v="2026-08-08T00:00:00"/>
    <n v="2026"/>
    <n v="3"/>
    <n v="8"/>
    <x v="7"/>
    <x v="3"/>
    <x v="13"/>
    <x v="0"/>
    <s v="New"/>
    <x v="1"/>
    <s v="Summit Backpack 45L"/>
    <n v="1"/>
    <n v="151.87"/>
    <n v="0.1"/>
    <n v="76.97"/>
    <x v="1572"/>
    <n v="76.97"/>
    <n v="59.713000000000022"/>
    <n v="0.4368721786908395"/>
    <n v="1"/>
  </r>
  <r>
    <x v="1602"/>
    <d v="2026-08-08T00:00:00"/>
    <n v="2026"/>
    <n v="3"/>
    <n v="8"/>
    <x v="7"/>
    <x v="3"/>
    <x v="8"/>
    <x v="3"/>
    <s v="New"/>
    <x v="1"/>
    <s v="Summit Backpack 45L"/>
    <n v="1"/>
    <n v="156.55000000000001"/>
    <n v="0"/>
    <n v="80.430000000000007"/>
    <x v="1573"/>
    <n v="80.430000000000007"/>
    <n v="76.12"/>
    <n v="0.48623442989460236"/>
    <n v="1"/>
  </r>
  <r>
    <x v="1603"/>
    <d v="2026-08-08T00:00:00"/>
    <n v="2026"/>
    <n v="3"/>
    <n v="8"/>
    <x v="7"/>
    <x v="1"/>
    <x v="12"/>
    <x v="2"/>
    <s v="New"/>
    <x v="1"/>
    <s v="Summit Backpack 45L"/>
    <n v="1"/>
    <n v="152.72"/>
    <n v="0"/>
    <n v="77.73"/>
    <x v="1574"/>
    <n v="77.73"/>
    <n v="74.989999999999995"/>
    <n v="0.4910293347302252"/>
    <n v="1"/>
  </r>
  <r>
    <x v="1604"/>
    <d v="2026-08-08T00:00:00"/>
    <n v="2026"/>
    <n v="3"/>
    <n v="8"/>
    <x v="7"/>
    <x v="1"/>
    <x v="12"/>
    <x v="0"/>
    <s v="Business"/>
    <x v="0"/>
    <s v="Compact Repair Kit"/>
    <n v="1"/>
    <n v="40.51"/>
    <n v="0.05"/>
    <n v="16.29"/>
    <x v="1575"/>
    <n v="16.29"/>
    <n v="22.194499999999998"/>
    <n v="0.57671270251659756"/>
    <n v="1"/>
  </r>
  <r>
    <x v="1605"/>
    <d v="2026-08-09T00:00:00"/>
    <n v="2026"/>
    <n v="3"/>
    <n v="8"/>
    <x v="7"/>
    <x v="3"/>
    <x v="7"/>
    <x v="3"/>
    <s v="Returning"/>
    <x v="4"/>
    <s v="Resistance Band Set"/>
    <n v="3"/>
    <n v="40.61"/>
    <n v="0"/>
    <n v="14.72"/>
    <x v="1576"/>
    <n v="44.160000000000004"/>
    <n v="77.669999999999987"/>
    <n v="0.63752770253632096"/>
    <n v="1"/>
  </r>
  <r>
    <x v="1606"/>
    <d v="2026-08-09T00:00:00"/>
    <n v="2026"/>
    <n v="3"/>
    <n v="8"/>
    <x v="7"/>
    <x v="2"/>
    <x v="5"/>
    <x v="2"/>
    <s v="New"/>
    <x v="1"/>
    <s v="Hiking Daypack 20L"/>
    <n v="1"/>
    <n v="93.41"/>
    <n v="0.05"/>
    <n v="44.7"/>
    <x v="1577"/>
    <n v="44.7"/>
    <n v="44.03949999999999"/>
    <n v="0.49627843294136198"/>
    <n v="1"/>
  </r>
  <r>
    <x v="1607"/>
    <d v="2026-08-09T00:00:00"/>
    <n v="2026"/>
    <n v="3"/>
    <n v="8"/>
    <x v="7"/>
    <x v="0"/>
    <x v="0"/>
    <x v="2"/>
    <s v="New"/>
    <x v="1"/>
    <s v="Hiking Daypack 20L"/>
    <n v="2"/>
    <n v="90.23"/>
    <n v="0"/>
    <n v="44.22"/>
    <x v="1578"/>
    <n v="88.44"/>
    <n v="92.02000000000001"/>
    <n v="0.50991909564446414"/>
    <n v="1"/>
  </r>
  <r>
    <x v="1608"/>
    <d v="2026-08-09T00:00:00"/>
    <n v="2026"/>
    <n v="3"/>
    <n v="8"/>
    <x v="7"/>
    <x v="1"/>
    <x v="11"/>
    <x v="2"/>
    <s v="Returning"/>
    <x v="0"/>
    <s v="Trail Bike Light"/>
    <n v="1"/>
    <n v="51.75"/>
    <n v="0"/>
    <n v="22.36"/>
    <x v="1579"/>
    <n v="22.36"/>
    <n v="29.39"/>
    <n v="0.56792270531400968"/>
    <n v="1"/>
  </r>
  <r>
    <x v="1609"/>
    <d v="2026-08-09T00:00:00"/>
    <n v="2026"/>
    <n v="3"/>
    <n v="8"/>
    <x v="7"/>
    <x v="3"/>
    <x v="13"/>
    <x v="2"/>
    <s v="New"/>
    <x v="0"/>
    <s v="Cycling Pack 12L"/>
    <n v="3"/>
    <n v="102.91"/>
    <n v="0.1"/>
    <n v="50.23"/>
    <x v="1580"/>
    <n v="150.69"/>
    <n v="127.16700000000003"/>
    <n v="0.45767067232425318"/>
    <n v="1"/>
  </r>
  <r>
    <x v="1610"/>
    <d v="2026-08-09T00:00:00"/>
    <n v="2026"/>
    <n v="3"/>
    <n v="8"/>
    <x v="7"/>
    <x v="2"/>
    <x v="16"/>
    <x v="0"/>
    <s v="New"/>
    <x v="0"/>
    <s v="Commuter Helmet"/>
    <n v="4"/>
    <n v="82.63"/>
    <n v="0.1"/>
    <n v="43.78"/>
    <x v="1581"/>
    <n v="175.12"/>
    <n v="122.34800000000001"/>
    <n v="0.41129802197211129"/>
    <n v="1"/>
  </r>
  <r>
    <x v="1611"/>
    <d v="2026-08-10T00:00:00"/>
    <n v="2026"/>
    <n v="3"/>
    <n v="8"/>
    <x v="7"/>
    <x v="0"/>
    <x v="0"/>
    <x v="2"/>
    <s v="Returning"/>
    <x v="3"/>
    <s v="Trail Tent 2P"/>
    <n v="1"/>
    <n v="196.39"/>
    <n v="0"/>
    <n v="102.92"/>
    <x v="1582"/>
    <n v="102.92"/>
    <n v="93.469999999999985"/>
    <n v="0.47594073017974436"/>
    <n v="1"/>
  </r>
  <r>
    <x v="1612"/>
    <d v="2026-08-10T00:00:00"/>
    <n v="2026"/>
    <n v="3"/>
    <n v="8"/>
    <x v="7"/>
    <x v="2"/>
    <x v="10"/>
    <x v="3"/>
    <s v="Business"/>
    <x v="2"/>
    <s v="Insulated Bottle"/>
    <n v="2"/>
    <n v="36.25"/>
    <n v="0"/>
    <n v="13.77"/>
    <x v="1583"/>
    <n v="27.54"/>
    <n v="44.96"/>
    <n v="0.62013793103448278"/>
    <n v="1"/>
  </r>
  <r>
    <x v="1613"/>
    <d v="2026-08-10T00:00:00"/>
    <n v="2026"/>
    <n v="3"/>
    <n v="8"/>
    <x v="7"/>
    <x v="1"/>
    <x v="1"/>
    <x v="2"/>
    <s v="Returning"/>
    <x v="3"/>
    <s v="Trail Tent 2P"/>
    <n v="2"/>
    <n v="199.85"/>
    <n v="0.05"/>
    <n v="104.34"/>
    <x v="1584"/>
    <n v="208.68"/>
    <n v="171.03499999999997"/>
    <n v="0.45042992770893953"/>
    <n v="1"/>
  </r>
  <r>
    <x v="1614"/>
    <d v="2026-08-10T00:00:00"/>
    <n v="2026"/>
    <n v="3"/>
    <n v="8"/>
    <x v="7"/>
    <x v="2"/>
    <x v="2"/>
    <x v="2"/>
    <s v="New"/>
    <x v="2"/>
    <s v="Packing Cube Set"/>
    <n v="1"/>
    <n v="46.32"/>
    <n v="0.05"/>
    <n v="18.34"/>
    <x v="1585"/>
    <n v="18.34"/>
    <n v="25.663999999999998"/>
    <n v="0.58321970729933637"/>
    <n v="1"/>
  </r>
  <r>
    <x v="1615"/>
    <d v="2026-08-10T00:00:00"/>
    <n v="2026"/>
    <n v="3"/>
    <n v="8"/>
    <x v="7"/>
    <x v="1"/>
    <x v="14"/>
    <x v="0"/>
    <s v="New"/>
    <x v="1"/>
    <s v="Summit Backpack 45L"/>
    <n v="4"/>
    <n v="151.06"/>
    <n v="0"/>
    <n v="77.67"/>
    <x v="1586"/>
    <n v="310.68"/>
    <n v="293.56"/>
    <n v="0.48583344366476894"/>
    <n v="1"/>
  </r>
  <r>
    <x v="1616"/>
    <d v="2026-08-10T00:00:00"/>
    <n v="2026"/>
    <n v="3"/>
    <n v="8"/>
    <x v="7"/>
    <x v="3"/>
    <x v="7"/>
    <x v="0"/>
    <s v="Returning"/>
    <x v="1"/>
    <s v="Trekking Poles"/>
    <n v="1"/>
    <n v="72.39"/>
    <n v="0.1"/>
    <n v="31.64"/>
    <x v="1587"/>
    <n v="31.64"/>
    <n v="33.510999999999996"/>
    <n v="0.51435895074519189"/>
    <n v="1"/>
  </r>
  <r>
    <x v="1617"/>
    <d v="2026-08-11T00:00:00"/>
    <n v="2026"/>
    <n v="3"/>
    <n v="8"/>
    <x v="7"/>
    <x v="0"/>
    <x v="9"/>
    <x v="2"/>
    <s v="Returning"/>
    <x v="1"/>
    <s v="Trekking Poles"/>
    <n v="1"/>
    <n v="72.650000000000006"/>
    <n v="0"/>
    <n v="31.72"/>
    <x v="1588"/>
    <n v="31.72"/>
    <n v="40.930000000000007"/>
    <n v="0.56338609772883697"/>
    <n v="1"/>
  </r>
  <r>
    <x v="1618"/>
    <d v="2026-08-11T00:00:00"/>
    <n v="2026"/>
    <n v="3"/>
    <n v="8"/>
    <x v="7"/>
    <x v="3"/>
    <x v="13"/>
    <x v="0"/>
    <s v="New"/>
    <x v="3"/>
    <s v="Trail Tent 2P"/>
    <n v="1"/>
    <n v="198.44"/>
    <n v="0"/>
    <n v="106.79"/>
    <x v="1589"/>
    <n v="106.79"/>
    <n v="91.649999999999991"/>
    <n v="0.46185244910300338"/>
    <n v="1"/>
  </r>
  <r>
    <x v="1619"/>
    <d v="2026-08-11T00:00:00"/>
    <n v="2026"/>
    <n v="3"/>
    <n v="8"/>
    <x v="7"/>
    <x v="2"/>
    <x v="16"/>
    <x v="0"/>
    <s v="Returning"/>
    <x v="3"/>
    <s v="Trail Tent 2P"/>
    <n v="1"/>
    <n v="193.67"/>
    <n v="0"/>
    <n v="103.79"/>
    <x v="1590"/>
    <n v="103.79"/>
    <n v="89.879999999999981"/>
    <n v="0.46408839779005517"/>
    <n v="1"/>
  </r>
  <r>
    <x v="1620"/>
    <d v="2026-08-11T00:00:00"/>
    <n v="2026"/>
    <n v="3"/>
    <n v="8"/>
    <x v="7"/>
    <x v="3"/>
    <x v="8"/>
    <x v="0"/>
    <s v="Returning"/>
    <x v="2"/>
    <s v="Travel Backpack 35L"/>
    <n v="5"/>
    <n v="166.03"/>
    <n v="0"/>
    <n v="87.46"/>
    <x v="1591"/>
    <n v="437.29999999999995"/>
    <n v="392.85"/>
    <n v="0.47322772992832624"/>
    <n v="1"/>
  </r>
  <r>
    <x v="1621"/>
    <d v="2026-08-11T00:00:00"/>
    <n v="2026"/>
    <n v="3"/>
    <n v="8"/>
    <x v="7"/>
    <x v="0"/>
    <x v="0"/>
    <x v="0"/>
    <s v="Business"/>
    <x v="3"/>
    <s v="Portable Camp Stove"/>
    <n v="2"/>
    <n v="81.569999999999993"/>
    <n v="0"/>
    <n v="40.36"/>
    <x v="1592"/>
    <n v="80.72"/>
    <n v="82.419999999999987"/>
    <n v="0.50521024886600463"/>
    <n v="1"/>
  </r>
  <r>
    <x v="1622"/>
    <d v="2026-08-11T00:00:00"/>
    <n v="2026"/>
    <n v="3"/>
    <n v="8"/>
    <x v="7"/>
    <x v="0"/>
    <x v="15"/>
    <x v="2"/>
    <s v="Business"/>
    <x v="1"/>
    <s v="Trail Boots"/>
    <n v="2"/>
    <n v="143.86000000000001"/>
    <n v="0"/>
    <n v="81.23"/>
    <x v="1593"/>
    <n v="162.46"/>
    <n v="125.26000000000002"/>
    <n v="0.43535381621020441"/>
    <n v="1"/>
  </r>
  <r>
    <x v="1623"/>
    <d v="2026-08-11T00:00:00"/>
    <n v="2026"/>
    <n v="3"/>
    <n v="8"/>
    <x v="7"/>
    <x v="1"/>
    <x v="14"/>
    <x v="0"/>
    <s v="Returning"/>
    <x v="1"/>
    <s v="Hiking Daypack 20L"/>
    <n v="3"/>
    <n v="93.53"/>
    <n v="0"/>
    <n v="46.19"/>
    <x v="1594"/>
    <n v="138.57"/>
    <n v="142.02000000000004"/>
    <n v="0.5061477600769807"/>
    <n v="1"/>
  </r>
  <r>
    <x v="1624"/>
    <d v="2026-08-11T00:00:00"/>
    <n v="2026"/>
    <n v="3"/>
    <n v="8"/>
    <x v="7"/>
    <x v="3"/>
    <x v="4"/>
    <x v="1"/>
    <s v="Business"/>
    <x v="2"/>
    <s v="Travel Backpack 35L"/>
    <n v="10"/>
    <n v="162.38"/>
    <n v="0.05"/>
    <n v="85.82"/>
    <x v="1595"/>
    <n v="858.19999999999993"/>
    <n v="684.41"/>
    <n v="0.44367014345816508"/>
    <n v="1"/>
  </r>
  <r>
    <x v="1625"/>
    <d v="2026-08-11T00:00:00"/>
    <n v="2026"/>
    <n v="3"/>
    <n v="8"/>
    <x v="7"/>
    <x v="0"/>
    <x v="15"/>
    <x v="3"/>
    <s v="Business"/>
    <x v="4"/>
    <s v="Weighted Vest"/>
    <n v="1"/>
    <n v="122.52"/>
    <n v="0.05"/>
    <n v="69.66"/>
    <x v="1596"/>
    <n v="69.66"/>
    <n v="46.733999999999995"/>
    <n v="0.40151554203824935"/>
    <n v="1"/>
  </r>
  <r>
    <x v="1626"/>
    <d v="2026-08-12T00:00:00"/>
    <n v="2026"/>
    <n v="3"/>
    <n v="8"/>
    <x v="7"/>
    <x v="3"/>
    <x v="13"/>
    <x v="3"/>
    <s v="Returning"/>
    <x v="1"/>
    <s v="Trail Boots"/>
    <n v="1"/>
    <n v="142.84"/>
    <n v="0"/>
    <n v="77.7"/>
    <x v="1597"/>
    <n v="77.7"/>
    <n v="65.14"/>
    <n v="0.4560347241669"/>
    <n v="1"/>
  </r>
  <r>
    <x v="1627"/>
    <d v="2026-08-12T00:00:00"/>
    <n v="2026"/>
    <n v="3"/>
    <n v="8"/>
    <x v="7"/>
    <x v="1"/>
    <x v="14"/>
    <x v="2"/>
    <s v="Returning"/>
    <x v="1"/>
    <s v="Trekking Poles"/>
    <n v="3"/>
    <n v="72.349999999999994"/>
    <n v="0"/>
    <n v="32.119999999999997"/>
    <x v="1598"/>
    <n v="96.359999999999985"/>
    <n v="120.69"/>
    <n v="0.55604699378023503"/>
    <n v="1"/>
  </r>
  <r>
    <x v="1628"/>
    <d v="2026-08-12T00:00:00"/>
    <n v="2026"/>
    <n v="3"/>
    <n v="8"/>
    <x v="7"/>
    <x v="3"/>
    <x v="4"/>
    <x v="0"/>
    <s v="New"/>
    <x v="4"/>
    <s v="Resistance Band Set"/>
    <n v="3"/>
    <n v="40.14"/>
    <n v="0.05"/>
    <n v="14.53"/>
    <x v="1599"/>
    <n v="43.589999999999996"/>
    <n v="70.808999999999997"/>
    <n v="0.61896520074476169"/>
    <n v="1"/>
  </r>
  <r>
    <x v="1629"/>
    <d v="2026-08-12T00:00:00"/>
    <n v="2026"/>
    <n v="3"/>
    <n v="8"/>
    <x v="7"/>
    <x v="3"/>
    <x v="13"/>
    <x v="0"/>
    <s v="New"/>
    <x v="4"/>
    <s v="Training Mat"/>
    <n v="2"/>
    <n v="51.84"/>
    <n v="0"/>
    <n v="21.62"/>
    <x v="1600"/>
    <n v="43.24"/>
    <n v="60.440000000000005"/>
    <n v="0.58294753086419759"/>
    <n v="1"/>
  </r>
  <r>
    <x v="1630"/>
    <d v="2026-08-12T00:00:00"/>
    <n v="2026"/>
    <n v="3"/>
    <n v="8"/>
    <x v="7"/>
    <x v="3"/>
    <x v="8"/>
    <x v="0"/>
    <s v="New"/>
    <x v="0"/>
    <s v="Commuter Helmet"/>
    <n v="3"/>
    <n v="82.32"/>
    <n v="0.15"/>
    <n v="41.95"/>
    <x v="1601"/>
    <n v="125.85000000000001"/>
    <n v="84.06599999999996"/>
    <n v="0.40047447550448739"/>
    <n v="1"/>
  </r>
  <r>
    <x v="1631"/>
    <d v="2026-08-13T00:00:00"/>
    <n v="2026"/>
    <n v="3"/>
    <n v="8"/>
    <x v="7"/>
    <x v="2"/>
    <x v="5"/>
    <x v="0"/>
    <s v="Returning"/>
    <x v="1"/>
    <s v="Hiking Daypack 20L"/>
    <n v="1"/>
    <n v="91.78"/>
    <n v="0"/>
    <n v="46.15"/>
    <x v="1602"/>
    <n v="46.15"/>
    <n v="45.63"/>
    <n v="0.49716713881019831"/>
    <n v="1"/>
  </r>
  <r>
    <x v="1632"/>
    <d v="2026-08-13T00:00:00"/>
    <n v="2026"/>
    <n v="3"/>
    <n v="8"/>
    <x v="7"/>
    <x v="1"/>
    <x v="14"/>
    <x v="0"/>
    <s v="Business"/>
    <x v="1"/>
    <s v="Hiking Daypack 20L"/>
    <n v="2"/>
    <n v="93.13"/>
    <n v="0"/>
    <n v="45.68"/>
    <x v="1603"/>
    <n v="91.36"/>
    <n v="94.899999999999991"/>
    <n v="0.50950284548480618"/>
    <n v="1"/>
  </r>
  <r>
    <x v="1633"/>
    <d v="2026-08-13T00:00:00"/>
    <n v="2026"/>
    <n v="3"/>
    <n v="8"/>
    <x v="7"/>
    <x v="1"/>
    <x v="12"/>
    <x v="0"/>
    <s v="Returning"/>
    <x v="2"/>
    <s v="Insulated Bottle"/>
    <n v="1"/>
    <n v="36.67"/>
    <n v="0.1"/>
    <n v="13.18"/>
    <x v="1604"/>
    <n v="13.18"/>
    <n v="19.823"/>
    <n v="0.60064236584552921"/>
    <n v="1"/>
  </r>
  <r>
    <x v="1634"/>
    <d v="2026-08-13T00:00:00"/>
    <n v="2026"/>
    <n v="3"/>
    <n v="8"/>
    <x v="7"/>
    <x v="3"/>
    <x v="8"/>
    <x v="1"/>
    <s v="Returning"/>
    <x v="4"/>
    <s v="Training Mat"/>
    <n v="4"/>
    <n v="51.25"/>
    <n v="0.1"/>
    <n v="21.77"/>
    <x v="1605"/>
    <n v="87.08"/>
    <n v="97.42"/>
    <n v="0.52802168021680218"/>
    <n v="1"/>
  </r>
  <r>
    <x v="1635"/>
    <d v="2026-08-13T00:00:00"/>
    <n v="2026"/>
    <n v="3"/>
    <n v="8"/>
    <x v="7"/>
    <x v="3"/>
    <x v="8"/>
    <x v="3"/>
    <s v="Business"/>
    <x v="4"/>
    <s v="Resistance Band Set"/>
    <n v="1"/>
    <n v="39.61"/>
    <n v="0.1"/>
    <n v="14.85"/>
    <x v="1606"/>
    <n v="14.85"/>
    <n v="20.798999999999999"/>
    <n v="0.58343852562484222"/>
    <n v="1"/>
  </r>
  <r>
    <x v="1636"/>
    <d v="2026-08-13T00:00:00"/>
    <n v="2026"/>
    <n v="3"/>
    <n v="8"/>
    <x v="7"/>
    <x v="0"/>
    <x v="15"/>
    <x v="3"/>
    <s v="Returning"/>
    <x v="0"/>
    <s v="Commuter Helmet"/>
    <n v="2"/>
    <n v="81.59"/>
    <n v="0.15"/>
    <n v="43.9"/>
    <x v="1607"/>
    <n v="87.8"/>
    <n v="50.903000000000006"/>
    <n v="0.3669927831409559"/>
    <n v="1"/>
  </r>
  <r>
    <x v="1637"/>
    <d v="2026-08-14T00:00:00"/>
    <n v="2026"/>
    <n v="3"/>
    <n v="8"/>
    <x v="7"/>
    <x v="1"/>
    <x v="1"/>
    <x v="2"/>
    <s v="New"/>
    <x v="4"/>
    <s v="Weighted Vest"/>
    <n v="3"/>
    <n v="122.96"/>
    <n v="0.1"/>
    <n v="67.62"/>
    <x v="1608"/>
    <n v="202.86"/>
    <n v="129.13200000000001"/>
    <n v="0.38896117978746475"/>
    <n v="1"/>
  </r>
  <r>
    <x v="1638"/>
    <d v="2026-08-14T00:00:00"/>
    <n v="2026"/>
    <n v="3"/>
    <n v="8"/>
    <x v="7"/>
    <x v="1"/>
    <x v="11"/>
    <x v="2"/>
    <s v="Returning"/>
    <x v="1"/>
    <s v="Trekking Poles"/>
    <n v="1"/>
    <n v="70.91"/>
    <n v="0"/>
    <n v="33.11"/>
    <x v="1609"/>
    <n v="33.11"/>
    <n v="37.799999999999997"/>
    <n v="0.53307008884501483"/>
    <n v="1"/>
  </r>
  <r>
    <x v="1639"/>
    <d v="2026-08-14T00:00:00"/>
    <n v="2026"/>
    <n v="3"/>
    <n v="8"/>
    <x v="7"/>
    <x v="1"/>
    <x v="6"/>
    <x v="1"/>
    <s v="Business"/>
    <x v="0"/>
    <s v="Trail Bike Light"/>
    <n v="6"/>
    <n v="50.94"/>
    <n v="0.1"/>
    <n v="22.76"/>
    <x v="1610"/>
    <n v="136.56"/>
    <n v="138.51600000000002"/>
    <n v="0.50355538105832576"/>
    <n v="1"/>
  </r>
  <r>
    <x v="1640"/>
    <d v="2026-08-14T00:00:00"/>
    <n v="2026"/>
    <n v="3"/>
    <n v="8"/>
    <x v="7"/>
    <x v="1"/>
    <x v="1"/>
    <x v="0"/>
    <s v="New"/>
    <x v="1"/>
    <s v="Trail Boots"/>
    <n v="1"/>
    <n v="144.96"/>
    <n v="0.05"/>
    <n v="77.959999999999994"/>
    <x v="1611"/>
    <n v="77.959999999999994"/>
    <n v="59.751999999999995"/>
    <n v="0.43389101893807364"/>
    <n v="1"/>
  </r>
  <r>
    <x v="1641"/>
    <d v="2026-08-14T00:00:00"/>
    <n v="2026"/>
    <n v="3"/>
    <n v="8"/>
    <x v="7"/>
    <x v="3"/>
    <x v="8"/>
    <x v="2"/>
    <s v="New"/>
    <x v="1"/>
    <s v="Summit Backpack 45L"/>
    <n v="1"/>
    <n v="152.97"/>
    <n v="0"/>
    <n v="79.66"/>
    <x v="1612"/>
    <n v="79.66"/>
    <n v="73.31"/>
    <n v="0.47924429626724196"/>
    <n v="1"/>
  </r>
  <r>
    <x v="1642"/>
    <d v="2026-08-14T00:00:00"/>
    <n v="2026"/>
    <n v="3"/>
    <n v="8"/>
    <x v="7"/>
    <x v="2"/>
    <x v="16"/>
    <x v="0"/>
    <s v="Business"/>
    <x v="2"/>
    <s v="Packing Cube Set"/>
    <n v="2"/>
    <n v="45.79"/>
    <n v="0"/>
    <n v="18.23"/>
    <x v="1613"/>
    <n v="36.46"/>
    <n v="55.12"/>
    <n v="0.60187813933173184"/>
    <n v="1"/>
  </r>
  <r>
    <x v="1643"/>
    <d v="2026-08-14T00:00:00"/>
    <n v="2026"/>
    <n v="3"/>
    <n v="8"/>
    <x v="7"/>
    <x v="1"/>
    <x v="6"/>
    <x v="0"/>
    <s v="New"/>
    <x v="2"/>
    <s v="Travel Backpack 35L"/>
    <n v="1"/>
    <n v="161.31"/>
    <n v="0"/>
    <n v="87.81"/>
    <x v="1614"/>
    <n v="87.81"/>
    <n v="73.5"/>
    <n v="0.45564441138181139"/>
    <n v="1"/>
  </r>
  <r>
    <x v="1644"/>
    <d v="2026-08-15T00:00:00"/>
    <n v="2026"/>
    <n v="3"/>
    <n v="8"/>
    <x v="7"/>
    <x v="3"/>
    <x v="7"/>
    <x v="0"/>
    <s v="New"/>
    <x v="4"/>
    <s v="Recovery Roller"/>
    <n v="2"/>
    <n v="35.97"/>
    <n v="0.05"/>
    <n v="14.28"/>
    <x v="1615"/>
    <n v="28.56"/>
    <n v="39.782999999999987"/>
    <n v="0.58210789693165343"/>
    <n v="1"/>
  </r>
  <r>
    <x v="1645"/>
    <d v="2026-08-15T00:00:00"/>
    <n v="2026"/>
    <n v="3"/>
    <n v="8"/>
    <x v="7"/>
    <x v="0"/>
    <x v="0"/>
    <x v="2"/>
    <s v="New"/>
    <x v="4"/>
    <s v="Resistance Band Set"/>
    <n v="2"/>
    <n v="39.729999999999997"/>
    <n v="0"/>
    <n v="14.95"/>
    <x v="1616"/>
    <n v="29.9"/>
    <n v="49.559999999999995"/>
    <n v="0.62371004278882458"/>
    <n v="1"/>
  </r>
  <r>
    <x v="1646"/>
    <d v="2026-08-15T00:00:00"/>
    <n v="2026"/>
    <n v="3"/>
    <n v="8"/>
    <x v="7"/>
    <x v="1"/>
    <x v="12"/>
    <x v="0"/>
    <s v="Business"/>
    <x v="2"/>
    <s v="Insulated Bottle"/>
    <n v="2"/>
    <n v="36.049999999999997"/>
    <n v="0"/>
    <n v="13.8"/>
    <x v="1617"/>
    <n v="27.6"/>
    <n v="44.499999999999993"/>
    <n v="0.61719833564493753"/>
    <n v="1"/>
  </r>
  <r>
    <x v="1647"/>
    <d v="2026-08-15T00:00:00"/>
    <n v="2026"/>
    <n v="3"/>
    <n v="8"/>
    <x v="7"/>
    <x v="3"/>
    <x v="7"/>
    <x v="0"/>
    <s v="New"/>
    <x v="3"/>
    <s v="Trail Tent 2P"/>
    <n v="1"/>
    <n v="194.36"/>
    <n v="0"/>
    <n v="106.01"/>
    <x v="1618"/>
    <n v="106.01"/>
    <n v="88.350000000000009"/>
    <n v="0.45456884132537562"/>
    <n v="1"/>
  </r>
  <r>
    <x v="1648"/>
    <d v="2026-08-15T00:00:00"/>
    <n v="2026"/>
    <n v="3"/>
    <n v="8"/>
    <x v="7"/>
    <x v="3"/>
    <x v="4"/>
    <x v="2"/>
    <s v="Returning"/>
    <x v="3"/>
    <s v="Trail Tent 2P"/>
    <n v="1"/>
    <n v="192.67"/>
    <n v="0.05"/>
    <n v="103.37"/>
    <x v="1619"/>
    <n v="103.37"/>
    <n v="79.666499999999985"/>
    <n v="0.43524925356417976"/>
    <n v="1"/>
  </r>
  <r>
    <x v="1649"/>
    <d v="2026-08-15T00:00:00"/>
    <n v="2026"/>
    <n v="3"/>
    <n v="8"/>
    <x v="7"/>
    <x v="2"/>
    <x v="16"/>
    <x v="0"/>
    <s v="New"/>
    <x v="1"/>
    <s v="Hiking Daypack 20L"/>
    <n v="3"/>
    <n v="92.12"/>
    <n v="0.1"/>
    <n v="44.1"/>
    <x v="1620"/>
    <n v="132.30000000000001"/>
    <n v="116.42400000000001"/>
    <n v="0.46808510638297873"/>
    <n v="1"/>
  </r>
  <r>
    <x v="1650"/>
    <d v="2026-08-15T00:00:00"/>
    <n v="2026"/>
    <n v="3"/>
    <n v="8"/>
    <x v="7"/>
    <x v="1"/>
    <x v="1"/>
    <x v="2"/>
    <s v="Business"/>
    <x v="3"/>
    <s v="Trail Tent 2P"/>
    <n v="1"/>
    <n v="192.82"/>
    <n v="0"/>
    <n v="104.98"/>
    <x v="1621"/>
    <n v="104.98"/>
    <n v="87.839999999999989"/>
    <n v="0.45555440307022088"/>
    <n v="1"/>
  </r>
  <r>
    <x v="1651"/>
    <d v="2026-08-16T00:00:00"/>
    <n v="2026"/>
    <n v="3"/>
    <n v="8"/>
    <x v="7"/>
    <x v="2"/>
    <x v="16"/>
    <x v="0"/>
    <s v="New"/>
    <x v="0"/>
    <s v="Commuter Helmet"/>
    <n v="3"/>
    <n v="80.099999999999994"/>
    <n v="0"/>
    <n v="42.41"/>
    <x v="963"/>
    <n v="127.22999999999999"/>
    <n v="113.07"/>
    <n v="0.47053682896379528"/>
    <n v="1"/>
  </r>
  <r>
    <x v="1652"/>
    <d v="2026-08-16T00:00:00"/>
    <n v="2026"/>
    <n v="3"/>
    <n v="8"/>
    <x v="7"/>
    <x v="3"/>
    <x v="7"/>
    <x v="3"/>
    <s v="New"/>
    <x v="0"/>
    <s v="Commuter Helmet"/>
    <n v="6"/>
    <n v="83.26"/>
    <n v="0"/>
    <n v="43.8"/>
    <x v="1622"/>
    <n v="262.79999999999995"/>
    <n v="236.7600000000001"/>
    <n v="0.47393706461686297"/>
    <n v="1"/>
  </r>
  <r>
    <x v="1653"/>
    <d v="2026-08-16T00:00:00"/>
    <n v="2026"/>
    <n v="3"/>
    <n v="8"/>
    <x v="7"/>
    <x v="1"/>
    <x v="1"/>
    <x v="2"/>
    <s v="Returning"/>
    <x v="4"/>
    <s v="Resistance Band Set"/>
    <n v="4"/>
    <n v="40.46"/>
    <n v="0"/>
    <n v="15.12"/>
    <x v="1623"/>
    <n v="60.48"/>
    <n v="101.36000000000001"/>
    <n v="0.62629757785467133"/>
    <n v="1"/>
  </r>
  <r>
    <x v="1654"/>
    <d v="2026-08-16T00:00:00"/>
    <n v="2026"/>
    <n v="3"/>
    <n v="8"/>
    <x v="7"/>
    <x v="2"/>
    <x v="16"/>
    <x v="1"/>
    <s v="Returning"/>
    <x v="0"/>
    <s v="Commuter Helmet"/>
    <n v="5"/>
    <n v="81.55"/>
    <n v="0.2"/>
    <n v="42.09"/>
    <x v="1624"/>
    <n v="210.45000000000002"/>
    <n v="115.75000000000003"/>
    <n v="0.3548436541998774"/>
    <n v="1"/>
  </r>
  <r>
    <x v="1655"/>
    <d v="2026-08-16T00:00:00"/>
    <n v="2026"/>
    <n v="3"/>
    <n v="8"/>
    <x v="7"/>
    <x v="1"/>
    <x v="12"/>
    <x v="2"/>
    <s v="New"/>
    <x v="3"/>
    <s v="Portable Camp Stove"/>
    <n v="2"/>
    <n v="83.56"/>
    <n v="0"/>
    <n v="39.119999999999997"/>
    <x v="1625"/>
    <n v="78.239999999999995"/>
    <n v="88.88000000000001"/>
    <n v="0.53183341311632359"/>
    <n v="1"/>
  </r>
  <r>
    <x v="1656"/>
    <d v="2026-08-16T00:00:00"/>
    <n v="2026"/>
    <n v="3"/>
    <n v="8"/>
    <x v="7"/>
    <x v="2"/>
    <x v="10"/>
    <x v="0"/>
    <s v="Returning"/>
    <x v="3"/>
    <s v="Compact Sleeping Bag"/>
    <n v="3"/>
    <n v="125.75"/>
    <n v="0"/>
    <n v="62.05"/>
    <x v="1626"/>
    <n v="186.14999999999998"/>
    <n v="191.10000000000002"/>
    <n v="0.50656063618290259"/>
    <n v="1"/>
  </r>
  <r>
    <x v="1657"/>
    <d v="2026-08-16T00:00:00"/>
    <n v="2026"/>
    <n v="3"/>
    <n v="8"/>
    <x v="7"/>
    <x v="0"/>
    <x v="0"/>
    <x v="0"/>
    <s v="Returning"/>
    <x v="2"/>
    <s v="Insulated Bottle"/>
    <n v="1"/>
    <n v="35.619999999999997"/>
    <n v="0.1"/>
    <n v="13.55"/>
    <x v="1627"/>
    <n v="13.55"/>
    <n v="18.507999999999999"/>
    <n v="0.57732859192713204"/>
    <n v="1"/>
  </r>
  <r>
    <x v="1658"/>
    <d v="2026-08-16T00:00:00"/>
    <n v="2026"/>
    <n v="3"/>
    <n v="8"/>
    <x v="7"/>
    <x v="1"/>
    <x v="14"/>
    <x v="0"/>
    <s v="Business"/>
    <x v="0"/>
    <s v="Cycling Pack 12L"/>
    <n v="2"/>
    <n v="104.02"/>
    <n v="0"/>
    <n v="50.26"/>
    <x v="1628"/>
    <n v="100.52"/>
    <n v="107.52"/>
    <n v="0.51682368775235532"/>
    <n v="1"/>
  </r>
  <r>
    <x v="1659"/>
    <d v="2026-08-16T00:00:00"/>
    <n v="2026"/>
    <n v="3"/>
    <n v="8"/>
    <x v="7"/>
    <x v="1"/>
    <x v="6"/>
    <x v="1"/>
    <s v="Business"/>
    <x v="1"/>
    <s v="Hiking Daypack 20L"/>
    <n v="8"/>
    <n v="92.71"/>
    <n v="0.1"/>
    <n v="44.83"/>
    <x v="1629"/>
    <n v="358.64"/>
    <n v="308.87199999999996"/>
    <n v="0.46272126943036229"/>
    <n v="1"/>
  </r>
  <r>
    <x v="1660"/>
    <d v="2026-08-16T00:00:00"/>
    <n v="2026"/>
    <n v="3"/>
    <n v="8"/>
    <x v="7"/>
    <x v="1"/>
    <x v="12"/>
    <x v="0"/>
    <s v="New"/>
    <x v="1"/>
    <s v="Hiking Daypack 20L"/>
    <n v="1"/>
    <n v="90.58"/>
    <n v="0"/>
    <n v="44.53"/>
    <x v="1630"/>
    <n v="44.53"/>
    <n v="46.05"/>
    <n v="0.50839037315080593"/>
    <n v="1"/>
  </r>
  <r>
    <x v="1661"/>
    <d v="2026-08-16T00:00:00"/>
    <n v="2026"/>
    <n v="3"/>
    <n v="8"/>
    <x v="7"/>
    <x v="1"/>
    <x v="14"/>
    <x v="0"/>
    <s v="New"/>
    <x v="3"/>
    <s v="Compact Sleeping Bag"/>
    <n v="1"/>
    <n v="120.22"/>
    <n v="0"/>
    <n v="62.31"/>
    <x v="1631"/>
    <n v="62.31"/>
    <n v="57.91"/>
    <n v="0.48170021627017134"/>
    <n v="1"/>
  </r>
  <r>
    <x v="1662"/>
    <d v="2026-08-16T00:00:00"/>
    <n v="2026"/>
    <n v="3"/>
    <n v="8"/>
    <x v="7"/>
    <x v="2"/>
    <x v="2"/>
    <x v="2"/>
    <s v="New"/>
    <x v="2"/>
    <s v="Insulated Bottle"/>
    <n v="3"/>
    <n v="36.35"/>
    <n v="0"/>
    <n v="13.42"/>
    <x v="1632"/>
    <n v="40.26"/>
    <n v="68.79000000000002"/>
    <n v="0.63081155433287495"/>
    <n v="1"/>
  </r>
  <r>
    <x v="1663"/>
    <d v="2026-08-16T00:00:00"/>
    <n v="2026"/>
    <n v="3"/>
    <n v="8"/>
    <x v="7"/>
    <x v="1"/>
    <x v="12"/>
    <x v="3"/>
    <s v="Returning"/>
    <x v="3"/>
    <s v="Trail Tent 2P"/>
    <n v="2"/>
    <n v="195.28"/>
    <n v="0"/>
    <n v="102.24"/>
    <x v="1633"/>
    <n v="204.48"/>
    <n v="186.08"/>
    <n v="0.4764440802949611"/>
    <n v="1"/>
  </r>
  <r>
    <x v="1664"/>
    <d v="2026-08-16T00:00:00"/>
    <n v="2026"/>
    <n v="3"/>
    <n v="8"/>
    <x v="7"/>
    <x v="2"/>
    <x v="16"/>
    <x v="3"/>
    <s v="Returning"/>
    <x v="2"/>
    <s v="Packing Cube Set"/>
    <n v="4"/>
    <n v="46.05"/>
    <n v="0"/>
    <n v="18.75"/>
    <x v="1634"/>
    <n v="75"/>
    <n v="109.19999999999999"/>
    <n v="0.5928338762214983"/>
    <n v="1"/>
  </r>
  <r>
    <x v="1665"/>
    <d v="2026-08-16T00:00:00"/>
    <n v="2026"/>
    <n v="3"/>
    <n v="8"/>
    <x v="7"/>
    <x v="0"/>
    <x v="0"/>
    <x v="2"/>
    <s v="Returning"/>
    <x v="3"/>
    <s v="Portable Camp Stove"/>
    <n v="1"/>
    <n v="81.040000000000006"/>
    <n v="0.1"/>
    <n v="39.29"/>
    <x v="1635"/>
    <n v="39.29"/>
    <n v="33.646000000000008"/>
    <n v="0.46130854447735009"/>
    <n v="1"/>
  </r>
  <r>
    <x v="1666"/>
    <d v="2026-08-16T00:00:00"/>
    <n v="2026"/>
    <n v="3"/>
    <n v="8"/>
    <x v="7"/>
    <x v="0"/>
    <x v="15"/>
    <x v="2"/>
    <s v="Business"/>
    <x v="3"/>
    <s v="Trail Tent 2P"/>
    <n v="1"/>
    <n v="191.12"/>
    <n v="0.05"/>
    <n v="106.14"/>
    <x v="1636"/>
    <n v="106.14"/>
    <n v="75.423999999999992"/>
    <n v="0.41541274702033443"/>
    <n v="1"/>
  </r>
  <r>
    <x v="1667"/>
    <d v="2026-08-16T00:00:00"/>
    <n v="2026"/>
    <n v="3"/>
    <n v="8"/>
    <x v="7"/>
    <x v="0"/>
    <x v="15"/>
    <x v="0"/>
    <s v="New"/>
    <x v="1"/>
    <s v="Summit Backpack 45L"/>
    <n v="1"/>
    <n v="156.19"/>
    <n v="0"/>
    <n v="79.239999999999995"/>
    <x v="1637"/>
    <n v="79.239999999999995"/>
    <n v="76.95"/>
    <n v="0.49266918496702738"/>
    <n v="1"/>
  </r>
  <r>
    <x v="1668"/>
    <d v="2026-08-17T00:00:00"/>
    <n v="2026"/>
    <n v="3"/>
    <n v="8"/>
    <x v="7"/>
    <x v="1"/>
    <x v="11"/>
    <x v="0"/>
    <s v="Returning"/>
    <x v="2"/>
    <s v="Insulated Bottle"/>
    <n v="4"/>
    <n v="36.93"/>
    <n v="0"/>
    <n v="13.36"/>
    <x v="1638"/>
    <n v="53.44"/>
    <n v="94.28"/>
    <n v="0.63823449769834828"/>
    <n v="1"/>
  </r>
  <r>
    <x v="1669"/>
    <d v="2026-08-17T00:00:00"/>
    <n v="2026"/>
    <n v="3"/>
    <n v="8"/>
    <x v="7"/>
    <x v="1"/>
    <x v="12"/>
    <x v="2"/>
    <s v="Returning"/>
    <x v="0"/>
    <s v="Cycling Pack 12L"/>
    <n v="3"/>
    <n v="104.96"/>
    <n v="0.05"/>
    <n v="51.66"/>
    <x v="1639"/>
    <n v="154.97999999999999"/>
    <n v="144.15599999999998"/>
    <n v="0.48190789473684209"/>
    <n v="1"/>
  </r>
  <r>
    <x v="1670"/>
    <d v="2026-08-17T00:00:00"/>
    <n v="2026"/>
    <n v="3"/>
    <n v="8"/>
    <x v="7"/>
    <x v="1"/>
    <x v="1"/>
    <x v="3"/>
    <s v="New"/>
    <x v="2"/>
    <s v="Travel Backpack 35L"/>
    <n v="3"/>
    <n v="168.51"/>
    <n v="0"/>
    <n v="85.34"/>
    <x v="1640"/>
    <n v="256.02"/>
    <n v="249.51"/>
    <n v="0.49356121298439265"/>
    <n v="1"/>
  </r>
  <r>
    <x v="1671"/>
    <d v="2026-08-17T00:00:00"/>
    <n v="2026"/>
    <n v="3"/>
    <n v="8"/>
    <x v="7"/>
    <x v="1"/>
    <x v="12"/>
    <x v="2"/>
    <s v="New"/>
    <x v="2"/>
    <s v="Packing Cube Set"/>
    <n v="1"/>
    <n v="46.44"/>
    <n v="0.05"/>
    <n v="18.59"/>
    <x v="1641"/>
    <n v="18.59"/>
    <n v="25.527999999999995"/>
    <n v="0.57863003762636556"/>
    <n v="1"/>
  </r>
  <r>
    <x v="1672"/>
    <d v="2026-08-17T00:00:00"/>
    <n v="2026"/>
    <n v="3"/>
    <n v="8"/>
    <x v="7"/>
    <x v="0"/>
    <x v="0"/>
    <x v="0"/>
    <s v="New"/>
    <x v="1"/>
    <s v="Trekking Poles"/>
    <n v="1"/>
    <n v="69.900000000000006"/>
    <n v="0.1"/>
    <n v="31.43"/>
    <x v="1642"/>
    <n v="31.43"/>
    <n v="31.480000000000004"/>
    <n v="0.50039739310125575"/>
    <n v="1"/>
  </r>
  <r>
    <x v="1673"/>
    <d v="2026-08-18T00:00:00"/>
    <n v="2026"/>
    <n v="3"/>
    <n v="8"/>
    <x v="7"/>
    <x v="3"/>
    <x v="13"/>
    <x v="0"/>
    <s v="New"/>
    <x v="0"/>
    <s v="Compact Repair Kit"/>
    <n v="2"/>
    <n v="39.83"/>
    <n v="0"/>
    <n v="17.18"/>
    <x v="1643"/>
    <n v="34.36"/>
    <n v="45.3"/>
    <n v="0.56866683404468987"/>
    <n v="1"/>
  </r>
  <r>
    <x v="1674"/>
    <d v="2026-08-18T00:00:00"/>
    <n v="2026"/>
    <n v="3"/>
    <n v="8"/>
    <x v="7"/>
    <x v="0"/>
    <x v="9"/>
    <x v="0"/>
    <s v="New"/>
    <x v="2"/>
    <s v="Insulated Bottle"/>
    <n v="2"/>
    <n v="36.020000000000003"/>
    <n v="0"/>
    <n v="13.87"/>
    <x v="1644"/>
    <n v="27.74"/>
    <n v="44.300000000000011"/>
    <n v="0.61493614658523055"/>
    <n v="1"/>
  </r>
  <r>
    <x v="1675"/>
    <d v="2026-08-18T00:00:00"/>
    <n v="2026"/>
    <n v="3"/>
    <n v="8"/>
    <x v="7"/>
    <x v="0"/>
    <x v="15"/>
    <x v="3"/>
    <s v="Business"/>
    <x v="4"/>
    <s v="Weighted Vest"/>
    <n v="3"/>
    <n v="125.31"/>
    <n v="0"/>
    <n v="67.64"/>
    <x v="1645"/>
    <n v="202.92000000000002"/>
    <n v="173.01"/>
    <n v="0.46021865772883247"/>
    <n v="1"/>
  </r>
  <r>
    <x v="1676"/>
    <d v="2026-08-18T00:00:00"/>
    <n v="2026"/>
    <n v="3"/>
    <n v="8"/>
    <x v="7"/>
    <x v="1"/>
    <x v="12"/>
    <x v="0"/>
    <s v="Returning"/>
    <x v="1"/>
    <s v="Hiking Daypack 20L"/>
    <n v="3"/>
    <n v="92.5"/>
    <n v="0.1"/>
    <n v="46.38"/>
    <x v="1646"/>
    <n v="139.14000000000001"/>
    <n v="110.60999999999999"/>
    <n v="0.4428828828828828"/>
    <n v="1"/>
  </r>
  <r>
    <x v="1677"/>
    <d v="2026-08-18T00:00:00"/>
    <n v="2026"/>
    <n v="3"/>
    <n v="8"/>
    <x v="7"/>
    <x v="1"/>
    <x v="1"/>
    <x v="1"/>
    <s v="Business"/>
    <x v="0"/>
    <s v="Cycling Pack 12L"/>
    <n v="5"/>
    <n v="100.48"/>
    <n v="0.1"/>
    <n v="49.67"/>
    <x v="1647"/>
    <n v="248.35000000000002"/>
    <n v="203.81"/>
    <n v="0.45074752300070769"/>
    <n v="1"/>
  </r>
  <r>
    <x v="1678"/>
    <d v="2026-08-18T00:00:00"/>
    <n v="2026"/>
    <n v="3"/>
    <n v="8"/>
    <x v="7"/>
    <x v="0"/>
    <x v="15"/>
    <x v="3"/>
    <s v="New"/>
    <x v="3"/>
    <s v="Portable Camp Stove"/>
    <n v="2"/>
    <n v="79.78"/>
    <n v="0"/>
    <n v="38.770000000000003"/>
    <x v="1648"/>
    <n v="77.540000000000006"/>
    <n v="82.02"/>
    <n v="0.51403860616695907"/>
    <n v="1"/>
  </r>
  <r>
    <x v="1679"/>
    <d v="2026-08-18T00:00:00"/>
    <n v="2026"/>
    <n v="3"/>
    <n v="8"/>
    <x v="7"/>
    <x v="2"/>
    <x v="10"/>
    <x v="1"/>
    <s v="Business"/>
    <x v="1"/>
    <s v="Trail Boots"/>
    <n v="4"/>
    <n v="144.44"/>
    <n v="0.1"/>
    <n v="77.66"/>
    <x v="1649"/>
    <n v="310.64"/>
    <n v="209.34400000000005"/>
    <n v="0.4025970029847073"/>
    <n v="1"/>
  </r>
  <r>
    <x v="1680"/>
    <d v="2026-08-19T00:00:00"/>
    <n v="2026"/>
    <n v="3"/>
    <n v="8"/>
    <x v="7"/>
    <x v="1"/>
    <x v="1"/>
    <x v="0"/>
    <s v="Returning"/>
    <x v="1"/>
    <s v="Summit Backpack 45L"/>
    <n v="3"/>
    <n v="157.41999999999999"/>
    <n v="0"/>
    <n v="77.989999999999995"/>
    <x v="1650"/>
    <n v="233.96999999999997"/>
    <n v="238.29000000000002"/>
    <n v="0.5045737517469191"/>
    <n v="1"/>
  </r>
  <r>
    <x v="1681"/>
    <d v="2026-08-19T00:00:00"/>
    <n v="2026"/>
    <n v="3"/>
    <n v="8"/>
    <x v="7"/>
    <x v="1"/>
    <x v="14"/>
    <x v="3"/>
    <s v="Business"/>
    <x v="1"/>
    <s v="Hiking Daypack 20L"/>
    <n v="1"/>
    <n v="90.37"/>
    <n v="0.05"/>
    <n v="45.89"/>
    <x v="1651"/>
    <n v="45.89"/>
    <n v="39.961500000000001"/>
    <n v="0.46547235633623174"/>
    <n v="1"/>
  </r>
  <r>
    <x v="1682"/>
    <d v="2026-08-19T00:00:00"/>
    <n v="2026"/>
    <n v="3"/>
    <n v="8"/>
    <x v="7"/>
    <x v="1"/>
    <x v="6"/>
    <x v="1"/>
    <s v="Business"/>
    <x v="0"/>
    <s v="Cycling Pack 12L"/>
    <n v="15"/>
    <n v="104.79"/>
    <n v="0.15"/>
    <n v="49.67"/>
    <x v="1652"/>
    <n v="745.05000000000007"/>
    <n v="591.02249999999992"/>
    <n v="0.44235810556687599"/>
    <n v="1"/>
  </r>
  <r>
    <x v="1683"/>
    <d v="2026-08-19T00:00:00"/>
    <n v="2026"/>
    <n v="3"/>
    <n v="8"/>
    <x v="7"/>
    <x v="2"/>
    <x v="2"/>
    <x v="0"/>
    <s v="Returning"/>
    <x v="2"/>
    <s v="Carry-On Duffel"/>
    <n v="1"/>
    <n v="130.94"/>
    <n v="0"/>
    <n v="66.06"/>
    <x v="1653"/>
    <n v="66.06"/>
    <n v="64.88"/>
    <n v="0.49549411944402011"/>
    <n v="1"/>
  </r>
  <r>
    <x v="1684"/>
    <d v="2026-08-19T00:00:00"/>
    <n v="2026"/>
    <n v="3"/>
    <n v="8"/>
    <x v="7"/>
    <x v="1"/>
    <x v="6"/>
    <x v="0"/>
    <s v="Returning"/>
    <x v="0"/>
    <s v="Compact Repair Kit"/>
    <n v="1"/>
    <n v="40.42"/>
    <n v="0.05"/>
    <n v="16.62"/>
    <x v="1536"/>
    <n v="16.62"/>
    <n v="21.779"/>
    <n v="0.5671762285476184"/>
    <n v="1"/>
  </r>
  <r>
    <x v="1685"/>
    <d v="2026-08-19T00:00:00"/>
    <n v="2026"/>
    <n v="3"/>
    <n v="8"/>
    <x v="7"/>
    <x v="1"/>
    <x v="11"/>
    <x v="3"/>
    <s v="Returning"/>
    <x v="3"/>
    <s v="Alpine Tent 4P"/>
    <n v="1"/>
    <n v="338.45"/>
    <n v="0.15"/>
    <n v="197.2"/>
    <x v="1654"/>
    <n v="197.2"/>
    <n v="90.482500000000016"/>
    <n v="0.31452208598020392"/>
    <n v="1"/>
  </r>
  <r>
    <x v="1686"/>
    <d v="2026-08-19T00:00:00"/>
    <n v="2026"/>
    <n v="3"/>
    <n v="8"/>
    <x v="7"/>
    <x v="2"/>
    <x v="10"/>
    <x v="3"/>
    <s v="Returning"/>
    <x v="0"/>
    <s v="Cycling Pack 12L"/>
    <n v="1"/>
    <n v="103.92"/>
    <n v="0.05"/>
    <n v="50.71"/>
    <x v="1655"/>
    <n v="50.71"/>
    <n v="48.014000000000003"/>
    <n v="0.48634577205137558"/>
    <n v="1"/>
  </r>
  <r>
    <x v="1687"/>
    <d v="2026-08-20T00:00:00"/>
    <n v="2026"/>
    <n v="3"/>
    <n v="8"/>
    <x v="7"/>
    <x v="0"/>
    <x v="9"/>
    <x v="0"/>
    <s v="New"/>
    <x v="0"/>
    <s v="Trail Bike Light"/>
    <n v="6"/>
    <n v="51.67"/>
    <n v="0.1"/>
    <n v="23.1"/>
    <x v="1656"/>
    <n v="138.60000000000002"/>
    <n v="140.41799999999995"/>
    <n v="0.50325785433197845"/>
    <n v="1"/>
  </r>
  <r>
    <x v="1688"/>
    <d v="2026-08-20T00:00:00"/>
    <n v="2026"/>
    <n v="3"/>
    <n v="8"/>
    <x v="7"/>
    <x v="1"/>
    <x v="12"/>
    <x v="1"/>
    <s v="Returning"/>
    <x v="2"/>
    <s v="Travel Backpack 35L"/>
    <n v="4"/>
    <n v="166.02"/>
    <n v="0.1"/>
    <n v="87.99"/>
    <x v="1657"/>
    <n v="351.96"/>
    <n v="245.71200000000005"/>
    <n v="0.4111151266915633"/>
    <n v="1"/>
  </r>
  <r>
    <x v="1689"/>
    <d v="2026-08-20T00:00:00"/>
    <n v="2026"/>
    <n v="3"/>
    <n v="8"/>
    <x v="7"/>
    <x v="2"/>
    <x v="5"/>
    <x v="2"/>
    <s v="New"/>
    <x v="0"/>
    <s v="Trail Bike Light"/>
    <n v="2"/>
    <n v="50.59"/>
    <n v="0.1"/>
    <n v="22.68"/>
    <x v="1658"/>
    <n v="45.36"/>
    <n v="45.702000000000012"/>
    <n v="0.5018778414706464"/>
    <n v="1"/>
  </r>
  <r>
    <x v="1690"/>
    <d v="2026-08-20T00:00:00"/>
    <n v="2026"/>
    <n v="3"/>
    <n v="8"/>
    <x v="7"/>
    <x v="3"/>
    <x v="7"/>
    <x v="2"/>
    <s v="Returning"/>
    <x v="1"/>
    <s v="Summit Backpack 45L"/>
    <n v="1"/>
    <n v="155.83000000000001"/>
    <n v="0"/>
    <n v="77.260000000000005"/>
    <x v="1659"/>
    <n v="77.260000000000005"/>
    <n v="78.570000000000007"/>
    <n v="0.50420329846627732"/>
    <n v="1"/>
  </r>
  <r>
    <x v="1691"/>
    <d v="2026-08-20T00:00:00"/>
    <n v="2026"/>
    <n v="3"/>
    <n v="8"/>
    <x v="7"/>
    <x v="3"/>
    <x v="4"/>
    <x v="0"/>
    <s v="New"/>
    <x v="4"/>
    <s v="Recovery Roller"/>
    <n v="1"/>
    <n v="36.380000000000003"/>
    <n v="0.05"/>
    <n v="14.2"/>
    <x v="1660"/>
    <n v="14.2"/>
    <n v="20.361000000000001"/>
    <n v="0.58913225890454557"/>
    <n v="1"/>
  </r>
  <r>
    <x v="1692"/>
    <d v="2026-08-20T00:00:00"/>
    <n v="2026"/>
    <n v="3"/>
    <n v="8"/>
    <x v="7"/>
    <x v="1"/>
    <x v="12"/>
    <x v="2"/>
    <s v="New"/>
    <x v="3"/>
    <s v="Compact Sleeping Bag"/>
    <n v="2"/>
    <n v="124.09"/>
    <n v="0"/>
    <n v="60.39"/>
    <x v="1661"/>
    <n v="120.78"/>
    <n v="127.4"/>
    <n v="0.513337094044645"/>
    <n v="1"/>
  </r>
  <r>
    <x v="1693"/>
    <d v="2026-08-20T00:00:00"/>
    <n v="2026"/>
    <n v="3"/>
    <n v="8"/>
    <x v="7"/>
    <x v="3"/>
    <x v="8"/>
    <x v="0"/>
    <s v="New"/>
    <x v="1"/>
    <s v="Trail Boots"/>
    <n v="1"/>
    <n v="141.97999999999999"/>
    <n v="0.05"/>
    <n v="79.510000000000005"/>
    <x v="1662"/>
    <n v="79.510000000000005"/>
    <n v="55.370999999999967"/>
    <n v="0.41051741905828082"/>
    <n v="1"/>
  </r>
  <r>
    <x v="1694"/>
    <d v="2026-08-20T00:00:00"/>
    <n v="2026"/>
    <n v="3"/>
    <n v="8"/>
    <x v="7"/>
    <x v="3"/>
    <x v="13"/>
    <x v="2"/>
    <s v="New"/>
    <x v="3"/>
    <s v="Compact Sleeping Bag"/>
    <n v="5"/>
    <n v="121.93"/>
    <n v="0.15"/>
    <n v="62.28"/>
    <x v="1663"/>
    <n v="311.39999999999998"/>
    <n v="206.80250000000012"/>
    <n v="0.39907661580173792"/>
    <n v="1"/>
  </r>
  <r>
    <x v="1695"/>
    <d v="2026-08-20T00:00:00"/>
    <n v="2026"/>
    <n v="3"/>
    <n v="8"/>
    <x v="7"/>
    <x v="3"/>
    <x v="4"/>
    <x v="0"/>
    <s v="New"/>
    <x v="2"/>
    <s v="Insulated Bottle"/>
    <n v="1"/>
    <n v="35.58"/>
    <n v="0.15"/>
    <n v="13.94"/>
    <x v="1664"/>
    <n v="13.94"/>
    <n v="16.302999999999997"/>
    <n v="0.53906689151208542"/>
    <n v="1"/>
  </r>
  <r>
    <x v="1696"/>
    <d v="2026-08-20T00:00:00"/>
    <n v="2026"/>
    <n v="3"/>
    <n v="8"/>
    <x v="7"/>
    <x v="2"/>
    <x v="5"/>
    <x v="3"/>
    <s v="Returning"/>
    <x v="1"/>
    <s v="Summit Backpack 45L"/>
    <n v="1"/>
    <n v="157.84"/>
    <n v="0"/>
    <n v="77.87"/>
    <x v="1665"/>
    <n v="77.87"/>
    <n v="79.97"/>
    <n v="0.50665230613279266"/>
    <n v="1"/>
  </r>
  <r>
    <x v="1697"/>
    <d v="2026-08-20T00:00:00"/>
    <n v="2026"/>
    <n v="3"/>
    <n v="8"/>
    <x v="7"/>
    <x v="1"/>
    <x v="12"/>
    <x v="0"/>
    <s v="New"/>
    <x v="3"/>
    <s v="Alpine Tent 4P"/>
    <n v="1"/>
    <n v="336.35"/>
    <n v="0"/>
    <n v="195.07"/>
    <x v="1666"/>
    <n v="195.07"/>
    <n v="141.28000000000003"/>
    <n v="0.42003865021554931"/>
    <n v="1"/>
  </r>
  <r>
    <x v="1698"/>
    <d v="2026-08-20T00:00:00"/>
    <n v="2026"/>
    <n v="3"/>
    <n v="8"/>
    <x v="7"/>
    <x v="3"/>
    <x v="13"/>
    <x v="1"/>
    <s v="Returning"/>
    <x v="1"/>
    <s v="Summit Backpack 45L"/>
    <n v="3"/>
    <n v="153.03"/>
    <n v="0.15"/>
    <n v="78.239999999999995"/>
    <x v="1667"/>
    <n v="234.71999999999997"/>
    <n v="155.50650000000007"/>
    <n v="0.39850317700104954"/>
    <n v="1"/>
  </r>
  <r>
    <x v="1699"/>
    <d v="2026-08-20T00:00:00"/>
    <n v="2026"/>
    <n v="3"/>
    <n v="8"/>
    <x v="7"/>
    <x v="1"/>
    <x v="14"/>
    <x v="0"/>
    <s v="Returning"/>
    <x v="0"/>
    <s v="Cycling Pack 12L"/>
    <n v="2"/>
    <n v="105.01"/>
    <n v="0.15"/>
    <n v="50.56"/>
    <x v="1668"/>
    <n v="101.12"/>
    <n v="77.396999999999991"/>
    <n v="0.43355534766996978"/>
    <n v="1"/>
  </r>
  <r>
    <x v="1700"/>
    <d v="2026-08-21T00:00:00"/>
    <n v="2026"/>
    <n v="3"/>
    <n v="8"/>
    <x v="7"/>
    <x v="0"/>
    <x v="0"/>
    <x v="2"/>
    <s v="Returning"/>
    <x v="2"/>
    <s v="Packing Cube Set"/>
    <n v="2"/>
    <n v="45.47"/>
    <n v="0"/>
    <n v="18.27"/>
    <x v="709"/>
    <n v="36.54"/>
    <n v="54.4"/>
    <n v="0.5981966131515285"/>
    <n v="1"/>
  </r>
  <r>
    <x v="1701"/>
    <d v="2026-08-21T00:00:00"/>
    <n v="2026"/>
    <n v="3"/>
    <n v="8"/>
    <x v="7"/>
    <x v="0"/>
    <x v="15"/>
    <x v="2"/>
    <s v="New"/>
    <x v="2"/>
    <s v="Packing Cube Set"/>
    <n v="2"/>
    <n v="47.58"/>
    <n v="0.1"/>
    <n v="18.47"/>
    <x v="1669"/>
    <n v="36.94"/>
    <n v="48.704000000000008"/>
    <n v="0.56867965064686377"/>
    <n v="1"/>
  </r>
  <r>
    <x v="1702"/>
    <d v="2026-08-21T00:00:00"/>
    <n v="2026"/>
    <n v="3"/>
    <n v="8"/>
    <x v="7"/>
    <x v="3"/>
    <x v="4"/>
    <x v="0"/>
    <s v="New"/>
    <x v="1"/>
    <s v="Summit Backpack 45L"/>
    <n v="5"/>
    <n v="155.65"/>
    <n v="0"/>
    <n v="79.13"/>
    <x v="1670"/>
    <n v="395.65"/>
    <n v="382.6"/>
    <n v="0.49161580469000965"/>
    <n v="1"/>
  </r>
  <r>
    <x v="1703"/>
    <d v="2026-08-21T00:00:00"/>
    <n v="2026"/>
    <n v="3"/>
    <n v="8"/>
    <x v="7"/>
    <x v="3"/>
    <x v="13"/>
    <x v="2"/>
    <s v="Returning"/>
    <x v="3"/>
    <s v="Trail Tent 2P"/>
    <n v="1"/>
    <n v="195.15"/>
    <n v="0"/>
    <n v="101.99"/>
    <x v="1671"/>
    <n v="101.99"/>
    <n v="93.160000000000011"/>
    <n v="0.47737637714578535"/>
    <n v="1"/>
  </r>
  <r>
    <x v="1704"/>
    <d v="2026-08-21T00:00:00"/>
    <n v="2026"/>
    <n v="3"/>
    <n v="8"/>
    <x v="7"/>
    <x v="1"/>
    <x v="6"/>
    <x v="3"/>
    <s v="New"/>
    <x v="0"/>
    <s v="Commuter Helmet"/>
    <n v="1"/>
    <n v="81.569999999999993"/>
    <n v="0"/>
    <n v="43.79"/>
    <x v="1672"/>
    <n v="43.79"/>
    <n v="37.779999999999994"/>
    <n v="0.4631604756650729"/>
    <n v="1"/>
  </r>
  <r>
    <x v="1705"/>
    <d v="2026-08-21T00:00:00"/>
    <n v="2026"/>
    <n v="3"/>
    <n v="8"/>
    <x v="7"/>
    <x v="0"/>
    <x v="15"/>
    <x v="2"/>
    <s v="New"/>
    <x v="3"/>
    <s v="Compact Sleeping Bag"/>
    <n v="5"/>
    <n v="125.44"/>
    <n v="0"/>
    <n v="59.58"/>
    <x v="1673"/>
    <n v="297.89999999999998"/>
    <n v="329.30000000000007"/>
    <n v="0.52503188775510212"/>
    <n v="1"/>
  </r>
  <r>
    <x v="1706"/>
    <d v="2026-08-21T00:00:00"/>
    <n v="2026"/>
    <n v="3"/>
    <n v="8"/>
    <x v="7"/>
    <x v="1"/>
    <x v="11"/>
    <x v="0"/>
    <s v="Business"/>
    <x v="1"/>
    <s v="Summit Backpack 45L"/>
    <n v="2"/>
    <n v="155.11000000000001"/>
    <n v="0.05"/>
    <n v="80.13"/>
    <x v="1674"/>
    <n v="160.26"/>
    <n v="134.44900000000001"/>
    <n v="0.45620934548995795"/>
    <n v="1"/>
  </r>
  <r>
    <x v="1707"/>
    <d v="2026-08-21T00:00:00"/>
    <n v="2026"/>
    <n v="3"/>
    <n v="8"/>
    <x v="7"/>
    <x v="2"/>
    <x v="10"/>
    <x v="2"/>
    <s v="New"/>
    <x v="0"/>
    <s v="Commuter Helmet"/>
    <n v="1"/>
    <n v="80.7"/>
    <n v="0"/>
    <n v="41.98"/>
    <x v="753"/>
    <n v="41.98"/>
    <n v="38.720000000000006"/>
    <n v="0.47980173482032223"/>
    <n v="1"/>
  </r>
  <r>
    <x v="1708"/>
    <d v="2026-08-21T00:00:00"/>
    <n v="2026"/>
    <n v="3"/>
    <n v="8"/>
    <x v="7"/>
    <x v="3"/>
    <x v="8"/>
    <x v="1"/>
    <s v="Returning"/>
    <x v="1"/>
    <s v="Summit Backpack 45L"/>
    <n v="10"/>
    <n v="156.72"/>
    <n v="0.15"/>
    <n v="78.12"/>
    <x v="1675"/>
    <n v="781.2"/>
    <n v="550.91999999999985"/>
    <n v="0.41356634537429054"/>
    <n v="1"/>
  </r>
  <r>
    <x v="1709"/>
    <d v="2026-08-21T00:00:00"/>
    <n v="2026"/>
    <n v="3"/>
    <n v="8"/>
    <x v="7"/>
    <x v="1"/>
    <x v="14"/>
    <x v="1"/>
    <s v="Business"/>
    <x v="2"/>
    <s v="Travel Backpack 35L"/>
    <n v="5"/>
    <n v="162.76"/>
    <n v="0.15"/>
    <n v="85.32"/>
    <x v="1676"/>
    <n v="426.59999999999997"/>
    <n v="265.12999999999994"/>
    <n v="0.38328538591647027"/>
    <n v="1"/>
  </r>
  <r>
    <x v="1710"/>
    <d v="2026-08-22T00:00:00"/>
    <n v="2026"/>
    <n v="3"/>
    <n v="8"/>
    <x v="7"/>
    <x v="3"/>
    <x v="8"/>
    <x v="2"/>
    <s v="Business"/>
    <x v="4"/>
    <s v="Resistance Band Set"/>
    <n v="2"/>
    <n v="40.22"/>
    <n v="0"/>
    <n v="14.45"/>
    <x v="1677"/>
    <n v="28.9"/>
    <n v="51.54"/>
    <n v="0.64072600696171056"/>
    <n v="1"/>
  </r>
  <r>
    <x v="1711"/>
    <d v="2026-08-22T00:00:00"/>
    <n v="2026"/>
    <n v="3"/>
    <n v="8"/>
    <x v="7"/>
    <x v="0"/>
    <x v="9"/>
    <x v="3"/>
    <s v="New"/>
    <x v="2"/>
    <s v="Packing Cube Set"/>
    <n v="1"/>
    <n v="45.42"/>
    <n v="0.15"/>
    <n v="18.079999999999998"/>
    <x v="1678"/>
    <n v="18.079999999999998"/>
    <n v="20.527000000000001"/>
    <n v="0.53169114409304019"/>
    <n v="1"/>
  </r>
  <r>
    <x v="1712"/>
    <d v="2026-08-22T00:00:00"/>
    <n v="2026"/>
    <n v="3"/>
    <n v="8"/>
    <x v="7"/>
    <x v="0"/>
    <x v="9"/>
    <x v="0"/>
    <s v="Returning"/>
    <x v="1"/>
    <s v="Hiking Daypack 20L"/>
    <n v="1"/>
    <n v="93.55"/>
    <n v="0"/>
    <n v="44.89"/>
    <x v="1679"/>
    <n v="44.89"/>
    <n v="48.66"/>
    <n v="0.5201496525921967"/>
    <n v="1"/>
  </r>
  <r>
    <x v="1713"/>
    <d v="2026-08-22T00:00:00"/>
    <n v="2026"/>
    <n v="3"/>
    <n v="8"/>
    <x v="7"/>
    <x v="2"/>
    <x v="2"/>
    <x v="0"/>
    <s v="Returning"/>
    <x v="1"/>
    <s v="Trail Boots"/>
    <n v="2"/>
    <n v="146.85"/>
    <n v="0"/>
    <n v="81.010000000000005"/>
    <x v="1680"/>
    <n v="162.02000000000001"/>
    <n v="131.67999999999998"/>
    <n v="0.44834865509022809"/>
    <n v="1"/>
  </r>
  <r>
    <x v="1714"/>
    <d v="2026-08-22T00:00:00"/>
    <n v="2026"/>
    <n v="3"/>
    <n v="8"/>
    <x v="7"/>
    <x v="0"/>
    <x v="9"/>
    <x v="1"/>
    <s v="Business"/>
    <x v="0"/>
    <s v="Cycling Pack 12L"/>
    <n v="6"/>
    <n v="101.54"/>
    <n v="0.1"/>
    <n v="50"/>
    <x v="1681"/>
    <n v="300"/>
    <n v="248.31600000000003"/>
    <n v="0.45287024270676035"/>
    <n v="1"/>
  </r>
  <r>
    <x v="1715"/>
    <d v="2026-08-22T00:00:00"/>
    <n v="2026"/>
    <n v="3"/>
    <n v="8"/>
    <x v="7"/>
    <x v="3"/>
    <x v="7"/>
    <x v="0"/>
    <s v="Business"/>
    <x v="4"/>
    <s v="Weighted Vest"/>
    <n v="1"/>
    <n v="125.14"/>
    <n v="0"/>
    <n v="69.44"/>
    <x v="1682"/>
    <n v="69.44"/>
    <n v="55.7"/>
    <n v="0.4451014863353045"/>
    <n v="1"/>
  </r>
  <r>
    <x v="1716"/>
    <d v="2026-08-22T00:00:00"/>
    <n v="2026"/>
    <n v="3"/>
    <n v="8"/>
    <x v="7"/>
    <x v="1"/>
    <x v="6"/>
    <x v="0"/>
    <s v="New"/>
    <x v="0"/>
    <s v="Commuter Helmet"/>
    <n v="2"/>
    <n v="80.239999999999995"/>
    <n v="0.1"/>
    <n v="42.09"/>
    <x v="1683"/>
    <n v="84.18"/>
    <n v="60.251999999999981"/>
    <n v="0.41716517115320695"/>
    <n v="1"/>
  </r>
  <r>
    <x v="1717"/>
    <d v="2026-08-22T00:00:00"/>
    <n v="2026"/>
    <n v="3"/>
    <n v="8"/>
    <x v="7"/>
    <x v="3"/>
    <x v="4"/>
    <x v="0"/>
    <s v="Business"/>
    <x v="1"/>
    <s v="Trail Boots"/>
    <n v="1"/>
    <n v="147.24"/>
    <n v="0"/>
    <n v="79.11"/>
    <x v="1684"/>
    <n v="79.11"/>
    <n v="68.13000000000001"/>
    <n v="0.46271393643031788"/>
    <n v="1"/>
  </r>
  <r>
    <x v="1718"/>
    <d v="2026-08-22T00:00:00"/>
    <n v="2026"/>
    <n v="3"/>
    <n v="8"/>
    <x v="7"/>
    <x v="2"/>
    <x v="2"/>
    <x v="0"/>
    <s v="Returning"/>
    <x v="3"/>
    <s v="Trail Tent 2P"/>
    <n v="2"/>
    <n v="199.53"/>
    <n v="0.05"/>
    <n v="105.87"/>
    <x v="1685"/>
    <n v="211.74"/>
    <n v="167.36699999999996"/>
    <n v="0.44147694450379438"/>
    <n v="1"/>
  </r>
  <r>
    <x v="1719"/>
    <d v="2026-08-22T00:00:00"/>
    <n v="2026"/>
    <n v="3"/>
    <n v="8"/>
    <x v="7"/>
    <x v="2"/>
    <x v="5"/>
    <x v="0"/>
    <s v="Business"/>
    <x v="4"/>
    <s v="Resistance Band Set"/>
    <n v="1"/>
    <n v="40.19"/>
    <n v="0.05"/>
    <n v="14.73"/>
    <x v="1686"/>
    <n v="14.73"/>
    <n v="23.450499999999995"/>
    <n v="0.61420096646193734"/>
    <n v="1"/>
  </r>
  <r>
    <x v="1720"/>
    <d v="2026-08-22T00:00:00"/>
    <n v="2026"/>
    <n v="3"/>
    <n v="8"/>
    <x v="7"/>
    <x v="3"/>
    <x v="7"/>
    <x v="3"/>
    <s v="Business"/>
    <x v="4"/>
    <s v="Weighted Vest"/>
    <n v="4"/>
    <n v="123.31"/>
    <n v="0"/>
    <n v="69.02"/>
    <x v="1687"/>
    <n v="276.08"/>
    <n v="217.16000000000003"/>
    <n v="0.44027248398345636"/>
    <n v="1"/>
  </r>
  <r>
    <x v="1721"/>
    <d v="2026-08-22T00:00:00"/>
    <n v="2026"/>
    <n v="3"/>
    <n v="8"/>
    <x v="7"/>
    <x v="3"/>
    <x v="8"/>
    <x v="3"/>
    <s v="New"/>
    <x v="0"/>
    <s v="Compact Repair Kit"/>
    <n v="1"/>
    <n v="40.19"/>
    <n v="0.05"/>
    <n v="16.78"/>
    <x v="1686"/>
    <n v="16.78"/>
    <n v="21.400499999999994"/>
    <n v="0.56050863660769235"/>
    <n v="1"/>
  </r>
  <r>
    <x v="1722"/>
    <d v="2026-08-22T00:00:00"/>
    <n v="2026"/>
    <n v="3"/>
    <n v="8"/>
    <x v="7"/>
    <x v="2"/>
    <x v="16"/>
    <x v="0"/>
    <s v="Returning"/>
    <x v="0"/>
    <s v="Compact Repair Kit"/>
    <n v="1"/>
    <n v="40.98"/>
    <n v="0.05"/>
    <n v="16.600000000000001"/>
    <x v="1688"/>
    <n v="16.600000000000001"/>
    <n v="22.330999999999996"/>
    <n v="0.57360458246641488"/>
    <n v="1"/>
  </r>
  <r>
    <x v="1723"/>
    <d v="2026-08-22T00:00:00"/>
    <n v="2026"/>
    <n v="3"/>
    <n v="8"/>
    <x v="7"/>
    <x v="3"/>
    <x v="13"/>
    <x v="0"/>
    <s v="New"/>
    <x v="2"/>
    <s v="Insulated Bottle"/>
    <n v="3"/>
    <n v="35.380000000000003"/>
    <n v="0"/>
    <n v="13.91"/>
    <x v="1689"/>
    <n v="41.730000000000004"/>
    <n v="64.410000000000011"/>
    <n v="0.60684002261164505"/>
    <n v="1"/>
  </r>
  <r>
    <x v="1724"/>
    <d v="2026-08-22T00:00:00"/>
    <n v="2026"/>
    <n v="3"/>
    <n v="8"/>
    <x v="7"/>
    <x v="2"/>
    <x v="10"/>
    <x v="2"/>
    <s v="New"/>
    <x v="2"/>
    <s v="Carry-On Duffel"/>
    <n v="4"/>
    <n v="134.49"/>
    <n v="0"/>
    <n v="68.17"/>
    <x v="1690"/>
    <n v="272.68"/>
    <n v="265.28000000000003"/>
    <n v="0.49312216521674473"/>
    <n v="1"/>
  </r>
  <r>
    <x v="1725"/>
    <d v="2026-08-23T00:00:00"/>
    <n v="2026"/>
    <n v="3"/>
    <n v="8"/>
    <x v="7"/>
    <x v="2"/>
    <x v="3"/>
    <x v="1"/>
    <s v="Business"/>
    <x v="1"/>
    <s v="Trail Boots"/>
    <n v="4"/>
    <n v="145.30000000000001"/>
    <n v="0.15"/>
    <n v="77.040000000000006"/>
    <x v="1691"/>
    <n v="308.16000000000003"/>
    <n v="185.86"/>
    <n v="0.37621958625156876"/>
    <n v="1"/>
  </r>
  <r>
    <x v="1726"/>
    <d v="2026-08-23T00:00:00"/>
    <n v="2026"/>
    <n v="3"/>
    <n v="8"/>
    <x v="7"/>
    <x v="3"/>
    <x v="4"/>
    <x v="1"/>
    <s v="Business"/>
    <x v="2"/>
    <s v="Travel Backpack 35L"/>
    <n v="10"/>
    <n v="164.55"/>
    <n v="0.1"/>
    <n v="88.23"/>
    <x v="1692"/>
    <n v="882.30000000000007"/>
    <n v="598.65"/>
    <n v="0.40423376886458012"/>
    <n v="1"/>
  </r>
  <r>
    <x v="1727"/>
    <d v="2026-08-23T00:00:00"/>
    <n v="2026"/>
    <n v="3"/>
    <n v="8"/>
    <x v="7"/>
    <x v="0"/>
    <x v="15"/>
    <x v="2"/>
    <s v="New"/>
    <x v="0"/>
    <s v="Compact Repair Kit"/>
    <n v="1"/>
    <n v="39.590000000000003"/>
    <n v="0"/>
    <n v="16.899999999999999"/>
    <x v="1693"/>
    <n v="16.899999999999999"/>
    <n v="22.690000000000005"/>
    <n v="0.57312452639555456"/>
    <n v="1"/>
  </r>
  <r>
    <x v="1728"/>
    <d v="2026-08-23T00:00:00"/>
    <n v="2026"/>
    <n v="3"/>
    <n v="8"/>
    <x v="7"/>
    <x v="2"/>
    <x v="2"/>
    <x v="1"/>
    <s v="Business"/>
    <x v="4"/>
    <s v="Training Mat"/>
    <n v="5"/>
    <n v="51.62"/>
    <n v="0.15"/>
    <n v="22.6"/>
    <x v="1694"/>
    <n v="113"/>
    <n v="106.38499999999996"/>
    <n v="0.48492376415889865"/>
    <n v="1"/>
  </r>
  <r>
    <x v="1729"/>
    <d v="2026-08-23T00:00:00"/>
    <n v="2026"/>
    <n v="3"/>
    <n v="8"/>
    <x v="7"/>
    <x v="3"/>
    <x v="7"/>
    <x v="2"/>
    <s v="Returning"/>
    <x v="1"/>
    <s v="Hiking Daypack 20L"/>
    <n v="3"/>
    <n v="90.71"/>
    <n v="0"/>
    <n v="45.57"/>
    <x v="1695"/>
    <n v="136.71"/>
    <n v="135.41999999999999"/>
    <n v="0.49762980928232825"/>
    <n v="1"/>
  </r>
  <r>
    <x v="1730"/>
    <d v="2026-08-23T00:00:00"/>
    <n v="2026"/>
    <n v="3"/>
    <n v="8"/>
    <x v="7"/>
    <x v="1"/>
    <x v="1"/>
    <x v="2"/>
    <s v="New"/>
    <x v="0"/>
    <s v="Compact Repair Kit"/>
    <n v="4"/>
    <n v="41.09"/>
    <n v="0"/>
    <n v="17"/>
    <x v="1696"/>
    <n v="68"/>
    <n v="96.360000000000014"/>
    <n v="0.58627403261134103"/>
    <n v="1"/>
  </r>
  <r>
    <x v="1731"/>
    <d v="2026-08-23T00:00:00"/>
    <n v="2026"/>
    <n v="3"/>
    <n v="8"/>
    <x v="7"/>
    <x v="1"/>
    <x v="14"/>
    <x v="0"/>
    <s v="New"/>
    <x v="1"/>
    <s v="Hiking Daypack 20L"/>
    <n v="1"/>
    <n v="91.37"/>
    <n v="0"/>
    <n v="46.73"/>
    <x v="1697"/>
    <n v="46.73"/>
    <n v="44.640000000000008"/>
    <n v="0.48856298566269024"/>
    <n v="1"/>
  </r>
  <r>
    <x v="1732"/>
    <d v="2026-08-23T00:00:00"/>
    <n v="2026"/>
    <n v="3"/>
    <n v="8"/>
    <x v="7"/>
    <x v="1"/>
    <x v="11"/>
    <x v="0"/>
    <s v="New"/>
    <x v="2"/>
    <s v="Packing Cube Set"/>
    <n v="1"/>
    <n v="46.92"/>
    <n v="0"/>
    <n v="18.3"/>
    <x v="1698"/>
    <n v="18.3"/>
    <n v="28.62"/>
    <n v="0.60997442455242967"/>
    <n v="1"/>
  </r>
  <r>
    <x v="1733"/>
    <d v="2026-08-23T00:00:00"/>
    <n v="2026"/>
    <n v="3"/>
    <n v="8"/>
    <x v="7"/>
    <x v="0"/>
    <x v="0"/>
    <x v="0"/>
    <s v="New"/>
    <x v="0"/>
    <s v="Cycling Pack 12L"/>
    <n v="1"/>
    <n v="100.29"/>
    <n v="0.05"/>
    <n v="49.82"/>
    <x v="1699"/>
    <n v="49.82"/>
    <n v="45.455500000000008"/>
    <n v="0.47709537079312103"/>
    <n v="1"/>
  </r>
  <r>
    <x v="1734"/>
    <d v="2026-08-23T00:00:00"/>
    <n v="2026"/>
    <n v="3"/>
    <n v="8"/>
    <x v="7"/>
    <x v="0"/>
    <x v="9"/>
    <x v="0"/>
    <s v="New"/>
    <x v="1"/>
    <s v="Trail Boots"/>
    <n v="1"/>
    <n v="147.11000000000001"/>
    <n v="0.15"/>
    <n v="79.599999999999994"/>
    <x v="1700"/>
    <n v="79.599999999999994"/>
    <n v="45.443500000000014"/>
    <n v="0.36342152930780097"/>
    <n v="1"/>
  </r>
  <r>
    <x v="1735"/>
    <d v="2026-08-23T00:00:00"/>
    <n v="2026"/>
    <n v="3"/>
    <n v="8"/>
    <x v="7"/>
    <x v="1"/>
    <x v="12"/>
    <x v="0"/>
    <s v="New"/>
    <x v="1"/>
    <s v="Summit Backpack 45L"/>
    <n v="2"/>
    <n v="156.44999999999999"/>
    <n v="0"/>
    <n v="80.13"/>
    <x v="1701"/>
    <n v="160.26"/>
    <n v="152.63999999999999"/>
    <n v="0.487823585810163"/>
    <n v="1"/>
  </r>
  <r>
    <x v="1736"/>
    <d v="2026-08-23T00:00:00"/>
    <n v="2026"/>
    <n v="3"/>
    <n v="8"/>
    <x v="7"/>
    <x v="1"/>
    <x v="14"/>
    <x v="0"/>
    <s v="New"/>
    <x v="1"/>
    <s v="Trekking Poles"/>
    <n v="2"/>
    <n v="72.97"/>
    <n v="0"/>
    <n v="33.25"/>
    <x v="1163"/>
    <n v="66.5"/>
    <n v="79.44"/>
    <n v="0.54433328765245992"/>
    <n v="1"/>
  </r>
  <r>
    <x v="1737"/>
    <d v="2026-08-23T00:00:00"/>
    <n v="2026"/>
    <n v="3"/>
    <n v="8"/>
    <x v="7"/>
    <x v="3"/>
    <x v="7"/>
    <x v="3"/>
    <s v="Returning"/>
    <x v="4"/>
    <s v="Training Mat"/>
    <n v="2"/>
    <n v="51.63"/>
    <n v="0"/>
    <n v="21.39"/>
    <x v="29"/>
    <n v="42.78"/>
    <n v="60.480000000000004"/>
    <n v="0.58570598489250436"/>
    <n v="1"/>
  </r>
  <r>
    <x v="1738"/>
    <d v="2026-08-23T00:00:00"/>
    <n v="2026"/>
    <n v="3"/>
    <n v="8"/>
    <x v="7"/>
    <x v="1"/>
    <x v="12"/>
    <x v="1"/>
    <s v="Returning"/>
    <x v="0"/>
    <s v="Cycling Pack 12L"/>
    <n v="8"/>
    <n v="100.06"/>
    <n v="0.05"/>
    <n v="49.39"/>
    <x v="1702"/>
    <n v="395.12"/>
    <n v="365.33600000000001"/>
    <n v="0.48041701295012468"/>
    <n v="1"/>
  </r>
  <r>
    <x v="1739"/>
    <d v="2026-08-24T00:00:00"/>
    <n v="2026"/>
    <n v="3"/>
    <n v="8"/>
    <x v="7"/>
    <x v="3"/>
    <x v="8"/>
    <x v="2"/>
    <s v="Returning"/>
    <x v="3"/>
    <s v="Portable Camp Stove"/>
    <n v="4"/>
    <n v="83.2"/>
    <n v="0"/>
    <n v="39.99"/>
    <x v="1703"/>
    <n v="159.96"/>
    <n v="172.84"/>
    <n v="0.5193509615384615"/>
    <n v="1"/>
  </r>
  <r>
    <x v="1740"/>
    <d v="2026-08-24T00:00:00"/>
    <n v="2026"/>
    <n v="3"/>
    <n v="8"/>
    <x v="7"/>
    <x v="0"/>
    <x v="0"/>
    <x v="0"/>
    <s v="New"/>
    <x v="4"/>
    <s v="Training Mat"/>
    <n v="3"/>
    <n v="51.29"/>
    <n v="0"/>
    <n v="22.08"/>
    <x v="1704"/>
    <n v="66.239999999999995"/>
    <n v="87.63000000000001"/>
    <n v="0.56950672645739919"/>
    <n v="1"/>
  </r>
  <r>
    <x v="1741"/>
    <d v="2026-08-24T00:00:00"/>
    <n v="2026"/>
    <n v="3"/>
    <n v="8"/>
    <x v="7"/>
    <x v="2"/>
    <x v="3"/>
    <x v="0"/>
    <s v="Returning"/>
    <x v="3"/>
    <s v="Trail Tent 2P"/>
    <n v="1"/>
    <n v="200.2"/>
    <n v="0"/>
    <n v="103.38"/>
    <x v="1705"/>
    <n v="103.38"/>
    <n v="96.82"/>
    <n v="0.48361638361638359"/>
    <n v="1"/>
  </r>
  <r>
    <x v="1742"/>
    <d v="2026-08-24T00:00:00"/>
    <n v="2026"/>
    <n v="3"/>
    <n v="8"/>
    <x v="7"/>
    <x v="0"/>
    <x v="15"/>
    <x v="2"/>
    <s v="Business"/>
    <x v="4"/>
    <s v="Recovery Roller"/>
    <n v="2"/>
    <n v="36.869999999999997"/>
    <n v="0"/>
    <n v="13.71"/>
    <x v="1706"/>
    <n v="27.42"/>
    <n v="46.319999999999993"/>
    <n v="0.62815296989422287"/>
    <n v="1"/>
  </r>
  <r>
    <x v="1743"/>
    <d v="2026-08-24T00:00:00"/>
    <n v="2026"/>
    <n v="3"/>
    <n v="8"/>
    <x v="7"/>
    <x v="3"/>
    <x v="8"/>
    <x v="0"/>
    <s v="Returning"/>
    <x v="4"/>
    <s v="Recovery Roller"/>
    <n v="1"/>
    <n v="36.28"/>
    <n v="0.1"/>
    <n v="14.16"/>
    <x v="1111"/>
    <n v="14.16"/>
    <n v="18.492000000000001"/>
    <n v="0.56633590591694227"/>
    <n v="1"/>
  </r>
  <r>
    <x v="1744"/>
    <d v="2026-08-24T00:00:00"/>
    <n v="2026"/>
    <n v="3"/>
    <n v="8"/>
    <x v="7"/>
    <x v="0"/>
    <x v="15"/>
    <x v="3"/>
    <s v="Returning"/>
    <x v="1"/>
    <s v="Hiking Daypack 20L"/>
    <n v="2"/>
    <n v="93.88"/>
    <n v="0.05"/>
    <n v="46.57"/>
    <x v="1707"/>
    <n v="93.14"/>
    <n v="85.231999999999985"/>
    <n v="0.47783284371986628"/>
    <n v="1"/>
  </r>
  <r>
    <x v="1745"/>
    <d v="2026-08-24T00:00:00"/>
    <n v="2026"/>
    <n v="3"/>
    <n v="8"/>
    <x v="7"/>
    <x v="3"/>
    <x v="4"/>
    <x v="0"/>
    <s v="New"/>
    <x v="3"/>
    <s v="Trail Tent 2P"/>
    <n v="1"/>
    <n v="192.67"/>
    <n v="0.05"/>
    <n v="101.04"/>
    <x v="1619"/>
    <n v="101.04"/>
    <n v="81.996499999999983"/>
    <n v="0.44797895501716867"/>
    <n v="1"/>
  </r>
  <r>
    <x v="1746"/>
    <d v="2026-08-24T00:00:00"/>
    <n v="2026"/>
    <n v="3"/>
    <n v="8"/>
    <x v="7"/>
    <x v="0"/>
    <x v="15"/>
    <x v="0"/>
    <s v="New"/>
    <x v="0"/>
    <s v="Commuter Helmet"/>
    <n v="1"/>
    <n v="80.099999999999994"/>
    <n v="0.05"/>
    <n v="43.49"/>
    <x v="1708"/>
    <n v="43.49"/>
    <n v="32.604999999999983"/>
    <n v="0.42847756094355727"/>
    <n v="1"/>
  </r>
  <r>
    <x v="1747"/>
    <d v="2026-08-25T00:00:00"/>
    <n v="2026"/>
    <n v="3"/>
    <n v="8"/>
    <x v="7"/>
    <x v="3"/>
    <x v="8"/>
    <x v="3"/>
    <s v="Returning"/>
    <x v="1"/>
    <s v="Trail Boots"/>
    <n v="1"/>
    <n v="145.02000000000001"/>
    <n v="0"/>
    <n v="78.959999999999994"/>
    <x v="1709"/>
    <n v="78.959999999999994"/>
    <n v="66.060000000000016"/>
    <n v="0.4555233760860572"/>
    <n v="1"/>
  </r>
  <r>
    <x v="1748"/>
    <d v="2026-08-26T00:00:00"/>
    <n v="2026"/>
    <n v="3"/>
    <n v="8"/>
    <x v="7"/>
    <x v="1"/>
    <x v="11"/>
    <x v="3"/>
    <s v="Returning"/>
    <x v="2"/>
    <s v="Insulated Bottle"/>
    <n v="1"/>
    <n v="37"/>
    <n v="0.15"/>
    <n v="13.68"/>
    <x v="1710"/>
    <n v="13.68"/>
    <n v="17.77"/>
    <n v="0.56502384737678857"/>
    <n v="1"/>
  </r>
  <r>
    <x v="1749"/>
    <d v="2026-08-26T00:00:00"/>
    <n v="2026"/>
    <n v="3"/>
    <n v="8"/>
    <x v="7"/>
    <x v="1"/>
    <x v="6"/>
    <x v="0"/>
    <s v="Returning"/>
    <x v="0"/>
    <s v="Trail Bike Light"/>
    <n v="2"/>
    <n v="50.02"/>
    <n v="0"/>
    <n v="21.99"/>
    <x v="1711"/>
    <n v="43.98"/>
    <n v="56.060000000000009"/>
    <n v="0.56037584966013598"/>
    <n v="1"/>
  </r>
  <r>
    <x v="1750"/>
    <d v="2026-08-26T00:00:00"/>
    <n v="2026"/>
    <n v="3"/>
    <n v="8"/>
    <x v="7"/>
    <x v="1"/>
    <x v="11"/>
    <x v="2"/>
    <s v="Returning"/>
    <x v="4"/>
    <s v="Recovery Roller"/>
    <n v="2"/>
    <n v="35.950000000000003"/>
    <n v="0.05"/>
    <n v="13.93"/>
    <x v="1712"/>
    <n v="27.86"/>
    <n v="40.445000000000007"/>
    <n v="0.59212356342873884"/>
    <n v="1"/>
  </r>
  <r>
    <x v="1751"/>
    <d v="2026-08-27T00:00:00"/>
    <n v="2026"/>
    <n v="3"/>
    <n v="8"/>
    <x v="7"/>
    <x v="0"/>
    <x v="9"/>
    <x v="0"/>
    <s v="New"/>
    <x v="2"/>
    <s v="Packing Cube Set"/>
    <n v="3"/>
    <n v="45.84"/>
    <n v="0.15"/>
    <n v="17.899999999999999"/>
    <x v="1713"/>
    <n v="53.699999999999996"/>
    <n v="63.192000000000014"/>
    <n v="0.54060158094651478"/>
    <n v="1"/>
  </r>
  <r>
    <x v="1752"/>
    <d v="2026-08-27T00:00:00"/>
    <n v="2026"/>
    <n v="3"/>
    <n v="8"/>
    <x v="7"/>
    <x v="1"/>
    <x v="6"/>
    <x v="0"/>
    <s v="New"/>
    <x v="3"/>
    <s v="Portable Camp Stove"/>
    <n v="1"/>
    <n v="83.23"/>
    <n v="0.1"/>
    <n v="40.229999999999997"/>
    <x v="1714"/>
    <n v="40.229999999999997"/>
    <n v="34.677000000000014"/>
    <n v="0.46293403820737727"/>
    <n v="1"/>
  </r>
  <r>
    <x v="1753"/>
    <d v="2026-08-27T00:00:00"/>
    <n v="2026"/>
    <n v="3"/>
    <n v="8"/>
    <x v="7"/>
    <x v="0"/>
    <x v="9"/>
    <x v="2"/>
    <s v="New"/>
    <x v="0"/>
    <s v="Cycling Pack 12L"/>
    <n v="1"/>
    <n v="104.33"/>
    <n v="0.1"/>
    <n v="49.86"/>
    <x v="1715"/>
    <n v="49.86"/>
    <n v="44.037000000000006"/>
    <n v="0.46899261957251032"/>
    <n v="1"/>
  </r>
  <r>
    <x v="1754"/>
    <d v="2026-08-27T00:00:00"/>
    <n v="2026"/>
    <n v="3"/>
    <n v="8"/>
    <x v="7"/>
    <x v="1"/>
    <x v="6"/>
    <x v="0"/>
    <s v="New"/>
    <x v="1"/>
    <s v="Summit Backpack 45L"/>
    <n v="1"/>
    <n v="156.94999999999999"/>
    <n v="0"/>
    <n v="80.41"/>
    <x v="1716"/>
    <n v="80.41"/>
    <n v="76.539999999999992"/>
    <n v="0.48767123287671232"/>
    <n v="1"/>
  </r>
  <r>
    <x v="1755"/>
    <d v="2026-08-27T00:00:00"/>
    <n v="2026"/>
    <n v="3"/>
    <n v="8"/>
    <x v="7"/>
    <x v="1"/>
    <x v="14"/>
    <x v="2"/>
    <s v="Business"/>
    <x v="0"/>
    <s v="Compact Repair Kit"/>
    <n v="3"/>
    <n v="41.33"/>
    <n v="0.05"/>
    <n v="17"/>
    <x v="282"/>
    <n v="51"/>
    <n v="66.790499999999994"/>
    <n v="0.56702790123142355"/>
    <n v="1"/>
  </r>
  <r>
    <x v="1756"/>
    <d v="2026-08-27T00:00:00"/>
    <n v="2026"/>
    <n v="3"/>
    <n v="8"/>
    <x v="7"/>
    <x v="0"/>
    <x v="15"/>
    <x v="0"/>
    <s v="Business"/>
    <x v="2"/>
    <s v="Insulated Bottle"/>
    <n v="1"/>
    <n v="35.590000000000003"/>
    <n v="0"/>
    <n v="13.66"/>
    <x v="1717"/>
    <n v="13.66"/>
    <n v="21.930000000000003"/>
    <n v="0.61618432143860635"/>
    <n v="1"/>
  </r>
  <r>
    <x v="1757"/>
    <d v="2026-08-27T00:00:00"/>
    <n v="2026"/>
    <n v="3"/>
    <n v="8"/>
    <x v="7"/>
    <x v="3"/>
    <x v="8"/>
    <x v="0"/>
    <s v="Returning"/>
    <x v="3"/>
    <s v="Alpine Tent 4P"/>
    <n v="2"/>
    <n v="335.87"/>
    <n v="0.1"/>
    <n v="196.54"/>
    <x v="1718"/>
    <n v="393.08"/>
    <n v="211.48600000000005"/>
    <n v="0.34981457773014035"/>
    <n v="1"/>
  </r>
  <r>
    <x v="1758"/>
    <d v="2026-08-27T00:00:00"/>
    <n v="2026"/>
    <n v="3"/>
    <n v="8"/>
    <x v="7"/>
    <x v="3"/>
    <x v="13"/>
    <x v="0"/>
    <s v="New"/>
    <x v="4"/>
    <s v="Training Mat"/>
    <n v="1"/>
    <n v="50.7"/>
    <n v="0.05"/>
    <n v="21.65"/>
    <x v="491"/>
    <n v="21.65"/>
    <n v="26.515000000000001"/>
    <n v="0.55050347762898377"/>
    <n v="1"/>
  </r>
  <r>
    <x v="1759"/>
    <d v="2026-08-27T00:00:00"/>
    <n v="2026"/>
    <n v="3"/>
    <n v="8"/>
    <x v="7"/>
    <x v="2"/>
    <x v="2"/>
    <x v="3"/>
    <s v="New"/>
    <x v="1"/>
    <s v="Summit Backpack 45L"/>
    <n v="3"/>
    <n v="152.76"/>
    <n v="0.1"/>
    <n v="77.36"/>
    <x v="1719"/>
    <n v="232.07999999999998"/>
    <n v="180.37200000000001"/>
    <n v="0.43731634226528182"/>
    <n v="1"/>
  </r>
  <r>
    <x v="1760"/>
    <d v="2026-08-27T00:00:00"/>
    <n v="2026"/>
    <n v="3"/>
    <n v="8"/>
    <x v="7"/>
    <x v="0"/>
    <x v="15"/>
    <x v="1"/>
    <s v="Returning"/>
    <x v="1"/>
    <s v="Trekking Poles"/>
    <n v="5"/>
    <n v="72.78"/>
    <n v="0.1"/>
    <n v="33.25"/>
    <x v="1720"/>
    <n v="166.25"/>
    <n v="161.26"/>
    <n v="0.49238191200268694"/>
    <n v="1"/>
  </r>
  <r>
    <x v="1761"/>
    <d v="2026-08-27T00:00:00"/>
    <n v="2026"/>
    <n v="3"/>
    <n v="8"/>
    <x v="7"/>
    <x v="1"/>
    <x v="12"/>
    <x v="3"/>
    <s v="New"/>
    <x v="2"/>
    <s v="Insulated Bottle"/>
    <n v="2"/>
    <n v="37"/>
    <n v="0"/>
    <n v="13.83"/>
    <x v="1721"/>
    <n v="27.66"/>
    <n v="46.34"/>
    <n v="0.62621621621621626"/>
    <n v="1"/>
  </r>
  <r>
    <x v="1762"/>
    <d v="2026-08-27T00:00:00"/>
    <n v="2026"/>
    <n v="3"/>
    <n v="8"/>
    <x v="7"/>
    <x v="1"/>
    <x v="11"/>
    <x v="1"/>
    <s v="Business"/>
    <x v="0"/>
    <s v="Compact Repair Kit"/>
    <n v="6"/>
    <n v="41.33"/>
    <n v="0.2"/>
    <n v="17.02"/>
    <x v="1722"/>
    <n v="102.12"/>
    <n v="96.26400000000001"/>
    <n v="0.48524074522138883"/>
    <n v="1"/>
  </r>
  <r>
    <x v="1763"/>
    <d v="2026-08-28T00:00:00"/>
    <n v="2026"/>
    <n v="3"/>
    <n v="8"/>
    <x v="7"/>
    <x v="0"/>
    <x v="15"/>
    <x v="2"/>
    <s v="Returning"/>
    <x v="4"/>
    <s v="Recovery Roller"/>
    <n v="1"/>
    <n v="37.020000000000003"/>
    <n v="0"/>
    <n v="13.64"/>
    <x v="1723"/>
    <n v="13.64"/>
    <n v="23.380000000000003"/>
    <n v="0.63155051323608857"/>
    <n v="1"/>
  </r>
  <r>
    <x v="1764"/>
    <d v="2026-08-28T00:00:00"/>
    <n v="2026"/>
    <n v="3"/>
    <n v="8"/>
    <x v="7"/>
    <x v="3"/>
    <x v="8"/>
    <x v="0"/>
    <s v="New"/>
    <x v="3"/>
    <s v="Portable Camp Stove"/>
    <n v="1"/>
    <n v="81.06"/>
    <n v="0"/>
    <n v="38.43"/>
    <x v="1724"/>
    <n v="38.43"/>
    <n v="42.63"/>
    <n v="0.52590673575129532"/>
    <n v="1"/>
  </r>
  <r>
    <x v="1765"/>
    <d v="2026-08-28T00:00:00"/>
    <n v="2026"/>
    <n v="3"/>
    <n v="8"/>
    <x v="7"/>
    <x v="2"/>
    <x v="2"/>
    <x v="0"/>
    <s v="New"/>
    <x v="0"/>
    <s v="Trail Bike Light"/>
    <n v="2"/>
    <n v="51.91"/>
    <n v="0"/>
    <n v="21.94"/>
    <x v="1725"/>
    <n v="43.88"/>
    <n v="59.939999999999991"/>
    <n v="0.57734540550953573"/>
    <n v="1"/>
  </r>
  <r>
    <x v="1766"/>
    <d v="2026-08-28T00:00:00"/>
    <n v="2026"/>
    <n v="3"/>
    <n v="8"/>
    <x v="7"/>
    <x v="3"/>
    <x v="7"/>
    <x v="3"/>
    <s v="New"/>
    <x v="2"/>
    <s v="Insulated Bottle"/>
    <n v="1"/>
    <n v="35.700000000000003"/>
    <n v="0.05"/>
    <n v="13.45"/>
    <x v="432"/>
    <n v="13.45"/>
    <n v="20.465"/>
    <n v="0.60342031549461894"/>
    <n v="1"/>
  </r>
  <r>
    <x v="1767"/>
    <d v="2026-08-28T00:00:00"/>
    <n v="2026"/>
    <n v="3"/>
    <n v="8"/>
    <x v="7"/>
    <x v="0"/>
    <x v="9"/>
    <x v="2"/>
    <s v="New"/>
    <x v="4"/>
    <s v="Recovery Roller"/>
    <n v="1"/>
    <n v="36.590000000000003"/>
    <n v="0.05"/>
    <n v="14.15"/>
    <x v="1726"/>
    <n v="14.15"/>
    <n v="20.610500000000002"/>
    <n v="0.59292875534011313"/>
    <n v="1"/>
  </r>
  <r>
    <x v="1768"/>
    <d v="2026-08-28T00:00:00"/>
    <n v="2026"/>
    <n v="3"/>
    <n v="8"/>
    <x v="7"/>
    <x v="1"/>
    <x v="12"/>
    <x v="1"/>
    <s v="Business"/>
    <x v="2"/>
    <s v="Insulated Bottle"/>
    <n v="3"/>
    <n v="35.520000000000003"/>
    <n v="0.1"/>
    <n v="13.78"/>
    <x v="1727"/>
    <n v="41.339999999999996"/>
    <n v="54.564000000000014"/>
    <n v="0.56894394394394399"/>
    <n v="1"/>
  </r>
  <r>
    <x v="1769"/>
    <d v="2026-08-28T00:00:00"/>
    <n v="2026"/>
    <n v="3"/>
    <n v="8"/>
    <x v="7"/>
    <x v="3"/>
    <x v="13"/>
    <x v="2"/>
    <s v="New"/>
    <x v="0"/>
    <s v="Commuter Helmet"/>
    <n v="2"/>
    <n v="81.88"/>
    <n v="0.1"/>
    <n v="42.87"/>
    <x v="1728"/>
    <n v="85.74"/>
    <n v="61.643999999999991"/>
    <n v="0.41825435596808336"/>
    <n v="1"/>
  </r>
  <r>
    <x v="1770"/>
    <d v="2026-08-28T00:00:00"/>
    <n v="2026"/>
    <n v="3"/>
    <n v="8"/>
    <x v="7"/>
    <x v="3"/>
    <x v="7"/>
    <x v="0"/>
    <s v="Business"/>
    <x v="2"/>
    <s v="Packing Cube Set"/>
    <n v="4"/>
    <n v="46.54"/>
    <n v="0"/>
    <n v="18.86"/>
    <x v="1729"/>
    <n v="75.44"/>
    <n v="110.72"/>
    <n v="0.5947571981091534"/>
    <n v="1"/>
  </r>
  <r>
    <x v="1771"/>
    <d v="2026-08-29T00:00:00"/>
    <n v="2026"/>
    <n v="3"/>
    <n v="8"/>
    <x v="7"/>
    <x v="2"/>
    <x v="2"/>
    <x v="2"/>
    <s v="Returning"/>
    <x v="4"/>
    <s v="Training Mat"/>
    <n v="1"/>
    <n v="49.79"/>
    <n v="0"/>
    <n v="21.43"/>
    <x v="1730"/>
    <n v="21.43"/>
    <n v="28.36"/>
    <n v="0.56959228760795344"/>
    <n v="1"/>
  </r>
  <r>
    <x v="1772"/>
    <d v="2026-08-29T00:00:00"/>
    <n v="2026"/>
    <n v="3"/>
    <n v="8"/>
    <x v="7"/>
    <x v="2"/>
    <x v="3"/>
    <x v="0"/>
    <s v="New"/>
    <x v="1"/>
    <s v="Hiking Daypack 20L"/>
    <n v="6"/>
    <n v="90.19"/>
    <n v="0"/>
    <n v="45.61"/>
    <x v="1731"/>
    <n v="273.65999999999997"/>
    <n v="267.48"/>
    <n v="0.4942898325756736"/>
    <n v="1"/>
  </r>
  <r>
    <x v="1773"/>
    <d v="2026-08-29T00:00:00"/>
    <n v="2026"/>
    <n v="3"/>
    <n v="8"/>
    <x v="7"/>
    <x v="1"/>
    <x v="12"/>
    <x v="0"/>
    <s v="New"/>
    <x v="1"/>
    <s v="Trekking Poles"/>
    <n v="1"/>
    <n v="70.38"/>
    <n v="0.15"/>
    <n v="32.64"/>
    <x v="1732"/>
    <n v="32.64"/>
    <n v="27.182999999999993"/>
    <n v="0.45439045183290699"/>
    <n v="1"/>
  </r>
  <r>
    <x v="1774"/>
    <d v="2026-08-29T00:00:00"/>
    <n v="2026"/>
    <n v="3"/>
    <n v="8"/>
    <x v="7"/>
    <x v="3"/>
    <x v="13"/>
    <x v="0"/>
    <s v="New"/>
    <x v="2"/>
    <s v="Packing Cube Set"/>
    <n v="1"/>
    <n v="46.43"/>
    <n v="0"/>
    <n v="18.2"/>
    <x v="1733"/>
    <n v="18.2"/>
    <n v="28.23"/>
    <n v="0.60801206116734874"/>
    <n v="1"/>
  </r>
  <r>
    <x v="1775"/>
    <d v="2026-08-29T00:00:00"/>
    <n v="2026"/>
    <n v="3"/>
    <n v="8"/>
    <x v="7"/>
    <x v="0"/>
    <x v="0"/>
    <x v="0"/>
    <s v="New"/>
    <x v="3"/>
    <s v="Trail Tent 2P"/>
    <n v="1"/>
    <n v="194.75"/>
    <n v="0.05"/>
    <n v="105.94"/>
    <x v="1734"/>
    <n v="105.94"/>
    <n v="79.072499999999991"/>
    <n v="0.42739004121343149"/>
    <n v="1"/>
  </r>
  <r>
    <x v="1776"/>
    <d v="2026-08-29T00:00:00"/>
    <n v="2026"/>
    <n v="3"/>
    <n v="8"/>
    <x v="7"/>
    <x v="1"/>
    <x v="14"/>
    <x v="2"/>
    <s v="Returning"/>
    <x v="1"/>
    <s v="Trail Boots"/>
    <n v="2"/>
    <n v="142.16"/>
    <n v="0"/>
    <n v="79.36"/>
    <x v="1735"/>
    <n v="158.72"/>
    <n v="125.6"/>
    <n v="0.44175576814856499"/>
    <n v="1"/>
  </r>
  <r>
    <x v="1777"/>
    <d v="2026-08-29T00:00:00"/>
    <n v="2026"/>
    <n v="3"/>
    <n v="8"/>
    <x v="7"/>
    <x v="3"/>
    <x v="8"/>
    <x v="0"/>
    <s v="Business"/>
    <x v="2"/>
    <s v="Packing Cube Set"/>
    <n v="2"/>
    <n v="47.69"/>
    <n v="0.05"/>
    <n v="18.8"/>
    <x v="1736"/>
    <n v="37.6"/>
    <n v="53.010999999999989"/>
    <n v="0.58503934400900548"/>
    <n v="1"/>
  </r>
  <r>
    <x v="1778"/>
    <d v="2026-08-29T00:00:00"/>
    <n v="2026"/>
    <n v="3"/>
    <n v="8"/>
    <x v="7"/>
    <x v="2"/>
    <x v="5"/>
    <x v="2"/>
    <s v="New"/>
    <x v="2"/>
    <s v="Travel Backpack 35L"/>
    <n v="3"/>
    <n v="164.51"/>
    <n v="0"/>
    <n v="86.76"/>
    <x v="1737"/>
    <n v="260.28000000000003"/>
    <n v="233.24999999999994"/>
    <n v="0.47261564646526039"/>
    <n v="1"/>
  </r>
  <r>
    <x v="1779"/>
    <d v="2026-08-29T00:00:00"/>
    <n v="2026"/>
    <n v="3"/>
    <n v="8"/>
    <x v="7"/>
    <x v="2"/>
    <x v="2"/>
    <x v="3"/>
    <s v="Business"/>
    <x v="3"/>
    <s v="Trail Tent 2P"/>
    <n v="2"/>
    <n v="194.71"/>
    <n v="0.1"/>
    <n v="105.57"/>
    <x v="1738"/>
    <n v="211.14"/>
    <n v="139.33800000000002"/>
    <n v="0.39756561039494637"/>
    <n v="1"/>
  </r>
  <r>
    <x v="1780"/>
    <d v="2026-08-29T00:00:00"/>
    <n v="2026"/>
    <n v="3"/>
    <n v="8"/>
    <x v="7"/>
    <x v="3"/>
    <x v="13"/>
    <x v="1"/>
    <s v="Business"/>
    <x v="1"/>
    <s v="Trail Boots"/>
    <n v="5"/>
    <n v="145.24"/>
    <n v="0.15"/>
    <n v="77.69"/>
    <x v="1739"/>
    <n v="388.45"/>
    <n v="228.82"/>
    <n v="0.37069677774717708"/>
    <n v="1"/>
  </r>
  <r>
    <x v="1781"/>
    <d v="2026-08-29T00:00:00"/>
    <n v="2026"/>
    <n v="3"/>
    <n v="8"/>
    <x v="7"/>
    <x v="3"/>
    <x v="8"/>
    <x v="0"/>
    <s v="New"/>
    <x v="2"/>
    <s v="Insulated Bottle"/>
    <n v="2"/>
    <n v="35.6"/>
    <n v="0.15"/>
    <n v="13.67"/>
    <x v="1740"/>
    <n v="27.34"/>
    <n v="33.180000000000007"/>
    <n v="0.54824851288830145"/>
    <n v="1"/>
  </r>
  <r>
    <x v="1782"/>
    <d v="2026-08-29T00:00:00"/>
    <n v="2026"/>
    <n v="3"/>
    <n v="8"/>
    <x v="7"/>
    <x v="0"/>
    <x v="15"/>
    <x v="0"/>
    <s v="New"/>
    <x v="4"/>
    <s v="Resistance Band Set"/>
    <n v="2"/>
    <n v="41.05"/>
    <n v="0.05"/>
    <n v="14.47"/>
    <x v="1741"/>
    <n v="28.94"/>
    <n v="49.054999999999993"/>
    <n v="0.62895057375472785"/>
    <n v="1"/>
  </r>
  <r>
    <x v="1783"/>
    <d v="2026-08-29T00:00:00"/>
    <n v="2026"/>
    <n v="3"/>
    <n v="8"/>
    <x v="7"/>
    <x v="2"/>
    <x v="2"/>
    <x v="0"/>
    <s v="New"/>
    <x v="1"/>
    <s v="Summit Backpack 45L"/>
    <n v="2"/>
    <n v="153.63999999999999"/>
    <n v="0.05"/>
    <n v="77.709999999999994"/>
    <x v="1742"/>
    <n v="155.41999999999999"/>
    <n v="136.49599999999995"/>
    <n v="0.46758656599843784"/>
    <n v="1"/>
  </r>
  <r>
    <x v="1784"/>
    <d v="2026-08-29T00:00:00"/>
    <n v="2026"/>
    <n v="3"/>
    <n v="8"/>
    <x v="7"/>
    <x v="2"/>
    <x v="2"/>
    <x v="0"/>
    <s v="Returning"/>
    <x v="2"/>
    <s v="Insulated Bottle"/>
    <n v="5"/>
    <n v="36.700000000000003"/>
    <n v="0"/>
    <n v="13.45"/>
    <x v="1743"/>
    <n v="67.25"/>
    <n v="116.25"/>
    <n v="0.63351498637602177"/>
    <n v="1"/>
  </r>
  <r>
    <x v="1785"/>
    <d v="2026-08-29T00:00:00"/>
    <n v="2026"/>
    <n v="3"/>
    <n v="8"/>
    <x v="7"/>
    <x v="0"/>
    <x v="15"/>
    <x v="1"/>
    <s v="Business"/>
    <x v="3"/>
    <s v="Compact Sleeping Bag"/>
    <n v="8"/>
    <n v="124"/>
    <n v="0.1"/>
    <n v="61.85"/>
    <x v="1744"/>
    <n v="494.8"/>
    <n v="398.00000000000006"/>
    <n v="0.44578853046594985"/>
    <n v="1"/>
  </r>
  <r>
    <x v="1786"/>
    <d v="2026-08-30T00:00:00"/>
    <n v="2026"/>
    <n v="3"/>
    <n v="8"/>
    <x v="7"/>
    <x v="1"/>
    <x v="1"/>
    <x v="3"/>
    <s v="New"/>
    <x v="0"/>
    <s v="Commuter Helmet"/>
    <n v="1"/>
    <n v="81.23"/>
    <n v="0.1"/>
    <n v="42.65"/>
    <x v="1745"/>
    <n v="42.65"/>
    <n v="30.457000000000001"/>
    <n v="0.41660853269864723"/>
    <n v="1"/>
  </r>
  <r>
    <x v="1787"/>
    <d v="2026-08-30T00:00:00"/>
    <n v="2026"/>
    <n v="3"/>
    <n v="8"/>
    <x v="7"/>
    <x v="1"/>
    <x v="12"/>
    <x v="0"/>
    <s v="Business"/>
    <x v="0"/>
    <s v="Compact Repair Kit"/>
    <n v="2"/>
    <n v="41.06"/>
    <n v="0.05"/>
    <n v="16.559999999999999"/>
    <x v="1746"/>
    <n v="33.119999999999997"/>
    <n v="44.893999999999998"/>
    <n v="0.5754608147255621"/>
    <n v="1"/>
  </r>
  <r>
    <x v="1788"/>
    <d v="2026-08-30T00:00:00"/>
    <n v="2026"/>
    <n v="3"/>
    <n v="8"/>
    <x v="7"/>
    <x v="3"/>
    <x v="7"/>
    <x v="3"/>
    <s v="Returning"/>
    <x v="1"/>
    <s v="Trail Boots"/>
    <n v="1"/>
    <n v="143.49"/>
    <n v="0.1"/>
    <n v="80.72"/>
    <x v="1747"/>
    <n v="80.72"/>
    <n v="48.421000000000021"/>
    <n v="0.3749467636149636"/>
    <n v="1"/>
  </r>
  <r>
    <x v="1789"/>
    <d v="2026-08-30T00:00:00"/>
    <n v="2026"/>
    <n v="3"/>
    <n v="8"/>
    <x v="7"/>
    <x v="2"/>
    <x v="3"/>
    <x v="2"/>
    <s v="New"/>
    <x v="1"/>
    <s v="Trail Boots"/>
    <n v="1"/>
    <n v="143.38"/>
    <n v="0"/>
    <n v="78.37"/>
    <x v="1748"/>
    <n v="78.37"/>
    <n v="65.009999999999991"/>
    <n v="0.45341051750592826"/>
    <n v="1"/>
  </r>
  <r>
    <x v="1790"/>
    <d v="2026-08-30T00:00:00"/>
    <n v="2026"/>
    <n v="3"/>
    <n v="8"/>
    <x v="7"/>
    <x v="1"/>
    <x v="12"/>
    <x v="3"/>
    <s v="Business"/>
    <x v="1"/>
    <s v="Trail Boots"/>
    <n v="1"/>
    <n v="144.54"/>
    <n v="0"/>
    <n v="78.77"/>
    <x v="1749"/>
    <n v="78.77"/>
    <n v="65.77"/>
    <n v="0.45502974955029751"/>
    <n v="1"/>
  </r>
  <r>
    <x v="1791"/>
    <d v="2026-08-30T00:00:00"/>
    <n v="2026"/>
    <n v="3"/>
    <n v="8"/>
    <x v="7"/>
    <x v="3"/>
    <x v="8"/>
    <x v="3"/>
    <s v="Returning"/>
    <x v="4"/>
    <s v="Resistance Band Set"/>
    <n v="1"/>
    <n v="40.92"/>
    <n v="0.1"/>
    <n v="14.94"/>
    <x v="1750"/>
    <n v="14.94"/>
    <n v="21.888000000000005"/>
    <n v="0.59433040078201382"/>
    <n v="1"/>
  </r>
  <r>
    <x v="1792"/>
    <d v="2026-08-31T00:00:00"/>
    <n v="2026"/>
    <n v="3"/>
    <n v="8"/>
    <x v="7"/>
    <x v="1"/>
    <x v="12"/>
    <x v="1"/>
    <s v="Business"/>
    <x v="1"/>
    <s v="Summit Backpack 45L"/>
    <n v="5"/>
    <n v="151.21"/>
    <n v="0.15"/>
    <n v="77.12"/>
    <x v="1751"/>
    <n v="385.6"/>
    <n v="257.04250000000002"/>
    <n v="0.39997743691087967"/>
    <n v="1"/>
  </r>
  <r>
    <x v="1793"/>
    <d v="2026-08-31T00:00:00"/>
    <n v="2026"/>
    <n v="3"/>
    <n v="8"/>
    <x v="7"/>
    <x v="3"/>
    <x v="8"/>
    <x v="3"/>
    <s v="New"/>
    <x v="4"/>
    <s v="Resistance Band Set"/>
    <n v="1"/>
    <n v="40.770000000000003"/>
    <n v="0"/>
    <n v="15.13"/>
    <x v="1752"/>
    <n v="15.13"/>
    <n v="25.64"/>
    <n v="0.62889379445670834"/>
    <n v="1"/>
  </r>
  <r>
    <x v="1794"/>
    <d v="2026-08-31T00:00:00"/>
    <n v="2026"/>
    <n v="3"/>
    <n v="8"/>
    <x v="7"/>
    <x v="0"/>
    <x v="0"/>
    <x v="3"/>
    <s v="New"/>
    <x v="4"/>
    <s v="Recovery Roller"/>
    <n v="1"/>
    <n v="35.47"/>
    <n v="0.05"/>
    <n v="14.1"/>
    <x v="1753"/>
    <n v="14.1"/>
    <n v="19.596499999999999"/>
    <n v="0.58155891561438122"/>
    <n v="1"/>
  </r>
  <r>
    <x v="1795"/>
    <d v="2026-08-31T00:00:00"/>
    <n v="2026"/>
    <n v="3"/>
    <n v="8"/>
    <x v="7"/>
    <x v="3"/>
    <x v="8"/>
    <x v="0"/>
    <s v="Returning"/>
    <x v="0"/>
    <s v="Commuter Helmet"/>
    <n v="1"/>
    <n v="81.72"/>
    <n v="0"/>
    <n v="42.38"/>
    <x v="1032"/>
    <n v="42.38"/>
    <n v="39.339999999999996"/>
    <n v="0.48139990210474787"/>
    <n v="1"/>
  </r>
  <r>
    <x v="1796"/>
    <d v="2026-08-31T00:00:00"/>
    <n v="2026"/>
    <n v="3"/>
    <n v="8"/>
    <x v="7"/>
    <x v="3"/>
    <x v="7"/>
    <x v="0"/>
    <s v="New"/>
    <x v="2"/>
    <s v="Packing Cube Set"/>
    <n v="1"/>
    <n v="45.84"/>
    <n v="0"/>
    <n v="17.84"/>
    <x v="412"/>
    <n v="17.84"/>
    <n v="28.000000000000004"/>
    <n v="0.61082024432809778"/>
    <n v="1"/>
  </r>
  <r>
    <x v="1797"/>
    <d v="2026-08-31T00:00:00"/>
    <n v="2026"/>
    <n v="3"/>
    <n v="8"/>
    <x v="7"/>
    <x v="1"/>
    <x v="12"/>
    <x v="0"/>
    <s v="New"/>
    <x v="2"/>
    <s v="Packing Cube Set"/>
    <n v="1"/>
    <n v="46.59"/>
    <n v="0"/>
    <n v="18.47"/>
    <x v="1754"/>
    <n v="18.47"/>
    <n v="28.120000000000005"/>
    <n v="0.60356299635114841"/>
    <n v="1"/>
  </r>
  <r>
    <x v="1798"/>
    <d v="2026-08-31T00:00:00"/>
    <n v="2026"/>
    <n v="3"/>
    <n v="8"/>
    <x v="7"/>
    <x v="0"/>
    <x v="15"/>
    <x v="2"/>
    <s v="Business"/>
    <x v="1"/>
    <s v="Trekking Poles"/>
    <n v="1"/>
    <n v="69.959999999999994"/>
    <n v="0"/>
    <n v="32.340000000000003"/>
    <x v="1755"/>
    <n v="32.340000000000003"/>
    <n v="37.61999999999999"/>
    <n v="0.53773584905660365"/>
    <n v="1"/>
  </r>
  <r>
    <x v="1799"/>
    <d v="2026-09-01T00:00:00"/>
    <n v="2026"/>
    <n v="3"/>
    <n v="9"/>
    <x v="8"/>
    <x v="1"/>
    <x v="6"/>
    <x v="2"/>
    <s v="Returning"/>
    <x v="0"/>
    <s v="Trail Bike Light"/>
    <n v="5"/>
    <n v="50.76"/>
    <n v="0"/>
    <n v="22.89"/>
    <x v="1756"/>
    <n v="114.45"/>
    <n v="139.34999999999997"/>
    <n v="0.54905437352245856"/>
    <n v="1"/>
  </r>
  <r>
    <x v="1800"/>
    <d v="2026-09-01T00:00:00"/>
    <n v="2026"/>
    <n v="3"/>
    <n v="9"/>
    <x v="8"/>
    <x v="1"/>
    <x v="12"/>
    <x v="3"/>
    <s v="Returning"/>
    <x v="1"/>
    <s v="Hiking Daypack 20L"/>
    <n v="1"/>
    <n v="94.29"/>
    <n v="0.1"/>
    <n v="45.12"/>
    <x v="1757"/>
    <n v="45.12"/>
    <n v="39.741000000000007"/>
    <n v="0.46830699614663984"/>
    <n v="1"/>
  </r>
  <r>
    <x v="1801"/>
    <d v="2026-09-01T00:00:00"/>
    <n v="2026"/>
    <n v="3"/>
    <n v="9"/>
    <x v="8"/>
    <x v="1"/>
    <x v="12"/>
    <x v="1"/>
    <s v="Business"/>
    <x v="0"/>
    <s v="Commuter Helmet"/>
    <n v="6"/>
    <n v="81.430000000000007"/>
    <n v="0.05"/>
    <n v="42.24"/>
    <x v="1758"/>
    <n v="253.44"/>
    <n v="210.71100000000001"/>
    <n v="0.45397079829624415"/>
    <n v="1"/>
  </r>
  <r>
    <x v="1802"/>
    <d v="2026-09-01T00:00:00"/>
    <n v="2026"/>
    <n v="3"/>
    <n v="9"/>
    <x v="8"/>
    <x v="2"/>
    <x v="5"/>
    <x v="0"/>
    <s v="Returning"/>
    <x v="2"/>
    <s v="Packing Cube Set"/>
    <n v="1"/>
    <n v="45.54"/>
    <n v="0.1"/>
    <n v="18.440000000000001"/>
    <x v="1759"/>
    <n v="18.440000000000001"/>
    <n v="22.545999999999996"/>
    <n v="0.5500902747279558"/>
    <n v="1"/>
  </r>
  <r>
    <x v="1803"/>
    <d v="2026-09-01T00:00:00"/>
    <n v="2026"/>
    <n v="3"/>
    <n v="9"/>
    <x v="8"/>
    <x v="0"/>
    <x v="15"/>
    <x v="3"/>
    <s v="Returning"/>
    <x v="1"/>
    <s v="Summit Backpack 45L"/>
    <n v="2"/>
    <n v="156.63999999999999"/>
    <n v="0.1"/>
    <n v="80.09"/>
    <x v="1760"/>
    <n v="160.18"/>
    <n v="121.77199999999999"/>
    <n v="0.43188911587787987"/>
    <n v="1"/>
  </r>
  <r>
    <x v="1804"/>
    <d v="2026-09-01T00:00:00"/>
    <n v="2026"/>
    <n v="3"/>
    <n v="9"/>
    <x v="8"/>
    <x v="3"/>
    <x v="7"/>
    <x v="3"/>
    <s v="Business"/>
    <x v="1"/>
    <s v="Trekking Poles"/>
    <n v="1"/>
    <n v="72.81"/>
    <n v="0"/>
    <n v="32.299999999999997"/>
    <x v="1761"/>
    <n v="32.299999999999997"/>
    <n v="40.510000000000005"/>
    <n v="0.55637961818431536"/>
    <n v="1"/>
  </r>
  <r>
    <x v="1805"/>
    <d v="2026-09-01T00:00:00"/>
    <n v="2026"/>
    <n v="3"/>
    <n v="9"/>
    <x v="8"/>
    <x v="1"/>
    <x v="11"/>
    <x v="2"/>
    <s v="New"/>
    <x v="3"/>
    <s v="Portable Camp Stove"/>
    <n v="6"/>
    <n v="80.319999999999993"/>
    <n v="0"/>
    <n v="38.42"/>
    <x v="1762"/>
    <n v="230.52"/>
    <n v="251.39999999999995"/>
    <n v="0.52166334661354574"/>
    <n v="1"/>
  </r>
  <r>
    <x v="1806"/>
    <d v="2026-09-01T00:00:00"/>
    <n v="2026"/>
    <n v="3"/>
    <n v="9"/>
    <x v="8"/>
    <x v="3"/>
    <x v="13"/>
    <x v="2"/>
    <s v="Returning"/>
    <x v="2"/>
    <s v="Travel Backpack 35L"/>
    <n v="5"/>
    <n v="166.81"/>
    <n v="0.05"/>
    <n v="89.24"/>
    <x v="1763"/>
    <n v="446.2"/>
    <n v="346.14749999999998"/>
    <n v="0.43686324497774021"/>
    <n v="1"/>
  </r>
  <r>
    <x v="1807"/>
    <d v="2026-09-02T00:00:00"/>
    <n v="2026"/>
    <n v="3"/>
    <n v="9"/>
    <x v="8"/>
    <x v="3"/>
    <x v="13"/>
    <x v="0"/>
    <s v="New"/>
    <x v="4"/>
    <s v="Resistance Band Set"/>
    <n v="1"/>
    <n v="40.56"/>
    <n v="0.15"/>
    <n v="14.28"/>
    <x v="1764"/>
    <n v="14.28"/>
    <n v="20.195999999999998"/>
    <n v="0.58579881656804733"/>
    <n v="1"/>
  </r>
  <r>
    <x v="1808"/>
    <d v="2026-09-02T00:00:00"/>
    <n v="2026"/>
    <n v="3"/>
    <n v="9"/>
    <x v="8"/>
    <x v="2"/>
    <x v="16"/>
    <x v="0"/>
    <s v="Returning"/>
    <x v="2"/>
    <s v="Travel Backpack 35L"/>
    <n v="2"/>
    <n v="162.4"/>
    <n v="0.1"/>
    <n v="88.04"/>
    <x v="1765"/>
    <n v="176.08"/>
    <n v="116.23999999999998"/>
    <n v="0.39764641488779412"/>
    <n v="1"/>
  </r>
  <r>
    <x v="1809"/>
    <d v="2026-09-02T00:00:00"/>
    <n v="2026"/>
    <n v="3"/>
    <n v="9"/>
    <x v="8"/>
    <x v="0"/>
    <x v="15"/>
    <x v="2"/>
    <s v="Returning"/>
    <x v="4"/>
    <s v="Weighted Vest"/>
    <n v="5"/>
    <n v="123.09"/>
    <n v="0"/>
    <n v="70.3"/>
    <x v="1766"/>
    <n v="351.5"/>
    <n v="263.95000000000005"/>
    <n v="0.42887318222438869"/>
    <n v="1"/>
  </r>
  <r>
    <x v="1810"/>
    <d v="2026-09-02T00:00:00"/>
    <n v="2026"/>
    <n v="3"/>
    <n v="9"/>
    <x v="8"/>
    <x v="1"/>
    <x v="6"/>
    <x v="3"/>
    <s v="New"/>
    <x v="2"/>
    <s v="Insulated Bottle"/>
    <n v="1"/>
    <n v="36.69"/>
    <n v="0"/>
    <n v="13.92"/>
    <x v="1767"/>
    <n v="13.92"/>
    <n v="22.769999999999996"/>
    <n v="0.6206050695012264"/>
    <n v="1"/>
  </r>
  <r>
    <x v="1811"/>
    <d v="2026-09-02T00:00:00"/>
    <n v="2026"/>
    <n v="3"/>
    <n v="9"/>
    <x v="8"/>
    <x v="2"/>
    <x v="3"/>
    <x v="0"/>
    <s v="Business"/>
    <x v="2"/>
    <s v="Carry-On Duffel"/>
    <n v="4"/>
    <n v="130.43"/>
    <n v="0"/>
    <n v="66.849999999999994"/>
    <x v="1768"/>
    <n v="267.39999999999998"/>
    <n v="254.32000000000005"/>
    <n v="0.48746454036648018"/>
    <n v="1"/>
  </r>
  <r>
    <x v="1812"/>
    <d v="2026-09-03T00:00:00"/>
    <n v="2026"/>
    <n v="3"/>
    <n v="9"/>
    <x v="8"/>
    <x v="1"/>
    <x v="11"/>
    <x v="0"/>
    <s v="Returning"/>
    <x v="1"/>
    <s v="Trail Boots"/>
    <n v="1"/>
    <n v="146.13999999999999"/>
    <n v="0"/>
    <n v="81.040000000000006"/>
    <x v="1769"/>
    <n v="81.040000000000006"/>
    <n v="65.09999999999998"/>
    <n v="0.44546325441357593"/>
    <n v="1"/>
  </r>
  <r>
    <x v="1813"/>
    <d v="2026-09-03T00:00:00"/>
    <n v="2026"/>
    <n v="3"/>
    <n v="9"/>
    <x v="8"/>
    <x v="1"/>
    <x v="14"/>
    <x v="2"/>
    <s v="New"/>
    <x v="3"/>
    <s v="Alpine Tent 4P"/>
    <n v="4"/>
    <n v="332.93"/>
    <n v="0"/>
    <n v="193.56"/>
    <x v="1770"/>
    <n v="774.24"/>
    <n v="557.48"/>
    <n v="0.41861652599645571"/>
    <n v="1"/>
  </r>
  <r>
    <x v="1814"/>
    <d v="2026-09-03T00:00:00"/>
    <n v="2026"/>
    <n v="3"/>
    <n v="9"/>
    <x v="8"/>
    <x v="1"/>
    <x v="14"/>
    <x v="2"/>
    <s v="Business"/>
    <x v="3"/>
    <s v="Compact Sleeping Bag"/>
    <n v="4"/>
    <n v="122.43"/>
    <n v="0"/>
    <n v="61.5"/>
    <x v="1771"/>
    <n v="246"/>
    <n v="243.72000000000003"/>
    <n v="0.49767213918157316"/>
    <n v="1"/>
  </r>
  <r>
    <x v="1815"/>
    <d v="2026-09-03T00:00:00"/>
    <n v="2026"/>
    <n v="3"/>
    <n v="9"/>
    <x v="8"/>
    <x v="2"/>
    <x v="2"/>
    <x v="3"/>
    <s v="Returning"/>
    <x v="0"/>
    <s v="Commuter Helmet"/>
    <n v="3"/>
    <n v="81.12"/>
    <n v="0.1"/>
    <n v="41.78"/>
    <x v="1772"/>
    <n v="125.34"/>
    <n v="93.684000000000026"/>
    <n v="0.42773394696471628"/>
    <n v="1"/>
  </r>
  <r>
    <x v="1816"/>
    <d v="2026-09-03T00:00:00"/>
    <n v="2026"/>
    <n v="3"/>
    <n v="9"/>
    <x v="8"/>
    <x v="1"/>
    <x v="14"/>
    <x v="0"/>
    <s v="Returning"/>
    <x v="2"/>
    <s v="Travel Backpack 35L"/>
    <n v="1"/>
    <n v="168.54"/>
    <n v="0.05"/>
    <n v="87.82"/>
    <x v="1773"/>
    <n v="87.82"/>
    <n v="72.292999999999978"/>
    <n v="0.45151236938911887"/>
    <n v="1"/>
  </r>
  <r>
    <x v="1817"/>
    <d v="2026-09-03T00:00:00"/>
    <n v="2026"/>
    <n v="3"/>
    <n v="9"/>
    <x v="8"/>
    <x v="0"/>
    <x v="0"/>
    <x v="2"/>
    <s v="New"/>
    <x v="0"/>
    <s v="Compact Repair Kit"/>
    <n v="4"/>
    <n v="39.61"/>
    <n v="0.1"/>
    <n v="16.829999999999998"/>
    <x v="1774"/>
    <n v="67.319999999999993"/>
    <n v="75.27600000000001"/>
    <n v="0.52789699570815452"/>
    <n v="1"/>
  </r>
  <r>
    <x v="1818"/>
    <d v="2026-09-04T00:00:00"/>
    <n v="2026"/>
    <n v="3"/>
    <n v="9"/>
    <x v="8"/>
    <x v="3"/>
    <x v="8"/>
    <x v="0"/>
    <s v="Returning"/>
    <x v="4"/>
    <s v="Resistance Band Set"/>
    <n v="1"/>
    <n v="39.85"/>
    <n v="0.1"/>
    <n v="14.96"/>
    <x v="1775"/>
    <n v="14.96"/>
    <n v="20.905000000000001"/>
    <n v="0.58288024536456151"/>
    <n v="1"/>
  </r>
  <r>
    <x v="1819"/>
    <d v="2026-09-04T00:00:00"/>
    <n v="2026"/>
    <n v="3"/>
    <n v="9"/>
    <x v="8"/>
    <x v="3"/>
    <x v="8"/>
    <x v="0"/>
    <s v="New"/>
    <x v="4"/>
    <s v="Resistance Band Set"/>
    <n v="1"/>
    <n v="40.51"/>
    <n v="0.05"/>
    <n v="14.7"/>
    <x v="1575"/>
    <n v="14.7"/>
    <n v="23.784499999999998"/>
    <n v="0.6180280372617547"/>
    <n v="1"/>
  </r>
  <r>
    <x v="1820"/>
    <d v="2026-09-05T00:00:00"/>
    <n v="2026"/>
    <n v="3"/>
    <n v="9"/>
    <x v="8"/>
    <x v="1"/>
    <x v="12"/>
    <x v="0"/>
    <s v="Returning"/>
    <x v="3"/>
    <s v="Compact Sleeping Bag"/>
    <n v="1"/>
    <n v="121.59"/>
    <n v="0"/>
    <n v="62.44"/>
    <x v="1776"/>
    <n v="62.44"/>
    <n v="59.150000000000006"/>
    <n v="0.4864709268854347"/>
    <n v="1"/>
  </r>
  <r>
    <x v="1821"/>
    <d v="2026-09-05T00:00:00"/>
    <n v="2026"/>
    <n v="3"/>
    <n v="9"/>
    <x v="8"/>
    <x v="3"/>
    <x v="8"/>
    <x v="1"/>
    <s v="Business"/>
    <x v="1"/>
    <s v="Summit Backpack 45L"/>
    <n v="4"/>
    <n v="152.99"/>
    <n v="0.15"/>
    <n v="77.12"/>
    <x v="1777"/>
    <n v="308.48"/>
    <n v="211.68600000000004"/>
    <n v="0.40695854784818697"/>
    <n v="1"/>
  </r>
  <r>
    <x v="1822"/>
    <d v="2026-09-05T00:00:00"/>
    <n v="2026"/>
    <n v="3"/>
    <n v="9"/>
    <x v="8"/>
    <x v="2"/>
    <x v="10"/>
    <x v="0"/>
    <s v="Business"/>
    <x v="2"/>
    <s v="Insulated Bottle"/>
    <n v="3"/>
    <n v="36.19"/>
    <n v="0.1"/>
    <n v="13.97"/>
    <x v="1778"/>
    <n v="41.910000000000004"/>
    <n v="55.80299999999999"/>
    <n v="0.57109084768659235"/>
    <n v="1"/>
  </r>
  <r>
    <x v="1823"/>
    <d v="2026-09-05T00:00:00"/>
    <n v="2026"/>
    <n v="3"/>
    <n v="9"/>
    <x v="8"/>
    <x v="2"/>
    <x v="16"/>
    <x v="2"/>
    <s v="New"/>
    <x v="1"/>
    <s v="Trail Boots"/>
    <n v="2"/>
    <n v="142.44"/>
    <n v="0"/>
    <n v="77.33"/>
    <x v="1779"/>
    <n v="154.66"/>
    <n v="130.22"/>
    <n v="0.45710474585790506"/>
    <n v="1"/>
  </r>
  <r>
    <x v="1824"/>
    <d v="2026-09-05T00:00:00"/>
    <n v="2026"/>
    <n v="3"/>
    <n v="9"/>
    <x v="8"/>
    <x v="1"/>
    <x v="6"/>
    <x v="0"/>
    <s v="New"/>
    <x v="2"/>
    <s v="Carry-On Duffel"/>
    <n v="2"/>
    <n v="133.81"/>
    <n v="0"/>
    <n v="66.78"/>
    <x v="1780"/>
    <n v="133.56"/>
    <n v="134.06"/>
    <n v="0.5009341603766535"/>
    <n v="1"/>
  </r>
  <r>
    <x v="1825"/>
    <d v="2026-09-05T00:00:00"/>
    <n v="2026"/>
    <n v="3"/>
    <n v="9"/>
    <x v="8"/>
    <x v="1"/>
    <x v="12"/>
    <x v="2"/>
    <s v="New"/>
    <x v="4"/>
    <s v="Resistance Band Set"/>
    <n v="2"/>
    <n v="40.49"/>
    <n v="0.15"/>
    <n v="14.32"/>
    <x v="1781"/>
    <n v="28.64"/>
    <n v="40.192999999999998"/>
    <n v="0.58392050324698908"/>
    <n v="1"/>
  </r>
  <r>
    <x v="1826"/>
    <d v="2026-09-05T00:00:00"/>
    <n v="2026"/>
    <n v="3"/>
    <n v="9"/>
    <x v="8"/>
    <x v="2"/>
    <x v="2"/>
    <x v="0"/>
    <s v="Business"/>
    <x v="3"/>
    <s v="Trail Tent 2P"/>
    <n v="4"/>
    <n v="198.1"/>
    <n v="0"/>
    <n v="101.61"/>
    <x v="1782"/>
    <n v="406.44"/>
    <n v="385.96"/>
    <n v="0.48707723372034323"/>
    <n v="1"/>
  </r>
  <r>
    <x v="1827"/>
    <d v="2026-09-05T00:00:00"/>
    <n v="2026"/>
    <n v="3"/>
    <n v="9"/>
    <x v="8"/>
    <x v="1"/>
    <x v="12"/>
    <x v="2"/>
    <s v="New"/>
    <x v="0"/>
    <s v="Commuter Helmet"/>
    <n v="1"/>
    <n v="83.73"/>
    <n v="0.15"/>
    <n v="43.34"/>
    <x v="1783"/>
    <n v="43.34"/>
    <n v="27.830500000000001"/>
    <n v="0.39103982689457006"/>
    <n v="1"/>
  </r>
  <r>
    <x v="1828"/>
    <d v="2026-09-06T00:00:00"/>
    <n v="2026"/>
    <n v="3"/>
    <n v="9"/>
    <x v="8"/>
    <x v="1"/>
    <x v="14"/>
    <x v="2"/>
    <s v="New"/>
    <x v="3"/>
    <s v="Trail Tent 2P"/>
    <n v="2"/>
    <n v="194.92"/>
    <n v="0"/>
    <n v="102.66"/>
    <x v="1784"/>
    <n v="205.32"/>
    <n v="184.51999999999998"/>
    <n v="0.47332238867227577"/>
    <n v="1"/>
  </r>
  <r>
    <x v="1829"/>
    <d v="2026-09-06T00:00:00"/>
    <n v="2026"/>
    <n v="3"/>
    <n v="9"/>
    <x v="8"/>
    <x v="1"/>
    <x v="12"/>
    <x v="2"/>
    <s v="New"/>
    <x v="2"/>
    <s v="Travel Backpack 35L"/>
    <n v="1"/>
    <n v="161.03"/>
    <n v="0"/>
    <n v="89.86"/>
    <x v="1785"/>
    <n v="89.86"/>
    <n v="71.17"/>
    <n v="0.44196733527914056"/>
    <n v="1"/>
  </r>
  <r>
    <x v="1830"/>
    <d v="2026-09-06T00:00:00"/>
    <n v="2026"/>
    <n v="3"/>
    <n v="9"/>
    <x v="8"/>
    <x v="3"/>
    <x v="4"/>
    <x v="3"/>
    <s v="New"/>
    <x v="4"/>
    <s v="Recovery Roller"/>
    <n v="1"/>
    <n v="35.68"/>
    <n v="0.05"/>
    <n v="13.76"/>
    <x v="1786"/>
    <n v="13.76"/>
    <n v="20.136000000000003"/>
    <n v="0.59405239556289835"/>
    <n v="1"/>
  </r>
  <r>
    <x v="1831"/>
    <d v="2026-09-06T00:00:00"/>
    <n v="2026"/>
    <n v="3"/>
    <n v="9"/>
    <x v="8"/>
    <x v="1"/>
    <x v="6"/>
    <x v="0"/>
    <s v="New"/>
    <x v="0"/>
    <s v="Compact Repair Kit"/>
    <n v="1"/>
    <n v="39.68"/>
    <n v="0.05"/>
    <n v="16.63"/>
    <x v="1787"/>
    <n v="16.63"/>
    <n v="21.065999999999999"/>
    <n v="0.55883913412563668"/>
    <n v="1"/>
  </r>
  <r>
    <x v="1832"/>
    <d v="2026-09-06T00:00:00"/>
    <n v="2026"/>
    <n v="3"/>
    <n v="9"/>
    <x v="8"/>
    <x v="2"/>
    <x v="10"/>
    <x v="0"/>
    <s v="New"/>
    <x v="1"/>
    <s v="Trail Boots"/>
    <n v="3"/>
    <n v="146.22"/>
    <n v="0"/>
    <n v="80.13"/>
    <x v="1788"/>
    <n v="240.39"/>
    <n v="198.26999999999998"/>
    <n v="0.4519901518260156"/>
    <n v="1"/>
  </r>
  <r>
    <x v="1833"/>
    <d v="2026-09-06T00:00:00"/>
    <n v="2026"/>
    <n v="3"/>
    <n v="9"/>
    <x v="8"/>
    <x v="3"/>
    <x v="7"/>
    <x v="2"/>
    <s v="Returning"/>
    <x v="1"/>
    <s v="Trekking Poles"/>
    <n v="1"/>
    <n v="71.680000000000007"/>
    <n v="0"/>
    <n v="31.87"/>
    <x v="1789"/>
    <n v="31.87"/>
    <n v="39.81"/>
    <n v="0.5553850446428571"/>
    <n v="1"/>
  </r>
  <r>
    <x v="1834"/>
    <d v="2026-09-06T00:00:00"/>
    <n v="2026"/>
    <n v="3"/>
    <n v="9"/>
    <x v="8"/>
    <x v="2"/>
    <x v="10"/>
    <x v="3"/>
    <s v="New"/>
    <x v="4"/>
    <s v="Training Mat"/>
    <n v="2"/>
    <n v="51.77"/>
    <n v="0"/>
    <n v="21.46"/>
    <x v="1790"/>
    <n v="42.92"/>
    <n v="60.620000000000005"/>
    <n v="0.58547421286459345"/>
    <n v="1"/>
  </r>
  <r>
    <x v="1835"/>
    <d v="2026-09-06T00:00:00"/>
    <n v="2026"/>
    <n v="3"/>
    <n v="9"/>
    <x v="8"/>
    <x v="2"/>
    <x v="5"/>
    <x v="1"/>
    <s v="Returning"/>
    <x v="4"/>
    <s v="Resistance Band Set"/>
    <n v="4"/>
    <n v="39.4"/>
    <n v="0.15"/>
    <n v="14.95"/>
    <x v="1791"/>
    <n v="59.8"/>
    <n v="74.159999999999982"/>
    <n v="0.55359808898178553"/>
    <n v="1"/>
  </r>
  <r>
    <x v="1836"/>
    <d v="2026-09-06T00:00:00"/>
    <n v="2026"/>
    <n v="3"/>
    <n v="9"/>
    <x v="8"/>
    <x v="3"/>
    <x v="8"/>
    <x v="0"/>
    <s v="New"/>
    <x v="2"/>
    <s v="Packing Cube Set"/>
    <n v="1"/>
    <n v="47.17"/>
    <n v="0"/>
    <n v="18.64"/>
    <x v="1792"/>
    <n v="18.64"/>
    <n v="28.53"/>
    <n v="0.60483358066567738"/>
    <n v="1"/>
  </r>
  <r>
    <x v="1837"/>
    <d v="2026-09-06T00:00:00"/>
    <n v="2026"/>
    <n v="3"/>
    <n v="9"/>
    <x v="8"/>
    <x v="3"/>
    <x v="4"/>
    <x v="3"/>
    <s v="Returning"/>
    <x v="4"/>
    <s v="Training Mat"/>
    <n v="2"/>
    <n v="50.41"/>
    <n v="0.1"/>
    <n v="22.05"/>
    <x v="1793"/>
    <n v="44.1"/>
    <n v="46.637999999999998"/>
    <n v="0.51398532037294187"/>
    <n v="1"/>
  </r>
  <r>
    <x v="1838"/>
    <d v="2026-09-06T00:00:00"/>
    <n v="2026"/>
    <n v="3"/>
    <n v="9"/>
    <x v="8"/>
    <x v="3"/>
    <x v="13"/>
    <x v="0"/>
    <s v="Business"/>
    <x v="0"/>
    <s v="Commuter Helmet"/>
    <n v="4"/>
    <n v="80.38"/>
    <n v="0.1"/>
    <n v="42.55"/>
    <x v="1794"/>
    <n v="170.2"/>
    <n v="119.16800000000001"/>
    <n v="0.41182162505874875"/>
    <n v="1"/>
  </r>
  <r>
    <x v="1839"/>
    <d v="2026-09-07T00:00:00"/>
    <n v="2026"/>
    <n v="3"/>
    <n v="9"/>
    <x v="8"/>
    <x v="0"/>
    <x v="0"/>
    <x v="0"/>
    <s v="Business"/>
    <x v="4"/>
    <s v="Resistance Band Set"/>
    <n v="2"/>
    <n v="40.78"/>
    <n v="0"/>
    <n v="15.04"/>
    <x v="1795"/>
    <n v="30.08"/>
    <n v="51.480000000000004"/>
    <n v="0.63119176066699367"/>
    <n v="1"/>
  </r>
  <r>
    <x v="1840"/>
    <d v="2026-09-07T00:00:00"/>
    <n v="2026"/>
    <n v="3"/>
    <n v="9"/>
    <x v="8"/>
    <x v="1"/>
    <x v="12"/>
    <x v="0"/>
    <s v="Returning"/>
    <x v="1"/>
    <s v="Trail Boots"/>
    <n v="1"/>
    <n v="141.69"/>
    <n v="0"/>
    <n v="80.34"/>
    <x v="1796"/>
    <n v="80.34"/>
    <n v="61.349999999999994"/>
    <n v="0.43298750793986868"/>
    <n v="1"/>
  </r>
  <r>
    <x v="1841"/>
    <d v="2026-09-07T00:00:00"/>
    <n v="2026"/>
    <n v="3"/>
    <n v="9"/>
    <x v="8"/>
    <x v="3"/>
    <x v="8"/>
    <x v="0"/>
    <s v="New"/>
    <x v="3"/>
    <s v="Portable Camp Stove"/>
    <n v="1"/>
    <n v="83.28"/>
    <n v="0.1"/>
    <n v="39.75"/>
    <x v="1797"/>
    <n v="39.75"/>
    <n v="35.201999999999998"/>
    <n v="0.46966058277297468"/>
    <n v="1"/>
  </r>
  <r>
    <x v="1842"/>
    <d v="2026-09-07T00:00:00"/>
    <n v="2026"/>
    <n v="3"/>
    <n v="9"/>
    <x v="8"/>
    <x v="3"/>
    <x v="7"/>
    <x v="3"/>
    <s v="Returning"/>
    <x v="3"/>
    <s v="Portable Camp Stove"/>
    <n v="2"/>
    <n v="82.43"/>
    <n v="0"/>
    <n v="40.51"/>
    <x v="1798"/>
    <n v="81.02"/>
    <n v="83.840000000000018"/>
    <n v="0.50855271139148372"/>
    <n v="1"/>
  </r>
  <r>
    <x v="1843"/>
    <d v="2026-09-07T00:00:00"/>
    <n v="2026"/>
    <n v="3"/>
    <n v="9"/>
    <x v="8"/>
    <x v="0"/>
    <x v="15"/>
    <x v="3"/>
    <s v="New"/>
    <x v="4"/>
    <s v="Recovery Roller"/>
    <n v="4"/>
    <n v="36.380000000000003"/>
    <n v="0"/>
    <n v="14.16"/>
    <x v="1799"/>
    <n v="56.64"/>
    <n v="88.88000000000001"/>
    <n v="0.61077515118196812"/>
    <n v="1"/>
  </r>
  <r>
    <x v="1844"/>
    <d v="2026-09-07T00:00:00"/>
    <n v="2026"/>
    <n v="3"/>
    <n v="9"/>
    <x v="8"/>
    <x v="1"/>
    <x v="11"/>
    <x v="0"/>
    <s v="New"/>
    <x v="0"/>
    <s v="Commuter Helmet"/>
    <n v="1"/>
    <n v="82.86"/>
    <n v="0"/>
    <n v="43.33"/>
    <x v="769"/>
    <n v="43.33"/>
    <n v="39.53"/>
    <n v="0.47706975621530295"/>
    <n v="1"/>
  </r>
  <r>
    <x v="1845"/>
    <d v="2026-09-07T00:00:00"/>
    <n v="2026"/>
    <n v="3"/>
    <n v="9"/>
    <x v="8"/>
    <x v="0"/>
    <x v="9"/>
    <x v="0"/>
    <s v="New"/>
    <x v="2"/>
    <s v="Packing Cube Set"/>
    <n v="1"/>
    <n v="46.44"/>
    <n v="0.05"/>
    <n v="17.88"/>
    <x v="1641"/>
    <n v="17.88"/>
    <n v="26.237999999999996"/>
    <n v="0.59472324221406225"/>
    <n v="1"/>
  </r>
  <r>
    <x v="1846"/>
    <d v="2026-09-07T00:00:00"/>
    <n v="2026"/>
    <n v="3"/>
    <n v="9"/>
    <x v="8"/>
    <x v="0"/>
    <x v="0"/>
    <x v="1"/>
    <s v="Business"/>
    <x v="2"/>
    <s v="Carry-On Duffel"/>
    <n v="4"/>
    <n v="133.26"/>
    <n v="0.1"/>
    <n v="68.77"/>
    <x v="1800"/>
    <n v="275.08"/>
    <n v="204.65600000000001"/>
    <n v="0.42660129738022579"/>
    <n v="1"/>
  </r>
  <r>
    <x v="1847"/>
    <d v="2026-09-07T00:00:00"/>
    <n v="2026"/>
    <n v="3"/>
    <n v="9"/>
    <x v="8"/>
    <x v="1"/>
    <x v="12"/>
    <x v="3"/>
    <s v="New"/>
    <x v="1"/>
    <s v="Trail Boots"/>
    <n v="1"/>
    <n v="147.36000000000001"/>
    <n v="0"/>
    <n v="81.599999999999994"/>
    <x v="1801"/>
    <n v="81.599999999999994"/>
    <n v="65.760000000000019"/>
    <n v="0.44625407166123787"/>
    <n v="1"/>
  </r>
  <r>
    <x v="1848"/>
    <d v="2026-09-07T00:00:00"/>
    <n v="2026"/>
    <n v="3"/>
    <n v="9"/>
    <x v="8"/>
    <x v="0"/>
    <x v="0"/>
    <x v="0"/>
    <s v="New"/>
    <x v="2"/>
    <s v="Travel Backpack 35L"/>
    <n v="2"/>
    <n v="166.13"/>
    <n v="0.15"/>
    <n v="86.71"/>
    <x v="1802"/>
    <n v="173.42"/>
    <n v="109.001"/>
    <n v="0.38595217777714835"/>
    <n v="1"/>
  </r>
  <r>
    <x v="1849"/>
    <d v="2026-09-07T00:00:00"/>
    <n v="2026"/>
    <n v="3"/>
    <n v="9"/>
    <x v="8"/>
    <x v="2"/>
    <x v="3"/>
    <x v="0"/>
    <s v="New"/>
    <x v="4"/>
    <s v="Training Mat"/>
    <n v="1"/>
    <n v="51.74"/>
    <n v="0"/>
    <n v="22.45"/>
    <x v="1803"/>
    <n v="22.45"/>
    <n v="29.290000000000003"/>
    <n v="0.56609972941631237"/>
    <n v="1"/>
  </r>
  <r>
    <x v="1850"/>
    <d v="2026-09-08T00:00:00"/>
    <n v="2026"/>
    <n v="3"/>
    <n v="9"/>
    <x v="8"/>
    <x v="0"/>
    <x v="0"/>
    <x v="2"/>
    <s v="Returning"/>
    <x v="1"/>
    <s v="Trekking Poles"/>
    <n v="1"/>
    <n v="71.7"/>
    <n v="0"/>
    <n v="32"/>
    <x v="1804"/>
    <n v="32"/>
    <n v="39.700000000000003"/>
    <n v="0.55369595536959559"/>
    <n v="1"/>
  </r>
  <r>
    <x v="1851"/>
    <d v="2026-09-08T00:00:00"/>
    <n v="2026"/>
    <n v="3"/>
    <n v="9"/>
    <x v="8"/>
    <x v="2"/>
    <x v="2"/>
    <x v="0"/>
    <s v="Returning"/>
    <x v="0"/>
    <s v="Compact Repair Kit"/>
    <n v="2"/>
    <n v="39.409999999999997"/>
    <n v="0.05"/>
    <n v="17.12"/>
    <x v="1805"/>
    <n v="34.24"/>
    <n v="40.638999999999989"/>
    <n v="0.54272893601677363"/>
    <n v="1"/>
  </r>
  <r>
    <x v="1852"/>
    <d v="2026-09-08T00:00:00"/>
    <n v="2026"/>
    <n v="3"/>
    <n v="9"/>
    <x v="8"/>
    <x v="0"/>
    <x v="9"/>
    <x v="0"/>
    <s v="New"/>
    <x v="3"/>
    <s v="Alpine Tent 4P"/>
    <n v="2"/>
    <n v="345.33"/>
    <n v="0"/>
    <n v="198.22"/>
    <x v="1806"/>
    <n v="396.44"/>
    <n v="294.21999999999997"/>
    <n v="0.42599832044710856"/>
    <n v="1"/>
  </r>
  <r>
    <x v="1853"/>
    <d v="2026-09-09T00:00:00"/>
    <n v="2026"/>
    <n v="3"/>
    <n v="9"/>
    <x v="8"/>
    <x v="3"/>
    <x v="13"/>
    <x v="0"/>
    <s v="Returning"/>
    <x v="1"/>
    <s v="Trail Boots"/>
    <n v="1"/>
    <n v="145.33000000000001"/>
    <n v="0.1"/>
    <n v="80.97"/>
    <x v="1807"/>
    <n v="80.97"/>
    <n v="49.827000000000027"/>
    <n v="0.3809491043372556"/>
    <n v="1"/>
  </r>
  <r>
    <x v="1854"/>
    <d v="2026-09-09T00:00:00"/>
    <n v="2026"/>
    <n v="3"/>
    <n v="9"/>
    <x v="8"/>
    <x v="0"/>
    <x v="0"/>
    <x v="0"/>
    <s v="Returning"/>
    <x v="0"/>
    <s v="Trail Bike Light"/>
    <n v="3"/>
    <n v="50.03"/>
    <n v="0.1"/>
    <n v="22.89"/>
    <x v="1808"/>
    <n v="68.67"/>
    <n v="66.411000000000016"/>
    <n v="0.49163835032313952"/>
    <n v="1"/>
  </r>
  <r>
    <x v="1855"/>
    <d v="2026-09-09T00:00:00"/>
    <n v="2026"/>
    <n v="3"/>
    <n v="9"/>
    <x v="8"/>
    <x v="1"/>
    <x v="1"/>
    <x v="3"/>
    <s v="Returning"/>
    <x v="2"/>
    <s v="Insulated Bottle"/>
    <n v="1"/>
    <n v="35.68"/>
    <n v="0.05"/>
    <n v="13.37"/>
    <x v="1786"/>
    <n v="13.37"/>
    <n v="20.526000000000003"/>
    <n v="0.60555817795610112"/>
    <n v="1"/>
  </r>
  <r>
    <x v="1856"/>
    <d v="2026-09-09T00:00:00"/>
    <n v="2026"/>
    <n v="3"/>
    <n v="9"/>
    <x v="8"/>
    <x v="3"/>
    <x v="8"/>
    <x v="0"/>
    <s v="Returning"/>
    <x v="3"/>
    <s v="Alpine Tent 4P"/>
    <n v="1"/>
    <n v="341.87"/>
    <n v="0.1"/>
    <n v="190.66"/>
    <x v="1809"/>
    <n v="190.66"/>
    <n v="117.023"/>
    <n v="0.38033625517171893"/>
    <n v="1"/>
  </r>
  <r>
    <x v="1857"/>
    <d v="2026-09-09T00:00:00"/>
    <n v="2026"/>
    <n v="3"/>
    <n v="9"/>
    <x v="8"/>
    <x v="1"/>
    <x v="6"/>
    <x v="0"/>
    <s v="Returning"/>
    <x v="2"/>
    <s v="Travel Backpack 35L"/>
    <n v="1"/>
    <n v="164.6"/>
    <n v="0"/>
    <n v="87.21"/>
    <x v="248"/>
    <n v="87.21"/>
    <n v="77.39"/>
    <n v="0.47017010935601461"/>
    <n v="1"/>
  </r>
  <r>
    <x v="1858"/>
    <d v="2026-09-09T00:00:00"/>
    <n v="2026"/>
    <n v="3"/>
    <n v="9"/>
    <x v="8"/>
    <x v="3"/>
    <x v="8"/>
    <x v="0"/>
    <s v="Returning"/>
    <x v="4"/>
    <s v="Resistance Band Set"/>
    <n v="2"/>
    <n v="41.24"/>
    <n v="0"/>
    <n v="14.46"/>
    <x v="1810"/>
    <n v="28.92"/>
    <n v="53.56"/>
    <n v="0.64936954413191073"/>
    <n v="1"/>
  </r>
  <r>
    <x v="1859"/>
    <d v="2026-09-10T00:00:00"/>
    <n v="2026"/>
    <n v="3"/>
    <n v="9"/>
    <x v="8"/>
    <x v="2"/>
    <x v="10"/>
    <x v="2"/>
    <s v="New"/>
    <x v="0"/>
    <s v="Compact Repair Kit"/>
    <n v="1"/>
    <n v="40.1"/>
    <n v="0"/>
    <n v="16.920000000000002"/>
    <x v="1811"/>
    <n v="16.920000000000002"/>
    <n v="23.18"/>
    <n v="0.57805486284289276"/>
    <n v="1"/>
  </r>
  <r>
    <x v="1860"/>
    <d v="2026-09-10T00:00:00"/>
    <n v="2026"/>
    <n v="3"/>
    <n v="9"/>
    <x v="8"/>
    <x v="1"/>
    <x v="6"/>
    <x v="0"/>
    <s v="New"/>
    <x v="3"/>
    <s v="Portable Camp Stove"/>
    <n v="2"/>
    <n v="80.239999999999995"/>
    <n v="0"/>
    <n v="40.5"/>
    <x v="1812"/>
    <n v="81"/>
    <n v="79.47999999999999"/>
    <n v="0.49526420737786636"/>
    <n v="1"/>
  </r>
  <r>
    <x v="1861"/>
    <d v="2026-09-10T00:00:00"/>
    <n v="2026"/>
    <n v="3"/>
    <n v="9"/>
    <x v="8"/>
    <x v="2"/>
    <x v="3"/>
    <x v="0"/>
    <s v="New"/>
    <x v="1"/>
    <s v="Summit Backpack 45L"/>
    <n v="4"/>
    <n v="151.01"/>
    <n v="0"/>
    <n v="80.569999999999993"/>
    <x v="1813"/>
    <n v="322.27999999999997"/>
    <n v="281.76"/>
    <n v="0.46645917488908023"/>
    <n v="1"/>
  </r>
  <r>
    <x v="1862"/>
    <d v="2026-09-10T00:00:00"/>
    <n v="2026"/>
    <n v="3"/>
    <n v="9"/>
    <x v="8"/>
    <x v="0"/>
    <x v="15"/>
    <x v="3"/>
    <s v="Returning"/>
    <x v="0"/>
    <s v="Trail Bike Light"/>
    <n v="1"/>
    <n v="51.32"/>
    <n v="0.1"/>
    <n v="22.67"/>
    <x v="1814"/>
    <n v="22.67"/>
    <n v="23.518000000000001"/>
    <n v="0.50917987356023209"/>
    <n v="1"/>
  </r>
  <r>
    <x v="1863"/>
    <d v="2026-09-10T00:00:00"/>
    <n v="2026"/>
    <n v="3"/>
    <n v="9"/>
    <x v="8"/>
    <x v="3"/>
    <x v="7"/>
    <x v="2"/>
    <s v="Returning"/>
    <x v="1"/>
    <s v="Trekking Poles"/>
    <n v="2"/>
    <n v="72.61"/>
    <n v="0"/>
    <n v="32.68"/>
    <x v="1815"/>
    <n v="65.36"/>
    <n v="79.86"/>
    <n v="0.54992425285773305"/>
    <n v="1"/>
  </r>
  <r>
    <x v="1864"/>
    <d v="2026-09-11T00:00:00"/>
    <n v="2026"/>
    <n v="3"/>
    <n v="9"/>
    <x v="8"/>
    <x v="3"/>
    <x v="13"/>
    <x v="3"/>
    <s v="Business"/>
    <x v="4"/>
    <s v="Resistance Band Set"/>
    <n v="5"/>
    <n v="40.94"/>
    <n v="0"/>
    <n v="14.78"/>
    <x v="1816"/>
    <n v="73.899999999999991"/>
    <n v="130.80000000000001"/>
    <n v="0.6389838788470934"/>
    <n v="1"/>
  </r>
  <r>
    <x v="1865"/>
    <d v="2026-09-11T00:00:00"/>
    <n v="2026"/>
    <n v="3"/>
    <n v="9"/>
    <x v="8"/>
    <x v="2"/>
    <x v="16"/>
    <x v="3"/>
    <s v="New"/>
    <x v="0"/>
    <s v="Commuter Helmet"/>
    <n v="4"/>
    <n v="81.69"/>
    <n v="0"/>
    <n v="42.23"/>
    <x v="1817"/>
    <n v="168.92"/>
    <n v="157.84"/>
    <n v="0.48304566042355246"/>
    <n v="1"/>
  </r>
  <r>
    <x v="1866"/>
    <d v="2026-09-11T00:00:00"/>
    <n v="2026"/>
    <n v="3"/>
    <n v="9"/>
    <x v="8"/>
    <x v="0"/>
    <x v="15"/>
    <x v="2"/>
    <s v="New"/>
    <x v="0"/>
    <s v="Trail Bike Light"/>
    <n v="1"/>
    <n v="51.25"/>
    <n v="0.05"/>
    <n v="21.99"/>
    <x v="1818"/>
    <n v="21.99"/>
    <n v="26.697500000000002"/>
    <n v="0.54834403080872918"/>
    <n v="1"/>
  </r>
  <r>
    <x v="1867"/>
    <d v="2026-09-11T00:00:00"/>
    <n v="2026"/>
    <n v="3"/>
    <n v="9"/>
    <x v="8"/>
    <x v="2"/>
    <x v="16"/>
    <x v="0"/>
    <s v="Returning"/>
    <x v="4"/>
    <s v="Training Mat"/>
    <n v="1"/>
    <n v="50.78"/>
    <n v="0.05"/>
    <n v="22.52"/>
    <x v="1819"/>
    <n v="22.52"/>
    <n v="25.721"/>
    <n v="0.5331771729441761"/>
    <n v="1"/>
  </r>
  <r>
    <x v="1868"/>
    <d v="2026-09-11T00:00:00"/>
    <n v="2026"/>
    <n v="3"/>
    <n v="9"/>
    <x v="8"/>
    <x v="1"/>
    <x v="1"/>
    <x v="0"/>
    <s v="New"/>
    <x v="2"/>
    <s v="Carry-On Duffel"/>
    <n v="1"/>
    <n v="133.31"/>
    <n v="0.05"/>
    <n v="67.790000000000006"/>
    <x v="1820"/>
    <n v="67.790000000000006"/>
    <n v="58.854499999999987"/>
    <n v="0.46472211584395684"/>
    <n v="1"/>
  </r>
  <r>
    <x v="1869"/>
    <d v="2026-09-11T00:00:00"/>
    <n v="2026"/>
    <n v="3"/>
    <n v="9"/>
    <x v="8"/>
    <x v="2"/>
    <x v="2"/>
    <x v="0"/>
    <s v="Returning"/>
    <x v="2"/>
    <s v="Travel Backpack 35L"/>
    <n v="1"/>
    <n v="162.06"/>
    <n v="0"/>
    <n v="86.95"/>
    <x v="1821"/>
    <n v="86.95"/>
    <n v="75.11"/>
    <n v="0.4634703196347032"/>
    <n v="1"/>
  </r>
  <r>
    <x v="1870"/>
    <d v="2026-09-11T00:00:00"/>
    <n v="2026"/>
    <n v="3"/>
    <n v="9"/>
    <x v="8"/>
    <x v="2"/>
    <x v="5"/>
    <x v="2"/>
    <s v="Returning"/>
    <x v="2"/>
    <s v="Insulated Bottle"/>
    <n v="2"/>
    <n v="37.03"/>
    <n v="0.1"/>
    <n v="13.46"/>
    <x v="1822"/>
    <n v="26.92"/>
    <n v="39.734000000000009"/>
    <n v="0.59612326342004984"/>
    <n v="1"/>
  </r>
  <r>
    <x v="1871"/>
    <d v="2026-09-11T00:00:00"/>
    <n v="2026"/>
    <n v="3"/>
    <n v="9"/>
    <x v="8"/>
    <x v="1"/>
    <x v="11"/>
    <x v="0"/>
    <s v="New"/>
    <x v="3"/>
    <s v="Alpine Tent 4P"/>
    <n v="1"/>
    <n v="338.01"/>
    <n v="0"/>
    <n v="190.89"/>
    <x v="1823"/>
    <n v="190.89"/>
    <n v="147.12"/>
    <n v="0.43525339486997427"/>
    <n v="1"/>
  </r>
  <r>
    <x v="1872"/>
    <d v="2026-09-12T00:00:00"/>
    <n v="2026"/>
    <n v="3"/>
    <n v="9"/>
    <x v="8"/>
    <x v="3"/>
    <x v="13"/>
    <x v="0"/>
    <s v="New"/>
    <x v="4"/>
    <s v="Resistance Band Set"/>
    <n v="5"/>
    <n v="40.78"/>
    <n v="0.05"/>
    <n v="14.94"/>
    <x v="1824"/>
    <n v="74.7"/>
    <n v="119.00499999999998"/>
    <n v="0.61436204537828132"/>
    <n v="1"/>
  </r>
  <r>
    <x v="1873"/>
    <d v="2026-09-12T00:00:00"/>
    <n v="2026"/>
    <n v="3"/>
    <n v="9"/>
    <x v="8"/>
    <x v="2"/>
    <x v="16"/>
    <x v="0"/>
    <s v="Returning"/>
    <x v="0"/>
    <s v="Trail Bike Light"/>
    <n v="4"/>
    <n v="51.47"/>
    <n v="0"/>
    <n v="21.9"/>
    <x v="1825"/>
    <n v="87.6"/>
    <n v="118.28"/>
    <n v="0.57450942296483387"/>
    <n v="1"/>
  </r>
  <r>
    <x v="1874"/>
    <d v="2026-09-12T00:00:00"/>
    <n v="2026"/>
    <n v="3"/>
    <n v="9"/>
    <x v="8"/>
    <x v="0"/>
    <x v="15"/>
    <x v="1"/>
    <s v="Business"/>
    <x v="1"/>
    <s v="Trail Boots"/>
    <n v="10"/>
    <n v="144.4"/>
    <n v="0.1"/>
    <n v="81.069999999999993"/>
    <x v="1826"/>
    <n v="810.69999999999993"/>
    <n v="488.9000000000002"/>
    <n v="0.37619267466912909"/>
    <n v="1"/>
  </r>
  <r>
    <x v="1875"/>
    <d v="2026-09-12T00:00:00"/>
    <n v="2026"/>
    <n v="3"/>
    <n v="9"/>
    <x v="8"/>
    <x v="1"/>
    <x v="6"/>
    <x v="2"/>
    <s v="New"/>
    <x v="4"/>
    <s v="Training Mat"/>
    <n v="1"/>
    <n v="51.34"/>
    <n v="0.1"/>
    <n v="22.63"/>
    <x v="1827"/>
    <n v="22.63"/>
    <n v="23.576000000000004"/>
    <n v="0.51023676578799293"/>
    <n v="1"/>
  </r>
  <r>
    <x v="1876"/>
    <d v="2026-09-12T00:00:00"/>
    <n v="2026"/>
    <n v="3"/>
    <n v="9"/>
    <x v="8"/>
    <x v="1"/>
    <x v="1"/>
    <x v="1"/>
    <s v="Returning"/>
    <x v="2"/>
    <s v="Packing Cube Set"/>
    <n v="6"/>
    <n v="47.72"/>
    <n v="0.1"/>
    <n v="18.41"/>
    <x v="1828"/>
    <n v="110.46000000000001"/>
    <n v="147.22799999999998"/>
    <n v="0.57134208810654741"/>
    <n v="1"/>
  </r>
  <r>
    <x v="1877"/>
    <d v="2026-09-12T00:00:00"/>
    <n v="2026"/>
    <n v="3"/>
    <n v="9"/>
    <x v="8"/>
    <x v="1"/>
    <x v="11"/>
    <x v="0"/>
    <s v="Business"/>
    <x v="3"/>
    <s v="Portable Camp Stove"/>
    <n v="1"/>
    <n v="81.489999999999995"/>
    <n v="0.1"/>
    <n v="38.83"/>
    <x v="1829"/>
    <n v="38.83"/>
    <n v="34.510999999999996"/>
    <n v="0.47055535103148305"/>
    <n v="1"/>
  </r>
  <r>
    <x v="1878"/>
    <d v="2026-09-12T00:00:00"/>
    <n v="2026"/>
    <n v="3"/>
    <n v="9"/>
    <x v="8"/>
    <x v="1"/>
    <x v="6"/>
    <x v="2"/>
    <s v="Returning"/>
    <x v="0"/>
    <s v="Compact Repair Kit"/>
    <n v="2"/>
    <n v="39.700000000000003"/>
    <n v="0"/>
    <n v="16.32"/>
    <x v="1830"/>
    <n v="32.64"/>
    <n v="46.760000000000005"/>
    <n v="0.58891687657430736"/>
    <n v="1"/>
  </r>
  <r>
    <x v="1879"/>
    <d v="2026-09-12T00:00:00"/>
    <n v="2026"/>
    <n v="3"/>
    <n v="9"/>
    <x v="8"/>
    <x v="1"/>
    <x v="12"/>
    <x v="1"/>
    <s v="New"/>
    <x v="3"/>
    <s v="Alpine Tent 4P"/>
    <n v="4"/>
    <n v="344.67"/>
    <n v="0.1"/>
    <n v="195.35"/>
    <x v="1831"/>
    <n v="781.4"/>
    <n v="459.41200000000015"/>
    <n v="0.37025109363868186"/>
    <n v="1"/>
  </r>
  <r>
    <x v="1880"/>
    <d v="2026-09-12T00:00:00"/>
    <n v="2026"/>
    <n v="3"/>
    <n v="9"/>
    <x v="8"/>
    <x v="0"/>
    <x v="0"/>
    <x v="0"/>
    <s v="Returning"/>
    <x v="0"/>
    <s v="Commuter Helmet"/>
    <n v="1"/>
    <n v="80.39"/>
    <n v="0"/>
    <n v="42.85"/>
    <x v="1832"/>
    <n v="42.85"/>
    <n v="37.54"/>
    <n v="0.46697350416718497"/>
    <n v="1"/>
  </r>
  <r>
    <x v="1881"/>
    <d v="2026-09-13T00:00:00"/>
    <n v="2026"/>
    <n v="3"/>
    <n v="9"/>
    <x v="8"/>
    <x v="2"/>
    <x v="3"/>
    <x v="2"/>
    <s v="Returning"/>
    <x v="1"/>
    <s v="Trail Boots"/>
    <n v="1"/>
    <n v="143.66999999999999"/>
    <n v="0.1"/>
    <n v="79.89"/>
    <x v="1833"/>
    <n v="79.89"/>
    <n v="49.412999999999997"/>
    <n v="0.38214890605786406"/>
    <n v="1"/>
  </r>
  <r>
    <x v="1882"/>
    <d v="2026-09-13T00:00:00"/>
    <n v="2026"/>
    <n v="3"/>
    <n v="9"/>
    <x v="8"/>
    <x v="1"/>
    <x v="12"/>
    <x v="2"/>
    <s v="Returning"/>
    <x v="2"/>
    <s v="Insulated Bottle"/>
    <n v="1"/>
    <n v="35.86"/>
    <n v="0"/>
    <n v="13.33"/>
    <x v="1834"/>
    <n v="13.33"/>
    <n v="22.53"/>
    <n v="0.62827663134411604"/>
    <n v="1"/>
  </r>
  <r>
    <x v="1883"/>
    <d v="2026-09-13T00:00:00"/>
    <n v="2026"/>
    <n v="3"/>
    <n v="9"/>
    <x v="8"/>
    <x v="1"/>
    <x v="14"/>
    <x v="2"/>
    <s v="Returning"/>
    <x v="2"/>
    <s v="Carry-On Duffel"/>
    <n v="3"/>
    <n v="130.28"/>
    <n v="0.1"/>
    <n v="65.33"/>
    <x v="1835"/>
    <n v="195.99"/>
    <n v="155.76600000000002"/>
    <n v="0.44282400300208102"/>
    <n v="1"/>
  </r>
  <r>
    <x v="1884"/>
    <d v="2026-09-13T00:00:00"/>
    <n v="2026"/>
    <n v="3"/>
    <n v="9"/>
    <x v="8"/>
    <x v="1"/>
    <x v="6"/>
    <x v="3"/>
    <s v="Returning"/>
    <x v="1"/>
    <s v="Summit Backpack 45L"/>
    <n v="1"/>
    <n v="157.88999999999999"/>
    <n v="0.1"/>
    <n v="78.209999999999994"/>
    <x v="1836"/>
    <n v="78.209999999999994"/>
    <n v="63.891000000000005"/>
    <n v="0.44961682183798851"/>
    <n v="1"/>
  </r>
  <r>
    <x v="1885"/>
    <d v="2026-09-13T00:00:00"/>
    <n v="2026"/>
    <n v="3"/>
    <n v="9"/>
    <x v="8"/>
    <x v="3"/>
    <x v="8"/>
    <x v="0"/>
    <s v="New"/>
    <x v="4"/>
    <s v="Resistance Band Set"/>
    <n v="2"/>
    <n v="40.83"/>
    <n v="0"/>
    <n v="14.56"/>
    <x v="1837"/>
    <n v="29.12"/>
    <n v="52.539999999999992"/>
    <n v="0.64339946118050451"/>
    <n v="1"/>
  </r>
  <r>
    <x v="1886"/>
    <d v="2026-09-13T00:00:00"/>
    <n v="2026"/>
    <n v="3"/>
    <n v="9"/>
    <x v="8"/>
    <x v="2"/>
    <x v="16"/>
    <x v="2"/>
    <s v="New"/>
    <x v="4"/>
    <s v="Recovery Roller"/>
    <n v="2"/>
    <n v="37.119999999999997"/>
    <n v="0"/>
    <n v="14.26"/>
    <x v="1838"/>
    <n v="28.52"/>
    <n v="45.72"/>
    <n v="0.61584051724137934"/>
    <n v="1"/>
  </r>
  <r>
    <x v="1887"/>
    <d v="2026-09-13T00:00:00"/>
    <n v="2026"/>
    <n v="3"/>
    <n v="9"/>
    <x v="8"/>
    <x v="3"/>
    <x v="8"/>
    <x v="0"/>
    <s v="Returning"/>
    <x v="3"/>
    <s v="Compact Sleeping Bag"/>
    <n v="2"/>
    <n v="124.04"/>
    <n v="0.05"/>
    <n v="59.29"/>
    <x v="1839"/>
    <n v="118.58"/>
    <n v="117.09599999999999"/>
    <n v="0.49685160983723414"/>
    <n v="1"/>
  </r>
  <r>
    <x v="1888"/>
    <d v="2026-09-13T00:00:00"/>
    <n v="2026"/>
    <n v="3"/>
    <n v="9"/>
    <x v="8"/>
    <x v="1"/>
    <x v="12"/>
    <x v="0"/>
    <s v="Returning"/>
    <x v="1"/>
    <s v="Trail Boots"/>
    <n v="1"/>
    <n v="142.36000000000001"/>
    <n v="0"/>
    <n v="78.3"/>
    <x v="1840"/>
    <n v="78.3"/>
    <n v="64.060000000000016"/>
    <n v="0.44998595110986239"/>
    <n v="1"/>
  </r>
  <r>
    <x v="1889"/>
    <d v="2026-09-13T00:00:00"/>
    <n v="2026"/>
    <n v="3"/>
    <n v="9"/>
    <x v="8"/>
    <x v="1"/>
    <x v="12"/>
    <x v="1"/>
    <s v="Business"/>
    <x v="0"/>
    <s v="Cycling Pack 12L"/>
    <n v="6"/>
    <n v="104.11"/>
    <n v="0.1"/>
    <n v="49"/>
    <x v="1841"/>
    <n v="294"/>
    <n v="268.19399999999996"/>
    <n v="0.47704884790659446"/>
    <n v="1"/>
  </r>
  <r>
    <x v="1890"/>
    <d v="2026-09-13T00:00:00"/>
    <n v="2026"/>
    <n v="3"/>
    <n v="9"/>
    <x v="8"/>
    <x v="3"/>
    <x v="8"/>
    <x v="0"/>
    <s v="Business"/>
    <x v="3"/>
    <s v="Alpine Tent 4P"/>
    <n v="1"/>
    <n v="335.02"/>
    <n v="0.05"/>
    <n v="198.44"/>
    <x v="1842"/>
    <n v="198.44"/>
    <n v="119.82899999999995"/>
    <n v="0.3765022669502841"/>
    <n v="1"/>
  </r>
  <r>
    <x v="1891"/>
    <d v="2026-09-14T00:00:00"/>
    <n v="2026"/>
    <n v="3"/>
    <n v="9"/>
    <x v="8"/>
    <x v="1"/>
    <x v="12"/>
    <x v="0"/>
    <s v="Returning"/>
    <x v="0"/>
    <s v="Trail Bike Light"/>
    <n v="2"/>
    <n v="49.69"/>
    <n v="0.05"/>
    <n v="22.55"/>
    <x v="1843"/>
    <n v="45.1"/>
    <n v="49.310999999999986"/>
    <n v="0.52230142674052804"/>
    <n v="1"/>
  </r>
  <r>
    <x v="1892"/>
    <d v="2026-09-14T00:00:00"/>
    <n v="2026"/>
    <n v="3"/>
    <n v="9"/>
    <x v="8"/>
    <x v="2"/>
    <x v="5"/>
    <x v="0"/>
    <s v="Returning"/>
    <x v="0"/>
    <s v="Trail Bike Light"/>
    <n v="4"/>
    <n v="50.5"/>
    <n v="0"/>
    <n v="23.02"/>
    <x v="1844"/>
    <n v="92.08"/>
    <n v="109.92"/>
    <n v="0.5441584158415842"/>
    <n v="1"/>
  </r>
  <r>
    <x v="1893"/>
    <d v="2026-09-14T00:00:00"/>
    <n v="2026"/>
    <n v="3"/>
    <n v="9"/>
    <x v="8"/>
    <x v="3"/>
    <x v="4"/>
    <x v="2"/>
    <s v="Returning"/>
    <x v="2"/>
    <s v="Packing Cube Set"/>
    <n v="1"/>
    <n v="47.55"/>
    <n v="0.05"/>
    <n v="18.350000000000001"/>
    <x v="1845"/>
    <n v="18.350000000000001"/>
    <n v="26.822499999999991"/>
    <n v="0.5937794011843488"/>
    <n v="1"/>
  </r>
  <r>
    <x v="1894"/>
    <d v="2026-09-14T00:00:00"/>
    <n v="2026"/>
    <n v="3"/>
    <n v="9"/>
    <x v="8"/>
    <x v="3"/>
    <x v="7"/>
    <x v="0"/>
    <s v="New"/>
    <x v="2"/>
    <s v="Packing Cube Set"/>
    <n v="6"/>
    <n v="46.16"/>
    <n v="0.1"/>
    <n v="18.39"/>
    <x v="1846"/>
    <n v="110.34"/>
    <n v="138.92399999999998"/>
    <n v="0.55733679953783932"/>
    <n v="1"/>
  </r>
  <r>
    <x v="1895"/>
    <d v="2026-09-15T00:00:00"/>
    <n v="2026"/>
    <n v="3"/>
    <n v="9"/>
    <x v="8"/>
    <x v="0"/>
    <x v="15"/>
    <x v="2"/>
    <s v="Returning"/>
    <x v="2"/>
    <s v="Carry-On Duffel"/>
    <n v="2"/>
    <n v="135.79"/>
    <n v="0.05"/>
    <n v="66.53"/>
    <x v="1847"/>
    <n v="133.06"/>
    <n v="124.94099999999997"/>
    <n v="0.48426556486215167"/>
    <n v="1"/>
  </r>
  <r>
    <x v="1896"/>
    <d v="2026-09-15T00:00:00"/>
    <n v="2026"/>
    <n v="3"/>
    <n v="9"/>
    <x v="8"/>
    <x v="0"/>
    <x v="15"/>
    <x v="0"/>
    <s v="Returning"/>
    <x v="1"/>
    <s v="Trail Boots"/>
    <n v="2"/>
    <n v="141.91999999999999"/>
    <n v="0"/>
    <n v="79.900000000000006"/>
    <x v="1848"/>
    <n v="159.80000000000001"/>
    <n v="124.03999999999996"/>
    <n v="0.43700676437429531"/>
    <n v="1"/>
  </r>
  <r>
    <x v="1897"/>
    <d v="2026-09-15T00:00:00"/>
    <n v="2026"/>
    <n v="3"/>
    <n v="9"/>
    <x v="8"/>
    <x v="3"/>
    <x v="4"/>
    <x v="3"/>
    <s v="Business"/>
    <x v="1"/>
    <s v="Trail Boots"/>
    <n v="1"/>
    <n v="146.41"/>
    <n v="0.15"/>
    <n v="80.87"/>
    <x v="1849"/>
    <n v="80.87"/>
    <n v="43.578499999999991"/>
    <n v="0.35017296311325563"/>
    <n v="1"/>
  </r>
  <r>
    <x v="1898"/>
    <d v="2026-09-15T00:00:00"/>
    <n v="2026"/>
    <n v="3"/>
    <n v="9"/>
    <x v="8"/>
    <x v="1"/>
    <x v="1"/>
    <x v="3"/>
    <s v="New"/>
    <x v="0"/>
    <s v="Compact Repair Kit"/>
    <n v="5"/>
    <n v="40.17"/>
    <n v="0"/>
    <n v="16.27"/>
    <x v="1850"/>
    <n v="81.349999999999994"/>
    <n v="119.50000000000003"/>
    <n v="0.59497137167040082"/>
    <n v="1"/>
  </r>
  <r>
    <x v="1899"/>
    <d v="2026-09-15T00:00:00"/>
    <n v="2026"/>
    <n v="3"/>
    <n v="9"/>
    <x v="8"/>
    <x v="2"/>
    <x v="2"/>
    <x v="0"/>
    <s v="Returning"/>
    <x v="1"/>
    <s v="Hiking Daypack 20L"/>
    <n v="2"/>
    <n v="91.6"/>
    <n v="0"/>
    <n v="46.54"/>
    <x v="1851"/>
    <n v="93.08"/>
    <n v="90.11999999999999"/>
    <n v="0.49192139737991264"/>
    <n v="1"/>
  </r>
  <r>
    <x v="1900"/>
    <d v="2026-09-15T00:00:00"/>
    <n v="2026"/>
    <n v="3"/>
    <n v="9"/>
    <x v="8"/>
    <x v="2"/>
    <x v="2"/>
    <x v="0"/>
    <s v="New"/>
    <x v="4"/>
    <s v="Weighted Vest"/>
    <n v="4"/>
    <n v="121.47"/>
    <n v="0.05"/>
    <n v="67.650000000000006"/>
    <x v="1852"/>
    <n v="270.60000000000002"/>
    <n v="190.98599999999993"/>
    <n v="0.41376038268058379"/>
    <n v="1"/>
  </r>
  <r>
    <x v="1901"/>
    <d v="2026-09-15T00:00:00"/>
    <n v="2026"/>
    <n v="3"/>
    <n v="9"/>
    <x v="8"/>
    <x v="1"/>
    <x v="12"/>
    <x v="3"/>
    <s v="New"/>
    <x v="3"/>
    <s v="Compact Sleeping Bag"/>
    <n v="2"/>
    <n v="122.69"/>
    <n v="0"/>
    <n v="61.4"/>
    <x v="1853"/>
    <n v="122.8"/>
    <n v="122.58"/>
    <n v="0.49955171570625151"/>
    <n v="1"/>
  </r>
  <r>
    <x v="1902"/>
    <d v="2026-09-15T00:00:00"/>
    <n v="2026"/>
    <n v="3"/>
    <n v="9"/>
    <x v="8"/>
    <x v="1"/>
    <x v="12"/>
    <x v="3"/>
    <s v="New"/>
    <x v="2"/>
    <s v="Packing Cube Set"/>
    <n v="1"/>
    <n v="45.59"/>
    <n v="0"/>
    <n v="18.28"/>
    <x v="1038"/>
    <n v="18.28"/>
    <n v="27.310000000000002"/>
    <n v="0.59903487606931349"/>
    <n v="1"/>
  </r>
  <r>
    <x v="1903"/>
    <d v="2026-09-15T00:00:00"/>
    <n v="2026"/>
    <n v="3"/>
    <n v="9"/>
    <x v="8"/>
    <x v="3"/>
    <x v="4"/>
    <x v="0"/>
    <s v="Returning"/>
    <x v="0"/>
    <s v="Commuter Helmet"/>
    <n v="1"/>
    <n v="83.8"/>
    <n v="0"/>
    <n v="42.23"/>
    <x v="1854"/>
    <n v="42.23"/>
    <n v="41.57"/>
    <n v="0.49606205250596663"/>
    <n v="1"/>
  </r>
  <r>
    <x v="1904"/>
    <d v="2026-09-16T00:00:00"/>
    <n v="2026"/>
    <n v="3"/>
    <n v="9"/>
    <x v="8"/>
    <x v="2"/>
    <x v="3"/>
    <x v="0"/>
    <s v="New"/>
    <x v="2"/>
    <s v="Carry-On Duffel"/>
    <n v="1"/>
    <n v="132.58000000000001"/>
    <n v="0.15"/>
    <n v="67.62"/>
    <x v="1855"/>
    <n v="67.62"/>
    <n v="45.073000000000008"/>
    <n v="0.39996273060438536"/>
    <n v="1"/>
  </r>
  <r>
    <x v="1905"/>
    <d v="2026-09-16T00:00:00"/>
    <n v="2026"/>
    <n v="3"/>
    <n v="9"/>
    <x v="8"/>
    <x v="3"/>
    <x v="8"/>
    <x v="0"/>
    <s v="New"/>
    <x v="3"/>
    <s v="Compact Sleeping Bag"/>
    <n v="2"/>
    <n v="122.12"/>
    <n v="0.05"/>
    <n v="61.76"/>
    <x v="1856"/>
    <n v="123.52"/>
    <n v="108.508"/>
    <n v="0.46765045597945076"/>
    <n v="1"/>
  </r>
  <r>
    <x v="1906"/>
    <d v="2026-09-16T00:00:00"/>
    <n v="2026"/>
    <n v="3"/>
    <n v="9"/>
    <x v="8"/>
    <x v="0"/>
    <x v="0"/>
    <x v="1"/>
    <s v="Business"/>
    <x v="1"/>
    <s v="Trail Boots"/>
    <n v="3"/>
    <n v="140.47"/>
    <n v="0.15"/>
    <n v="81.739999999999995"/>
    <x v="1857"/>
    <n v="245.21999999999997"/>
    <n v="112.9785"/>
    <n v="0.31540751845694498"/>
    <n v="1"/>
  </r>
  <r>
    <x v="1907"/>
    <d v="2026-09-16T00:00:00"/>
    <n v="2026"/>
    <n v="3"/>
    <n v="9"/>
    <x v="8"/>
    <x v="3"/>
    <x v="13"/>
    <x v="0"/>
    <s v="New"/>
    <x v="1"/>
    <s v="Trail Boots"/>
    <n v="2"/>
    <n v="145.35"/>
    <n v="0.05"/>
    <n v="78.39"/>
    <x v="1858"/>
    <n v="156.78"/>
    <n v="119.38499999999996"/>
    <n v="0.4322959100537721"/>
    <n v="1"/>
  </r>
  <r>
    <x v="1908"/>
    <d v="2026-09-17T00:00:00"/>
    <n v="2026"/>
    <n v="3"/>
    <n v="9"/>
    <x v="8"/>
    <x v="3"/>
    <x v="8"/>
    <x v="3"/>
    <s v="Returning"/>
    <x v="3"/>
    <s v="Compact Sleeping Bag"/>
    <n v="2"/>
    <n v="121.25"/>
    <n v="0"/>
    <n v="61.5"/>
    <x v="1859"/>
    <n v="123"/>
    <n v="119.5"/>
    <n v="0.4927835051546392"/>
    <n v="1"/>
  </r>
  <r>
    <x v="1909"/>
    <d v="2026-09-17T00:00:00"/>
    <n v="2026"/>
    <n v="3"/>
    <n v="9"/>
    <x v="8"/>
    <x v="3"/>
    <x v="4"/>
    <x v="0"/>
    <s v="New"/>
    <x v="2"/>
    <s v="Insulated Bottle"/>
    <n v="1"/>
    <n v="35.94"/>
    <n v="0.1"/>
    <n v="13.19"/>
    <x v="1860"/>
    <n v="13.19"/>
    <n v="19.155999999999999"/>
    <n v="0.59222160390774747"/>
    <n v="1"/>
  </r>
  <r>
    <x v="1910"/>
    <d v="2026-09-17T00:00:00"/>
    <n v="2026"/>
    <n v="3"/>
    <n v="9"/>
    <x v="8"/>
    <x v="1"/>
    <x v="14"/>
    <x v="0"/>
    <s v="New"/>
    <x v="0"/>
    <s v="Cycling Pack 12L"/>
    <n v="1"/>
    <n v="101.18"/>
    <n v="0.1"/>
    <n v="49.38"/>
    <x v="1658"/>
    <n v="49.38"/>
    <n v="41.682000000000009"/>
    <n v="0.45773209461685449"/>
    <n v="1"/>
  </r>
  <r>
    <x v="1911"/>
    <d v="2026-09-17T00:00:00"/>
    <n v="2026"/>
    <n v="3"/>
    <n v="9"/>
    <x v="8"/>
    <x v="3"/>
    <x v="7"/>
    <x v="2"/>
    <s v="New"/>
    <x v="0"/>
    <s v="Commuter Helmet"/>
    <n v="2"/>
    <n v="82.47"/>
    <n v="0"/>
    <n v="42.49"/>
    <x v="1861"/>
    <n v="84.98"/>
    <n v="79.959999999999994"/>
    <n v="0.48478234509518608"/>
    <n v="1"/>
  </r>
  <r>
    <x v="1912"/>
    <d v="2026-09-17T00:00:00"/>
    <n v="2026"/>
    <n v="3"/>
    <n v="9"/>
    <x v="8"/>
    <x v="2"/>
    <x v="16"/>
    <x v="3"/>
    <s v="New"/>
    <x v="4"/>
    <s v="Training Mat"/>
    <n v="1"/>
    <n v="50.47"/>
    <n v="0.05"/>
    <n v="22.27"/>
    <x v="1862"/>
    <n v="22.27"/>
    <n v="25.676499999999994"/>
    <n v="0.53552396942425406"/>
    <n v="1"/>
  </r>
  <r>
    <x v="1913"/>
    <d v="2026-09-17T00:00:00"/>
    <n v="2026"/>
    <n v="3"/>
    <n v="9"/>
    <x v="8"/>
    <x v="3"/>
    <x v="8"/>
    <x v="1"/>
    <s v="Business"/>
    <x v="3"/>
    <s v="Portable Camp Stove"/>
    <n v="5"/>
    <n v="82.63"/>
    <n v="0.15"/>
    <n v="38.630000000000003"/>
    <x v="1863"/>
    <n v="193.15"/>
    <n v="158.02749999999995"/>
    <n v="0.44999323703824978"/>
    <n v="1"/>
  </r>
  <r>
    <x v="1914"/>
    <d v="2026-09-18T00:00:00"/>
    <n v="2026"/>
    <n v="3"/>
    <n v="9"/>
    <x v="8"/>
    <x v="3"/>
    <x v="8"/>
    <x v="2"/>
    <s v="Business"/>
    <x v="2"/>
    <s v="Travel Backpack 35L"/>
    <n v="4"/>
    <n v="168.48"/>
    <n v="0.1"/>
    <n v="89.85"/>
    <x v="1864"/>
    <n v="359.4"/>
    <n v="247.12800000000004"/>
    <n v="0.4074469768914214"/>
    <n v="1"/>
  </r>
  <r>
    <x v="1915"/>
    <d v="2026-09-18T00:00:00"/>
    <n v="2026"/>
    <n v="3"/>
    <n v="9"/>
    <x v="8"/>
    <x v="1"/>
    <x v="11"/>
    <x v="3"/>
    <s v="Returning"/>
    <x v="3"/>
    <s v="Compact Sleeping Bag"/>
    <n v="2"/>
    <n v="121.82"/>
    <n v="0"/>
    <n v="61.92"/>
    <x v="1865"/>
    <n v="123.84"/>
    <n v="119.79999999999998"/>
    <n v="0.49170907896897059"/>
    <n v="1"/>
  </r>
  <r>
    <x v="1916"/>
    <d v="2026-09-18T00:00:00"/>
    <n v="2026"/>
    <n v="3"/>
    <n v="9"/>
    <x v="8"/>
    <x v="0"/>
    <x v="15"/>
    <x v="2"/>
    <s v="Returning"/>
    <x v="0"/>
    <s v="Trail Bike Light"/>
    <n v="1"/>
    <n v="50.02"/>
    <n v="0.1"/>
    <n v="22.47"/>
    <x v="1866"/>
    <n v="22.47"/>
    <n v="22.548000000000002"/>
    <n v="0.50086632013861121"/>
    <n v="1"/>
  </r>
  <r>
    <x v="1917"/>
    <d v="2026-09-18T00:00:00"/>
    <n v="2026"/>
    <n v="3"/>
    <n v="9"/>
    <x v="8"/>
    <x v="2"/>
    <x v="5"/>
    <x v="0"/>
    <s v="New"/>
    <x v="4"/>
    <s v="Training Mat"/>
    <n v="1"/>
    <n v="50.17"/>
    <n v="0.1"/>
    <n v="21.99"/>
    <x v="1867"/>
    <n v="21.99"/>
    <n v="23.163000000000007"/>
    <n v="0.51298917015480705"/>
    <n v="1"/>
  </r>
  <r>
    <x v="1918"/>
    <d v="2026-09-18T00:00:00"/>
    <n v="2026"/>
    <n v="3"/>
    <n v="9"/>
    <x v="8"/>
    <x v="0"/>
    <x v="15"/>
    <x v="1"/>
    <s v="Business"/>
    <x v="3"/>
    <s v="Compact Sleeping Bag"/>
    <n v="5"/>
    <n v="124.51"/>
    <n v="0.1"/>
    <n v="60.29"/>
    <x v="1868"/>
    <n v="301.45"/>
    <n v="258.84500000000008"/>
    <n v="0.46197984990049895"/>
    <n v="1"/>
  </r>
  <r>
    <x v="1919"/>
    <d v="2026-09-18T00:00:00"/>
    <n v="2026"/>
    <n v="3"/>
    <n v="9"/>
    <x v="8"/>
    <x v="1"/>
    <x v="12"/>
    <x v="3"/>
    <s v="Returning"/>
    <x v="1"/>
    <s v="Summit Backpack 45L"/>
    <n v="1"/>
    <n v="153.68"/>
    <n v="0.05"/>
    <n v="77.42"/>
    <x v="1869"/>
    <n v="77.42"/>
    <n v="68.576000000000008"/>
    <n v="0.46971149894517661"/>
    <n v="1"/>
  </r>
  <r>
    <x v="1920"/>
    <d v="2026-09-18T00:00:00"/>
    <n v="2026"/>
    <n v="3"/>
    <n v="9"/>
    <x v="8"/>
    <x v="1"/>
    <x v="12"/>
    <x v="3"/>
    <s v="New"/>
    <x v="3"/>
    <s v="Compact Sleeping Bag"/>
    <n v="2"/>
    <n v="121.37"/>
    <n v="0.05"/>
    <n v="60.13"/>
    <x v="1870"/>
    <n v="120.26"/>
    <n v="110.343"/>
    <n v="0.47849767782726155"/>
    <n v="1"/>
  </r>
  <r>
    <x v="1921"/>
    <d v="2026-09-18T00:00:00"/>
    <n v="2026"/>
    <n v="3"/>
    <n v="9"/>
    <x v="8"/>
    <x v="0"/>
    <x v="15"/>
    <x v="0"/>
    <s v="Business"/>
    <x v="1"/>
    <s v="Trail Boots"/>
    <n v="2"/>
    <n v="145.1"/>
    <n v="0.1"/>
    <n v="77.62"/>
    <x v="1871"/>
    <n v="155.24"/>
    <n v="105.94"/>
    <n v="0.40562064476606169"/>
    <n v="1"/>
  </r>
  <r>
    <x v="1922"/>
    <d v="2026-09-18T00:00:00"/>
    <n v="2026"/>
    <n v="3"/>
    <n v="9"/>
    <x v="8"/>
    <x v="3"/>
    <x v="8"/>
    <x v="0"/>
    <s v="Returning"/>
    <x v="4"/>
    <s v="Recovery Roller"/>
    <n v="1"/>
    <n v="36.729999999999997"/>
    <n v="0.05"/>
    <n v="14.11"/>
    <x v="1872"/>
    <n v="14.11"/>
    <n v="20.783499999999997"/>
    <n v="0.59562669265049362"/>
    <n v="1"/>
  </r>
  <r>
    <x v="1923"/>
    <d v="2026-09-18T00:00:00"/>
    <n v="2026"/>
    <n v="3"/>
    <n v="9"/>
    <x v="8"/>
    <x v="2"/>
    <x v="2"/>
    <x v="0"/>
    <s v="Business"/>
    <x v="2"/>
    <s v="Carry-On Duffel"/>
    <n v="4"/>
    <n v="134.15"/>
    <n v="0.05"/>
    <n v="65.58"/>
    <x v="1873"/>
    <n v="262.32"/>
    <n v="247.45"/>
    <n v="0.48541499107440611"/>
    <n v="1"/>
  </r>
  <r>
    <x v="1924"/>
    <d v="2026-09-18T00:00:00"/>
    <n v="2026"/>
    <n v="3"/>
    <n v="9"/>
    <x v="8"/>
    <x v="0"/>
    <x v="0"/>
    <x v="1"/>
    <s v="Business"/>
    <x v="1"/>
    <s v="Hiking Daypack 20L"/>
    <n v="8"/>
    <n v="94.21"/>
    <n v="0.1"/>
    <n v="45.05"/>
    <x v="1874"/>
    <n v="360.4"/>
    <n v="317.91200000000003"/>
    <n v="0.46868107891353833"/>
    <n v="1"/>
  </r>
  <r>
    <x v="1925"/>
    <d v="2026-09-19T00:00:00"/>
    <n v="2026"/>
    <n v="3"/>
    <n v="9"/>
    <x v="8"/>
    <x v="0"/>
    <x v="15"/>
    <x v="2"/>
    <s v="Returning"/>
    <x v="3"/>
    <s v="Trail Tent 2P"/>
    <n v="1"/>
    <n v="198.29"/>
    <n v="0.05"/>
    <n v="106.24"/>
    <x v="1875"/>
    <n v="106.24"/>
    <n v="82.135499999999993"/>
    <n v="0.436020076920831"/>
    <n v="1"/>
  </r>
  <r>
    <x v="1926"/>
    <d v="2026-09-19T00:00:00"/>
    <n v="2026"/>
    <n v="3"/>
    <n v="9"/>
    <x v="8"/>
    <x v="1"/>
    <x v="14"/>
    <x v="3"/>
    <s v="Returning"/>
    <x v="2"/>
    <s v="Travel Backpack 35L"/>
    <n v="3"/>
    <n v="166.21"/>
    <n v="0.05"/>
    <n v="85.03"/>
    <x v="1876"/>
    <n v="255.09"/>
    <n v="218.60849999999996"/>
    <n v="0.4614929116304991"/>
    <n v="1"/>
  </r>
  <r>
    <x v="1927"/>
    <d v="2026-09-19T00:00:00"/>
    <n v="2026"/>
    <n v="3"/>
    <n v="9"/>
    <x v="8"/>
    <x v="1"/>
    <x v="6"/>
    <x v="3"/>
    <s v="New"/>
    <x v="0"/>
    <s v="Compact Repair Kit"/>
    <n v="1"/>
    <n v="40.700000000000003"/>
    <n v="0.05"/>
    <n v="16.43"/>
    <x v="1877"/>
    <n v="16.43"/>
    <n v="22.234999999999999"/>
    <n v="0.57506789085736454"/>
    <n v="1"/>
  </r>
  <r>
    <x v="1928"/>
    <d v="2026-09-19T00:00:00"/>
    <n v="2026"/>
    <n v="3"/>
    <n v="9"/>
    <x v="8"/>
    <x v="0"/>
    <x v="15"/>
    <x v="0"/>
    <s v="New"/>
    <x v="1"/>
    <s v="Summit Backpack 45L"/>
    <n v="3"/>
    <n v="153.5"/>
    <n v="0"/>
    <n v="80.819999999999993"/>
    <x v="1878"/>
    <n v="242.45999999999998"/>
    <n v="218.04000000000002"/>
    <n v="0.47348534201954401"/>
    <n v="1"/>
  </r>
  <r>
    <x v="1929"/>
    <d v="2026-09-19T00:00:00"/>
    <n v="2026"/>
    <n v="3"/>
    <n v="9"/>
    <x v="8"/>
    <x v="1"/>
    <x v="12"/>
    <x v="3"/>
    <s v="New"/>
    <x v="1"/>
    <s v="Trekking Poles"/>
    <n v="1"/>
    <n v="70.430000000000007"/>
    <n v="0"/>
    <n v="31.51"/>
    <x v="1879"/>
    <n v="31.51"/>
    <n v="38.92"/>
    <n v="0.55260542382507449"/>
    <n v="1"/>
  </r>
  <r>
    <x v="1930"/>
    <d v="2026-09-19T00:00:00"/>
    <n v="2026"/>
    <n v="3"/>
    <n v="9"/>
    <x v="8"/>
    <x v="0"/>
    <x v="15"/>
    <x v="2"/>
    <s v="Business"/>
    <x v="0"/>
    <s v="Trail Bike Light"/>
    <n v="4"/>
    <n v="49.93"/>
    <n v="0"/>
    <n v="22.99"/>
    <x v="1880"/>
    <n v="91.96"/>
    <n v="107.76"/>
    <n v="0.53955537752853999"/>
    <n v="1"/>
  </r>
  <r>
    <x v="1931"/>
    <d v="2026-09-19T00:00:00"/>
    <n v="2026"/>
    <n v="3"/>
    <n v="9"/>
    <x v="8"/>
    <x v="1"/>
    <x v="12"/>
    <x v="2"/>
    <s v="Returning"/>
    <x v="0"/>
    <s v="Trail Bike Light"/>
    <n v="1"/>
    <n v="50.18"/>
    <n v="0"/>
    <n v="22.92"/>
    <x v="677"/>
    <n v="22.92"/>
    <n v="27.259999999999998"/>
    <n v="0.54324432044639293"/>
    <n v="1"/>
  </r>
  <r>
    <x v="1932"/>
    <d v="2026-09-19T00:00:00"/>
    <n v="2026"/>
    <n v="3"/>
    <n v="9"/>
    <x v="8"/>
    <x v="3"/>
    <x v="13"/>
    <x v="2"/>
    <s v="New"/>
    <x v="2"/>
    <s v="Travel Backpack 35L"/>
    <n v="2"/>
    <n v="164.01"/>
    <n v="0.15"/>
    <n v="87.14"/>
    <x v="1881"/>
    <n v="174.28"/>
    <n v="104.53699999999995"/>
    <n v="0.37493050997607741"/>
    <n v="1"/>
  </r>
  <r>
    <x v="1933"/>
    <d v="2026-09-19T00:00:00"/>
    <n v="2026"/>
    <n v="3"/>
    <n v="9"/>
    <x v="8"/>
    <x v="1"/>
    <x v="14"/>
    <x v="3"/>
    <s v="Returning"/>
    <x v="0"/>
    <s v="Commuter Helmet"/>
    <n v="2"/>
    <n v="83.77"/>
    <n v="0"/>
    <n v="43.32"/>
    <x v="1882"/>
    <n v="86.64"/>
    <n v="80.899999999999991"/>
    <n v="0.4828697624447893"/>
    <n v="1"/>
  </r>
  <r>
    <x v="1934"/>
    <d v="2026-09-19T00:00:00"/>
    <n v="2026"/>
    <n v="3"/>
    <n v="9"/>
    <x v="8"/>
    <x v="3"/>
    <x v="8"/>
    <x v="0"/>
    <s v="New"/>
    <x v="3"/>
    <s v="Portable Camp Stove"/>
    <n v="1"/>
    <n v="81.84"/>
    <n v="0"/>
    <n v="38.5"/>
    <x v="1883"/>
    <n v="38.5"/>
    <n v="43.34"/>
    <n v="0.52956989247311825"/>
    <n v="1"/>
  </r>
  <r>
    <x v="1935"/>
    <d v="2026-09-19T00:00:00"/>
    <n v="2026"/>
    <n v="3"/>
    <n v="9"/>
    <x v="8"/>
    <x v="2"/>
    <x v="5"/>
    <x v="3"/>
    <s v="Returning"/>
    <x v="4"/>
    <s v="Resistance Band Set"/>
    <n v="1"/>
    <n v="40.32"/>
    <n v="0.15"/>
    <n v="14.39"/>
    <x v="1884"/>
    <n v="14.39"/>
    <n v="19.881999999999998"/>
    <n v="0.58012371615312786"/>
    <n v="1"/>
  </r>
  <r>
    <x v="1936"/>
    <d v="2026-09-19T00:00:00"/>
    <n v="2026"/>
    <n v="3"/>
    <n v="9"/>
    <x v="8"/>
    <x v="2"/>
    <x v="16"/>
    <x v="1"/>
    <s v="Business"/>
    <x v="1"/>
    <s v="Summit Backpack 45L"/>
    <n v="4"/>
    <n v="155.84"/>
    <n v="0.05"/>
    <n v="80.790000000000006"/>
    <x v="1885"/>
    <n v="323.16000000000003"/>
    <n v="269.03199999999998"/>
    <n v="0.45429860585755966"/>
    <n v="1"/>
  </r>
  <r>
    <x v="1937"/>
    <d v="2026-09-20T00:00:00"/>
    <n v="2026"/>
    <n v="3"/>
    <n v="9"/>
    <x v="8"/>
    <x v="1"/>
    <x v="6"/>
    <x v="0"/>
    <s v="Business"/>
    <x v="4"/>
    <s v="Training Mat"/>
    <n v="1"/>
    <n v="51.83"/>
    <n v="0"/>
    <n v="21.9"/>
    <x v="1886"/>
    <n v="21.9"/>
    <n v="29.93"/>
    <n v="0.57746478873239437"/>
    <n v="1"/>
  </r>
  <r>
    <x v="1938"/>
    <d v="2026-09-20T00:00:00"/>
    <n v="2026"/>
    <n v="3"/>
    <n v="9"/>
    <x v="8"/>
    <x v="2"/>
    <x v="3"/>
    <x v="2"/>
    <s v="Returning"/>
    <x v="3"/>
    <s v="Trail Tent 2P"/>
    <n v="1"/>
    <n v="190.77"/>
    <n v="0.05"/>
    <n v="104.69"/>
    <x v="1887"/>
    <n v="104.69"/>
    <n v="76.541500000000013"/>
    <n v="0.42234103894742364"/>
    <n v="1"/>
  </r>
  <r>
    <x v="1939"/>
    <d v="2026-09-20T00:00:00"/>
    <n v="2026"/>
    <n v="3"/>
    <n v="9"/>
    <x v="8"/>
    <x v="1"/>
    <x v="12"/>
    <x v="2"/>
    <s v="New"/>
    <x v="0"/>
    <s v="Compact Repair Kit"/>
    <n v="2"/>
    <n v="40.049999999999997"/>
    <n v="0.05"/>
    <n v="16.97"/>
    <x v="1708"/>
    <n v="33.94"/>
    <n v="42.154999999999987"/>
    <n v="0.55397857940731976"/>
    <n v="1"/>
  </r>
  <r>
    <x v="1940"/>
    <d v="2026-09-20T00:00:00"/>
    <n v="2026"/>
    <n v="3"/>
    <n v="9"/>
    <x v="8"/>
    <x v="1"/>
    <x v="12"/>
    <x v="0"/>
    <s v="New"/>
    <x v="0"/>
    <s v="Commuter Helmet"/>
    <n v="1"/>
    <n v="82.08"/>
    <n v="0.05"/>
    <n v="43.18"/>
    <x v="1888"/>
    <n v="43.18"/>
    <n v="34.795999999999999"/>
    <n v="0.44623986867754178"/>
    <n v="1"/>
  </r>
  <r>
    <x v="1941"/>
    <d v="2026-09-20T00:00:00"/>
    <n v="2026"/>
    <n v="3"/>
    <n v="9"/>
    <x v="8"/>
    <x v="0"/>
    <x v="15"/>
    <x v="0"/>
    <s v="Returning"/>
    <x v="0"/>
    <s v="Trail Bike Light"/>
    <n v="1"/>
    <n v="50.3"/>
    <n v="0.05"/>
    <n v="22.14"/>
    <x v="1889"/>
    <n v="22.14"/>
    <n v="25.644999999999996"/>
    <n v="0.53667468870984614"/>
    <n v="1"/>
  </r>
  <r>
    <x v="1942"/>
    <d v="2026-09-20T00:00:00"/>
    <n v="2026"/>
    <n v="3"/>
    <n v="9"/>
    <x v="8"/>
    <x v="2"/>
    <x v="16"/>
    <x v="0"/>
    <s v="New"/>
    <x v="2"/>
    <s v="Packing Cube Set"/>
    <n v="1"/>
    <n v="47.68"/>
    <n v="0.1"/>
    <n v="18.03"/>
    <x v="1890"/>
    <n v="18.03"/>
    <n v="24.881999999999998"/>
    <n v="0.57983780760626391"/>
    <n v="1"/>
  </r>
  <r>
    <x v="1943"/>
    <d v="2026-09-20T00:00:00"/>
    <n v="2026"/>
    <n v="3"/>
    <n v="9"/>
    <x v="8"/>
    <x v="2"/>
    <x v="2"/>
    <x v="2"/>
    <s v="Returning"/>
    <x v="0"/>
    <s v="Trail Bike Light"/>
    <n v="2"/>
    <n v="51.48"/>
    <n v="0.05"/>
    <n v="22.38"/>
    <x v="1891"/>
    <n v="44.76"/>
    <n v="53.051999999999985"/>
    <n v="0.54238743712427917"/>
    <n v="1"/>
  </r>
  <r>
    <x v="1944"/>
    <d v="2026-09-20T00:00:00"/>
    <n v="2026"/>
    <n v="3"/>
    <n v="9"/>
    <x v="8"/>
    <x v="2"/>
    <x v="3"/>
    <x v="0"/>
    <s v="Business"/>
    <x v="4"/>
    <s v="Weighted Vest"/>
    <n v="2"/>
    <n v="123.73"/>
    <n v="0"/>
    <n v="68.459999999999994"/>
    <x v="1892"/>
    <n v="136.91999999999999"/>
    <n v="110.54000000000002"/>
    <n v="0.44669845631617239"/>
    <n v="1"/>
  </r>
  <r>
    <x v="1945"/>
    <d v="2026-09-21T00:00:00"/>
    <n v="2026"/>
    <n v="3"/>
    <n v="9"/>
    <x v="8"/>
    <x v="2"/>
    <x v="5"/>
    <x v="0"/>
    <s v="Business"/>
    <x v="1"/>
    <s v="Trail Boots"/>
    <n v="2"/>
    <n v="146.81"/>
    <n v="0"/>
    <n v="79.72"/>
    <x v="1893"/>
    <n v="159.44"/>
    <n v="134.18"/>
    <n v="0.45698521899053202"/>
    <n v="1"/>
  </r>
  <r>
    <x v="1946"/>
    <d v="2026-09-21T00:00:00"/>
    <n v="2026"/>
    <n v="3"/>
    <n v="9"/>
    <x v="8"/>
    <x v="1"/>
    <x v="12"/>
    <x v="2"/>
    <s v="Returning"/>
    <x v="2"/>
    <s v="Travel Backpack 35L"/>
    <n v="2"/>
    <n v="167.16"/>
    <n v="0"/>
    <n v="88.51"/>
    <x v="1894"/>
    <n v="177.02"/>
    <n v="157.29999999999998"/>
    <n v="0.4705072983967456"/>
    <n v="1"/>
  </r>
  <r>
    <x v="1947"/>
    <d v="2026-09-21T00:00:00"/>
    <n v="2026"/>
    <n v="3"/>
    <n v="9"/>
    <x v="8"/>
    <x v="2"/>
    <x v="2"/>
    <x v="0"/>
    <s v="New"/>
    <x v="0"/>
    <s v="Commuter Helmet"/>
    <n v="1"/>
    <n v="83.69"/>
    <n v="0"/>
    <n v="42.76"/>
    <x v="1895"/>
    <n v="42.76"/>
    <n v="40.93"/>
    <n v="0.48906679412116144"/>
    <n v="1"/>
  </r>
  <r>
    <x v="1948"/>
    <d v="2026-09-21T00:00:00"/>
    <n v="2026"/>
    <n v="3"/>
    <n v="9"/>
    <x v="8"/>
    <x v="0"/>
    <x v="0"/>
    <x v="0"/>
    <s v="New"/>
    <x v="0"/>
    <s v="Compact Repair Kit"/>
    <n v="1"/>
    <n v="40.4"/>
    <n v="0.15"/>
    <n v="16.47"/>
    <x v="1896"/>
    <n v="16.47"/>
    <n v="17.869999999999997"/>
    <n v="0.52038439138031445"/>
    <n v="1"/>
  </r>
  <r>
    <x v="1949"/>
    <d v="2026-09-21T00:00:00"/>
    <n v="2026"/>
    <n v="3"/>
    <n v="9"/>
    <x v="8"/>
    <x v="1"/>
    <x v="11"/>
    <x v="0"/>
    <s v="Returning"/>
    <x v="1"/>
    <s v="Trail Boots"/>
    <n v="3"/>
    <n v="143.31"/>
    <n v="0"/>
    <n v="81.36"/>
    <x v="1897"/>
    <n v="244.07999999999998"/>
    <n v="185.85000000000002"/>
    <n v="0.43227967343521045"/>
    <n v="1"/>
  </r>
  <r>
    <x v="1950"/>
    <d v="2026-09-21T00:00:00"/>
    <n v="2026"/>
    <n v="3"/>
    <n v="9"/>
    <x v="8"/>
    <x v="1"/>
    <x v="11"/>
    <x v="1"/>
    <s v="Returning"/>
    <x v="4"/>
    <s v="Training Mat"/>
    <n v="15"/>
    <n v="51.1"/>
    <n v="0.1"/>
    <n v="21.9"/>
    <x v="1898"/>
    <n v="328.5"/>
    <n v="361.35"/>
    <n v="0.52380952380952384"/>
    <n v="1"/>
  </r>
  <r>
    <x v="1951"/>
    <d v="2026-09-21T00:00:00"/>
    <n v="2026"/>
    <n v="3"/>
    <n v="9"/>
    <x v="8"/>
    <x v="3"/>
    <x v="13"/>
    <x v="3"/>
    <s v="New"/>
    <x v="1"/>
    <s v="Trail Boots"/>
    <n v="1"/>
    <n v="146.33000000000001"/>
    <n v="0"/>
    <n v="80.05"/>
    <x v="1899"/>
    <n v="80.05"/>
    <n v="66.280000000000015"/>
    <n v="0.45294881432378875"/>
    <n v="1"/>
  </r>
  <r>
    <x v="1952"/>
    <d v="2026-09-22T00:00:00"/>
    <n v="2026"/>
    <n v="3"/>
    <n v="9"/>
    <x v="8"/>
    <x v="3"/>
    <x v="8"/>
    <x v="0"/>
    <s v="Returning"/>
    <x v="2"/>
    <s v="Carry-On Duffel"/>
    <n v="1"/>
    <n v="130.69999999999999"/>
    <n v="0.05"/>
    <n v="68.23"/>
    <x v="1900"/>
    <n v="68.23"/>
    <n v="55.934999999999974"/>
    <n v="0.45048926831232622"/>
    <n v="1"/>
  </r>
  <r>
    <x v="1953"/>
    <d v="2026-09-22T00:00:00"/>
    <n v="2026"/>
    <n v="3"/>
    <n v="9"/>
    <x v="8"/>
    <x v="1"/>
    <x v="12"/>
    <x v="1"/>
    <s v="Business"/>
    <x v="4"/>
    <s v="Resistance Band Set"/>
    <n v="8"/>
    <n v="39.630000000000003"/>
    <n v="0.15"/>
    <n v="14.61"/>
    <x v="1901"/>
    <n v="116.88"/>
    <n v="152.60400000000004"/>
    <n v="0.56628222825844954"/>
    <n v="1"/>
  </r>
  <r>
    <x v="1954"/>
    <d v="2026-09-22T00:00:00"/>
    <n v="2026"/>
    <n v="3"/>
    <n v="9"/>
    <x v="8"/>
    <x v="1"/>
    <x v="6"/>
    <x v="0"/>
    <s v="Returning"/>
    <x v="2"/>
    <s v="Carry-On Duffel"/>
    <n v="1"/>
    <n v="132.36000000000001"/>
    <n v="0.05"/>
    <n v="66.63"/>
    <x v="1902"/>
    <n v="66.63"/>
    <n v="59.112000000000009"/>
    <n v="0.47010545402490822"/>
    <n v="1"/>
  </r>
  <r>
    <x v="1955"/>
    <d v="2026-09-22T00:00:00"/>
    <n v="2026"/>
    <n v="3"/>
    <n v="9"/>
    <x v="8"/>
    <x v="3"/>
    <x v="7"/>
    <x v="0"/>
    <s v="Business"/>
    <x v="1"/>
    <s v="Summit Backpack 45L"/>
    <n v="1"/>
    <n v="156.81"/>
    <n v="0"/>
    <n v="78.2"/>
    <x v="1903"/>
    <n v="78.2"/>
    <n v="78.61"/>
    <n v="0.50130731458452904"/>
    <n v="1"/>
  </r>
  <r>
    <x v="1956"/>
    <d v="2026-09-22T00:00:00"/>
    <n v="2026"/>
    <n v="3"/>
    <n v="9"/>
    <x v="8"/>
    <x v="3"/>
    <x v="8"/>
    <x v="3"/>
    <s v="New"/>
    <x v="2"/>
    <s v="Carry-On Duffel"/>
    <n v="3"/>
    <n v="134.52000000000001"/>
    <n v="0.05"/>
    <n v="65.19"/>
    <x v="1904"/>
    <n v="195.57"/>
    <n v="187.81200000000007"/>
    <n v="0.48988215409174152"/>
    <n v="1"/>
  </r>
  <r>
    <x v="1957"/>
    <d v="2026-09-22T00:00:00"/>
    <n v="2026"/>
    <n v="3"/>
    <n v="9"/>
    <x v="8"/>
    <x v="3"/>
    <x v="8"/>
    <x v="0"/>
    <s v="Returning"/>
    <x v="3"/>
    <s v="Compact Sleeping Bag"/>
    <n v="1"/>
    <n v="124.51"/>
    <n v="0"/>
    <n v="59.97"/>
    <x v="1905"/>
    <n v="59.97"/>
    <n v="64.540000000000006"/>
    <n v="0.51835193960324477"/>
    <n v="1"/>
  </r>
  <r>
    <x v="1958"/>
    <d v="2026-09-22T00:00:00"/>
    <n v="2026"/>
    <n v="3"/>
    <n v="9"/>
    <x v="8"/>
    <x v="2"/>
    <x v="3"/>
    <x v="0"/>
    <s v="Returning"/>
    <x v="1"/>
    <s v="Trail Boots"/>
    <n v="1"/>
    <n v="141"/>
    <n v="0"/>
    <n v="79.010000000000005"/>
    <x v="1236"/>
    <n v="79.010000000000005"/>
    <n v="61.989999999999995"/>
    <n v="0.43964539007092196"/>
    <n v="1"/>
  </r>
  <r>
    <x v="1959"/>
    <d v="2026-09-22T00:00:00"/>
    <n v="2026"/>
    <n v="3"/>
    <n v="9"/>
    <x v="8"/>
    <x v="3"/>
    <x v="4"/>
    <x v="1"/>
    <s v="Returning"/>
    <x v="3"/>
    <s v="Compact Sleeping Bag"/>
    <n v="6"/>
    <n v="121.7"/>
    <n v="0.15"/>
    <n v="61.26"/>
    <x v="1906"/>
    <n v="367.56"/>
    <n v="253.11000000000007"/>
    <n v="0.40780124703948967"/>
    <n v="1"/>
  </r>
  <r>
    <x v="1960"/>
    <d v="2026-09-22T00:00:00"/>
    <n v="2026"/>
    <n v="3"/>
    <n v="9"/>
    <x v="8"/>
    <x v="3"/>
    <x v="7"/>
    <x v="1"/>
    <s v="Business"/>
    <x v="0"/>
    <s v="Cycling Pack 12L"/>
    <n v="4"/>
    <n v="103.86"/>
    <n v="0.1"/>
    <n v="50.12"/>
    <x v="1907"/>
    <n v="200.48"/>
    <n v="173.41600000000003"/>
    <n v="0.46380811776536796"/>
    <n v="1"/>
  </r>
  <r>
    <x v="1961"/>
    <d v="2026-09-23T00:00:00"/>
    <n v="2026"/>
    <n v="3"/>
    <n v="9"/>
    <x v="8"/>
    <x v="2"/>
    <x v="5"/>
    <x v="3"/>
    <s v="Returning"/>
    <x v="1"/>
    <s v="Hiking Daypack 20L"/>
    <n v="2"/>
    <n v="93.82"/>
    <n v="0.05"/>
    <n v="45.57"/>
    <x v="1908"/>
    <n v="91.14"/>
    <n v="87.117999999999981"/>
    <n v="0.48871859888476249"/>
    <n v="1"/>
  </r>
  <r>
    <x v="1962"/>
    <d v="2026-09-23T00:00:00"/>
    <n v="2026"/>
    <n v="3"/>
    <n v="9"/>
    <x v="8"/>
    <x v="3"/>
    <x v="8"/>
    <x v="1"/>
    <s v="Business"/>
    <x v="1"/>
    <s v="Summit Backpack 45L"/>
    <n v="8"/>
    <n v="155.13999999999999"/>
    <n v="0.1"/>
    <n v="76.87"/>
    <x v="1909"/>
    <n v="614.96"/>
    <n v="502.048"/>
    <n v="0.44945783736553363"/>
    <n v="1"/>
  </r>
  <r>
    <x v="1963"/>
    <d v="2026-09-23T00:00:00"/>
    <n v="2026"/>
    <n v="3"/>
    <n v="9"/>
    <x v="8"/>
    <x v="3"/>
    <x v="8"/>
    <x v="0"/>
    <s v="Returning"/>
    <x v="1"/>
    <s v="Hiking Daypack 20L"/>
    <n v="3"/>
    <n v="92.14"/>
    <n v="0.05"/>
    <n v="45.25"/>
    <x v="1910"/>
    <n v="135.75"/>
    <n v="126.84899999999999"/>
    <n v="0.48305210606285626"/>
    <n v="1"/>
  </r>
  <r>
    <x v="1964"/>
    <d v="2026-09-24T00:00:00"/>
    <n v="2026"/>
    <n v="3"/>
    <n v="9"/>
    <x v="8"/>
    <x v="1"/>
    <x v="12"/>
    <x v="2"/>
    <s v="Returning"/>
    <x v="0"/>
    <s v="Compact Repair Kit"/>
    <n v="6"/>
    <n v="39.880000000000003"/>
    <n v="0.05"/>
    <n v="16.79"/>
    <x v="1911"/>
    <n v="100.74"/>
    <n v="126.57600000000004"/>
    <n v="0.5568283798764716"/>
    <n v="1"/>
  </r>
  <r>
    <x v="1965"/>
    <d v="2026-09-24T00:00:00"/>
    <n v="2026"/>
    <n v="3"/>
    <n v="9"/>
    <x v="8"/>
    <x v="2"/>
    <x v="16"/>
    <x v="0"/>
    <s v="Returning"/>
    <x v="2"/>
    <s v="Insulated Bottle"/>
    <n v="4"/>
    <n v="35.700000000000003"/>
    <n v="0"/>
    <n v="13.91"/>
    <x v="1912"/>
    <n v="55.64"/>
    <n v="87.160000000000011"/>
    <n v="0.61036414565826336"/>
    <n v="1"/>
  </r>
  <r>
    <x v="1966"/>
    <d v="2026-09-24T00:00:00"/>
    <n v="2026"/>
    <n v="3"/>
    <n v="9"/>
    <x v="8"/>
    <x v="3"/>
    <x v="8"/>
    <x v="2"/>
    <s v="New"/>
    <x v="0"/>
    <s v="Cycling Pack 12L"/>
    <n v="6"/>
    <n v="104.16"/>
    <n v="0"/>
    <n v="51.76"/>
    <x v="1913"/>
    <n v="310.56"/>
    <n v="314.40000000000003"/>
    <n v="0.50307219662058378"/>
    <n v="1"/>
  </r>
  <r>
    <x v="1967"/>
    <d v="2026-09-24T00:00:00"/>
    <n v="2026"/>
    <n v="3"/>
    <n v="9"/>
    <x v="8"/>
    <x v="2"/>
    <x v="16"/>
    <x v="0"/>
    <s v="New"/>
    <x v="1"/>
    <s v="Trail Boots"/>
    <n v="5"/>
    <n v="147.21"/>
    <n v="0.05"/>
    <n v="79.14"/>
    <x v="1914"/>
    <n v="395.7"/>
    <n v="303.54750000000007"/>
    <n v="0.43410594961011667"/>
    <n v="1"/>
  </r>
  <r>
    <x v="1968"/>
    <d v="2026-09-24T00:00:00"/>
    <n v="2026"/>
    <n v="3"/>
    <n v="9"/>
    <x v="8"/>
    <x v="0"/>
    <x v="0"/>
    <x v="0"/>
    <s v="New"/>
    <x v="3"/>
    <s v="Trail Tent 2P"/>
    <n v="3"/>
    <n v="195.68"/>
    <n v="0.05"/>
    <n v="102.16"/>
    <x v="1915"/>
    <n v="306.48"/>
    <n v="251.20799999999997"/>
    <n v="0.45044541033696256"/>
    <n v="1"/>
  </r>
  <r>
    <x v="1969"/>
    <d v="2026-09-24T00:00:00"/>
    <n v="2026"/>
    <n v="3"/>
    <n v="9"/>
    <x v="8"/>
    <x v="1"/>
    <x v="11"/>
    <x v="1"/>
    <s v="Business"/>
    <x v="1"/>
    <s v="Hiking Daypack 20L"/>
    <n v="5"/>
    <n v="90.05"/>
    <n v="0.15"/>
    <n v="44.12"/>
    <x v="1916"/>
    <n v="220.6"/>
    <n v="162.11249999999998"/>
    <n v="0.42358820263252439"/>
    <n v="1"/>
  </r>
  <r>
    <x v="1970"/>
    <d v="2026-09-24T00:00:00"/>
    <n v="2026"/>
    <n v="3"/>
    <n v="9"/>
    <x v="8"/>
    <x v="3"/>
    <x v="13"/>
    <x v="3"/>
    <s v="Returning"/>
    <x v="3"/>
    <s v="Alpine Tent 4P"/>
    <n v="1"/>
    <n v="345.48"/>
    <n v="0"/>
    <n v="196.31"/>
    <x v="1917"/>
    <n v="196.31"/>
    <n v="149.17000000000002"/>
    <n v="0.43177607965728843"/>
    <n v="1"/>
  </r>
  <r>
    <x v="1971"/>
    <d v="2026-09-24T00:00:00"/>
    <n v="2026"/>
    <n v="3"/>
    <n v="9"/>
    <x v="8"/>
    <x v="3"/>
    <x v="4"/>
    <x v="0"/>
    <s v="New"/>
    <x v="2"/>
    <s v="Packing Cube Set"/>
    <n v="1"/>
    <n v="46.23"/>
    <n v="0.1"/>
    <n v="18.34"/>
    <x v="1918"/>
    <n v="18.34"/>
    <n v="23.266999999999999"/>
    <n v="0.55920878698295962"/>
    <n v="1"/>
  </r>
  <r>
    <x v="1972"/>
    <d v="2026-09-24T00:00:00"/>
    <n v="2026"/>
    <n v="3"/>
    <n v="9"/>
    <x v="8"/>
    <x v="0"/>
    <x v="0"/>
    <x v="3"/>
    <s v="Returning"/>
    <x v="3"/>
    <s v="Portable Camp Stove"/>
    <n v="3"/>
    <n v="82.38"/>
    <n v="0.15"/>
    <n v="39.020000000000003"/>
    <x v="1919"/>
    <n v="117.06"/>
    <n v="93.008999999999986"/>
    <n v="0.44275452351370259"/>
    <n v="1"/>
  </r>
  <r>
    <x v="1973"/>
    <d v="2026-09-25T00:00:00"/>
    <n v="2026"/>
    <n v="3"/>
    <n v="9"/>
    <x v="8"/>
    <x v="3"/>
    <x v="7"/>
    <x v="0"/>
    <s v="New"/>
    <x v="3"/>
    <s v="Alpine Tent 4P"/>
    <n v="1"/>
    <n v="344.79"/>
    <n v="0"/>
    <n v="189.63"/>
    <x v="1920"/>
    <n v="189.63"/>
    <n v="155.16000000000003"/>
    <n v="0.45001305142260511"/>
    <n v="1"/>
  </r>
  <r>
    <x v="1974"/>
    <d v="2026-09-26T00:00:00"/>
    <n v="2026"/>
    <n v="3"/>
    <n v="9"/>
    <x v="8"/>
    <x v="0"/>
    <x v="0"/>
    <x v="3"/>
    <s v="Returning"/>
    <x v="1"/>
    <s v="Trekking Poles"/>
    <n v="1"/>
    <n v="73.06"/>
    <n v="0.05"/>
    <n v="31.42"/>
    <x v="1921"/>
    <n v="31.42"/>
    <n v="37.986999999999995"/>
    <n v="0.54730790842422228"/>
    <n v="1"/>
  </r>
  <r>
    <x v="1975"/>
    <d v="2026-09-26T00:00:00"/>
    <n v="2026"/>
    <n v="3"/>
    <n v="9"/>
    <x v="8"/>
    <x v="3"/>
    <x v="8"/>
    <x v="0"/>
    <s v="Returning"/>
    <x v="3"/>
    <s v="Portable Camp Stove"/>
    <n v="1"/>
    <n v="81.58"/>
    <n v="0.1"/>
    <n v="38.89"/>
    <x v="1922"/>
    <n v="38.89"/>
    <n v="34.531999999999996"/>
    <n v="0.47032224673803491"/>
    <n v="1"/>
  </r>
  <r>
    <x v="1976"/>
    <d v="2026-09-26T00:00:00"/>
    <n v="2026"/>
    <n v="3"/>
    <n v="9"/>
    <x v="8"/>
    <x v="1"/>
    <x v="12"/>
    <x v="1"/>
    <s v="Returning"/>
    <x v="4"/>
    <s v="Training Mat"/>
    <n v="6"/>
    <n v="49.87"/>
    <n v="0.1"/>
    <n v="21.75"/>
    <x v="1923"/>
    <n v="130.5"/>
    <n v="138.798"/>
    <n v="0.51540672414945521"/>
    <n v="1"/>
  </r>
  <r>
    <x v="1977"/>
    <d v="2026-09-26T00:00:00"/>
    <n v="2026"/>
    <n v="3"/>
    <n v="9"/>
    <x v="8"/>
    <x v="2"/>
    <x v="3"/>
    <x v="0"/>
    <s v="New"/>
    <x v="0"/>
    <s v="Compact Repair Kit"/>
    <n v="2"/>
    <n v="39.81"/>
    <n v="0.05"/>
    <n v="16.87"/>
    <x v="1924"/>
    <n v="33.74"/>
    <n v="41.898999999999994"/>
    <n v="0.55393381721069812"/>
    <n v="1"/>
  </r>
  <r>
    <x v="1978"/>
    <d v="2026-09-26T00:00:00"/>
    <n v="2026"/>
    <n v="3"/>
    <n v="9"/>
    <x v="8"/>
    <x v="2"/>
    <x v="2"/>
    <x v="0"/>
    <s v="Returning"/>
    <x v="3"/>
    <s v="Trail Tent 2P"/>
    <n v="3"/>
    <n v="191.46"/>
    <n v="0"/>
    <n v="104.06"/>
    <x v="1925"/>
    <n v="312.18"/>
    <n v="262.2"/>
    <n v="0.45649221769560222"/>
    <n v="1"/>
  </r>
  <r>
    <x v="1979"/>
    <d v="2026-09-26T00:00:00"/>
    <n v="2026"/>
    <n v="3"/>
    <n v="9"/>
    <x v="8"/>
    <x v="2"/>
    <x v="5"/>
    <x v="0"/>
    <s v="Returning"/>
    <x v="2"/>
    <s v="Packing Cube Set"/>
    <n v="3"/>
    <n v="46.48"/>
    <n v="0.05"/>
    <n v="18.82"/>
    <x v="1926"/>
    <n v="56.46"/>
    <n v="76.007999999999981"/>
    <n v="0.57378385723344494"/>
    <n v="1"/>
  </r>
  <r>
    <x v="1980"/>
    <d v="2026-09-26T00:00:00"/>
    <n v="2026"/>
    <n v="3"/>
    <n v="9"/>
    <x v="8"/>
    <x v="1"/>
    <x v="12"/>
    <x v="2"/>
    <s v="Returning"/>
    <x v="2"/>
    <s v="Insulated Bottle"/>
    <n v="2"/>
    <n v="35.44"/>
    <n v="0.1"/>
    <n v="13.2"/>
    <x v="1927"/>
    <n v="26.4"/>
    <n v="37.391999999999996"/>
    <n v="0.58615500376222718"/>
    <n v="1"/>
  </r>
  <r>
    <x v="1981"/>
    <d v="2026-09-26T00:00:00"/>
    <n v="2026"/>
    <n v="3"/>
    <n v="9"/>
    <x v="8"/>
    <x v="2"/>
    <x v="2"/>
    <x v="0"/>
    <s v="New"/>
    <x v="4"/>
    <s v="Recovery Roller"/>
    <n v="4"/>
    <n v="36.159999999999997"/>
    <n v="0.05"/>
    <n v="13.68"/>
    <x v="1928"/>
    <n v="54.72"/>
    <n v="82.687999999999988"/>
    <n v="0.60176991150442471"/>
    <n v="1"/>
  </r>
  <r>
    <x v="1982"/>
    <d v="2026-09-26T00:00:00"/>
    <n v="2026"/>
    <n v="3"/>
    <n v="9"/>
    <x v="8"/>
    <x v="3"/>
    <x v="8"/>
    <x v="0"/>
    <s v="Returning"/>
    <x v="4"/>
    <s v="Recovery Roller"/>
    <n v="2"/>
    <n v="35.93"/>
    <n v="0"/>
    <n v="13.91"/>
    <x v="1929"/>
    <n v="27.82"/>
    <n v="44.04"/>
    <n v="0.6128583356526579"/>
    <n v="1"/>
  </r>
  <r>
    <x v="1983"/>
    <d v="2026-09-26T00:00:00"/>
    <n v="2026"/>
    <n v="3"/>
    <n v="9"/>
    <x v="8"/>
    <x v="3"/>
    <x v="8"/>
    <x v="0"/>
    <s v="Business"/>
    <x v="3"/>
    <s v="Trail Tent 2P"/>
    <n v="1"/>
    <n v="199.7"/>
    <n v="0"/>
    <n v="103.77"/>
    <x v="1930"/>
    <n v="103.77"/>
    <n v="95.929999999999993"/>
    <n v="0.4803705558337506"/>
    <n v="1"/>
  </r>
  <r>
    <x v="1984"/>
    <d v="2026-09-27T00:00:00"/>
    <n v="2026"/>
    <n v="3"/>
    <n v="9"/>
    <x v="8"/>
    <x v="3"/>
    <x v="4"/>
    <x v="0"/>
    <s v="New"/>
    <x v="1"/>
    <s v="Summit Backpack 45L"/>
    <n v="4"/>
    <n v="154.28"/>
    <n v="0.05"/>
    <n v="78.180000000000007"/>
    <x v="1931"/>
    <n v="312.72000000000003"/>
    <n v="273.54399999999998"/>
    <n v="0.46658843115047144"/>
    <n v="1"/>
  </r>
  <r>
    <x v="1985"/>
    <d v="2026-09-27T00:00:00"/>
    <n v="2026"/>
    <n v="3"/>
    <n v="9"/>
    <x v="8"/>
    <x v="0"/>
    <x v="15"/>
    <x v="0"/>
    <s v="Returning"/>
    <x v="2"/>
    <s v="Travel Backpack 35L"/>
    <n v="1"/>
    <n v="165.44"/>
    <n v="0"/>
    <n v="88.25"/>
    <x v="1932"/>
    <n v="88.25"/>
    <n v="77.19"/>
    <n v="0.46657398452611215"/>
    <n v="1"/>
  </r>
  <r>
    <x v="1986"/>
    <d v="2026-09-27T00:00:00"/>
    <n v="2026"/>
    <n v="3"/>
    <n v="9"/>
    <x v="8"/>
    <x v="3"/>
    <x v="7"/>
    <x v="0"/>
    <s v="Returning"/>
    <x v="2"/>
    <s v="Carry-On Duffel"/>
    <n v="2"/>
    <n v="130.29"/>
    <n v="0.1"/>
    <n v="67.97"/>
    <x v="1933"/>
    <n v="135.94"/>
    <n v="98.581999999999994"/>
    <n v="0.42035288800197845"/>
    <n v="1"/>
  </r>
  <r>
    <x v="1987"/>
    <d v="2026-09-27T00:00:00"/>
    <n v="2026"/>
    <n v="3"/>
    <n v="9"/>
    <x v="8"/>
    <x v="1"/>
    <x v="12"/>
    <x v="0"/>
    <s v="Returning"/>
    <x v="4"/>
    <s v="Recovery Roller"/>
    <n v="3"/>
    <n v="36.909999999999997"/>
    <n v="0.05"/>
    <n v="13.7"/>
    <x v="1934"/>
    <n v="41.099999999999994"/>
    <n v="64.093499999999992"/>
    <n v="0.60929144861612172"/>
    <n v="1"/>
  </r>
  <r>
    <x v="1988"/>
    <d v="2026-09-27T00:00:00"/>
    <n v="2026"/>
    <n v="3"/>
    <n v="9"/>
    <x v="8"/>
    <x v="2"/>
    <x v="5"/>
    <x v="3"/>
    <s v="Business"/>
    <x v="0"/>
    <s v="Trail Bike Light"/>
    <n v="1"/>
    <n v="50.02"/>
    <n v="0"/>
    <n v="22.65"/>
    <x v="1935"/>
    <n v="22.65"/>
    <n v="27.370000000000005"/>
    <n v="0.54718112754898052"/>
    <n v="1"/>
  </r>
  <r>
    <x v="1989"/>
    <d v="2026-09-27T00:00:00"/>
    <n v="2026"/>
    <n v="3"/>
    <n v="9"/>
    <x v="8"/>
    <x v="1"/>
    <x v="12"/>
    <x v="0"/>
    <s v="Returning"/>
    <x v="3"/>
    <s v="Portable Camp Stove"/>
    <n v="1"/>
    <n v="83.32"/>
    <n v="0.05"/>
    <n v="38.93"/>
    <x v="1936"/>
    <n v="38.93"/>
    <n v="40.223999999999997"/>
    <n v="0.50817393940925282"/>
    <n v="1"/>
  </r>
  <r>
    <x v="1990"/>
    <d v="2026-09-28T00:00:00"/>
    <n v="2026"/>
    <n v="3"/>
    <n v="9"/>
    <x v="8"/>
    <x v="0"/>
    <x v="15"/>
    <x v="1"/>
    <s v="Business"/>
    <x v="1"/>
    <s v="Trekking Poles"/>
    <n v="10"/>
    <n v="71.040000000000006"/>
    <n v="0.2"/>
    <n v="31.7"/>
    <x v="1937"/>
    <n v="317"/>
    <n v="251.32000000000005"/>
    <n v="0.4422156531531532"/>
    <n v="1"/>
  </r>
  <r>
    <x v="1991"/>
    <d v="2026-09-28T00:00:00"/>
    <n v="2026"/>
    <n v="3"/>
    <n v="9"/>
    <x v="8"/>
    <x v="3"/>
    <x v="7"/>
    <x v="2"/>
    <s v="Returning"/>
    <x v="0"/>
    <s v="Compact Repair Kit"/>
    <n v="2"/>
    <n v="40.83"/>
    <n v="0"/>
    <n v="16.850000000000001"/>
    <x v="1837"/>
    <n v="33.700000000000003"/>
    <n v="47.959999999999994"/>
    <n v="0.58731325006122947"/>
    <n v="1"/>
  </r>
  <r>
    <x v="1992"/>
    <d v="2026-09-28T00:00:00"/>
    <n v="2026"/>
    <n v="3"/>
    <n v="9"/>
    <x v="8"/>
    <x v="1"/>
    <x v="14"/>
    <x v="3"/>
    <s v="Returning"/>
    <x v="3"/>
    <s v="Compact Sleeping Bag"/>
    <n v="1"/>
    <n v="121.64"/>
    <n v="0.15"/>
    <n v="61.56"/>
    <x v="1938"/>
    <n v="61.56"/>
    <n v="41.833999999999989"/>
    <n v="0.40460761746329565"/>
    <n v="1"/>
  </r>
  <r>
    <x v="1993"/>
    <d v="2026-09-28T00:00:00"/>
    <n v="2026"/>
    <n v="3"/>
    <n v="9"/>
    <x v="8"/>
    <x v="1"/>
    <x v="1"/>
    <x v="2"/>
    <s v="New"/>
    <x v="2"/>
    <s v="Travel Backpack 35L"/>
    <n v="1"/>
    <n v="164.7"/>
    <n v="0"/>
    <n v="86.02"/>
    <x v="1939"/>
    <n v="86.02"/>
    <n v="78.679999999999993"/>
    <n v="0.47771706132361869"/>
    <n v="1"/>
  </r>
  <r>
    <x v="1994"/>
    <d v="2026-09-28T00:00:00"/>
    <n v="2026"/>
    <n v="3"/>
    <n v="9"/>
    <x v="8"/>
    <x v="3"/>
    <x v="7"/>
    <x v="3"/>
    <s v="New"/>
    <x v="3"/>
    <s v="Trail Tent 2P"/>
    <n v="1"/>
    <n v="199.09"/>
    <n v="0.05"/>
    <n v="106.57"/>
    <x v="1940"/>
    <n v="106.57"/>
    <n v="82.565500000000014"/>
    <n v="0.43654152710622812"/>
    <n v="1"/>
  </r>
  <r>
    <x v="1995"/>
    <d v="2026-09-28T00:00:00"/>
    <n v="2026"/>
    <n v="3"/>
    <n v="9"/>
    <x v="8"/>
    <x v="0"/>
    <x v="0"/>
    <x v="3"/>
    <s v="Returning"/>
    <x v="0"/>
    <s v="Commuter Helmet"/>
    <n v="1"/>
    <n v="81.48"/>
    <n v="0"/>
    <n v="41.47"/>
    <x v="1941"/>
    <n v="41.47"/>
    <n v="40.010000000000005"/>
    <n v="0.4910407461953854"/>
    <n v="1"/>
  </r>
  <r>
    <x v="1996"/>
    <d v="2026-09-28T00:00:00"/>
    <n v="2026"/>
    <n v="3"/>
    <n v="9"/>
    <x v="8"/>
    <x v="0"/>
    <x v="0"/>
    <x v="0"/>
    <s v="New"/>
    <x v="4"/>
    <s v="Resistance Band Set"/>
    <n v="3"/>
    <n v="39.450000000000003"/>
    <n v="0.05"/>
    <n v="15.1"/>
    <x v="1942"/>
    <n v="45.3"/>
    <n v="67.132500000000007"/>
    <n v="0.59709158828630515"/>
    <n v="1"/>
  </r>
  <r>
    <x v="1997"/>
    <d v="2026-09-28T00:00:00"/>
    <n v="2026"/>
    <n v="3"/>
    <n v="9"/>
    <x v="8"/>
    <x v="3"/>
    <x v="8"/>
    <x v="0"/>
    <s v="Returning"/>
    <x v="1"/>
    <s v="Hiking Daypack 20L"/>
    <n v="3"/>
    <n v="93.22"/>
    <n v="0"/>
    <n v="46.75"/>
    <x v="1943"/>
    <n v="140.25"/>
    <n v="139.40999999999997"/>
    <n v="0.49849817635700489"/>
    <n v="1"/>
  </r>
  <r>
    <x v="1998"/>
    <d v="2026-09-28T00:00:00"/>
    <n v="2026"/>
    <n v="3"/>
    <n v="9"/>
    <x v="8"/>
    <x v="1"/>
    <x v="12"/>
    <x v="0"/>
    <s v="New"/>
    <x v="1"/>
    <s v="Trail Boots"/>
    <n v="3"/>
    <n v="142.19"/>
    <n v="0.05"/>
    <n v="78.37"/>
    <x v="1944"/>
    <n v="235.11"/>
    <n v="170.13149999999996"/>
    <n v="0.41982743623246871"/>
    <n v="1"/>
  </r>
  <r>
    <x v="1999"/>
    <d v="2026-09-28T00:00:00"/>
    <n v="2026"/>
    <n v="3"/>
    <n v="9"/>
    <x v="8"/>
    <x v="0"/>
    <x v="0"/>
    <x v="0"/>
    <s v="Returning"/>
    <x v="1"/>
    <s v="Summit Backpack 45L"/>
    <n v="2"/>
    <n v="151.69999999999999"/>
    <n v="0"/>
    <n v="77.19"/>
    <x v="300"/>
    <n v="154.38"/>
    <n v="149.01999999999998"/>
    <n v="0.49116677653263019"/>
    <n v="1"/>
  </r>
  <r>
    <x v="2000"/>
    <d v="2026-09-28T00:00:00"/>
    <n v="2026"/>
    <n v="3"/>
    <n v="9"/>
    <x v="8"/>
    <x v="2"/>
    <x v="2"/>
    <x v="2"/>
    <s v="New"/>
    <x v="2"/>
    <s v="Carry-On Duffel"/>
    <n v="1"/>
    <n v="133.85"/>
    <n v="0.05"/>
    <n v="66.41"/>
    <x v="1945"/>
    <n v="66.41"/>
    <n v="60.747499999999988"/>
    <n v="0.47773430588050247"/>
    <n v="1"/>
  </r>
  <r>
    <x v="2001"/>
    <d v="2026-09-28T00:00:00"/>
    <n v="2026"/>
    <n v="3"/>
    <n v="9"/>
    <x v="8"/>
    <x v="3"/>
    <x v="13"/>
    <x v="3"/>
    <s v="Business"/>
    <x v="3"/>
    <s v="Compact Sleeping Bag"/>
    <n v="6"/>
    <n v="125.62"/>
    <n v="0"/>
    <n v="61.34"/>
    <x v="1946"/>
    <n v="368.04"/>
    <n v="385.68"/>
    <n v="0.51170195828689702"/>
    <n v="1"/>
  </r>
  <r>
    <x v="2002"/>
    <d v="2026-09-28T00:00:00"/>
    <n v="2026"/>
    <n v="3"/>
    <n v="9"/>
    <x v="8"/>
    <x v="1"/>
    <x v="12"/>
    <x v="0"/>
    <s v="New"/>
    <x v="3"/>
    <s v="Trail Tent 2P"/>
    <n v="3"/>
    <n v="196.87"/>
    <n v="0.1"/>
    <n v="105.93"/>
    <x v="1947"/>
    <n v="317.79000000000002"/>
    <n v="213.75899999999996"/>
    <n v="0.40214354650276823"/>
    <n v="1"/>
  </r>
  <r>
    <x v="2003"/>
    <d v="2026-09-29T00:00:00"/>
    <n v="2026"/>
    <n v="3"/>
    <n v="9"/>
    <x v="8"/>
    <x v="1"/>
    <x v="1"/>
    <x v="0"/>
    <s v="Returning"/>
    <x v="2"/>
    <s v="Insulated Bottle"/>
    <n v="4"/>
    <n v="36.869999999999997"/>
    <n v="0"/>
    <n v="13.43"/>
    <x v="1948"/>
    <n v="53.72"/>
    <n v="93.759999999999991"/>
    <n v="0.63574721996202876"/>
    <n v="1"/>
  </r>
  <r>
    <x v="2004"/>
    <d v="2026-09-29T00:00:00"/>
    <n v="2026"/>
    <n v="3"/>
    <n v="9"/>
    <x v="8"/>
    <x v="1"/>
    <x v="12"/>
    <x v="0"/>
    <s v="New"/>
    <x v="2"/>
    <s v="Packing Cube Set"/>
    <n v="1"/>
    <n v="47.37"/>
    <n v="0"/>
    <n v="18.2"/>
    <x v="1949"/>
    <n v="18.2"/>
    <n v="29.169999999999998"/>
    <n v="0.61579058475828585"/>
    <n v="1"/>
  </r>
  <r>
    <x v="2005"/>
    <d v="2026-09-29T00:00:00"/>
    <n v="2026"/>
    <n v="3"/>
    <n v="9"/>
    <x v="8"/>
    <x v="3"/>
    <x v="8"/>
    <x v="3"/>
    <s v="Business"/>
    <x v="1"/>
    <s v="Trail Boots"/>
    <n v="1"/>
    <n v="145.62"/>
    <n v="0.05"/>
    <n v="80.25"/>
    <x v="1950"/>
    <n v="80.25"/>
    <n v="58.088999999999999"/>
    <n v="0.41990328107041397"/>
    <n v="1"/>
  </r>
  <r>
    <x v="2006"/>
    <d v="2026-09-29T00:00:00"/>
    <n v="2026"/>
    <n v="3"/>
    <n v="9"/>
    <x v="8"/>
    <x v="3"/>
    <x v="8"/>
    <x v="2"/>
    <s v="New"/>
    <x v="4"/>
    <s v="Recovery Roller"/>
    <n v="2"/>
    <n v="36.1"/>
    <n v="0.05"/>
    <n v="13.71"/>
    <x v="1951"/>
    <n v="27.42"/>
    <n v="41.17"/>
    <n v="0.60023327015599937"/>
    <n v="1"/>
  </r>
  <r>
    <x v="2007"/>
    <d v="2026-09-29T00:00:00"/>
    <n v="2026"/>
    <n v="3"/>
    <n v="9"/>
    <x v="8"/>
    <x v="0"/>
    <x v="9"/>
    <x v="2"/>
    <s v="Returning"/>
    <x v="1"/>
    <s v="Trekking Poles"/>
    <n v="2"/>
    <n v="73"/>
    <n v="0.05"/>
    <n v="31.41"/>
    <x v="1952"/>
    <n v="62.82"/>
    <n v="75.88"/>
    <n v="0.54708002883922136"/>
    <n v="1"/>
  </r>
  <r>
    <x v="2008"/>
    <d v="2026-09-29T00:00:00"/>
    <n v="2026"/>
    <n v="3"/>
    <n v="9"/>
    <x v="8"/>
    <x v="1"/>
    <x v="11"/>
    <x v="0"/>
    <s v="New"/>
    <x v="2"/>
    <s v="Insulated Bottle"/>
    <n v="2"/>
    <n v="36.93"/>
    <n v="0.1"/>
    <n v="13.4"/>
    <x v="1953"/>
    <n v="26.8"/>
    <n v="39.674000000000007"/>
    <n v="0.59683485272437353"/>
    <n v="1"/>
  </r>
  <r>
    <x v="2009"/>
    <d v="2026-09-29T00:00:00"/>
    <n v="2026"/>
    <n v="3"/>
    <n v="9"/>
    <x v="8"/>
    <x v="1"/>
    <x v="14"/>
    <x v="0"/>
    <s v="New"/>
    <x v="4"/>
    <s v="Training Mat"/>
    <n v="2"/>
    <n v="51.52"/>
    <n v="0"/>
    <n v="21.47"/>
    <x v="1954"/>
    <n v="42.94"/>
    <n v="60.100000000000009"/>
    <n v="0.58326863354037273"/>
    <n v="1"/>
  </r>
  <r>
    <x v="2010"/>
    <d v="2026-09-29T00:00:00"/>
    <n v="2026"/>
    <n v="3"/>
    <n v="9"/>
    <x v="8"/>
    <x v="1"/>
    <x v="6"/>
    <x v="0"/>
    <s v="New"/>
    <x v="4"/>
    <s v="Training Mat"/>
    <n v="1"/>
    <n v="50.42"/>
    <n v="0"/>
    <n v="21.68"/>
    <x v="1955"/>
    <n v="21.68"/>
    <n v="28.740000000000002"/>
    <n v="0.57001190003966684"/>
    <n v="1"/>
  </r>
  <r>
    <x v="2011"/>
    <d v="2026-09-29T00:00:00"/>
    <n v="2026"/>
    <n v="3"/>
    <n v="9"/>
    <x v="8"/>
    <x v="1"/>
    <x v="14"/>
    <x v="1"/>
    <s v="Returning"/>
    <x v="1"/>
    <s v="Summit Backpack 45L"/>
    <n v="10"/>
    <n v="157.79"/>
    <n v="0.1"/>
    <n v="77.900000000000006"/>
    <x v="1956"/>
    <n v="779"/>
    <n v="641.1099999999999"/>
    <n v="0.4514509439409623"/>
    <n v="1"/>
  </r>
  <r>
    <x v="2012"/>
    <d v="2026-09-29T00:00:00"/>
    <n v="2026"/>
    <n v="3"/>
    <n v="9"/>
    <x v="8"/>
    <x v="1"/>
    <x v="11"/>
    <x v="0"/>
    <s v="Returning"/>
    <x v="0"/>
    <s v="Compact Repair Kit"/>
    <n v="1"/>
    <n v="40.409999999999997"/>
    <n v="0.15"/>
    <n v="16.3"/>
    <x v="1957"/>
    <n v="16.3"/>
    <n v="18.048499999999994"/>
    <n v="0.52545234871974023"/>
    <n v="1"/>
  </r>
  <r>
    <x v="2013"/>
    <d v="2026-09-29T00:00:00"/>
    <n v="2026"/>
    <n v="3"/>
    <n v="9"/>
    <x v="8"/>
    <x v="3"/>
    <x v="8"/>
    <x v="0"/>
    <s v="New"/>
    <x v="0"/>
    <s v="Trail Bike Light"/>
    <n v="2"/>
    <n v="50.17"/>
    <n v="0.05"/>
    <n v="22.83"/>
    <x v="1958"/>
    <n v="45.66"/>
    <n v="49.662999999999997"/>
    <n v="0.52099703114673268"/>
    <n v="1"/>
  </r>
  <r>
    <x v="2014"/>
    <d v="2026-09-29T00:00:00"/>
    <n v="2026"/>
    <n v="3"/>
    <n v="9"/>
    <x v="8"/>
    <x v="1"/>
    <x v="14"/>
    <x v="0"/>
    <s v="New"/>
    <x v="1"/>
    <s v="Summit Backpack 45L"/>
    <n v="1"/>
    <n v="155.55000000000001"/>
    <n v="0.1"/>
    <n v="79.2"/>
    <x v="1959"/>
    <n v="79.2"/>
    <n v="60.795000000000002"/>
    <n v="0.43426550948248149"/>
    <n v="1"/>
  </r>
  <r>
    <x v="2015"/>
    <d v="2026-09-30T00:00:00"/>
    <n v="2026"/>
    <n v="3"/>
    <n v="9"/>
    <x v="8"/>
    <x v="2"/>
    <x v="10"/>
    <x v="2"/>
    <s v="Business"/>
    <x v="0"/>
    <s v="Trail Bike Light"/>
    <n v="1"/>
    <n v="51.81"/>
    <n v="0.1"/>
    <n v="22.65"/>
    <x v="1960"/>
    <n v="22.65"/>
    <n v="23.979000000000006"/>
    <n v="0.51425078813613856"/>
    <n v="1"/>
  </r>
  <r>
    <x v="2016"/>
    <d v="2026-09-30T00:00:00"/>
    <n v="2026"/>
    <n v="3"/>
    <n v="9"/>
    <x v="8"/>
    <x v="0"/>
    <x v="9"/>
    <x v="2"/>
    <s v="Returning"/>
    <x v="4"/>
    <s v="Resistance Band Set"/>
    <n v="1"/>
    <n v="40.61"/>
    <n v="0.1"/>
    <n v="14.28"/>
    <x v="1961"/>
    <n v="14.28"/>
    <n v="22.268999999999998"/>
    <n v="0.60929163588607071"/>
    <n v="1"/>
  </r>
  <r>
    <x v="2017"/>
    <d v="2026-09-30T00:00:00"/>
    <n v="2026"/>
    <n v="3"/>
    <n v="9"/>
    <x v="8"/>
    <x v="2"/>
    <x v="2"/>
    <x v="2"/>
    <s v="Business"/>
    <x v="1"/>
    <s v="Trail Boots"/>
    <n v="1"/>
    <n v="140.78"/>
    <n v="0.05"/>
    <n v="80.8"/>
    <x v="1962"/>
    <n v="80.8"/>
    <n v="52.940999999999988"/>
    <n v="0.39584719719457756"/>
    <n v="1"/>
  </r>
  <r>
    <x v="2018"/>
    <d v="2026-09-30T00:00:00"/>
    <n v="2026"/>
    <n v="3"/>
    <n v="9"/>
    <x v="8"/>
    <x v="1"/>
    <x v="6"/>
    <x v="2"/>
    <s v="Business"/>
    <x v="2"/>
    <s v="Travel Backpack 35L"/>
    <n v="1"/>
    <n v="163.13999999999999"/>
    <n v="0"/>
    <n v="87.53"/>
    <x v="1592"/>
    <n v="87.53"/>
    <n v="75.609999999999985"/>
    <n v="0.4634669608924849"/>
    <n v="1"/>
  </r>
  <r>
    <x v="2019"/>
    <d v="2026-09-30T00:00:00"/>
    <n v="2026"/>
    <n v="3"/>
    <n v="9"/>
    <x v="8"/>
    <x v="3"/>
    <x v="4"/>
    <x v="2"/>
    <s v="Returning"/>
    <x v="1"/>
    <s v="Trekking Poles"/>
    <n v="1"/>
    <n v="70.91"/>
    <n v="0"/>
    <n v="31.73"/>
    <x v="1609"/>
    <n v="31.73"/>
    <n v="39.179999999999993"/>
    <n v="0.55253137780284856"/>
    <n v="1"/>
  </r>
  <r>
    <x v="2020"/>
    <d v="2026-09-30T00:00:00"/>
    <n v="2026"/>
    <n v="3"/>
    <n v="9"/>
    <x v="8"/>
    <x v="3"/>
    <x v="13"/>
    <x v="3"/>
    <s v="Returning"/>
    <x v="0"/>
    <s v="Commuter Helmet"/>
    <n v="2"/>
    <n v="81.99"/>
    <n v="0"/>
    <n v="43.95"/>
    <x v="1963"/>
    <n v="87.9"/>
    <n v="76.079999999999984"/>
    <n v="0.46395901939260881"/>
    <n v="1"/>
  </r>
  <r>
    <x v="2021"/>
    <d v="2026-09-30T00:00:00"/>
    <n v="2026"/>
    <n v="3"/>
    <n v="9"/>
    <x v="8"/>
    <x v="3"/>
    <x v="4"/>
    <x v="3"/>
    <s v="New"/>
    <x v="0"/>
    <s v="Commuter Helmet"/>
    <n v="2"/>
    <n v="81.13"/>
    <n v="0"/>
    <n v="43.7"/>
    <x v="1964"/>
    <n v="87.4"/>
    <n v="74.859999999999985"/>
    <n v="0.46135831381733017"/>
    <n v="1"/>
  </r>
  <r>
    <x v="2022"/>
    <d v="2026-09-30T00:00:00"/>
    <n v="2026"/>
    <n v="3"/>
    <n v="9"/>
    <x v="8"/>
    <x v="1"/>
    <x v="12"/>
    <x v="1"/>
    <s v="Returning"/>
    <x v="1"/>
    <s v="Trail Boots"/>
    <n v="5"/>
    <n v="141.08000000000001"/>
    <n v="0.05"/>
    <n v="78.23"/>
    <x v="1965"/>
    <n v="391.15000000000003"/>
    <n v="278.98000000000008"/>
    <n v="0.4163072836613792"/>
    <n v="1"/>
  </r>
  <r>
    <x v="2023"/>
    <d v="2026-09-30T00:00:00"/>
    <n v="2026"/>
    <n v="3"/>
    <n v="9"/>
    <x v="8"/>
    <x v="0"/>
    <x v="15"/>
    <x v="0"/>
    <s v="Returning"/>
    <x v="2"/>
    <s v="Insulated Bottle"/>
    <n v="5"/>
    <n v="36.18"/>
    <n v="0"/>
    <n v="13.66"/>
    <x v="1966"/>
    <n v="68.3"/>
    <n v="112.60000000000001"/>
    <n v="0.62244333886124936"/>
    <n v="1"/>
  </r>
  <r>
    <x v="2024"/>
    <d v="2026-09-30T00:00:00"/>
    <n v="2026"/>
    <n v="3"/>
    <n v="9"/>
    <x v="8"/>
    <x v="3"/>
    <x v="13"/>
    <x v="3"/>
    <s v="New"/>
    <x v="0"/>
    <s v="Commuter Helmet"/>
    <n v="1"/>
    <n v="81.06"/>
    <n v="0.05"/>
    <n v="43.54"/>
    <x v="1544"/>
    <n v="43.54"/>
    <n v="33.467000000000006"/>
    <n v="0.434596854831379"/>
    <n v="1"/>
  </r>
  <r>
    <x v="2025"/>
    <d v="2026-09-30T00:00:00"/>
    <n v="2026"/>
    <n v="3"/>
    <n v="9"/>
    <x v="8"/>
    <x v="2"/>
    <x v="3"/>
    <x v="0"/>
    <s v="Business"/>
    <x v="4"/>
    <s v="Training Mat"/>
    <n v="1"/>
    <n v="49.51"/>
    <n v="0.15"/>
    <n v="21.4"/>
    <x v="1967"/>
    <n v="21.4"/>
    <n v="20.683499999999995"/>
    <n v="0.49148716242707946"/>
    <n v="1"/>
  </r>
  <r>
    <x v="2026"/>
    <d v="2026-09-30T00:00:00"/>
    <n v="2026"/>
    <n v="3"/>
    <n v="9"/>
    <x v="8"/>
    <x v="1"/>
    <x v="14"/>
    <x v="0"/>
    <s v="New"/>
    <x v="3"/>
    <s v="Trail Tent 2P"/>
    <n v="1"/>
    <n v="196.74"/>
    <n v="0.15"/>
    <n v="102.01"/>
    <x v="1968"/>
    <n v="102.01"/>
    <n v="65.219000000000008"/>
    <n v="0.38999814625453721"/>
    <n v="1"/>
  </r>
  <r>
    <x v="2027"/>
    <d v="2026-09-30T00:00:00"/>
    <n v="2026"/>
    <n v="3"/>
    <n v="9"/>
    <x v="8"/>
    <x v="3"/>
    <x v="13"/>
    <x v="0"/>
    <s v="New"/>
    <x v="1"/>
    <s v="Hiking Daypack 20L"/>
    <n v="2"/>
    <n v="91.78"/>
    <n v="0.1"/>
    <n v="45.51"/>
    <x v="1969"/>
    <n v="91.02"/>
    <n v="74.184000000000012"/>
    <n v="0.44904481731677204"/>
    <n v="1"/>
  </r>
  <r>
    <x v="2028"/>
    <d v="2026-10-01T00:00:00"/>
    <n v="2026"/>
    <n v="4"/>
    <n v="10"/>
    <x v="9"/>
    <x v="2"/>
    <x v="10"/>
    <x v="0"/>
    <s v="New"/>
    <x v="1"/>
    <s v="Trail Boots"/>
    <n v="5"/>
    <n v="146.69"/>
    <n v="0"/>
    <n v="79"/>
    <x v="1970"/>
    <n v="395"/>
    <n v="338.45000000000005"/>
    <n v="0.46144931488172342"/>
    <n v="1"/>
  </r>
  <r>
    <x v="2029"/>
    <d v="2026-10-01T00:00:00"/>
    <n v="2026"/>
    <n v="4"/>
    <n v="10"/>
    <x v="9"/>
    <x v="0"/>
    <x v="9"/>
    <x v="2"/>
    <s v="New"/>
    <x v="3"/>
    <s v="Portable Camp Stove"/>
    <n v="1"/>
    <n v="79.81"/>
    <n v="0"/>
    <n v="39.08"/>
    <x v="1971"/>
    <n v="39.08"/>
    <n v="40.730000000000004"/>
    <n v="0.5103370504949255"/>
    <n v="1"/>
  </r>
  <r>
    <x v="2030"/>
    <d v="2026-10-01T00:00:00"/>
    <n v="2026"/>
    <n v="4"/>
    <n v="10"/>
    <x v="9"/>
    <x v="3"/>
    <x v="8"/>
    <x v="0"/>
    <s v="New"/>
    <x v="3"/>
    <s v="Compact Sleeping Bag"/>
    <n v="5"/>
    <n v="121.63"/>
    <n v="0.05"/>
    <n v="61.7"/>
    <x v="1972"/>
    <n v="308.5"/>
    <n v="269.24249999999995"/>
    <n v="0.46602508903187834"/>
    <n v="1"/>
  </r>
  <r>
    <x v="2031"/>
    <d v="2026-10-01T00:00:00"/>
    <n v="2026"/>
    <n v="4"/>
    <n v="10"/>
    <x v="9"/>
    <x v="3"/>
    <x v="13"/>
    <x v="1"/>
    <s v="Business"/>
    <x v="0"/>
    <s v="Trail Bike Light"/>
    <n v="10"/>
    <n v="50.42"/>
    <n v="0.05"/>
    <n v="22.5"/>
    <x v="1973"/>
    <n v="225"/>
    <n v="253.99"/>
    <n v="0.53026159210004387"/>
    <n v="1"/>
  </r>
  <r>
    <x v="2032"/>
    <d v="2026-10-01T00:00:00"/>
    <n v="2026"/>
    <n v="4"/>
    <n v="10"/>
    <x v="9"/>
    <x v="2"/>
    <x v="5"/>
    <x v="0"/>
    <s v="New"/>
    <x v="3"/>
    <s v="Portable Camp Stove"/>
    <n v="3"/>
    <n v="80.67"/>
    <n v="0"/>
    <n v="39.94"/>
    <x v="1974"/>
    <n v="119.82"/>
    <n v="122.19"/>
    <n v="0.50489649188050079"/>
    <n v="1"/>
  </r>
  <r>
    <x v="2033"/>
    <d v="2026-10-01T00:00:00"/>
    <n v="2026"/>
    <n v="4"/>
    <n v="10"/>
    <x v="9"/>
    <x v="3"/>
    <x v="13"/>
    <x v="0"/>
    <s v="Business"/>
    <x v="1"/>
    <s v="Summit Backpack 45L"/>
    <n v="2"/>
    <n v="152.12"/>
    <n v="0"/>
    <n v="79.53"/>
    <x v="1975"/>
    <n v="159.06"/>
    <n v="145.18"/>
    <n v="0.47718906126742044"/>
    <n v="1"/>
  </r>
  <r>
    <x v="2034"/>
    <d v="2026-10-01T00:00:00"/>
    <n v="2026"/>
    <n v="4"/>
    <n v="10"/>
    <x v="9"/>
    <x v="2"/>
    <x v="5"/>
    <x v="1"/>
    <s v="New"/>
    <x v="3"/>
    <s v="Portable Camp Stove"/>
    <n v="4"/>
    <n v="82.54"/>
    <n v="0.15"/>
    <n v="39.74"/>
    <x v="1976"/>
    <n v="158.96"/>
    <n v="121.67600000000002"/>
    <n v="0.43357231431462823"/>
    <n v="1"/>
  </r>
  <r>
    <x v="2035"/>
    <d v="2026-10-02T00:00:00"/>
    <n v="2026"/>
    <n v="4"/>
    <n v="10"/>
    <x v="9"/>
    <x v="3"/>
    <x v="13"/>
    <x v="2"/>
    <s v="Returning"/>
    <x v="0"/>
    <s v="Trail Bike Light"/>
    <n v="2"/>
    <n v="50.43"/>
    <n v="0"/>
    <n v="23.04"/>
    <x v="1977"/>
    <n v="46.08"/>
    <n v="54.78"/>
    <n v="0.54312908982748365"/>
    <n v="1"/>
  </r>
  <r>
    <x v="2036"/>
    <d v="2026-10-02T00:00:00"/>
    <n v="2026"/>
    <n v="4"/>
    <n v="10"/>
    <x v="9"/>
    <x v="2"/>
    <x v="10"/>
    <x v="0"/>
    <s v="New"/>
    <x v="3"/>
    <s v="Trail Tent 2P"/>
    <n v="2"/>
    <n v="198.57"/>
    <n v="0.15"/>
    <n v="101.08"/>
    <x v="1978"/>
    <n v="202.16"/>
    <n v="135.40899999999996"/>
    <n v="0.4011298430839324"/>
    <n v="1"/>
  </r>
  <r>
    <x v="2037"/>
    <d v="2026-10-03T00:00:00"/>
    <n v="2026"/>
    <n v="4"/>
    <n v="10"/>
    <x v="9"/>
    <x v="3"/>
    <x v="8"/>
    <x v="0"/>
    <s v="New"/>
    <x v="4"/>
    <s v="Resistance Band Set"/>
    <n v="2"/>
    <n v="41.06"/>
    <n v="0.05"/>
    <n v="14.54"/>
    <x v="1746"/>
    <n v="29.08"/>
    <n v="48.933999999999997"/>
    <n v="0.62724639167328944"/>
    <n v="1"/>
  </r>
  <r>
    <x v="2038"/>
    <d v="2026-10-03T00:00:00"/>
    <n v="2026"/>
    <n v="4"/>
    <n v="10"/>
    <x v="9"/>
    <x v="1"/>
    <x v="12"/>
    <x v="1"/>
    <s v="Business"/>
    <x v="2"/>
    <s v="Travel Backpack 35L"/>
    <n v="4"/>
    <n v="162.19"/>
    <n v="0.15"/>
    <n v="89.81"/>
    <x v="1979"/>
    <n v="359.24"/>
    <n v="192.20600000000002"/>
    <n v="0.34854908730863948"/>
    <n v="1"/>
  </r>
  <r>
    <x v="2039"/>
    <d v="2026-10-03T00:00:00"/>
    <n v="2026"/>
    <n v="4"/>
    <n v="10"/>
    <x v="9"/>
    <x v="3"/>
    <x v="4"/>
    <x v="2"/>
    <s v="New"/>
    <x v="3"/>
    <s v="Trail Tent 2P"/>
    <n v="2"/>
    <n v="192.99"/>
    <n v="0"/>
    <n v="101.73"/>
    <x v="1980"/>
    <n v="203.46"/>
    <n v="182.52"/>
    <n v="0.47287424218871443"/>
    <n v="1"/>
  </r>
  <r>
    <x v="2040"/>
    <d v="2026-10-03T00:00:00"/>
    <n v="2026"/>
    <n v="4"/>
    <n v="10"/>
    <x v="9"/>
    <x v="0"/>
    <x v="15"/>
    <x v="0"/>
    <s v="New"/>
    <x v="1"/>
    <s v="Trail Boots"/>
    <n v="3"/>
    <n v="142.33000000000001"/>
    <n v="0.1"/>
    <n v="79.19"/>
    <x v="1981"/>
    <n v="237.57"/>
    <n v="146.721"/>
    <n v="0.3817966072585619"/>
    <n v="1"/>
  </r>
  <r>
    <x v="2041"/>
    <d v="2026-10-03T00:00:00"/>
    <n v="2026"/>
    <n v="4"/>
    <n v="10"/>
    <x v="9"/>
    <x v="1"/>
    <x v="11"/>
    <x v="2"/>
    <s v="Business"/>
    <x v="1"/>
    <s v="Trail Boots"/>
    <n v="4"/>
    <n v="143.63"/>
    <n v="0"/>
    <n v="80.510000000000005"/>
    <x v="1982"/>
    <n v="322.04000000000002"/>
    <n v="252.47999999999996"/>
    <n v="0.43946250783262542"/>
    <n v="1"/>
  </r>
  <r>
    <x v="2042"/>
    <d v="2026-10-03T00:00:00"/>
    <n v="2026"/>
    <n v="4"/>
    <n v="10"/>
    <x v="9"/>
    <x v="1"/>
    <x v="6"/>
    <x v="2"/>
    <s v="Returning"/>
    <x v="3"/>
    <s v="Alpine Tent 4P"/>
    <n v="4"/>
    <n v="341.95"/>
    <n v="0.05"/>
    <n v="199.9"/>
    <x v="1983"/>
    <n v="799.6"/>
    <n v="499.80999999999983"/>
    <n v="0.38464379987840625"/>
    <n v="1"/>
  </r>
  <r>
    <x v="2043"/>
    <d v="2026-10-03T00:00:00"/>
    <n v="2026"/>
    <n v="4"/>
    <n v="10"/>
    <x v="9"/>
    <x v="1"/>
    <x v="6"/>
    <x v="0"/>
    <s v="Returning"/>
    <x v="4"/>
    <s v="Weighted Vest"/>
    <n v="1"/>
    <n v="123.81"/>
    <n v="0"/>
    <n v="68.72"/>
    <x v="1984"/>
    <n v="68.72"/>
    <n v="55.09"/>
    <n v="0.44495598093853489"/>
    <n v="1"/>
  </r>
  <r>
    <x v="2044"/>
    <d v="2026-10-04T00:00:00"/>
    <n v="2026"/>
    <n v="4"/>
    <n v="10"/>
    <x v="9"/>
    <x v="2"/>
    <x v="3"/>
    <x v="0"/>
    <s v="New"/>
    <x v="1"/>
    <s v="Trail Boots"/>
    <n v="1"/>
    <n v="146.1"/>
    <n v="0"/>
    <n v="79.739999999999995"/>
    <x v="1985"/>
    <n v="79.739999999999995"/>
    <n v="66.36"/>
    <n v="0.45420944558521564"/>
    <n v="1"/>
  </r>
  <r>
    <x v="2045"/>
    <d v="2026-10-04T00:00:00"/>
    <n v="2026"/>
    <n v="4"/>
    <n v="10"/>
    <x v="9"/>
    <x v="1"/>
    <x v="11"/>
    <x v="3"/>
    <s v="Returning"/>
    <x v="2"/>
    <s v="Travel Backpack 35L"/>
    <n v="1"/>
    <n v="161.07"/>
    <n v="0.05"/>
    <n v="89.81"/>
    <x v="1986"/>
    <n v="89.81"/>
    <n v="63.206499999999977"/>
    <n v="0.41306983233834249"/>
    <n v="1"/>
  </r>
  <r>
    <x v="2046"/>
    <d v="2026-10-04T00:00:00"/>
    <n v="2026"/>
    <n v="4"/>
    <n v="10"/>
    <x v="9"/>
    <x v="3"/>
    <x v="13"/>
    <x v="0"/>
    <s v="New"/>
    <x v="1"/>
    <s v="Hiking Daypack 20L"/>
    <n v="5"/>
    <n v="90.12"/>
    <n v="0"/>
    <n v="46.67"/>
    <x v="1987"/>
    <n v="233.35000000000002"/>
    <n v="217.25"/>
    <n v="0.48213493120284062"/>
    <n v="1"/>
  </r>
  <r>
    <x v="2047"/>
    <d v="2026-10-04T00:00:00"/>
    <n v="2026"/>
    <n v="4"/>
    <n v="10"/>
    <x v="9"/>
    <x v="3"/>
    <x v="13"/>
    <x v="3"/>
    <s v="Returning"/>
    <x v="1"/>
    <s v="Trekking Poles"/>
    <n v="1"/>
    <n v="70.400000000000006"/>
    <n v="0"/>
    <n v="32.43"/>
    <x v="1988"/>
    <n v="32.43"/>
    <n v="37.970000000000006"/>
    <n v="0.53934659090909098"/>
    <n v="1"/>
  </r>
  <r>
    <x v="2048"/>
    <d v="2026-10-04T00:00:00"/>
    <n v="2026"/>
    <n v="4"/>
    <n v="10"/>
    <x v="9"/>
    <x v="1"/>
    <x v="12"/>
    <x v="1"/>
    <s v="Business"/>
    <x v="3"/>
    <s v="Trail Tent 2P"/>
    <n v="6"/>
    <n v="191.08"/>
    <n v="0.1"/>
    <n v="102.93"/>
    <x v="1989"/>
    <n v="617.58000000000004"/>
    <n v="414.25200000000007"/>
    <n v="0.40147233270532412"/>
    <n v="1"/>
  </r>
  <r>
    <x v="2049"/>
    <d v="2026-10-04T00:00:00"/>
    <n v="2026"/>
    <n v="4"/>
    <n v="10"/>
    <x v="9"/>
    <x v="2"/>
    <x v="16"/>
    <x v="0"/>
    <s v="Returning"/>
    <x v="4"/>
    <s v="Recovery Roller"/>
    <n v="1"/>
    <n v="36.590000000000003"/>
    <n v="0"/>
    <n v="13.62"/>
    <x v="1990"/>
    <n v="13.62"/>
    <n v="22.970000000000006"/>
    <n v="0.62776714949439749"/>
    <n v="1"/>
  </r>
  <r>
    <x v="2050"/>
    <d v="2026-10-05T00:00:00"/>
    <n v="2026"/>
    <n v="4"/>
    <n v="10"/>
    <x v="9"/>
    <x v="1"/>
    <x v="11"/>
    <x v="2"/>
    <s v="Returning"/>
    <x v="3"/>
    <s v="Compact Sleeping Bag"/>
    <n v="2"/>
    <n v="125.38"/>
    <n v="0.05"/>
    <n v="59.12"/>
    <x v="1991"/>
    <n v="118.24"/>
    <n v="119.98199999999999"/>
    <n v="0.5036562534106841"/>
    <n v="1"/>
  </r>
  <r>
    <x v="2051"/>
    <d v="2026-10-05T00:00:00"/>
    <n v="2026"/>
    <n v="4"/>
    <n v="10"/>
    <x v="9"/>
    <x v="0"/>
    <x v="0"/>
    <x v="0"/>
    <s v="New"/>
    <x v="2"/>
    <s v="Insulated Bottle"/>
    <n v="1"/>
    <n v="35.71"/>
    <n v="0"/>
    <n v="13.3"/>
    <x v="1992"/>
    <n v="13.3"/>
    <n v="22.41"/>
    <n v="0.62755530663679637"/>
    <n v="1"/>
  </r>
  <r>
    <x v="2052"/>
    <d v="2026-10-05T00:00:00"/>
    <n v="2026"/>
    <n v="4"/>
    <n v="10"/>
    <x v="9"/>
    <x v="1"/>
    <x v="6"/>
    <x v="0"/>
    <s v="Returning"/>
    <x v="2"/>
    <s v="Packing Cube Set"/>
    <n v="2"/>
    <n v="46.72"/>
    <n v="0"/>
    <n v="18.39"/>
    <x v="1993"/>
    <n v="36.78"/>
    <n v="56.66"/>
    <n v="0.60637842465753422"/>
    <n v="1"/>
  </r>
  <r>
    <x v="2053"/>
    <d v="2026-10-05T00:00:00"/>
    <n v="2026"/>
    <n v="4"/>
    <n v="10"/>
    <x v="9"/>
    <x v="0"/>
    <x v="15"/>
    <x v="3"/>
    <s v="Returning"/>
    <x v="1"/>
    <s v="Trail Boots"/>
    <n v="1"/>
    <n v="143.16999999999999"/>
    <n v="0.05"/>
    <n v="81.290000000000006"/>
    <x v="1994"/>
    <n v="81.290000000000006"/>
    <n v="54.721499999999978"/>
    <n v="0.40232995004098904"/>
    <n v="1"/>
  </r>
  <r>
    <x v="2054"/>
    <d v="2026-10-05T00:00:00"/>
    <n v="2026"/>
    <n v="4"/>
    <n v="10"/>
    <x v="9"/>
    <x v="0"/>
    <x v="0"/>
    <x v="2"/>
    <s v="Returning"/>
    <x v="3"/>
    <s v="Compact Sleeping Bag"/>
    <n v="1"/>
    <n v="125.88"/>
    <n v="0"/>
    <n v="62.46"/>
    <x v="1995"/>
    <n v="62.46"/>
    <n v="63.419999999999995"/>
    <n v="0.50381315538608196"/>
    <n v="1"/>
  </r>
  <r>
    <x v="2055"/>
    <d v="2026-10-06T00:00:00"/>
    <n v="2026"/>
    <n v="4"/>
    <n v="10"/>
    <x v="9"/>
    <x v="3"/>
    <x v="4"/>
    <x v="0"/>
    <s v="New"/>
    <x v="4"/>
    <s v="Weighted Vest"/>
    <n v="2"/>
    <n v="121.81"/>
    <n v="0.05"/>
    <n v="67.72"/>
    <x v="1996"/>
    <n v="135.44"/>
    <n v="95.998999999999995"/>
    <n v="0.41479180259161158"/>
    <n v="1"/>
  </r>
  <r>
    <x v="2056"/>
    <d v="2026-10-06T00:00:00"/>
    <n v="2026"/>
    <n v="4"/>
    <n v="10"/>
    <x v="9"/>
    <x v="2"/>
    <x v="5"/>
    <x v="0"/>
    <s v="Business"/>
    <x v="1"/>
    <s v="Summit Backpack 45L"/>
    <n v="6"/>
    <n v="154.93"/>
    <n v="0.05"/>
    <n v="79.430000000000007"/>
    <x v="1997"/>
    <n v="476.58000000000004"/>
    <n v="406.52099999999996"/>
    <n v="0.46033352923391546"/>
    <n v="1"/>
  </r>
  <r>
    <x v="2057"/>
    <d v="2026-10-07T00:00:00"/>
    <n v="2026"/>
    <n v="4"/>
    <n v="10"/>
    <x v="9"/>
    <x v="3"/>
    <x v="8"/>
    <x v="2"/>
    <s v="New"/>
    <x v="0"/>
    <s v="Cycling Pack 12L"/>
    <n v="2"/>
    <n v="101.1"/>
    <n v="0.15"/>
    <n v="51.61"/>
    <x v="1998"/>
    <n v="103.22"/>
    <n v="68.649999999999977"/>
    <n v="0.39942980159422814"/>
    <n v="1"/>
  </r>
  <r>
    <x v="2058"/>
    <d v="2026-10-07T00:00:00"/>
    <n v="2026"/>
    <n v="4"/>
    <n v="10"/>
    <x v="9"/>
    <x v="0"/>
    <x v="0"/>
    <x v="0"/>
    <s v="New"/>
    <x v="0"/>
    <s v="Cycling Pack 12L"/>
    <n v="2"/>
    <n v="105"/>
    <n v="0"/>
    <n v="50.3"/>
    <x v="1999"/>
    <n v="100.6"/>
    <n v="109.4"/>
    <n v="0.52095238095238094"/>
    <n v="1"/>
  </r>
  <r>
    <x v="2059"/>
    <d v="2026-10-07T00:00:00"/>
    <n v="2026"/>
    <n v="4"/>
    <n v="10"/>
    <x v="9"/>
    <x v="2"/>
    <x v="2"/>
    <x v="1"/>
    <s v="Business"/>
    <x v="1"/>
    <s v="Summit Backpack 45L"/>
    <n v="4"/>
    <n v="157.12"/>
    <n v="0.15"/>
    <n v="77.98"/>
    <x v="2000"/>
    <n v="311.92"/>
    <n v="222.28799999999995"/>
    <n v="0.41610758356295668"/>
    <n v="1"/>
  </r>
  <r>
    <x v="2060"/>
    <d v="2026-10-07T00:00:00"/>
    <n v="2026"/>
    <n v="4"/>
    <n v="10"/>
    <x v="9"/>
    <x v="3"/>
    <x v="8"/>
    <x v="0"/>
    <s v="Returning"/>
    <x v="1"/>
    <s v="Trekking Poles"/>
    <n v="3"/>
    <n v="70.239999999999995"/>
    <n v="0.05"/>
    <n v="31.96"/>
    <x v="2001"/>
    <n v="95.88"/>
    <n v="104.30399999999997"/>
    <n v="0.5210406426087999"/>
    <n v="1"/>
  </r>
  <r>
    <x v="2061"/>
    <d v="2026-10-07T00:00:00"/>
    <n v="2026"/>
    <n v="4"/>
    <n v="10"/>
    <x v="9"/>
    <x v="2"/>
    <x v="16"/>
    <x v="0"/>
    <s v="Returning"/>
    <x v="0"/>
    <s v="Cycling Pack 12L"/>
    <n v="1"/>
    <n v="103.48"/>
    <n v="0.1"/>
    <n v="51.33"/>
    <x v="2002"/>
    <n v="51.33"/>
    <n v="41.802000000000007"/>
    <n v="0.4488467980930293"/>
    <n v="1"/>
  </r>
  <r>
    <x v="2062"/>
    <d v="2026-10-07T00:00:00"/>
    <n v="2026"/>
    <n v="4"/>
    <n v="10"/>
    <x v="9"/>
    <x v="1"/>
    <x v="12"/>
    <x v="2"/>
    <s v="Returning"/>
    <x v="0"/>
    <s v="Compact Repair Kit"/>
    <n v="3"/>
    <n v="40.770000000000003"/>
    <n v="0.05"/>
    <n v="16.68"/>
    <x v="2003"/>
    <n v="50.04"/>
    <n v="66.154499999999985"/>
    <n v="0.56934278300608021"/>
    <n v="1"/>
  </r>
  <r>
    <x v="2063"/>
    <d v="2026-10-07T00:00:00"/>
    <n v="2026"/>
    <n v="4"/>
    <n v="10"/>
    <x v="9"/>
    <x v="0"/>
    <x v="9"/>
    <x v="2"/>
    <s v="New"/>
    <x v="1"/>
    <s v="Trail Boots"/>
    <n v="2"/>
    <n v="143.41999999999999"/>
    <n v="0"/>
    <n v="81.44"/>
    <x v="2004"/>
    <n v="162.88"/>
    <n v="123.95999999999998"/>
    <n v="0.43215730023706594"/>
    <n v="1"/>
  </r>
  <r>
    <x v="2064"/>
    <d v="2026-10-07T00:00:00"/>
    <n v="2026"/>
    <n v="4"/>
    <n v="10"/>
    <x v="9"/>
    <x v="3"/>
    <x v="7"/>
    <x v="3"/>
    <s v="Returning"/>
    <x v="0"/>
    <s v="Trail Bike Light"/>
    <n v="1"/>
    <n v="49.56"/>
    <n v="0.05"/>
    <n v="22.88"/>
    <x v="2005"/>
    <n v="22.88"/>
    <n v="24.202000000000002"/>
    <n v="0.51403933562720361"/>
    <n v="1"/>
  </r>
  <r>
    <x v="2065"/>
    <d v="2026-10-07T00:00:00"/>
    <n v="2026"/>
    <n v="4"/>
    <n v="10"/>
    <x v="9"/>
    <x v="1"/>
    <x v="12"/>
    <x v="0"/>
    <s v="Returning"/>
    <x v="2"/>
    <s v="Carry-On Duffel"/>
    <n v="4"/>
    <n v="131.05000000000001"/>
    <n v="0"/>
    <n v="67.37"/>
    <x v="2006"/>
    <n v="269.48"/>
    <n v="254.72000000000003"/>
    <n v="0.48592140404425793"/>
    <n v="1"/>
  </r>
  <r>
    <x v="2066"/>
    <d v="2026-10-08T00:00:00"/>
    <n v="2026"/>
    <n v="4"/>
    <n v="10"/>
    <x v="9"/>
    <x v="0"/>
    <x v="9"/>
    <x v="0"/>
    <s v="Business"/>
    <x v="0"/>
    <s v="Trail Bike Light"/>
    <n v="1"/>
    <n v="51.35"/>
    <n v="0"/>
    <n v="22.98"/>
    <x v="2007"/>
    <n v="22.98"/>
    <n v="28.37"/>
    <n v="0.55248296007789677"/>
    <n v="1"/>
  </r>
  <r>
    <x v="2067"/>
    <d v="2026-10-08T00:00:00"/>
    <n v="2026"/>
    <n v="4"/>
    <n v="10"/>
    <x v="9"/>
    <x v="3"/>
    <x v="8"/>
    <x v="0"/>
    <s v="Returning"/>
    <x v="4"/>
    <s v="Resistance Band Set"/>
    <n v="1"/>
    <n v="39.659999999999997"/>
    <n v="0"/>
    <n v="14.39"/>
    <x v="2008"/>
    <n v="14.39"/>
    <n v="25.269999999999996"/>
    <n v="0.63716591023701463"/>
    <n v="1"/>
  </r>
  <r>
    <x v="2068"/>
    <d v="2026-10-08T00:00:00"/>
    <n v="2026"/>
    <n v="4"/>
    <n v="10"/>
    <x v="9"/>
    <x v="3"/>
    <x v="13"/>
    <x v="2"/>
    <s v="New"/>
    <x v="4"/>
    <s v="Resistance Band Set"/>
    <n v="1"/>
    <n v="39.79"/>
    <n v="0"/>
    <n v="14.76"/>
    <x v="2009"/>
    <n v="14.76"/>
    <n v="25.03"/>
    <n v="0.62905252576024129"/>
    <n v="1"/>
  </r>
  <r>
    <x v="2069"/>
    <d v="2026-10-08T00:00:00"/>
    <n v="2026"/>
    <n v="4"/>
    <n v="10"/>
    <x v="9"/>
    <x v="2"/>
    <x v="10"/>
    <x v="1"/>
    <s v="New"/>
    <x v="0"/>
    <s v="Compact Repair Kit"/>
    <n v="6"/>
    <n v="41.27"/>
    <n v="0.1"/>
    <n v="16.61"/>
    <x v="2010"/>
    <n v="99.66"/>
    <n v="123.19800000000001"/>
    <n v="0.55280941227149127"/>
    <n v="1"/>
  </r>
  <r>
    <x v="2070"/>
    <d v="2026-10-08T00:00:00"/>
    <n v="2026"/>
    <n v="4"/>
    <n v="10"/>
    <x v="9"/>
    <x v="3"/>
    <x v="4"/>
    <x v="0"/>
    <s v="Returning"/>
    <x v="1"/>
    <s v="Hiking Daypack 20L"/>
    <n v="1"/>
    <n v="93.39"/>
    <n v="0"/>
    <n v="45.98"/>
    <x v="2011"/>
    <n v="45.98"/>
    <n v="47.410000000000004"/>
    <n v="0.50765606595995294"/>
    <n v="1"/>
  </r>
  <r>
    <x v="2071"/>
    <d v="2026-10-09T00:00:00"/>
    <n v="2026"/>
    <n v="4"/>
    <n v="10"/>
    <x v="9"/>
    <x v="2"/>
    <x v="3"/>
    <x v="0"/>
    <s v="Business"/>
    <x v="3"/>
    <s v="Alpine Tent 4P"/>
    <n v="1"/>
    <n v="336.56"/>
    <n v="0"/>
    <n v="189.74"/>
    <x v="2012"/>
    <n v="189.74"/>
    <n v="146.82"/>
    <n v="0.43623722367482765"/>
    <n v="1"/>
  </r>
  <r>
    <x v="2072"/>
    <d v="2026-10-09T00:00:00"/>
    <n v="2026"/>
    <n v="4"/>
    <n v="10"/>
    <x v="9"/>
    <x v="2"/>
    <x v="2"/>
    <x v="0"/>
    <s v="New"/>
    <x v="2"/>
    <s v="Carry-On Duffel"/>
    <n v="2"/>
    <n v="132.47999999999999"/>
    <n v="0.1"/>
    <n v="67.48"/>
    <x v="2013"/>
    <n v="134.96"/>
    <n v="103.50399999999999"/>
    <n v="0.43404455179817497"/>
    <n v="1"/>
  </r>
  <r>
    <x v="2073"/>
    <d v="2026-10-09T00:00:00"/>
    <n v="2026"/>
    <n v="4"/>
    <n v="10"/>
    <x v="9"/>
    <x v="1"/>
    <x v="14"/>
    <x v="2"/>
    <s v="Returning"/>
    <x v="1"/>
    <s v="Hiking Daypack 20L"/>
    <n v="1"/>
    <n v="92.59"/>
    <n v="0"/>
    <n v="44.46"/>
    <x v="2014"/>
    <n v="44.46"/>
    <n v="48.13"/>
    <n v="0.51981855491953777"/>
    <n v="1"/>
  </r>
  <r>
    <x v="2074"/>
    <d v="2026-10-09T00:00:00"/>
    <n v="2026"/>
    <n v="4"/>
    <n v="10"/>
    <x v="9"/>
    <x v="3"/>
    <x v="8"/>
    <x v="2"/>
    <s v="Business"/>
    <x v="4"/>
    <s v="Recovery Roller"/>
    <n v="1"/>
    <n v="35.450000000000003"/>
    <n v="0.05"/>
    <n v="14.23"/>
    <x v="2015"/>
    <n v="14.23"/>
    <n v="19.447500000000002"/>
    <n v="0.57746269764679681"/>
    <n v="1"/>
  </r>
  <r>
    <x v="2075"/>
    <d v="2026-10-09T00:00:00"/>
    <n v="2026"/>
    <n v="4"/>
    <n v="10"/>
    <x v="9"/>
    <x v="2"/>
    <x v="2"/>
    <x v="0"/>
    <s v="New"/>
    <x v="1"/>
    <s v="Hiking Daypack 20L"/>
    <n v="2"/>
    <n v="93.83"/>
    <n v="0.1"/>
    <n v="44.27"/>
    <x v="2016"/>
    <n v="88.54"/>
    <n v="80.353999999999999"/>
    <n v="0.47576586498040191"/>
    <n v="1"/>
  </r>
  <r>
    <x v="2076"/>
    <d v="2026-10-09T00:00:00"/>
    <n v="2026"/>
    <n v="4"/>
    <n v="10"/>
    <x v="9"/>
    <x v="1"/>
    <x v="12"/>
    <x v="0"/>
    <s v="New"/>
    <x v="4"/>
    <s v="Recovery Roller"/>
    <n v="1"/>
    <n v="36.32"/>
    <n v="0"/>
    <n v="13.6"/>
    <x v="2017"/>
    <n v="13.6"/>
    <n v="22.72"/>
    <n v="0.62555066079295152"/>
    <n v="1"/>
  </r>
  <r>
    <x v="2077"/>
    <d v="2026-10-09T00:00:00"/>
    <n v="2026"/>
    <n v="4"/>
    <n v="10"/>
    <x v="9"/>
    <x v="0"/>
    <x v="15"/>
    <x v="0"/>
    <s v="Returning"/>
    <x v="4"/>
    <s v="Weighted Vest"/>
    <n v="2"/>
    <n v="125.56"/>
    <n v="0.1"/>
    <n v="67.260000000000005"/>
    <x v="2018"/>
    <n v="134.52000000000001"/>
    <n v="91.488"/>
    <n v="0.40479983009450993"/>
    <n v="1"/>
  </r>
  <r>
    <x v="2078"/>
    <d v="2026-10-09T00:00:00"/>
    <n v="2026"/>
    <n v="4"/>
    <n v="10"/>
    <x v="9"/>
    <x v="0"/>
    <x v="15"/>
    <x v="3"/>
    <s v="New"/>
    <x v="3"/>
    <s v="Compact Sleeping Bag"/>
    <n v="2"/>
    <n v="124.91"/>
    <n v="0"/>
    <n v="60.33"/>
    <x v="2019"/>
    <n v="120.66"/>
    <n v="129.16"/>
    <n v="0.51701224881914976"/>
    <n v="1"/>
  </r>
  <r>
    <x v="2079"/>
    <d v="2026-10-09T00:00:00"/>
    <n v="2026"/>
    <n v="4"/>
    <n v="10"/>
    <x v="9"/>
    <x v="1"/>
    <x v="12"/>
    <x v="0"/>
    <s v="New"/>
    <x v="3"/>
    <s v="Trail Tent 2P"/>
    <n v="1"/>
    <n v="199.32"/>
    <n v="0"/>
    <n v="103.83"/>
    <x v="2020"/>
    <n v="103.83"/>
    <n v="95.49"/>
    <n v="0.4790788681517158"/>
    <n v="1"/>
  </r>
  <r>
    <x v="2080"/>
    <d v="2026-10-10T00:00:00"/>
    <n v="2026"/>
    <n v="4"/>
    <n v="10"/>
    <x v="9"/>
    <x v="1"/>
    <x v="11"/>
    <x v="0"/>
    <s v="Returning"/>
    <x v="3"/>
    <s v="Alpine Tent 4P"/>
    <n v="4"/>
    <n v="337.38"/>
    <n v="0.05"/>
    <n v="194.94"/>
    <x v="2021"/>
    <n v="779.76"/>
    <n v="502.28399999999988"/>
    <n v="0.39178374533167343"/>
    <n v="1"/>
  </r>
  <r>
    <x v="2081"/>
    <d v="2026-10-10T00:00:00"/>
    <n v="2026"/>
    <n v="4"/>
    <n v="10"/>
    <x v="9"/>
    <x v="2"/>
    <x v="2"/>
    <x v="0"/>
    <s v="Business"/>
    <x v="3"/>
    <s v="Portable Camp Stove"/>
    <n v="3"/>
    <n v="82.18"/>
    <n v="0.1"/>
    <n v="39.82"/>
    <x v="2022"/>
    <n v="119.46000000000001"/>
    <n v="102.42600000000002"/>
    <n v="0.46161542413671885"/>
    <n v="1"/>
  </r>
  <r>
    <x v="2082"/>
    <d v="2026-10-10T00:00:00"/>
    <n v="2026"/>
    <n v="4"/>
    <n v="10"/>
    <x v="9"/>
    <x v="0"/>
    <x v="15"/>
    <x v="1"/>
    <s v="New"/>
    <x v="1"/>
    <s v="Trekking Poles"/>
    <n v="15"/>
    <n v="70.25"/>
    <n v="0.1"/>
    <n v="32.19"/>
    <x v="2023"/>
    <n v="482.84999999999997"/>
    <n v="465.52500000000003"/>
    <n v="0.49086595492289448"/>
    <n v="1"/>
  </r>
  <r>
    <x v="2083"/>
    <d v="2026-10-10T00:00:00"/>
    <n v="2026"/>
    <n v="4"/>
    <n v="10"/>
    <x v="9"/>
    <x v="3"/>
    <x v="7"/>
    <x v="2"/>
    <s v="New"/>
    <x v="2"/>
    <s v="Insulated Bottle"/>
    <n v="2"/>
    <n v="35.36"/>
    <n v="0"/>
    <n v="13.49"/>
    <x v="2024"/>
    <n v="26.98"/>
    <n v="43.739999999999995"/>
    <n v="0.61849547511312208"/>
    <n v="1"/>
  </r>
  <r>
    <x v="2084"/>
    <d v="2026-10-10T00:00:00"/>
    <n v="2026"/>
    <n v="4"/>
    <n v="10"/>
    <x v="9"/>
    <x v="2"/>
    <x v="5"/>
    <x v="2"/>
    <s v="New"/>
    <x v="2"/>
    <s v="Packing Cube Set"/>
    <n v="1"/>
    <n v="46.01"/>
    <n v="0"/>
    <n v="18.239999999999998"/>
    <x v="2025"/>
    <n v="18.239999999999998"/>
    <n v="27.77"/>
    <n v="0.6035644425124973"/>
    <n v="1"/>
  </r>
  <r>
    <x v="2085"/>
    <d v="2026-10-11T00:00:00"/>
    <n v="2026"/>
    <n v="4"/>
    <n v="10"/>
    <x v="9"/>
    <x v="0"/>
    <x v="9"/>
    <x v="0"/>
    <s v="Returning"/>
    <x v="1"/>
    <s v="Hiking Daypack 20L"/>
    <n v="1"/>
    <n v="89.88"/>
    <n v="0"/>
    <n v="46.15"/>
    <x v="2026"/>
    <n v="46.15"/>
    <n v="43.73"/>
    <n v="0.48653760569648419"/>
    <n v="1"/>
  </r>
  <r>
    <x v="2086"/>
    <d v="2026-10-11T00:00:00"/>
    <n v="2026"/>
    <n v="4"/>
    <n v="10"/>
    <x v="9"/>
    <x v="1"/>
    <x v="12"/>
    <x v="0"/>
    <s v="New"/>
    <x v="4"/>
    <s v="Resistance Band Set"/>
    <n v="1"/>
    <n v="41.33"/>
    <n v="0"/>
    <n v="14.47"/>
    <x v="1311"/>
    <n v="14.47"/>
    <n v="26.86"/>
    <n v="0.6498911202516332"/>
    <n v="1"/>
  </r>
  <r>
    <x v="2087"/>
    <d v="2026-10-11T00:00:00"/>
    <n v="2026"/>
    <n v="4"/>
    <n v="10"/>
    <x v="9"/>
    <x v="2"/>
    <x v="5"/>
    <x v="1"/>
    <s v="Business"/>
    <x v="0"/>
    <s v="Compact Repair Kit"/>
    <n v="15"/>
    <n v="40.78"/>
    <n v="0.15"/>
    <n v="17.07"/>
    <x v="2027"/>
    <n v="256.05"/>
    <n v="263.89500000000004"/>
    <n v="0.5075440671609498"/>
    <n v="1"/>
  </r>
  <r>
    <x v="2088"/>
    <d v="2026-10-12T00:00:00"/>
    <n v="2026"/>
    <n v="4"/>
    <n v="10"/>
    <x v="9"/>
    <x v="3"/>
    <x v="7"/>
    <x v="0"/>
    <s v="Business"/>
    <x v="2"/>
    <s v="Travel Backpack 35L"/>
    <n v="1"/>
    <n v="163.87"/>
    <n v="0"/>
    <n v="85.76"/>
    <x v="2028"/>
    <n v="85.76"/>
    <n v="78.11"/>
    <n v="0.47665832672240188"/>
    <n v="1"/>
  </r>
  <r>
    <x v="2089"/>
    <d v="2026-10-12T00:00:00"/>
    <n v="2026"/>
    <n v="4"/>
    <n v="10"/>
    <x v="9"/>
    <x v="2"/>
    <x v="3"/>
    <x v="0"/>
    <s v="New"/>
    <x v="4"/>
    <s v="Recovery Roller"/>
    <n v="1"/>
    <n v="35.39"/>
    <n v="0.05"/>
    <n v="13.68"/>
    <x v="2029"/>
    <n v="13.68"/>
    <n v="19.9405"/>
    <n v="0.59310539700480358"/>
    <n v="1"/>
  </r>
  <r>
    <x v="2090"/>
    <d v="2026-10-12T00:00:00"/>
    <n v="2026"/>
    <n v="4"/>
    <n v="10"/>
    <x v="9"/>
    <x v="2"/>
    <x v="3"/>
    <x v="0"/>
    <s v="Business"/>
    <x v="3"/>
    <s v="Portable Camp Stove"/>
    <n v="2"/>
    <n v="80.2"/>
    <n v="0"/>
    <n v="39.590000000000003"/>
    <x v="2030"/>
    <n v="79.180000000000007"/>
    <n v="81.22"/>
    <n v="0.50635910224438896"/>
    <n v="1"/>
  </r>
  <r>
    <x v="2091"/>
    <d v="2026-10-12T00:00:00"/>
    <n v="2026"/>
    <n v="4"/>
    <n v="10"/>
    <x v="9"/>
    <x v="2"/>
    <x v="2"/>
    <x v="0"/>
    <s v="Business"/>
    <x v="0"/>
    <s v="Compact Repair Kit"/>
    <n v="3"/>
    <n v="41.09"/>
    <n v="0"/>
    <n v="17.18"/>
    <x v="2031"/>
    <n v="51.54"/>
    <n v="71.730000000000018"/>
    <n v="0.58189340472134354"/>
    <n v="1"/>
  </r>
  <r>
    <x v="2092"/>
    <d v="2026-10-13T00:00:00"/>
    <n v="2026"/>
    <n v="4"/>
    <n v="10"/>
    <x v="9"/>
    <x v="1"/>
    <x v="12"/>
    <x v="1"/>
    <s v="Business"/>
    <x v="2"/>
    <s v="Insulated Bottle"/>
    <n v="5"/>
    <n v="36.97"/>
    <n v="0.15"/>
    <n v="13.93"/>
    <x v="2032"/>
    <n v="69.650000000000006"/>
    <n v="87.472499999999997"/>
    <n v="0.55671530175500006"/>
    <n v="1"/>
  </r>
  <r>
    <x v="2093"/>
    <d v="2026-10-13T00:00:00"/>
    <n v="2026"/>
    <n v="4"/>
    <n v="10"/>
    <x v="9"/>
    <x v="2"/>
    <x v="5"/>
    <x v="2"/>
    <s v="New"/>
    <x v="2"/>
    <s v="Insulated Bottle"/>
    <n v="4"/>
    <n v="35.880000000000003"/>
    <n v="0.05"/>
    <n v="13.45"/>
    <x v="2033"/>
    <n v="53.8"/>
    <n v="82.543999999999997"/>
    <n v="0.60540984568444522"/>
    <n v="1"/>
  </r>
  <r>
    <x v="2094"/>
    <d v="2026-10-13T00:00:00"/>
    <n v="2026"/>
    <n v="4"/>
    <n v="10"/>
    <x v="9"/>
    <x v="1"/>
    <x v="11"/>
    <x v="0"/>
    <s v="Returning"/>
    <x v="0"/>
    <s v="Compact Repair Kit"/>
    <n v="3"/>
    <n v="40.42"/>
    <n v="0"/>
    <n v="16.79"/>
    <x v="2034"/>
    <n v="50.37"/>
    <n v="70.890000000000015"/>
    <n v="0.58461157842652167"/>
    <n v="1"/>
  </r>
  <r>
    <x v="2095"/>
    <d v="2026-10-13T00:00:00"/>
    <n v="2026"/>
    <n v="4"/>
    <n v="10"/>
    <x v="9"/>
    <x v="3"/>
    <x v="8"/>
    <x v="2"/>
    <s v="Returning"/>
    <x v="0"/>
    <s v="Trail Bike Light"/>
    <n v="1"/>
    <n v="50.34"/>
    <n v="0.15"/>
    <n v="22.56"/>
    <x v="2035"/>
    <n v="22.56"/>
    <n v="20.229000000000003"/>
    <n v="0.47276169108883132"/>
    <n v="1"/>
  </r>
  <r>
    <x v="2096"/>
    <d v="2026-10-13T00:00:00"/>
    <n v="2026"/>
    <n v="4"/>
    <n v="10"/>
    <x v="9"/>
    <x v="0"/>
    <x v="15"/>
    <x v="2"/>
    <s v="New"/>
    <x v="2"/>
    <s v="Insulated Bottle"/>
    <n v="3"/>
    <n v="36.049999999999997"/>
    <n v="0.1"/>
    <n v="13.87"/>
    <x v="2036"/>
    <n v="41.61"/>
    <n v="55.724999999999994"/>
    <n v="0.57250732008013561"/>
    <n v="1"/>
  </r>
  <r>
    <x v="2097"/>
    <d v="2026-10-13T00:00:00"/>
    <n v="2026"/>
    <n v="4"/>
    <n v="10"/>
    <x v="9"/>
    <x v="2"/>
    <x v="2"/>
    <x v="1"/>
    <s v="Returning"/>
    <x v="0"/>
    <s v="Compact Repair Kit"/>
    <n v="15"/>
    <n v="40"/>
    <n v="0.1"/>
    <n v="16.420000000000002"/>
    <x v="2037"/>
    <n v="246.3"/>
    <n v="293.7"/>
    <n v="0.54388888888888887"/>
    <n v="1"/>
  </r>
  <r>
    <x v="2098"/>
    <d v="2026-10-13T00:00:00"/>
    <n v="2026"/>
    <n v="4"/>
    <n v="10"/>
    <x v="9"/>
    <x v="3"/>
    <x v="7"/>
    <x v="2"/>
    <s v="Returning"/>
    <x v="1"/>
    <s v="Summit Backpack 45L"/>
    <n v="1"/>
    <n v="151.68"/>
    <n v="0.05"/>
    <n v="78.98"/>
    <x v="2038"/>
    <n v="78.98"/>
    <n v="65.116"/>
    <n v="0.45189318232289583"/>
    <n v="1"/>
  </r>
  <r>
    <x v="2099"/>
    <d v="2026-10-13T00:00:00"/>
    <n v="2026"/>
    <n v="4"/>
    <n v="10"/>
    <x v="9"/>
    <x v="1"/>
    <x v="14"/>
    <x v="0"/>
    <s v="Business"/>
    <x v="4"/>
    <s v="Recovery Roller"/>
    <n v="1"/>
    <n v="36.53"/>
    <n v="0"/>
    <n v="14.01"/>
    <x v="2039"/>
    <n v="14.01"/>
    <n v="22.520000000000003"/>
    <n v="0.61647960580344929"/>
    <n v="1"/>
  </r>
  <r>
    <x v="2100"/>
    <d v="2026-10-13T00:00:00"/>
    <n v="2026"/>
    <n v="4"/>
    <n v="10"/>
    <x v="9"/>
    <x v="0"/>
    <x v="0"/>
    <x v="2"/>
    <s v="Business"/>
    <x v="0"/>
    <s v="Compact Repair Kit"/>
    <n v="1"/>
    <n v="39.89"/>
    <n v="0.05"/>
    <n v="16.91"/>
    <x v="640"/>
    <n v="16.91"/>
    <n v="20.985499999999998"/>
    <n v="0.55377287540737019"/>
    <n v="1"/>
  </r>
  <r>
    <x v="2101"/>
    <d v="2026-10-13T00:00:00"/>
    <n v="2026"/>
    <n v="4"/>
    <n v="10"/>
    <x v="9"/>
    <x v="2"/>
    <x v="10"/>
    <x v="0"/>
    <s v="New"/>
    <x v="1"/>
    <s v="Summit Backpack 45L"/>
    <n v="1"/>
    <n v="154.53"/>
    <n v="0"/>
    <n v="77.930000000000007"/>
    <x v="2040"/>
    <n v="77.930000000000007"/>
    <n v="76.599999999999994"/>
    <n v="0.49569662848637802"/>
    <n v="1"/>
  </r>
  <r>
    <x v="2102"/>
    <d v="2026-10-14T00:00:00"/>
    <n v="2026"/>
    <n v="4"/>
    <n v="10"/>
    <x v="9"/>
    <x v="3"/>
    <x v="8"/>
    <x v="3"/>
    <s v="Business"/>
    <x v="0"/>
    <s v="Trail Bike Light"/>
    <n v="2"/>
    <n v="50.64"/>
    <n v="0.05"/>
    <n v="22.28"/>
    <x v="2041"/>
    <n v="44.56"/>
    <n v="51.655999999999992"/>
    <n v="0.53687536376486233"/>
    <n v="1"/>
  </r>
  <r>
    <x v="2103"/>
    <d v="2026-10-14T00:00:00"/>
    <n v="2026"/>
    <n v="4"/>
    <n v="10"/>
    <x v="9"/>
    <x v="0"/>
    <x v="0"/>
    <x v="0"/>
    <s v="New"/>
    <x v="4"/>
    <s v="Resistance Band Set"/>
    <n v="3"/>
    <n v="40.880000000000003"/>
    <n v="0.05"/>
    <n v="14.59"/>
    <x v="2042"/>
    <n v="43.769999999999996"/>
    <n v="72.738000000000014"/>
    <n v="0.62431764342362761"/>
    <n v="1"/>
  </r>
  <r>
    <x v="2104"/>
    <d v="2026-10-14T00:00:00"/>
    <n v="2026"/>
    <n v="4"/>
    <n v="10"/>
    <x v="9"/>
    <x v="3"/>
    <x v="4"/>
    <x v="2"/>
    <s v="Returning"/>
    <x v="1"/>
    <s v="Trail Boots"/>
    <n v="1"/>
    <n v="141.77000000000001"/>
    <n v="0"/>
    <n v="78.48"/>
    <x v="2043"/>
    <n v="78.48"/>
    <n v="63.290000000000006"/>
    <n v="0.44642731184312623"/>
    <n v="1"/>
  </r>
  <r>
    <x v="2105"/>
    <d v="2026-10-14T00:00:00"/>
    <n v="2026"/>
    <n v="4"/>
    <n v="10"/>
    <x v="9"/>
    <x v="3"/>
    <x v="7"/>
    <x v="0"/>
    <s v="New"/>
    <x v="3"/>
    <s v="Trail Tent 2P"/>
    <n v="3"/>
    <n v="199.99"/>
    <n v="0.15"/>
    <n v="101.86"/>
    <x v="2044"/>
    <n v="305.58"/>
    <n v="204.39450000000005"/>
    <n v="0.40079356909021929"/>
    <n v="1"/>
  </r>
  <r>
    <x v="2106"/>
    <d v="2026-10-14T00:00:00"/>
    <n v="2026"/>
    <n v="4"/>
    <n v="10"/>
    <x v="9"/>
    <x v="3"/>
    <x v="4"/>
    <x v="3"/>
    <s v="New"/>
    <x v="0"/>
    <s v="Trail Bike Light"/>
    <n v="2"/>
    <n v="50.56"/>
    <n v="0"/>
    <n v="23.04"/>
    <x v="2045"/>
    <n v="46.08"/>
    <n v="55.040000000000006"/>
    <n v="0.54430379746835444"/>
    <n v="1"/>
  </r>
  <r>
    <x v="2107"/>
    <d v="2026-10-14T00:00:00"/>
    <n v="2026"/>
    <n v="4"/>
    <n v="10"/>
    <x v="9"/>
    <x v="3"/>
    <x v="7"/>
    <x v="0"/>
    <s v="New"/>
    <x v="2"/>
    <s v="Packing Cube Set"/>
    <n v="1"/>
    <n v="47.38"/>
    <n v="0"/>
    <n v="17.86"/>
    <x v="2046"/>
    <n v="17.86"/>
    <n v="29.520000000000003"/>
    <n v="0.62304769945124527"/>
    <n v="1"/>
  </r>
  <r>
    <x v="2108"/>
    <d v="2026-10-15T00:00:00"/>
    <n v="2026"/>
    <n v="4"/>
    <n v="10"/>
    <x v="9"/>
    <x v="2"/>
    <x v="2"/>
    <x v="0"/>
    <s v="Business"/>
    <x v="1"/>
    <s v="Hiking Daypack 20L"/>
    <n v="1"/>
    <n v="92.74"/>
    <n v="0.15"/>
    <n v="44.52"/>
    <x v="2047"/>
    <n v="44.52"/>
    <n v="34.30899999999999"/>
    <n v="0.43523322635070844"/>
    <n v="1"/>
  </r>
  <r>
    <x v="2109"/>
    <d v="2026-10-15T00:00:00"/>
    <n v="2026"/>
    <n v="4"/>
    <n v="10"/>
    <x v="9"/>
    <x v="3"/>
    <x v="13"/>
    <x v="2"/>
    <s v="Returning"/>
    <x v="0"/>
    <s v="Trail Bike Light"/>
    <n v="3"/>
    <n v="51.57"/>
    <n v="0.1"/>
    <n v="21.82"/>
    <x v="2048"/>
    <n v="65.460000000000008"/>
    <n v="73.778999999999996"/>
    <n v="0.52987309589985565"/>
    <n v="1"/>
  </r>
  <r>
    <x v="2110"/>
    <d v="2026-10-15T00:00:00"/>
    <n v="2026"/>
    <n v="4"/>
    <n v="10"/>
    <x v="9"/>
    <x v="1"/>
    <x v="12"/>
    <x v="0"/>
    <s v="New"/>
    <x v="1"/>
    <s v="Trekking Poles"/>
    <n v="1"/>
    <n v="70.47"/>
    <n v="0.1"/>
    <n v="31.52"/>
    <x v="2049"/>
    <n v="31.52"/>
    <n v="31.903000000000002"/>
    <n v="0.50301940936253409"/>
    <n v="1"/>
  </r>
  <r>
    <x v="2111"/>
    <d v="2026-10-15T00:00:00"/>
    <n v="2026"/>
    <n v="4"/>
    <n v="10"/>
    <x v="9"/>
    <x v="0"/>
    <x v="0"/>
    <x v="0"/>
    <s v="New"/>
    <x v="1"/>
    <s v="Trekking Poles"/>
    <n v="1"/>
    <n v="71.05"/>
    <n v="0"/>
    <n v="33.32"/>
    <x v="2050"/>
    <n v="33.32"/>
    <n v="37.729999999999997"/>
    <n v="0.53103448275862064"/>
    <n v="1"/>
  </r>
  <r>
    <x v="2112"/>
    <d v="2026-10-15T00:00:00"/>
    <n v="2026"/>
    <n v="4"/>
    <n v="10"/>
    <x v="9"/>
    <x v="3"/>
    <x v="13"/>
    <x v="2"/>
    <s v="Returning"/>
    <x v="0"/>
    <s v="Compact Repair Kit"/>
    <n v="3"/>
    <n v="39.83"/>
    <n v="0.1"/>
    <n v="16.93"/>
    <x v="2051"/>
    <n v="50.79"/>
    <n v="56.750999999999998"/>
    <n v="0.52771501101905316"/>
    <n v="1"/>
  </r>
  <r>
    <x v="2113"/>
    <d v="2026-10-15T00:00:00"/>
    <n v="2026"/>
    <n v="4"/>
    <n v="10"/>
    <x v="9"/>
    <x v="3"/>
    <x v="7"/>
    <x v="0"/>
    <s v="New"/>
    <x v="4"/>
    <s v="Training Mat"/>
    <n v="3"/>
    <n v="49.5"/>
    <n v="0.05"/>
    <n v="22"/>
    <x v="2052"/>
    <n v="66"/>
    <n v="75.074999999999989"/>
    <n v="0.53216374269005839"/>
    <n v="1"/>
  </r>
  <r>
    <x v="2114"/>
    <d v="2026-10-15T00:00:00"/>
    <n v="2026"/>
    <n v="4"/>
    <n v="10"/>
    <x v="9"/>
    <x v="1"/>
    <x v="6"/>
    <x v="3"/>
    <s v="New"/>
    <x v="1"/>
    <s v="Hiking Daypack 20L"/>
    <n v="1"/>
    <n v="91.99"/>
    <n v="0"/>
    <n v="44.86"/>
    <x v="2053"/>
    <n v="44.86"/>
    <n v="47.129999999999995"/>
    <n v="0.51233829764104788"/>
    <n v="1"/>
  </r>
  <r>
    <x v="2115"/>
    <d v="2026-10-15T00:00:00"/>
    <n v="2026"/>
    <n v="4"/>
    <n v="10"/>
    <x v="9"/>
    <x v="0"/>
    <x v="15"/>
    <x v="3"/>
    <s v="Returning"/>
    <x v="0"/>
    <s v="Commuter Helmet"/>
    <n v="1"/>
    <n v="79.78"/>
    <n v="0.05"/>
    <n v="41.59"/>
    <x v="2054"/>
    <n v="41.59"/>
    <n v="34.200999999999993"/>
    <n v="0.45125410668812915"/>
    <n v="1"/>
  </r>
  <r>
    <x v="2116"/>
    <d v="2026-10-15T00:00:00"/>
    <n v="2026"/>
    <n v="4"/>
    <n v="10"/>
    <x v="9"/>
    <x v="3"/>
    <x v="8"/>
    <x v="0"/>
    <s v="Returning"/>
    <x v="0"/>
    <s v="Commuter Helmet"/>
    <n v="1"/>
    <n v="82.97"/>
    <n v="0"/>
    <n v="43.09"/>
    <x v="2055"/>
    <n v="43.09"/>
    <n v="39.879999999999995"/>
    <n v="0.48065565867180904"/>
    <n v="1"/>
  </r>
  <r>
    <x v="2117"/>
    <d v="2026-10-15T00:00:00"/>
    <n v="2026"/>
    <n v="4"/>
    <n v="10"/>
    <x v="9"/>
    <x v="0"/>
    <x v="9"/>
    <x v="0"/>
    <s v="Business"/>
    <x v="0"/>
    <s v="Cycling Pack 12L"/>
    <n v="1"/>
    <n v="103.33"/>
    <n v="0"/>
    <n v="50.85"/>
    <x v="2056"/>
    <n v="50.85"/>
    <n v="52.48"/>
    <n v="0.5078873512048776"/>
    <n v="1"/>
  </r>
  <r>
    <x v="2118"/>
    <d v="2026-10-16T00:00:00"/>
    <n v="2026"/>
    <n v="4"/>
    <n v="10"/>
    <x v="9"/>
    <x v="0"/>
    <x v="9"/>
    <x v="0"/>
    <s v="New"/>
    <x v="1"/>
    <s v="Trail Boots"/>
    <n v="3"/>
    <n v="142.54"/>
    <n v="0.05"/>
    <n v="81.599999999999994"/>
    <x v="2057"/>
    <n v="244.79999999999998"/>
    <n v="161.43899999999999"/>
    <n v="0.39739906803630376"/>
    <n v="1"/>
  </r>
  <r>
    <x v="2119"/>
    <d v="2026-10-16T00:00:00"/>
    <n v="2026"/>
    <n v="4"/>
    <n v="10"/>
    <x v="9"/>
    <x v="2"/>
    <x v="16"/>
    <x v="0"/>
    <s v="New"/>
    <x v="1"/>
    <s v="Hiking Daypack 20L"/>
    <n v="3"/>
    <n v="92.14"/>
    <n v="0.1"/>
    <n v="46.43"/>
    <x v="2058"/>
    <n v="139.29"/>
    <n v="109.48800000000003"/>
    <n v="0.44010322456165746"/>
    <n v="1"/>
  </r>
  <r>
    <x v="2120"/>
    <d v="2026-10-16T00:00:00"/>
    <n v="2026"/>
    <n v="4"/>
    <n v="10"/>
    <x v="9"/>
    <x v="3"/>
    <x v="7"/>
    <x v="2"/>
    <s v="Business"/>
    <x v="2"/>
    <s v="Travel Backpack 35L"/>
    <n v="2"/>
    <n v="165.23"/>
    <n v="0"/>
    <n v="88.87"/>
    <x v="2059"/>
    <n v="177.74"/>
    <n v="152.71999999999997"/>
    <n v="0.46214367850874533"/>
    <n v="1"/>
  </r>
  <r>
    <x v="2121"/>
    <d v="2026-10-16T00:00:00"/>
    <n v="2026"/>
    <n v="4"/>
    <n v="10"/>
    <x v="9"/>
    <x v="3"/>
    <x v="4"/>
    <x v="0"/>
    <s v="Business"/>
    <x v="4"/>
    <s v="Weighted Vest"/>
    <n v="1"/>
    <n v="121.92"/>
    <n v="0"/>
    <n v="71.02"/>
    <x v="2060"/>
    <n v="71.02"/>
    <n v="50.900000000000006"/>
    <n v="0.41748687664042"/>
    <n v="1"/>
  </r>
  <r>
    <x v="2122"/>
    <d v="2026-10-16T00:00:00"/>
    <n v="2026"/>
    <n v="4"/>
    <n v="10"/>
    <x v="9"/>
    <x v="1"/>
    <x v="1"/>
    <x v="0"/>
    <s v="Returning"/>
    <x v="2"/>
    <s v="Insulated Bottle"/>
    <n v="3"/>
    <n v="36.46"/>
    <n v="0.05"/>
    <n v="13.9"/>
    <x v="2061"/>
    <n v="41.7"/>
    <n v="62.210999999999984"/>
    <n v="0.5986950370990558"/>
    <n v="1"/>
  </r>
  <r>
    <x v="2123"/>
    <d v="2026-10-16T00:00:00"/>
    <n v="2026"/>
    <n v="4"/>
    <n v="10"/>
    <x v="9"/>
    <x v="3"/>
    <x v="4"/>
    <x v="2"/>
    <s v="Business"/>
    <x v="4"/>
    <s v="Training Mat"/>
    <n v="3"/>
    <n v="51.89"/>
    <n v="0.1"/>
    <n v="21.56"/>
    <x v="2062"/>
    <n v="64.679999999999993"/>
    <n v="75.423000000000016"/>
    <n v="0.53833965011455864"/>
    <n v="1"/>
  </r>
  <r>
    <x v="2124"/>
    <d v="2026-10-16T00:00:00"/>
    <n v="2026"/>
    <n v="4"/>
    <n v="10"/>
    <x v="9"/>
    <x v="3"/>
    <x v="4"/>
    <x v="0"/>
    <s v="Returning"/>
    <x v="4"/>
    <s v="Resistance Band Set"/>
    <n v="1"/>
    <n v="40.75"/>
    <n v="0"/>
    <n v="14.7"/>
    <x v="2063"/>
    <n v="14.7"/>
    <n v="26.05"/>
    <n v="0.63926380368098157"/>
    <n v="1"/>
  </r>
  <r>
    <x v="2125"/>
    <d v="2026-10-16T00:00:00"/>
    <n v="2026"/>
    <n v="4"/>
    <n v="10"/>
    <x v="9"/>
    <x v="2"/>
    <x v="5"/>
    <x v="1"/>
    <s v="Business"/>
    <x v="3"/>
    <s v="Alpine Tent 4P"/>
    <n v="4"/>
    <n v="345.13"/>
    <n v="0.05"/>
    <n v="200.02"/>
    <x v="2064"/>
    <n v="800.08"/>
    <n v="511.41399999999987"/>
    <n v="0.38994764749209671"/>
    <n v="1"/>
  </r>
  <r>
    <x v="2126"/>
    <d v="2026-10-16T00:00:00"/>
    <n v="2026"/>
    <n v="4"/>
    <n v="10"/>
    <x v="9"/>
    <x v="1"/>
    <x v="6"/>
    <x v="2"/>
    <s v="New"/>
    <x v="2"/>
    <s v="Insulated Bottle"/>
    <n v="2"/>
    <n v="37.1"/>
    <n v="0"/>
    <n v="13.31"/>
    <x v="2065"/>
    <n v="26.62"/>
    <n v="47.58"/>
    <n v="0.64123989218328836"/>
    <n v="1"/>
  </r>
  <r>
    <x v="2127"/>
    <d v="2026-10-16T00:00:00"/>
    <n v="2026"/>
    <n v="4"/>
    <n v="10"/>
    <x v="9"/>
    <x v="3"/>
    <x v="7"/>
    <x v="3"/>
    <s v="New"/>
    <x v="1"/>
    <s v="Hiking Daypack 20L"/>
    <n v="3"/>
    <n v="94.19"/>
    <n v="0"/>
    <n v="44.89"/>
    <x v="1279"/>
    <n v="134.67000000000002"/>
    <n v="147.89999999999998"/>
    <n v="0.52341012846374346"/>
    <n v="1"/>
  </r>
  <r>
    <x v="2128"/>
    <d v="2026-10-17T00:00:00"/>
    <n v="2026"/>
    <n v="4"/>
    <n v="10"/>
    <x v="9"/>
    <x v="3"/>
    <x v="8"/>
    <x v="0"/>
    <s v="Returning"/>
    <x v="3"/>
    <s v="Portable Camp Stove"/>
    <n v="2"/>
    <n v="82.52"/>
    <n v="0.05"/>
    <n v="38.61"/>
    <x v="2066"/>
    <n v="77.22"/>
    <n v="79.567999999999984"/>
    <n v="0.50748781794525089"/>
    <n v="1"/>
  </r>
  <r>
    <x v="2129"/>
    <d v="2026-10-17T00:00:00"/>
    <n v="2026"/>
    <n v="4"/>
    <n v="10"/>
    <x v="9"/>
    <x v="3"/>
    <x v="13"/>
    <x v="0"/>
    <s v="Business"/>
    <x v="1"/>
    <s v="Summit Backpack 45L"/>
    <n v="1"/>
    <n v="155.16"/>
    <n v="0"/>
    <n v="78.84"/>
    <x v="2067"/>
    <n v="78.84"/>
    <n v="76.319999999999993"/>
    <n v="0.49187935034802782"/>
    <n v="1"/>
  </r>
  <r>
    <x v="2130"/>
    <d v="2026-10-17T00:00:00"/>
    <n v="2026"/>
    <n v="4"/>
    <n v="10"/>
    <x v="9"/>
    <x v="3"/>
    <x v="13"/>
    <x v="3"/>
    <s v="Returning"/>
    <x v="2"/>
    <s v="Packing Cube Set"/>
    <n v="1"/>
    <n v="46.36"/>
    <n v="0.05"/>
    <n v="18.399999999999999"/>
    <x v="2068"/>
    <n v="18.399999999999999"/>
    <n v="25.641999999999996"/>
    <n v="0.58221697470596245"/>
    <n v="1"/>
  </r>
  <r>
    <x v="2131"/>
    <d v="2026-10-17T00:00:00"/>
    <n v="2026"/>
    <n v="4"/>
    <n v="10"/>
    <x v="9"/>
    <x v="2"/>
    <x v="16"/>
    <x v="0"/>
    <s v="Business"/>
    <x v="0"/>
    <s v="Commuter Helmet"/>
    <n v="1"/>
    <n v="81.47"/>
    <n v="0"/>
    <n v="43.67"/>
    <x v="178"/>
    <n v="43.67"/>
    <n v="37.799999999999997"/>
    <n v="0.463974469129741"/>
    <n v="1"/>
  </r>
  <r>
    <x v="2132"/>
    <d v="2026-10-17T00:00:00"/>
    <n v="2026"/>
    <n v="4"/>
    <n v="10"/>
    <x v="9"/>
    <x v="0"/>
    <x v="15"/>
    <x v="0"/>
    <s v="Returning"/>
    <x v="2"/>
    <s v="Carry-On Duffel"/>
    <n v="1"/>
    <n v="134.31"/>
    <n v="0.05"/>
    <n v="67.239999999999995"/>
    <x v="2069"/>
    <n v="67.239999999999995"/>
    <n v="60.354500000000002"/>
    <n v="0.47301803761133909"/>
    <n v="1"/>
  </r>
  <r>
    <x v="2133"/>
    <d v="2026-10-17T00:00:00"/>
    <n v="2026"/>
    <n v="4"/>
    <n v="10"/>
    <x v="9"/>
    <x v="2"/>
    <x v="16"/>
    <x v="0"/>
    <s v="New"/>
    <x v="3"/>
    <s v="Compact Sleeping Bag"/>
    <n v="1"/>
    <n v="123.11"/>
    <n v="0"/>
    <n v="58.99"/>
    <x v="2070"/>
    <n v="58.99"/>
    <n v="64.12"/>
    <n v="0.52083502558687356"/>
    <n v="1"/>
  </r>
  <r>
    <x v="2134"/>
    <d v="2026-10-17T00:00:00"/>
    <n v="2026"/>
    <n v="4"/>
    <n v="10"/>
    <x v="9"/>
    <x v="1"/>
    <x v="6"/>
    <x v="0"/>
    <s v="New"/>
    <x v="3"/>
    <s v="Portable Camp Stove"/>
    <n v="1"/>
    <n v="81.239999999999995"/>
    <n v="0"/>
    <n v="38.65"/>
    <x v="2071"/>
    <n v="38.65"/>
    <n v="42.589999999999996"/>
    <n v="0.52424913835548992"/>
    <n v="1"/>
  </r>
  <r>
    <x v="2135"/>
    <d v="2026-10-17T00:00:00"/>
    <n v="2026"/>
    <n v="4"/>
    <n v="10"/>
    <x v="9"/>
    <x v="0"/>
    <x v="9"/>
    <x v="3"/>
    <s v="Returning"/>
    <x v="1"/>
    <s v="Trekking Poles"/>
    <n v="1"/>
    <n v="70.81"/>
    <n v="0.15"/>
    <n v="32.93"/>
    <x v="2072"/>
    <n v="32.93"/>
    <n v="27.258499999999998"/>
    <n v="0.45288551799762411"/>
    <n v="1"/>
  </r>
  <r>
    <x v="2136"/>
    <d v="2026-10-17T00:00:00"/>
    <n v="2026"/>
    <n v="4"/>
    <n v="10"/>
    <x v="9"/>
    <x v="3"/>
    <x v="13"/>
    <x v="0"/>
    <s v="Business"/>
    <x v="3"/>
    <s v="Trail Tent 2P"/>
    <n v="6"/>
    <n v="200.26"/>
    <n v="0"/>
    <n v="106.71"/>
    <x v="2073"/>
    <n v="640.26"/>
    <n v="561.29999999999995"/>
    <n v="0.46714271447118744"/>
    <n v="1"/>
  </r>
  <r>
    <x v="2137"/>
    <d v="2026-10-17T00:00:00"/>
    <n v="2026"/>
    <n v="4"/>
    <n v="10"/>
    <x v="9"/>
    <x v="3"/>
    <x v="4"/>
    <x v="0"/>
    <s v="New"/>
    <x v="4"/>
    <s v="Recovery Roller"/>
    <n v="3"/>
    <n v="36.75"/>
    <n v="0.05"/>
    <n v="13.71"/>
    <x v="2074"/>
    <n v="41.13"/>
    <n v="63.607499999999995"/>
    <n v="0.60730397422126747"/>
    <n v="1"/>
  </r>
  <r>
    <x v="2138"/>
    <d v="2026-10-17T00:00:00"/>
    <n v="2026"/>
    <n v="4"/>
    <n v="10"/>
    <x v="9"/>
    <x v="2"/>
    <x v="16"/>
    <x v="0"/>
    <s v="Returning"/>
    <x v="1"/>
    <s v="Hiking Daypack 20L"/>
    <n v="2"/>
    <n v="92.41"/>
    <n v="0.1"/>
    <n v="45.42"/>
    <x v="2075"/>
    <n v="90.84"/>
    <n v="75.49799999999999"/>
    <n v="0.4538830573891714"/>
    <n v="1"/>
  </r>
  <r>
    <x v="2139"/>
    <d v="2026-10-17T00:00:00"/>
    <n v="2026"/>
    <n v="4"/>
    <n v="10"/>
    <x v="9"/>
    <x v="1"/>
    <x v="14"/>
    <x v="2"/>
    <s v="New"/>
    <x v="4"/>
    <s v="Resistance Band Set"/>
    <n v="1"/>
    <n v="40.67"/>
    <n v="0"/>
    <n v="15.09"/>
    <x v="1203"/>
    <n v="15.09"/>
    <n v="25.580000000000002"/>
    <n v="0.62896483894762722"/>
    <n v="1"/>
  </r>
  <r>
    <x v="2140"/>
    <d v="2026-10-18T00:00:00"/>
    <n v="2026"/>
    <n v="4"/>
    <n v="10"/>
    <x v="9"/>
    <x v="1"/>
    <x v="1"/>
    <x v="0"/>
    <s v="Returning"/>
    <x v="1"/>
    <s v="Hiking Daypack 20L"/>
    <n v="1"/>
    <n v="90.09"/>
    <n v="0"/>
    <n v="45.17"/>
    <x v="2076"/>
    <n v="45.17"/>
    <n v="44.92"/>
    <n v="0.49861249861249862"/>
    <n v="1"/>
  </r>
  <r>
    <x v="2141"/>
    <d v="2026-10-18T00:00:00"/>
    <n v="2026"/>
    <n v="4"/>
    <n v="10"/>
    <x v="9"/>
    <x v="2"/>
    <x v="10"/>
    <x v="0"/>
    <s v="Returning"/>
    <x v="2"/>
    <s v="Insulated Bottle"/>
    <n v="1"/>
    <n v="36.83"/>
    <n v="0"/>
    <n v="13.64"/>
    <x v="2077"/>
    <n v="13.64"/>
    <n v="23.189999999999998"/>
    <n v="0.62964974205810476"/>
    <n v="1"/>
  </r>
  <r>
    <x v="2142"/>
    <d v="2026-10-18T00:00:00"/>
    <n v="2026"/>
    <n v="4"/>
    <n v="10"/>
    <x v="9"/>
    <x v="1"/>
    <x v="12"/>
    <x v="3"/>
    <s v="Returning"/>
    <x v="3"/>
    <s v="Trail Tent 2P"/>
    <n v="5"/>
    <n v="196.37"/>
    <n v="0.05"/>
    <n v="103.51"/>
    <x v="2078"/>
    <n v="517.55000000000007"/>
    <n v="415.20749999999987"/>
    <n v="0.44513981393877816"/>
    <n v="1"/>
  </r>
  <r>
    <x v="2143"/>
    <d v="2026-10-18T00:00:00"/>
    <n v="2026"/>
    <n v="4"/>
    <n v="10"/>
    <x v="9"/>
    <x v="0"/>
    <x v="15"/>
    <x v="0"/>
    <s v="New"/>
    <x v="1"/>
    <s v="Hiking Daypack 20L"/>
    <n v="2"/>
    <n v="93.73"/>
    <n v="0"/>
    <n v="44.79"/>
    <x v="2079"/>
    <n v="89.58"/>
    <n v="97.88000000000001"/>
    <n v="0.52213805611863873"/>
    <n v="1"/>
  </r>
  <r>
    <x v="2144"/>
    <d v="2026-10-18T00:00:00"/>
    <n v="2026"/>
    <n v="4"/>
    <n v="10"/>
    <x v="9"/>
    <x v="2"/>
    <x v="10"/>
    <x v="0"/>
    <s v="Business"/>
    <x v="2"/>
    <s v="Insulated Bottle"/>
    <n v="1"/>
    <n v="36.46"/>
    <n v="0.05"/>
    <n v="13.35"/>
    <x v="2080"/>
    <n v="13.35"/>
    <n v="21.286999999999999"/>
    <n v="0.61457401045125148"/>
    <n v="1"/>
  </r>
  <r>
    <x v="2145"/>
    <d v="2026-10-18T00:00:00"/>
    <n v="2026"/>
    <n v="4"/>
    <n v="10"/>
    <x v="9"/>
    <x v="1"/>
    <x v="14"/>
    <x v="0"/>
    <s v="Returning"/>
    <x v="3"/>
    <s v="Compact Sleeping Bag"/>
    <n v="2"/>
    <n v="125.91"/>
    <n v="0"/>
    <n v="61.95"/>
    <x v="2081"/>
    <n v="123.9"/>
    <n v="127.91999999999999"/>
    <n v="0.50798189182749576"/>
    <n v="1"/>
  </r>
  <r>
    <x v="2146"/>
    <d v="2026-10-18T00:00:00"/>
    <n v="2026"/>
    <n v="4"/>
    <n v="10"/>
    <x v="9"/>
    <x v="3"/>
    <x v="8"/>
    <x v="2"/>
    <s v="New"/>
    <x v="1"/>
    <s v="Hiking Daypack 20L"/>
    <n v="1"/>
    <n v="92.56"/>
    <n v="0.1"/>
    <n v="44.23"/>
    <x v="2082"/>
    <n v="44.23"/>
    <n v="39.074000000000005"/>
    <n v="0.46905310669355621"/>
    <n v="1"/>
  </r>
  <r>
    <x v="2147"/>
    <d v="2026-10-18T00:00:00"/>
    <n v="2026"/>
    <n v="4"/>
    <n v="10"/>
    <x v="9"/>
    <x v="3"/>
    <x v="8"/>
    <x v="3"/>
    <s v="New"/>
    <x v="1"/>
    <s v="Trekking Poles"/>
    <n v="4"/>
    <n v="70.02"/>
    <n v="0"/>
    <n v="32.86"/>
    <x v="2083"/>
    <n v="131.44"/>
    <n v="148.63999999999999"/>
    <n v="0.53070551271065403"/>
    <n v="1"/>
  </r>
  <r>
    <x v="2148"/>
    <d v="2026-10-18T00:00:00"/>
    <n v="2026"/>
    <n v="4"/>
    <n v="10"/>
    <x v="9"/>
    <x v="0"/>
    <x v="15"/>
    <x v="0"/>
    <s v="Returning"/>
    <x v="0"/>
    <s v="Trail Bike Light"/>
    <n v="3"/>
    <n v="51.62"/>
    <n v="0.1"/>
    <n v="22.94"/>
    <x v="2084"/>
    <n v="68.820000000000007"/>
    <n v="70.553999999999988"/>
    <n v="0.50622067243531788"/>
    <n v="1"/>
  </r>
  <r>
    <x v="2149"/>
    <d v="2026-10-18T00:00:00"/>
    <n v="2026"/>
    <n v="4"/>
    <n v="10"/>
    <x v="9"/>
    <x v="2"/>
    <x v="2"/>
    <x v="0"/>
    <s v="New"/>
    <x v="3"/>
    <s v="Trail Tent 2P"/>
    <n v="1"/>
    <n v="196.39"/>
    <n v="0"/>
    <n v="104.66"/>
    <x v="1582"/>
    <n v="104.66"/>
    <n v="91.72999999999999"/>
    <n v="0.46708080859514228"/>
    <n v="1"/>
  </r>
  <r>
    <x v="2150"/>
    <d v="2026-10-18T00:00:00"/>
    <n v="2026"/>
    <n v="4"/>
    <n v="10"/>
    <x v="9"/>
    <x v="3"/>
    <x v="8"/>
    <x v="1"/>
    <s v="Business"/>
    <x v="4"/>
    <s v="Resistance Band Set"/>
    <n v="10"/>
    <n v="41.26"/>
    <n v="0.1"/>
    <n v="15.06"/>
    <x v="2085"/>
    <n v="150.6"/>
    <n v="220.73999999999998"/>
    <n v="0.59444175149458711"/>
    <n v="1"/>
  </r>
  <r>
    <x v="2151"/>
    <d v="2026-10-18T00:00:00"/>
    <n v="2026"/>
    <n v="4"/>
    <n v="10"/>
    <x v="9"/>
    <x v="2"/>
    <x v="3"/>
    <x v="3"/>
    <s v="New"/>
    <x v="2"/>
    <s v="Insulated Bottle"/>
    <n v="1"/>
    <n v="35.549999999999997"/>
    <n v="0.05"/>
    <n v="13.44"/>
    <x v="679"/>
    <n v="13.44"/>
    <n v="20.332499999999996"/>
    <n v="0.60204308238951809"/>
    <n v="1"/>
  </r>
  <r>
    <x v="2152"/>
    <d v="2026-10-18T00:00:00"/>
    <n v="2026"/>
    <n v="4"/>
    <n v="10"/>
    <x v="9"/>
    <x v="3"/>
    <x v="8"/>
    <x v="0"/>
    <s v="New"/>
    <x v="0"/>
    <s v="Trail Bike Light"/>
    <n v="1"/>
    <n v="49.5"/>
    <n v="0"/>
    <n v="22.36"/>
    <x v="1446"/>
    <n v="22.36"/>
    <n v="27.14"/>
    <n v="0.54828282828282826"/>
    <n v="1"/>
  </r>
  <r>
    <x v="2153"/>
    <d v="2026-10-19T00:00:00"/>
    <n v="2026"/>
    <n v="4"/>
    <n v="10"/>
    <x v="9"/>
    <x v="0"/>
    <x v="15"/>
    <x v="0"/>
    <s v="Business"/>
    <x v="3"/>
    <s v="Portable Camp Stove"/>
    <n v="1"/>
    <n v="80.58"/>
    <n v="0"/>
    <n v="40.43"/>
    <x v="2086"/>
    <n v="40.43"/>
    <n v="40.15"/>
    <n v="0.49826259617771157"/>
    <n v="1"/>
  </r>
  <r>
    <x v="2154"/>
    <d v="2026-10-19T00:00:00"/>
    <n v="2026"/>
    <n v="4"/>
    <n v="10"/>
    <x v="9"/>
    <x v="2"/>
    <x v="5"/>
    <x v="2"/>
    <s v="Business"/>
    <x v="2"/>
    <s v="Travel Backpack 35L"/>
    <n v="2"/>
    <n v="161.59"/>
    <n v="0.05"/>
    <n v="89.57"/>
    <x v="2087"/>
    <n v="179.14"/>
    <n v="127.88100000000003"/>
    <n v="0.41652199686666391"/>
    <n v="1"/>
  </r>
  <r>
    <x v="2155"/>
    <d v="2026-10-19T00:00:00"/>
    <n v="2026"/>
    <n v="4"/>
    <n v="10"/>
    <x v="9"/>
    <x v="3"/>
    <x v="8"/>
    <x v="0"/>
    <s v="Business"/>
    <x v="3"/>
    <s v="Portable Camp Stove"/>
    <n v="1"/>
    <n v="80.319999999999993"/>
    <n v="0"/>
    <n v="39.729999999999997"/>
    <x v="2088"/>
    <n v="39.729999999999997"/>
    <n v="40.589999999999996"/>
    <n v="0.50535358565737054"/>
    <n v="1"/>
  </r>
  <r>
    <x v="2156"/>
    <d v="2026-10-19T00:00:00"/>
    <n v="2026"/>
    <n v="4"/>
    <n v="10"/>
    <x v="9"/>
    <x v="0"/>
    <x v="9"/>
    <x v="3"/>
    <s v="New"/>
    <x v="2"/>
    <s v="Travel Backpack 35L"/>
    <n v="1"/>
    <n v="164.25"/>
    <n v="0"/>
    <n v="86.6"/>
    <x v="2089"/>
    <n v="86.6"/>
    <n v="77.650000000000006"/>
    <n v="0.47275494672754947"/>
    <n v="1"/>
  </r>
  <r>
    <x v="2157"/>
    <d v="2026-10-19T00:00:00"/>
    <n v="2026"/>
    <n v="4"/>
    <n v="10"/>
    <x v="9"/>
    <x v="3"/>
    <x v="8"/>
    <x v="3"/>
    <s v="New"/>
    <x v="0"/>
    <s v="Cycling Pack 12L"/>
    <n v="6"/>
    <n v="101.6"/>
    <n v="0"/>
    <n v="50.17"/>
    <x v="2090"/>
    <n v="301.02"/>
    <n v="308.57999999999993"/>
    <n v="0.50620078740157481"/>
    <n v="1"/>
  </r>
  <r>
    <x v="2158"/>
    <d v="2026-10-20T00:00:00"/>
    <n v="2026"/>
    <n v="4"/>
    <n v="10"/>
    <x v="9"/>
    <x v="0"/>
    <x v="0"/>
    <x v="2"/>
    <s v="Returning"/>
    <x v="4"/>
    <s v="Recovery Roller"/>
    <n v="5"/>
    <n v="35.99"/>
    <n v="0"/>
    <n v="14.19"/>
    <x v="2091"/>
    <n v="70.95"/>
    <n v="109.00000000000001"/>
    <n v="0.60572381217004723"/>
    <n v="1"/>
  </r>
  <r>
    <x v="2159"/>
    <d v="2026-10-20T00:00:00"/>
    <n v="2026"/>
    <n v="4"/>
    <n v="10"/>
    <x v="9"/>
    <x v="3"/>
    <x v="8"/>
    <x v="0"/>
    <s v="Returning"/>
    <x v="4"/>
    <s v="Recovery Roller"/>
    <n v="2"/>
    <n v="36.57"/>
    <n v="0.1"/>
    <n v="13.79"/>
    <x v="2092"/>
    <n v="27.58"/>
    <n v="38.246000000000009"/>
    <n v="0.58101661957281325"/>
    <n v="1"/>
  </r>
  <r>
    <x v="2160"/>
    <d v="2026-10-20T00:00:00"/>
    <n v="2026"/>
    <n v="4"/>
    <n v="10"/>
    <x v="9"/>
    <x v="1"/>
    <x v="6"/>
    <x v="0"/>
    <s v="New"/>
    <x v="0"/>
    <s v="Compact Repair Kit"/>
    <n v="1"/>
    <n v="40.99"/>
    <n v="0.1"/>
    <n v="17.16"/>
    <x v="2093"/>
    <n v="17.16"/>
    <n v="19.731000000000005"/>
    <n v="0.5348458973733432"/>
    <n v="1"/>
  </r>
  <r>
    <x v="2161"/>
    <d v="2026-10-20T00:00:00"/>
    <n v="2026"/>
    <n v="4"/>
    <n v="10"/>
    <x v="9"/>
    <x v="3"/>
    <x v="8"/>
    <x v="2"/>
    <s v="Returning"/>
    <x v="3"/>
    <s v="Portable Camp Stove"/>
    <n v="3"/>
    <n v="80.47"/>
    <n v="0"/>
    <n v="40.090000000000003"/>
    <x v="2094"/>
    <n v="120.27000000000001"/>
    <n v="121.13999999999999"/>
    <n v="0.50180191375667949"/>
    <n v="1"/>
  </r>
  <r>
    <x v="2162"/>
    <d v="2026-10-20T00:00:00"/>
    <n v="2026"/>
    <n v="4"/>
    <n v="10"/>
    <x v="9"/>
    <x v="3"/>
    <x v="13"/>
    <x v="2"/>
    <s v="Business"/>
    <x v="1"/>
    <s v="Trail Boots"/>
    <n v="5"/>
    <n v="140.32"/>
    <n v="0"/>
    <n v="80.08"/>
    <x v="2095"/>
    <n v="400.4"/>
    <n v="301.19999999999993"/>
    <n v="0.4293044469783352"/>
    <n v="1"/>
  </r>
  <r>
    <x v="2163"/>
    <d v="2026-10-20T00:00:00"/>
    <n v="2026"/>
    <n v="4"/>
    <n v="10"/>
    <x v="9"/>
    <x v="1"/>
    <x v="11"/>
    <x v="0"/>
    <s v="New"/>
    <x v="4"/>
    <s v="Weighted Vest"/>
    <n v="3"/>
    <n v="125.93"/>
    <n v="0.1"/>
    <n v="68.45"/>
    <x v="2096"/>
    <n v="205.35000000000002"/>
    <n v="134.661"/>
    <n v="0.39604895135745605"/>
    <n v="1"/>
  </r>
  <r>
    <x v="2164"/>
    <d v="2026-10-21T00:00:00"/>
    <n v="2026"/>
    <n v="4"/>
    <n v="10"/>
    <x v="9"/>
    <x v="3"/>
    <x v="8"/>
    <x v="0"/>
    <s v="Returning"/>
    <x v="1"/>
    <s v="Trail Boots"/>
    <n v="2"/>
    <n v="141.4"/>
    <n v="0.05"/>
    <n v="77.48"/>
    <x v="2097"/>
    <n v="154.96"/>
    <n v="113.70000000000002"/>
    <n v="0.42321149408173903"/>
    <n v="1"/>
  </r>
  <r>
    <x v="2165"/>
    <d v="2026-10-21T00:00:00"/>
    <n v="2026"/>
    <n v="4"/>
    <n v="10"/>
    <x v="9"/>
    <x v="0"/>
    <x v="0"/>
    <x v="1"/>
    <s v="Business"/>
    <x v="0"/>
    <s v="Trail Bike Light"/>
    <n v="8"/>
    <n v="51.91"/>
    <n v="0.05"/>
    <n v="22.99"/>
    <x v="2098"/>
    <n v="183.92"/>
    <n v="210.59599999999998"/>
    <n v="0.53380851473704483"/>
    <n v="1"/>
  </r>
  <r>
    <x v="2166"/>
    <d v="2026-10-21T00:00:00"/>
    <n v="2026"/>
    <n v="4"/>
    <n v="10"/>
    <x v="9"/>
    <x v="3"/>
    <x v="7"/>
    <x v="3"/>
    <s v="Returning"/>
    <x v="3"/>
    <s v="Trail Tent 2P"/>
    <n v="1"/>
    <n v="192.62"/>
    <n v="0"/>
    <n v="102.51"/>
    <x v="2099"/>
    <n v="102.51"/>
    <n v="90.11"/>
    <n v="0.46781227286886096"/>
    <n v="1"/>
  </r>
  <r>
    <x v="2167"/>
    <d v="2026-10-22T00:00:00"/>
    <n v="2026"/>
    <n v="4"/>
    <n v="10"/>
    <x v="9"/>
    <x v="3"/>
    <x v="4"/>
    <x v="0"/>
    <s v="New"/>
    <x v="0"/>
    <s v="Trail Bike Light"/>
    <n v="1"/>
    <n v="51.25"/>
    <n v="0"/>
    <n v="22.58"/>
    <x v="2100"/>
    <n v="22.58"/>
    <n v="28.67"/>
    <n v="0.55941463414634152"/>
    <n v="1"/>
  </r>
  <r>
    <x v="2168"/>
    <d v="2026-10-22T00:00:00"/>
    <n v="2026"/>
    <n v="4"/>
    <n v="10"/>
    <x v="9"/>
    <x v="3"/>
    <x v="4"/>
    <x v="2"/>
    <s v="New"/>
    <x v="2"/>
    <s v="Packing Cube Set"/>
    <n v="1"/>
    <n v="45.97"/>
    <n v="0.05"/>
    <n v="18.760000000000002"/>
    <x v="1060"/>
    <n v="18.760000000000002"/>
    <n v="24.911499999999993"/>
    <n v="0.57042922729926826"/>
    <n v="1"/>
  </r>
  <r>
    <x v="2169"/>
    <d v="2026-10-22T00:00:00"/>
    <n v="2026"/>
    <n v="4"/>
    <n v="10"/>
    <x v="9"/>
    <x v="2"/>
    <x v="2"/>
    <x v="3"/>
    <s v="Returning"/>
    <x v="3"/>
    <s v="Compact Sleeping Bag"/>
    <n v="1"/>
    <n v="123.29"/>
    <n v="0"/>
    <n v="59.48"/>
    <x v="2101"/>
    <n v="59.48"/>
    <n v="63.810000000000009"/>
    <n v="0.51756022386243816"/>
    <n v="1"/>
  </r>
  <r>
    <x v="2170"/>
    <d v="2026-10-22T00:00:00"/>
    <n v="2026"/>
    <n v="4"/>
    <n v="10"/>
    <x v="9"/>
    <x v="3"/>
    <x v="8"/>
    <x v="1"/>
    <s v="Business"/>
    <x v="2"/>
    <s v="Insulated Bottle"/>
    <n v="8"/>
    <n v="35.83"/>
    <n v="0.05"/>
    <n v="13.89"/>
    <x v="2102"/>
    <n v="111.12"/>
    <n v="161.18799999999999"/>
    <n v="0.59193266448286497"/>
    <n v="1"/>
  </r>
  <r>
    <x v="2171"/>
    <d v="2026-10-22T00:00:00"/>
    <n v="2026"/>
    <n v="4"/>
    <n v="10"/>
    <x v="9"/>
    <x v="0"/>
    <x v="0"/>
    <x v="0"/>
    <s v="New"/>
    <x v="3"/>
    <s v="Portable Camp Stove"/>
    <n v="1"/>
    <n v="80.56"/>
    <n v="0"/>
    <n v="39.53"/>
    <x v="2103"/>
    <n v="39.53"/>
    <n v="41.03"/>
    <n v="0.5093098311817279"/>
    <n v="1"/>
  </r>
  <r>
    <x v="2172"/>
    <d v="2026-10-22T00:00:00"/>
    <n v="2026"/>
    <n v="4"/>
    <n v="10"/>
    <x v="9"/>
    <x v="3"/>
    <x v="7"/>
    <x v="0"/>
    <s v="New"/>
    <x v="0"/>
    <s v="Compact Repair Kit"/>
    <n v="1"/>
    <n v="40.47"/>
    <n v="0.05"/>
    <n v="16.73"/>
    <x v="2104"/>
    <n v="16.73"/>
    <n v="21.7165"/>
    <n v="0.5648498562938109"/>
    <n v="1"/>
  </r>
  <r>
    <x v="2173"/>
    <d v="2026-10-23T00:00:00"/>
    <n v="2026"/>
    <n v="4"/>
    <n v="10"/>
    <x v="9"/>
    <x v="1"/>
    <x v="12"/>
    <x v="1"/>
    <s v="Business"/>
    <x v="2"/>
    <s v="Carry-On Duffel"/>
    <n v="15"/>
    <n v="133.52000000000001"/>
    <n v="0.2"/>
    <n v="66"/>
    <x v="2105"/>
    <n v="990"/>
    <n v="612.24000000000024"/>
    <n v="0.38211503894547644"/>
    <n v="1"/>
  </r>
  <r>
    <x v="2174"/>
    <d v="2026-10-23T00:00:00"/>
    <n v="2026"/>
    <n v="4"/>
    <n v="10"/>
    <x v="9"/>
    <x v="1"/>
    <x v="6"/>
    <x v="0"/>
    <s v="Returning"/>
    <x v="0"/>
    <s v="Commuter Helmet"/>
    <n v="1"/>
    <n v="82.28"/>
    <n v="0"/>
    <n v="42.08"/>
    <x v="2106"/>
    <n v="42.08"/>
    <n v="40.200000000000003"/>
    <n v="0.48857559552746721"/>
    <n v="1"/>
  </r>
  <r>
    <x v="2175"/>
    <d v="2026-10-23T00:00:00"/>
    <n v="2026"/>
    <n v="4"/>
    <n v="10"/>
    <x v="9"/>
    <x v="1"/>
    <x v="11"/>
    <x v="0"/>
    <s v="New"/>
    <x v="2"/>
    <s v="Insulated Bottle"/>
    <n v="6"/>
    <n v="35.479999999999997"/>
    <n v="0"/>
    <n v="13.37"/>
    <x v="2107"/>
    <n v="80.22"/>
    <n v="132.66"/>
    <n v="0.62316798196166856"/>
    <n v="1"/>
  </r>
  <r>
    <x v="2176"/>
    <d v="2026-10-23T00:00:00"/>
    <n v="2026"/>
    <n v="4"/>
    <n v="10"/>
    <x v="9"/>
    <x v="2"/>
    <x v="3"/>
    <x v="2"/>
    <s v="New"/>
    <x v="1"/>
    <s v="Summit Backpack 45L"/>
    <n v="1"/>
    <n v="152.38"/>
    <n v="0.15"/>
    <n v="78.92"/>
    <x v="2108"/>
    <n v="78.92"/>
    <n v="50.602999999999994"/>
    <n v="0.39068736826663986"/>
    <n v="1"/>
  </r>
  <r>
    <x v="2177"/>
    <d v="2026-10-23T00:00:00"/>
    <n v="2026"/>
    <n v="4"/>
    <n v="10"/>
    <x v="9"/>
    <x v="1"/>
    <x v="1"/>
    <x v="3"/>
    <s v="New"/>
    <x v="1"/>
    <s v="Hiking Daypack 20L"/>
    <n v="1"/>
    <n v="93.64"/>
    <n v="0"/>
    <n v="44.34"/>
    <x v="2109"/>
    <n v="44.34"/>
    <n v="49.3"/>
    <n v="0.52648440837249033"/>
    <n v="1"/>
  </r>
  <r>
    <x v="2178"/>
    <d v="2026-10-23T00:00:00"/>
    <n v="2026"/>
    <n v="4"/>
    <n v="10"/>
    <x v="9"/>
    <x v="3"/>
    <x v="7"/>
    <x v="2"/>
    <s v="Returning"/>
    <x v="4"/>
    <s v="Weighted Vest"/>
    <n v="1"/>
    <n v="123.6"/>
    <n v="0"/>
    <n v="67.3"/>
    <x v="2110"/>
    <n v="67.3"/>
    <n v="56.3"/>
    <n v="0.45550161812297735"/>
    <n v="1"/>
  </r>
  <r>
    <x v="2179"/>
    <d v="2026-10-23T00:00:00"/>
    <n v="2026"/>
    <n v="4"/>
    <n v="10"/>
    <x v="9"/>
    <x v="1"/>
    <x v="1"/>
    <x v="0"/>
    <s v="New"/>
    <x v="4"/>
    <s v="Weighted Vest"/>
    <n v="3"/>
    <n v="124.6"/>
    <n v="0.05"/>
    <n v="69.12"/>
    <x v="2111"/>
    <n v="207.36"/>
    <n v="147.74999999999994"/>
    <n v="0.41606826053898782"/>
    <n v="1"/>
  </r>
  <r>
    <x v="2180"/>
    <d v="2026-10-23T00:00:00"/>
    <n v="2026"/>
    <n v="4"/>
    <n v="10"/>
    <x v="9"/>
    <x v="3"/>
    <x v="13"/>
    <x v="2"/>
    <s v="Business"/>
    <x v="1"/>
    <s v="Summit Backpack 45L"/>
    <n v="2"/>
    <n v="151.66"/>
    <n v="0"/>
    <n v="77.17"/>
    <x v="2112"/>
    <n v="154.34"/>
    <n v="148.97999999999999"/>
    <n v="0.49116444678886984"/>
    <n v="1"/>
  </r>
  <r>
    <x v="2181"/>
    <d v="2026-10-24T00:00:00"/>
    <n v="2026"/>
    <n v="4"/>
    <n v="10"/>
    <x v="9"/>
    <x v="2"/>
    <x v="5"/>
    <x v="2"/>
    <s v="New"/>
    <x v="2"/>
    <s v="Insulated Bottle"/>
    <n v="1"/>
    <n v="36.76"/>
    <n v="0"/>
    <n v="13.18"/>
    <x v="2113"/>
    <n v="13.18"/>
    <n v="23.58"/>
    <n v="0.64145810663764957"/>
    <n v="1"/>
  </r>
  <r>
    <x v="2182"/>
    <d v="2026-10-24T00:00:00"/>
    <n v="2026"/>
    <n v="4"/>
    <n v="10"/>
    <x v="9"/>
    <x v="0"/>
    <x v="9"/>
    <x v="3"/>
    <s v="Returning"/>
    <x v="3"/>
    <s v="Trail Tent 2P"/>
    <n v="1"/>
    <n v="195.67"/>
    <n v="0"/>
    <n v="105.88"/>
    <x v="2114"/>
    <n v="105.88"/>
    <n v="89.789999999999992"/>
    <n v="0.45888485715745897"/>
    <n v="1"/>
  </r>
  <r>
    <x v="2183"/>
    <d v="2026-10-24T00:00:00"/>
    <n v="2026"/>
    <n v="4"/>
    <n v="10"/>
    <x v="9"/>
    <x v="0"/>
    <x v="15"/>
    <x v="2"/>
    <s v="Returning"/>
    <x v="0"/>
    <s v="Compact Repair Kit"/>
    <n v="1"/>
    <n v="40.83"/>
    <n v="0.1"/>
    <n v="16.54"/>
    <x v="2115"/>
    <n v="16.54"/>
    <n v="20.207000000000001"/>
    <n v="0.54989522954254766"/>
    <n v="1"/>
  </r>
  <r>
    <x v="2184"/>
    <d v="2026-10-24T00:00:00"/>
    <n v="2026"/>
    <n v="4"/>
    <n v="10"/>
    <x v="9"/>
    <x v="3"/>
    <x v="7"/>
    <x v="1"/>
    <s v="Business"/>
    <x v="1"/>
    <s v="Trekking Poles"/>
    <n v="6"/>
    <n v="72.73"/>
    <n v="0.05"/>
    <n v="32.700000000000003"/>
    <x v="2116"/>
    <n v="196.20000000000002"/>
    <n v="218.36099999999996"/>
    <n v="0.52672827400551425"/>
    <n v="1"/>
  </r>
  <r>
    <x v="2185"/>
    <d v="2026-10-24T00:00:00"/>
    <n v="2026"/>
    <n v="4"/>
    <n v="10"/>
    <x v="9"/>
    <x v="1"/>
    <x v="14"/>
    <x v="1"/>
    <s v="Business"/>
    <x v="3"/>
    <s v="Portable Camp Stove"/>
    <n v="4"/>
    <n v="81.23"/>
    <n v="0.1"/>
    <n v="38.96"/>
    <x v="2117"/>
    <n v="155.84"/>
    <n v="136.58799999999999"/>
    <n v="0.46708249552026482"/>
    <n v="1"/>
  </r>
  <r>
    <x v="2186"/>
    <d v="2026-10-24T00:00:00"/>
    <n v="2026"/>
    <n v="4"/>
    <n v="10"/>
    <x v="9"/>
    <x v="1"/>
    <x v="1"/>
    <x v="0"/>
    <s v="Business"/>
    <x v="2"/>
    <s v="Packing Cube Set"/>
    <n v="1"/>
    <n v="46.38"/>
    <n v="0.15"/>
    <n v="17.87"/>
    <x v="2118"/>
    <n v="17.87"/>
    <n v="21.553000000000001"/>
    <n v="0.54671131065621592"/>
    <n v="1"/>
  </r>
  <r>
    <x v="2187"/>
    <d v="2026-10-24T00:00:00"/>
    <n v="2026"/>
    <n v="4"/>
    <n v="10"/>
    <x v="9"/>
    <x v="3"/>
    <x v="7"/>
    <x v="1"/>
    <s v="Business"/>
    <x v="2"/>
    <s v="Packing Cube Set"/>
    <n v="5"/>
    <n v="45.9"/>
    <n v="0.1"/>
    <n v="17.940000000000001"/>
    <x v="2119"/>
    <n v="89.7"/>
    <n v="116.85000000000001"/>
    <n v="0.56572258533042852"/>
    <n v="1"/>
  </r>
  <r>
    <x v="2188"/>
    <d v="2026-10-25T00:00:00"/>
    <n v="2026"/>
    <n v="4"/>
    <n v="10"/>
    <x v="9"/>
    <x v="1"/>
    <x v="12"/>
    <x v="0"/>
    <s v="Business"/>
    <x v="1"/>
    <s v="Trail Boots"/>
    <n v="5"/>
    <n v="144.04"/>
    <n v="0.1"/>
    <n v="78.069999999999993"/>
    <x v="2120"/>
    <n v="390.34999999999997"/>
    <n v="257.83"/>
    <n v="0.39777530932765592"/>
    <n v="1"/>
  </r>
  <r>
    <x v="2189"/>
    <d v="2026-10-25T00:00:00"/>
    <n v="2026"/>
    <n v="4"/>
    <n v="10"/>
    <x v="9"/>
    <x v="2"/>
    <x v="10"/>
    <x v="3"/>
    <s v="New"/>
    <x v="0"/>
    <s v="Commuter Helmet"/>
    <n v="2"/>
    <n v="80.69"/>
    <n v="0.05"/>
    <n v="43.81"/>
    <x v="2121"/>
    <n v="87.62"/>
    <n v="65.690999999999974"/>
    <n v="0.42848197454846676"/>
    <n v="1"/>
  </r>
  <r>
    <x v="2190"/>
    <d v="2026-10-25T00:00:00"/>
    <n v="2026"/>
    <n v="4"/>
    <n v="10"/>
    <x v="9"/>
    <x v="3"/>
    <x v="4"/>
    <x v="0"/>
    <s v="Business"/>
    <x v="3"/>
    <s v="Trail Tent 2P"/>
    <n v="1"/>
    <n v="191.91"/>
    <n v="0"/>
    <n v="101.89"/>
    <x v="2122"/>
    <n v="101.89"/>
    <n v="90.02"/>
    <n v="0.46907404512531914"/>
    <n v="1"/>
  </r>
  <r>
    <x v="2191"/>
    <d v="2026-10-25T00:00:00"/>
    <n v="2026"/>
    <n v="4"/>
    <n v="10"/>
    <x v="9"/>
    <x v="3"/>
    <x v="13"/>
    <x v="2"/>
    <s v="New"/>
    <x v="4"/>
    <s v="Recovery Roller"/>
    <n v="1"/>
    <n v="36.630000000000003"/>
    <n v="0.05"/>
    <n v="13.97"/>
    <x v="2123"/>
    <n v="13.97"/>
    <n v="20.828500000000005"/>
    <n v="0.59854591433538806"/>
    <n v="1"/>
  </r>
  <r>
    <x v="2192"/>
    <d v="2026-10-25T00:00:00"/>
    <n v="2026"/>
    <n v="4"/>
    <n v="10"/>
    <x v="9"/>
    <x v="3"/>
    <x v="4"/>
    <x v="1"/>
    <s v="Business"/>
    <x v="2"/>
    <s v="Insulated Bottle"/>
    <n v="6"/>
    <n v="35.380000000000003"/>
    <n v="0.05"/>
    <n v="13.9"/>
    <x v="2124"/>
    <n v="83.4"/>
    <n v="118.26600000000002"/>
    <n v="0.58644491386748387"/>
    <n v="1"/>
  </r>
  <r>
    <x v="2193"/>
    <d v="2026-10-25T00:00:00"/>
    <n v="2026"/>
    <n v="4"/>
    <n v="10"/>
    <x v="9"/>
    <x v="1"/>
    <x v="12"/>
    <x v="3"/>
    <s v="Returning"/>
    <x v="2"/>
    <s v="Carry-On Duffel"/>
    <n v="1"/>
    <n v="132.63"/>
    <n v="0.05"/>
    <n v="67.489999999999995"/>
    <x v="2125"/>
    <n v="67.489999999999995"/>
    <n v="58.508499999999998"/>
    <n v="0.46435870268296847"/>
    <n v="1"/>
  </r>
  <r>
    <x v="2194"/>
    <d v="2026-10-25T00:00:00"/>
    <n v="2026"/>
    <n v="4"/>
    <n v="10"/>
    <x v="9"/>
    <x v="3"/>
    <x v="4"/>
    <x v="0"/>
    <s v="New"/>
    <x v="1"/>
    <s v="Trekking Poles"/>
    <n v="1"/>
    <n v="71.17"/>
    <n v="0"/>
    <n v="32.57"/>
    <x v="2126"/>
    <n v="32.57"/>
    <n v="38.6"/>
    <n v="0.54236335534635383"/>
    <n v="1"/>
  </r>
  <r>
    <x v="2195"/>
    <d v="2026-10-25T00:00:00"/>
    <n v="2026"/>
    <n v="4"/>
    <n v="10"/>
    <x v="9"/>
    <x v="0"/>
    <x v="15"/>
    <x v="1"/>
    <s v="Business"/>
    <x v="2"/>
    <s v="Carry-On Duffel"/>
    <n v="6"/>
    <n v="132.08000000000001"/>
    <n v="0.1"/>
    <n v="67.61"/>
    <x v="2127"/>
    <n v="405.65999999999997"/>
    <n v="307.57200000000012"/>
    <n v="0.43123696076451995"/>
    <n v="1"/>
  </r>
  <r>
    <x v="2196"/>
    <d v="2026-10-25T00:00:00"/>
    <n v="2026"/>
    <n v="4"/>
    <n v="10"/>
    <x v="9"/>
    <x v="1"/>
    <x v="11"/>
    <x v="2"/>
    <s v="Returning"/>
    <x v="3"/>
    <s v="Portable Camp Stove"/>
    <n v="3"/>
    <n v="82.75"/>
    <n v="0.05"/>
    <n v="38.53"/>
    <x v="2128"/>
    <n v="115.59"/>
    <n v="120.24749999999997"/>
    <n v="0.50987438384480832"/>
    <n v="1"/>
  </r>
  <r>
    <x v="2197"/>
    <d v="2026-10-26T00:00:00"/>
    <n v="2026"/>
    <n v="4"/>
    <n v="10"/>
    <x v="9"/>
    <x v="0"/>
    <x v="15"/>
    <x v="0"/>
    <s v="Returning"/>
    <x v="4"/>
    <s v="Training Mat"/>
    <n v="5"/>
    <n v="51.5"/>
    <n v="0.1"/>
    <n v="21.38"/>
    <x v="2129"/>
    <n v="106.89999999999999"/>
    <n v="124.85000000000001"/>
    <n v="0.53872707659115426"/>
    <n v="1"/>
  </r>
  <r>
    <x v="2198"/>
    <d v="2026-10-26T00:00:00"/>
    <n v="2026"/>
    <n v="4"/>
    <n v="10"/>
    <x v="9"/>
    <x v="2"/>
    <x v="5"/>
    <x v="0"/>
    <s v="New"/>
    <x v="1"/>
    <s v="Trail Boots"/>
    <n v="3"/>
    <n v="140.49"/>
    <n v="0.05"/>
    <n v="77.45"/>
    <x v="2130"/>
    <n v="232.35000000000002"/>
    <n v="168.04649999999998"/>
    <n v="0.41970022215478903"/>
    <n v="1"/>
  </r>
  <r>
    <x v="2199"/>
    <d v="2026-10-26T00:00:00"/>
    <n v="2026"/>
    <n v="4"/>
    <n v="10"/>
    <x v="9"/>
    <x v="2"/>
    <x v="2"/>
    <x v="3"/>
    <s v="New"/>
    <x v="4"/>
    <s v="Recovery Roller"/>
    <n v="4"/>
    <n v="36.200000000000003"/>
    <n v="0.15"/>
    <n v="13.53"/>
    <x v="2131"/>
    <n v="54.12"/>
    <n v="68.960000000000008"/>
    <n v="0.56028599285017877"/>
    <n v="1"/>
  </r>
  <r>
    <x v="2200"/>
    <d v="2026-10-26T00:00:00"/>
    <n v="2026"/>
    <n v="4"/>
    <n v="10"/>
    <x v="9"/>
    <x v="3"/>
    <x v="7"/>
    <x v="2"/>
    <s v="New"/>
    <x v="3"/>
    <s v="Compact Sleeping Bag"/>
    <n v="1"/>
    <n v="120.5"/>
    <n v="0.05"/>
    <n v="61.71"/>
    <x v="2132"/>
    <n v="61.71"/>
    <n v="52.764999999999993"/>
    <n v="0.4609303341340904"/>
    <n v="1"/>
  </r>
  <r>
    <x v="2201"/>
    <d v="2026-10-27T00:00:00"/>
    <n v="2026"/>
    <n v="4"/>
    <n v="10"/>
    <x v="9"/>
    <x v="2"/>
    <x v="2"/>
    <x v="2"/>
    <s v="Business"/>
    <x v="0"/>
    <s v="Cycling Pack 12L"/>
    <n v="1"/>
    <n v="102.44"/>
    <n v="0.05"/>
    <n v="49.14"/>
    <x v="2133"/>
    <n v="49.14"/>
    <n v="48.177999999999997"/>
    <n v="0.49505744055570394"/>
    <n v="1"/>
  </r>
  <r>
    <x v="2202"/>
    <d v="2026-10-27T00:00:00"/>
    <n v="2026"/>
    <n v="4"/>
    <n v="10"/>
    <x v="9"/>
    <x v="2"/>
    <x v="5"/>
    <x v="0"/>
    <s v="New"/>
    <x v="4"/>
    <s v="Weighted Vest"/>
    <n v="6"/>
    <n v="121.58"/>
    <n v="0.15"/>
    <n v="68.86"/>
    <x v="2134"/>
    <n v="413.15999999999997"/>
    <n v="206.89800000000002"/>
    <n v="0.33367523683268346"/>
    <n v="1"/>
  </r>
  <r>
    <x v="2203"/>
    <d v="2026-10-27T00:00:00"/>
    <n v="2026"/>
    <n v="4"/>
    <n v="10"/>
    <x v="9"/>
    <x v="2"/>
    <x v="16"/>
    <x v="0"/>
    <s v="New"/>
    <x v="2"/>
    <s v="Insulated Bottle"/>
    <n v="2"/>
    <n v="35.36"/>
    <n v="0"/>
    <n v="13.33"/>
    <x v="2024"/>
    <n v="26.66"/>
    <n v="44.06"/>
    <n v="0.62302036199095023"/>
    <n v="1"/>
  </r>
  <r>
    <x v="2204"/>
    <d v="2026-10-27T00:00:00"/>
    <n v="2026"/>
    <n v="4"/>
    <n v="10"/>
    <x v="9"/>
    <x v="3"/>
    <x v="4"/>
    <x v="0"/>
    <s v="New"/>
    <x v="3"/>
    <s v="Alpine Tent 4P"/>
    <n v="2"/>
    <n v="335.73"/>
    <n v="0"/>
    <n v="199.44"/>
    <x v="2135"/>
    <n v="398.88"/>
    <n v="272.58000000000004"/>
    <n v="0.4059512107943884"/>
    <n v="1"/>
  </r>
  <r>
    <x v="2205"/>
    <d v="2026-10-27T00:00:00"/>
    <n v="2026"/>
    <n v="4"/>
    <n v="10"/>
    <x v="9"/>
    <x v="1"/>
    <x v="12"/>
    <x v="1"/>
    <s v="Business"/>
    <x v="1"/>
    <s v="Trail Boots"/>
    <n v="3"/>
    <n v="141.96"/>
    <n v="0.1"/>
    <n v="77.42"/>
    <x v="2136"/>
    <n v="232.26"/>
    <n v="151.03200000000004"/>
    <n v="0.39403900942362485"/>
    <n v="1"/>
  </r>
  <r>
    <x v="2206"/>
    <d v="2026-10-27T00:00:00"/>
    <n v="2026"/>
    <n v="4"/>
    <n v="10"/>
    <x v="9"/>
    <x v="1"/>
    <x v="12"/>
    <x v="3"/>
    <s v="New"/>
    <x v="4"/>
    <s v="Training Mat"/>
    <n v="2"/>
    <n v="51.76"/>
    <n v="0"/>
    <n v="21.64"/>
    <x v="2137"/>
    <n v="43.28"/>
    <n v="60.239999999999995"/>
    <n v="0.58191653786707875"/>
    <n v="1"/>
  </r>
  <r>
    <x v="2207"/>
    <d v="2026-10-27T00:00:00"/>
    <n v="2026"/>
    <n v="4"/>
    <n v="10"/>
    <x v="9"/>
    <x v="3"/>
    <x v="7"/>
    <x v="0"/>
    <s v="Returning"/>
    <x v="3"/>
    <s v="Trail Tent 2P"/>
    <n v="3"/>
    <n v="194.09"/>
    <n v="0.1"/>
    <n v="105.84"/>
    <x v="2138"/>
    <n v="317.52"/>
    <n v="206.52300000000002"/>
    <n v="0.39409552269565667"/>
    <n v="1"/>
  </r>
  <r>
    <x v="2208"/>
    <d v="2026-10-28T00:00:00"/>
    <n v="2026"/>
    <n v="4"/>
    <n v="10"/>
    <x v="9"/>
    <x v="1"/>
    <x v="12"/>
    <x v="0"/>
    <s v="Returning"/>
    <x v="3"/>
    <s v="Compact Sleeping Bag"/>
    <n v="1"/>
    <n v="125.39"/>
    <n v="0.05"/>
    <n v="61.19"/>
    <x v="2139"/>
    <n v="61.19"/>
    <n v="57.930499999999995"/>
    <n v="0.48631847582909743"/>
    <n v="1"/>
  </r>
  <r>
    <x v="2209"/>
    <d v="2026-10-28T00:00:00"/>
    <n v="2026"/>
    <n v="4"/>
    <n v="10"/>
    <x v="9"/>
    <x v="0"/>
    <x v="15"/>
    <x v="3"/>
    <s v="New"/>
    <x v="3"/>
    <s v="Portable Camp Stove"/>
    <n v="3"/>
    <n v="83.73"/>
    <n v="0.15"/>
    <n v="39.43"/>
    <x v="2140"/>
    <n v="118.28999999999999"/>
    <n v="95.221499999999992"/>
    <n v="0.44597831966896395"/>
    <n v="1"/>
  </r>
  <r>
    <x v="2210"/>
    <d v="2026-10-28T00:00:00"/>
    <n v="2026"/>
    <n v="4"/>
    <n v="10"/>
    <x v="9"/>
    <x v="3"/>
    <x v="8"/>
    <x v="3"/>
    <s v="Business"/>
    <x v="4"/>
    <s v="Recovery Roller"/>
    <n v="3"/>
    <n v="36.99"/>
    <n v="0.05"/>
    <n v="14.14"/>
    <x v="2141"/>
    <n v="42.42"/>
    <n v="63.001499999999993"/>
    <n v="0.59761528720422297"/>
    <n v="1"/>
  </r>
  <r>
    <x v="2211"/>
    <d v="2026-10-28T00:00:00"/>
    <n v="2026"/>
    <n v="4"/>
    <n v="10"/>
    <x v="9"/>
    <x v="3"/>
    <x v="7"/>
    <x v="3"/>
    <s v="New"/>
    <x v="4"/>
    <s v="Resistance Band Set"/>
    <n v="1"/>
    <n v="39.42"/>
    <n v="0"/>
    <n v="14.58"/>
    <x v="747"/>
    <n v="14.58"/>
    <n v="24.840000000000003"/>
    <n v="0.63013698630136994"/>
    <n v="1"/>
  </r>
  <r>
    <x v="2212"/>
    <d v="2026-10-28T00:00:00"/>
    <n v="2026"/>
    <n v="4"/>
    <n v="10"/>
    <x v="9"/>
    <x v="3"/>
    <x v="4"/>
    <x v="0"/>
    <s v="New"/>
    <x v="0"/>
    <s v="Trail Bike Light"/>
    <n v="2"/>
    <n v="50.66"/>
    <n v="0"/>
    <n v="22.02"/>
    <x v="2142"/>
    <n v="44.04"/>
    <n v="57.279999999999994"/>
    <n v="0.56533754441373862"/>
    <n v="1"/>
  </r>
  <r>
    <x v="2213"/>
    <d v="2026-10-28T00:00:00"/>
    <n v="2026"/>
    <n v="4"/>
    <n v="10"/>
    <x v="9"/>
    <x v="1"/>
    <x v="12"/>
    <x v="0"/>
    <s v="Returning"/>
    <x v="1"/>
    <s v="Trekking Poles"/>
    <n v="4"/>
    <n v="71.959999999999994"/>
    <n v="0.1"/>
    <n v="31.51"/>
    <x v="2143"/>
    <n v="126.04"/>
    <n v="133.01599999999996"/>
    <n v="0.51346427027360864"/>
    <n v="1"/>
  </r>
  <r>
    <x v="2214"/>
    <d v="2026-10-28T00:00:00"/>
    <n v="2026"/>
    <n v="4"/>
    <n v="10"/>
    <x v="9"/>
    <x v="2"/>
    <x v="5"/>
    <x v="2"/>
    <s v="Returning"/>
    <x v="0"/>
    <s v="Trail Bike Light"/>
    <n v="1"/>
    <n v="49.72"/>
    <n v="0.05"/>
    <n v="22.5"/>
    <x v="2144"/>
    <n v="22.5"/>
    <n v="24.733999999999995"/>
    <n v="0.52364821950290041"/>
    <n v="1"/>
  </r>
  <r>
    <x v="2215"/>
    <d v="2026-10-29T00:00:00"/>
    <n v="2026"/>
    <n v="4"/>
    <n v="10"/>
    <x v="9"/>
    <x v="0"/>
    <x v="0"/>
    <x v="3"/>
    <s v="Returning"/>
    <x v="2"/>
    <s v="Insulated Bottle"/>
    <n v="1"/>
    <n v="36.58"/>
    <n v="0"/>
    <n v="13.5"/>
    <x v="1530"/>
    <n v="13.5"/>
    <n v="23.08"/>
    <n v="0.63094587206123565"/>
    <n v="1"/>
  </r>
  <r>
    <x v="2216"/>
    <d v="2026-10-29T00:00:00"/>
    <n v="2026"/>
    <n v="4"/>
    <n v="10"/>
    <x v="9"/>
    <x v="1"/>
    <x v="6"/>
    <x v="3"/>
    <s v="Returning"/>
    <x v="4"/>
    <s v="Resistance Band Set"/>
    <n v="2"/>
    <n v="41.06"/>
    <n v="0.05"/>
    <n v="15.07"/>
    <x v="1746"/>
    <n v="30.14"/>
    <n v="47.873999999999995"/>
    <n v="0.6136590868305688"/>
    <n v="1"/>
  </r>
  <r>
    <x v="2217"/>
    <d v="2026-10-29T00:00:00"/>
    <n v="2026"/>
    <n v="4"/>
    <n v="10"/>
    <x v="9"/>
    <x v="1"/>
    <x v="14"/>
    <x v="3"/>
    <s v="Returning"/>
    <x v="3"/>
    <s v="Compact Sleeping Bag"/>
    <n v="1"/>
    <n v="121.78"/>
    <n v="0.15"/>
    <n v="61.55"/>
    <x v="2145"/>
    <n v="61.55"/>
    <n v="41.963000000000008"/>
    <n v="0.40538869513974096"/>
    <n v="1"/>
  </r>
  <r>
    <x v="2218"/>
    <d v="2026-10-29T00:00:00"/>
    <n v="2026"/>
    <n v="4"/>
    <n v="10"/>
    <x v="9"/>
    <x v="3"/>
    <x v="7"/>
    <x v="1"/>
    <s v="Returning"/>
    <x v="2"/>
    <s v="Carry-On Duffel"/>
    <n v="5"/>
    <n v="130.68"/>
    <n v="0.2"/>
    <n v="67.209999999999994"/>
    <x v="2146"/>
    <n v="336.04999999999995"/>
    <n v="186.67000000000019"/>
    <n v="0.35711279461279488"/>
    <n v="1"/>
  </r>
  <r>
    <x v="2219"/>
    <d v="2026-10-29T00:00:00"/>
    <n v="2026"/>
    <n v="4"/>
    <n v="10"/>
    <x v="9"/>
    <x v="2"/>
    <x v="2"/>
    <x v="0"/>
    <s v="New"/>
    <x v="2"/>
    <s v="Travel Backpack 35L"/>
    <n v="1"/>
    <n v="161.94999999999999"/>
    <n v="0"/>
    <n v="86.61"/>
    <x v="2147"/>
    <n v="86.61"/>
    <n v="75.339999999999989"/>
    <n v="0.46520531028095086"/>
    <n v="1"/>
  </r>
  <r>
    <x v="2220"/>
    <d v="2026-10-29T00:00:00"/>
    <n v="2026"/>
    <n v="4"/>
    <n v="10"/>
    <x v="9"/>
    <x v="0"/>
    <x v="15"/>
    <x v="2"/>
    <s v="Returning"/>
    <x v="0"/>
    <s v="Commuter Helmet"/>
    <n v="2"/>
    <n v="83.6"/>
    <n v="0"/>
    <n v="43.01"/>
    <x v="2148"/>
    <n v="86.02"/>
    <n v="81.179999999999993"/>
    <n v="0.48552631578947369"/>
    <n v="1"/>
  </r>
  <r>
    <x v="2221"/>
    <d v="2026-10-29T00:00:00"/>
    <n v="2026"/>
    <n v="4"/>
    <n v="10"/>
    <x v="9"/>
    <x v="3"/>
    <x v="4"/>
    <x v="1"/>
    <s v="Business"/>
    <x v="3"/>
    <s v="Trail Tent 2P"/>
    <n v="3"/>
    <n v="194.19"/>
    <n v="0.15"/>
    <n v="104.22"/>
    <x v="2149"/>
    <n v="312.65999999999997"/>
    <n v="182.52449999999999"/>
    <n v="0.36859897674503139"/>
    <n v="1"/>
  </r>
  <r>
    <x v="2222"/>
    <d v="2026-10-29T00:00:00"/>
    <n v="2026"/>
    <n v="4"/>
    <n v="10"/>
    <x v="9"/>
    <x v="1"/>
    <x v="12"/>
    <x v="0"/>
    <s v="Returning"/>
    <x v="2"/>
    <s v="Travel Backpack 35L"/>
    <n v="3"/>
    <n v="167.41"/>
    <n v="0"/>
    <n v="85.33"/>
    <x v="2150"/>
    <n v="255.99"/>
    <n v="246.24"/>
    <n v="0.49029329191804549"/>
    <n v="1"/>
  </r>
  <r>
    <x v="2223"/>
    <d v="2026-10-29T00:00:00"/>
    <n v="2026"/>
    <n v="4"/>
    <n v="10"/>
    <x v="9"/>
    <x v="3"/>
    <x v="8"/>
    <x v="0"/>
    <s v="Returning"/>
    <x v="4"/>
    <s v="Resistance Band Set"/>
    <n v="2"/>
    <n v="40.83"/>
    <n v="0.1"/>
    <n v="14.91"/>
    <x v="2151"/>
    <n v="29.82"/>
    <n v="43.673999999999999"/>
    <n v="0.59425259204833047"/>
    <n v="1"/>
  </r>
  <r>
    <x v="2224"/>
    <d v="2026-10-29T00:00:00"/>
    <n v="2026"/>
    <n v="4"/>
    <n v="10"/>
    <x v="9"/>
    <x v="0"/>
    <x v="9"/>
    <x v="1"/>
    <s v="Business"/>
    <x v="3"/>
    <s v="Portable Camp Stove"/>
    <n v="12"/>
    <n v="80.84"/>
    <n v="0.1"/>
    <n v="38.39"/>
    <x v="2152"/>
    <n v="460.68"/>
    <n v="412.392"/>
    <n v="0.4723459233602727"/>
    <n v="1"/>
  </r>
  <r>
    <x v="2225"/>
    <d v="2026-10-30T00:00:00"/>
    <n v="2026"/>
    <n v="4"/>
    <n v="10"/>
    <x v="9"/>
    <x v="3"/>
    <x v="13"/>
    <x v="0"/>
    <s v="Returning"/>
    <x v="0"/>
    <s v="Compact Repair Kit"/>
    <n v="1"/>
    <n v="39.65"/>
    <n v="0"/>
    <n v="16.38"/>
    <x v="2153"/>
    <n v="16.38"/>
    <n v="23.27"/>
    <n v="0.58688524590163937"/>
    <n v="1"/>
  </r>
  <r>
    <x v="2226"/>
    <d v="2026-10-30T00:00:00"/>
    <n v="2026"/>
    <n v="4"/>
    <n v="10"/>
    <x v="9"/>
    <x v="1"/>
    <x v="12"/>
    <x v="0"/>
    <s v="New"/>
    <x v="0"/>
    <s v="Cycling Pack 12L"/>
    <n v="1"/>
    <n v="102.47"/>
    <n v="0.1"/>
    <n v="49.75"/>
    <x v="2154"/>
    <n v="49.75"/>
    <n v="42.472999999999999"/>
    <n v="0.46054671828068922"/>
    <n v="1"/>
  </r>
  <r>
    <x v="2227"/>
    <d v="2026-10-30T00:00:00"/>
    <n v="2026"/>
    <n v="4"/>
    <n v="10"/>
    <x v="9"/>
    <x v="3"/>
    <x v="13"/>
    <x v="2"/>
    <s v="Business"/>
    <x v="4"/>
    <s v="Resistance Band Set"/>
    <n v="2"/>
    <n v="40.43"/>
    <n v="0"/>
    <n v="14.88"/>
    <x v="754"/>
    <n v="29.76"/>
    <n v="51.099999999999994"/>
    <n v="0.63195646796932969"/>
    <n v="1"/>
  </r>
  <r>
    <x v="2228"/>
    <d v="2026-10-30T00:00:00"/>
    <n v="2026"/>
    <n v="4"/>
    <n v="10"/>
    <x v="9"/>
    <x v="3"/>
    <x v="8"/>
    <x v="2"/>
    <s v="Business"/>
    <x v="2"/>
    <s v="Insulated Bottle"/>
    <n v="2"/>
    <n v="35.880000000000003"/>
    <n v="0.05"/>
    <n v="13.52"/>
    <x v="2155"/>
    <n v="27.04"/>
    <n v="41.131999999999998"/>
    <n v="0.60335621662852779"/>
    <n v="1"/>
  </r>
  <r>
    <x v="2229"/>
    <d v="2026-10-30T00:00:00"/>
    <n v="2026"/>
    <n v="4"/>
    <n v="10"/>
    <x v="9"/>
    <x v="0"/>
    <x v="15"/>
    <x v="3"/>
    <s v="New"/>
    <x v="0"/>
    <s v="Commuter Helmet"/>
    <n v="1"/>
    <n v="80.400000000000006"/>
    <n v="0"/>
    <n v="43.34"/>
    <x v="2156"/>
    <n v="43.34"/>
    <n v="37.06"/>
    <n v="0.46094527363184079"/>
    <n v="1"/>
  </r>
  <r>
    <x v="2230"/>
    <d v="2026-10-31T00:00:00"/>
    <n v="2026"/>
    <n v="4"/>
    <n v="10"/>
    <x v="9"/>
    <x v="3"/>
    <x v="8"/>
    <x v="0"/>
    <s v="Returning"/>
    <x v="4"/>
    <s v="Recovery Roller"/>
    <n v="1"/>
    <n v="37.08"/>
    <n v="0"/>
    <n v="13.62"/>
    <x v="2157"/>
    <n v="13.62"/>
    <n v="23.46"/>
    <n v="0.63268608414239491"/>
    <n v="1"/>
  </r>
  <r>
    <x v="2231"/>
    <d v="2026-10-31T00:00:00"/>
    <n v="2026"/>
    <n v="4"/>
    <n v="10"/>
    <x v="9"/>
    <x v="3"/>
    <x v="4"/>
    <x v="2"/>
    <s v="New"/>
    <x v="2"/>
    <s v="Travel Backpack 35L"/>
    <n v="6"/>
    <n v="165.92"/>
    <n v="0"/>
    <n v="87.55"/>
    <x v="2158"/>
    <n v="525.29999999999995"/>
    <n v="470.22"/>
    <n v="0.4723360655737705"/>
    <n v="1"/>
  </r>
  <r>
    <x v="2232"/>
    <d v="2026-10-31T00:00:00"/>
    <n v="2026"/>
    <n v="4"/>
    <n v="10"/>
    <x v="9"/>
    <x v="1"/>
    <x v="12"/>
    <x v="3"/>
    <s v="New"/>
    <x v="2"/>
    <s v="Carry-On Duffel"/>
    <n v="1"/>
    <n v="135.19"/>
    <n v="0"/>
    <n v="68.319999999999993"/>
    <x v="2159"/>
    <n v="68.319999999999993"/>
    <n v="66.87"/>
    <n v="0.49463717730601381"/>
    <n v="1"/>
  </r>
  <r>
    <x v="2233"/>
    <d v="2026-11-01T00:00:00"/>
    <n v="2026"/>
    <n v="4"/>
    <n v="11"/>
    <x v="10"/>
    <x v="1"/>
    <x v="11"/>
    <x v="0"/>
    <s v="New"/>
    <x v="2"/>
    <s v="Carry-On Duffel"/>
    <n v="2"/>
    <n v="133.96"/>
    <n v="0.1"/>
    <n v="65.44"/>
    <x v="2160"/>
    <n v="130.88"/>
    <n v="110.24800000000002"/>
    <n v="0.4572177432732823"/>
    <n v="1"/>
  </r>
  <r>
    <x v="2234"/>
    <d v="2026-11-01T00:00:00"/>
    <n v="2026"/>
    <n v="4"/>
    <n v="11"/>
    <x v="10"/>
    <x v="1"/>
    <x v="11"/>
    <x v="3"/>
    <s v="Business"/>
    <x v="0"/>
    <s v="Trail Bike Light"/>
    <n v="3"/>
    <n v="51.67"/>
    <n v="0.05"/>
    <n v="22.8"/>
    <x v="2161"/>
    <n v="68.400000000000006"/>
    <n v="78.859499999999969"/>
    <n v="0.53551383781691497"/>
    <n v="1"/>
  </r>
  <r>
    <x v="2235"/>
    <d v="2026-11-01T00:00:00"/>
    <n v="2026"/>
    <n v="4"/>
    <n v="11"/>
    <x v="10"/>
    <x v="1"/>
    <x v="1"/>
    <x v="3"/>
    <s v="Returning"/>
    <x v="1"/>
    <s v="Summit Backpack 45L"/>
    <n v="1"/>
    <n v="150.46"/>
    <n v="0.15"/>
    <n v="78.39"/>
    <x v="2162"/>
    <n v="78.39"/>
    <n v="49.501000000000005"/>
    <n v="0.38705616501552104"/>
    <n v="1"/>
  </r>
  <r>
    <x v="2236"/>
    <d v="2026-11-01T00:00:00"/>
    <n v="2026"/>
    <n v="4"/>
    <n v="11"/>
    <x v="10"/>
    <x v="3"/>
    <x v="13"/>
    <x v="0"/>
    <s v="New"/>
    <x v="0"/>
    <s v="Cycling Pack 12L"/>
    <n v="1"/>
    <n v="103.53"/>
    <n v="0.1"/>
    <n v="51.75"/>
    <x v="2163"/>
    <n v="51.75"/>
    <n v="41.427000000000007"/>
    <n v="0.4446054283782479"/>
    <n v="1"/>
  </r>
  <r>
    <x v="2237"/>
    <d v="2026-11-01T00:00:00"/>
    <n v="2026"/>
    <n v="4"/>
    <n v="11"/>
    <x v="10"/>
    <x v="2"/>
    <x v="2"/>
    <x v="0"/>
    <s v="Returning"/>
    <x v="0"/>
    <s v="Cycling Pack 12L"/>
    <n v="4"/>
    <n v="103.33"/>
    <n v="0"/>
    <n v="49.15"/>
    <x v="2164"/>
    <n v="196.6"/>
    <n v="216.72"/>
    <n v="0.5243394948224136"/>
    <n v="1"/>
  </r>
  <r>
    <x v="2238"/>
    <d v="2026-11-01T00:00:00"/>
    <n v="2026"/>
    <n v="4"/>
    <n v="11"/>
    <x v="10"/>
    <x v="3"/>
    <x v="8"/>
    <x v="1"/>
    <s v="Business"/>
    <x v="2"/>
    <s v="Insulated Bottle"/>
    <n v="5"/>
    <n v="37.08"/>
    <n v="0.15"/>
    <n v="13.27"/>
    <x v="2165"/>
    <n v="66.349999999999994"/>
    <n v="91.239999999999981"/>
    <n v="0.57897074687480166"/>
    <n v="1"/>
  </r>
  <r>
    <x v="2239"/>
    <d v="2026-11-01T00:00:00"/>
    <n v="2026"/>
    <n v="4"/>
    <n v="11"/>
    <x v="10"/>
    <x v="0"/>
    <x v="0"/>
    <x v="1"/>
    <s v="Business"/>
    <x v="2"/>
    <s v="Carry-On Duffel"/>
    <n v="5"/>
    <n v="132.33000000000001"/>
    <n v="0.2"/>
    <n v="65.2"/>
    <x v="2166"/>
    <n v="326"/>
    <n v="203.32000000000005"/>
    <n v="0.3841154689034989"/>
    <n v="1"/>
  </r>
  <r>
    <x v="2240"/>
    <d v="2026-11-01T00:00:00"/>
    <n v="2026"/>
    <n v="4"/>
    <n v="11"/>
    <x v="10"/>
    <x v="3"/>
    <x v="13"/>
    <x v="2"/>
    <s v="New"/>
    <x v="0"/>
    <s v="Trail Bike Light"/>
    <n v="2"/>
    <n v="50.43"/>
    <n v="0"/>
    <n v="22.54"/>
    <x v="1977"/>
    <n v="45.08"/>
    <n v="55.78"/>
    <n v="0.55304382312115807"/>
    <n v="1"/>
  </r>
  <r>
    <x v="2241"/>
    <d v="2026-11-01T00:00:00"/>
    <n v="2026"/>
    <n v="4"/>
    <n v="11"/>
    <x v="10"/>
    <x v="2"/>
    <x v="2"/>
    <x v="1"/>
    <s v="Returning"/>
    <x v="4"/>
    <s v="Training Mat"/>
    <n v="3"/>
    <n v="50.05"/>
    <n v="0.15"/>
    <n v="22.36"/>
    <x v="2167"/>
    <n v="67.08"/>
    <n v="60.547499999999985"/>
    <n v="0.47440794499618022"/>
    <n v="1"/>
  </r>
  <r>
    <x v="2242"/>
    <d v="2026-11-01T00:00:00"/>
    <n v="2026"/>
    <n v="4"/>
    <n v="11"/>
    <x v="10"/>
    <x v="3"/>
    <x v="13"/>
    <x v="0"/>
    <s v="Returning"/>
    <x v="3"/>
    <s v="Trail Tent 2P"/>
    <n v="1"/>
    <n v="197.14"/>
    <n v="0.05"/>
    <n v="102.87"/>
    <x v="2168"/>
    <n v="102.87"/>
    <n v="84.412999999999982"/>
    <n v="0.45072430492890431"/>
    <n v="1"/>
  </r>
  <r>
    <x v="2243"/>
    <d v="2026-11-01T00:00:00"/>
    <n v="2026"/>
    <n v="4"/>
    <n v="11"/>
    <x v="10"/>
    <x v="0"/>
    <x v="0"/>
    <x v="1"/>
    <s v="Business"/>
    <x v="1"/>
    <s v="Trekking Poles"/>
    <n v="5"/>
    <n v="72.13"/>
    <n v="0.1"/>
    <n v="31.41"/>
    <x v="2169"/>
    <n v="157.05000000000001"/>
    <n v="167.53499999999997"/>
    <n v="0.51615139331762094"/>
    <n v="1"/>
  </r>
  <r>
    <x v="2244"/>
    <d v="2026-11-01T00:00:00"/>
    <n v="2026"/>
    <n v="4"/>
    <n v="11"/>
    <x v="10"/>
    <x v="1"/>
    <x v="12"/>
    <x v="1"/>
    <s v="Returning"/>
    <x v="3"/>
    <s v="Alpine Tent 4P"/>
    <n v="8"/>
    <n v="341.51"/>
    <n v="0.1"/>
    <n v="200.1"/>
    <x v="2170"/>
    <n v="1600.8"/>
    <n v="858.07199999999989"/>
    <n v="0.34896977150498276"/>
    <n v="1"/>
  </r>
  <r>
    <x v="2245"/>
    <d v="2026-11-01T00:00:00"/>
    <n v="2026"/>
    <n v="4"/>
    <n v="11"/>
    <x v="10"/>
    <x v="1"/>
    <x v="11"/>
    <x v="0"/>
    <s v="New"/>
    <x v="2"/>
    <s v="Insulated Bottle"/>
    <n v="1"/>
    <n v="36.47"/>
    <n v="0.05"/>
    <n v="13.88"/>
    <x v="276"/>
    <n v="13.88"/>
    <n v="20.766499999999994"/>
    <n v="0.59938233299178834"/>
    <n v="1"/>
  </r>
  <r>
    <x v="2246"/>
    <d v="2026-11-01T00:00:00"/>
    <n v="2026"/>
    <n v="4"/>
    <n v="11"/>
    <x v="10"/>
    <x v="0"/>
    <x v="0"/>
    <x v="0"/>
    <s v="New"/>
    <x v="2"/>
    <s v="Insulated Bottle"/>
    <n v="4"/>
    <n v="35.69"/>
    <n v="0.15"/>
    <n v="13.52"/>
    <x v="2171"/>
    <n v="54.08"/>
    <n v="67.265999999999991"/>
    <n v="0.55433224004087478"/>
    <n v="1"/>
  </r>
  <r>
    <x v="2247"/>
    <d v="2026-11-02T00:00:00"/>
    <n v="2026"/>
    <n v="4"/>
    <n v="11"/>
    <x v="10"/>
    <x v="2"/>
    <x v="10"/>
    <x v="0"/>
    <s v="New"/>
    <x v="2"/>
    <s v="Insulated Bottle"/>
    <n v="2"/>
    <n v="35.340000000000003"/>
    <n v="0.1"/>
    <n v="13.82"/>
    <x v="2172"/>
    <n v="27.64"/>
    <n v="35.972000000000008"/>
    <n v="0.56549078790165386"/>
    <n v="1"/>
  </r>
  <r>
    <x v="2248"/>
    <d v="2026-11-02T00:00:00"/>
    <n v="2026"/>
    <n v="4"/>
    <n v="11"/>
    <x v="10"/>
    <x v="2"/>
    <x v="10"/>
    <x v="0"/>
    <s v="New"/>
    <x v="2"/>
    <s v="Packing Cube Set"/>
    <n v="4"/>
    <n v="46.8"/>
    <n v="0.05"/>
    <n v="18.52"/>
    <x v="2173"/>
    <n v="74.08"/>
    <n v="103.75999999999998"/>
    <n v="0.58344579397210972"/>
    <n v="1"/>
  </r>
  <r>
    <x v="2249"/>
    <d v="2026-11-02T00:00:00"/>
    <n v="2026"/>
    <n v="4"/>
    <n v="11"/>
    <x v="10"/>
    <x v="3"/>
    <x v="13"/>
    <x v="2"/>
    <s v="New"/>
    <x v="3"/>
    <s v="Trail Tent 2P"/>
    <n v="1"/>
    <n v="198.34"/>
    <n v="0.05"/>
    <n v="103.2"/>
    <x v="2174"/>
    <n v="103.2"/>
    <n v="85.222999999999999"/>
    <n v="0.45229616341954004"/>
    <n v="1"/>
  </r>
  <r>
    <x v="2250"/>
    <d v="2026-11-02T00:00:00"/>
    <n v="2026"/>
    <n v="4"/>
    <n v="11"/>
    <x v="10"/>
    <x v="1"/>
    <x v="6"/>
    <x v="0"/>
    <s v="Returning"/>
    <x v="4"/>
    <s v="Weighted Vest"/>
    <n v="5"/>
    <n v="122.26"/>
    <n v="0.1"/>
    <n v="68.3"/>
    <x v="2175"/>
    <n v="341.5"/>
    <n v="208.67000000000007"/>
    <n v="0.37928276714470083"/>
    <n v="1"/>
  </r>
  <r>
    <x v="2251"/>
    <d v="2026-11-02T00:00:00"/>
    <n v="2026"/>
    <n v="4"/>
    <n v="11"/>
    <x v="10"/>
    <x v="0"/>
    <x v="9"/>
    <x v="1"/>
    <s v="Returning"/>
    <x v="1"/>
    <s v="Trekking Poles"/>
    <n v="3"/>
    <n v="71.12"/>
    <n v="0.15"/>
    <n v="33.090000000000003"/>
    <x v="2176"/>
    <n v="99.27000000000001"/>
    <n v="82.085999999999984"/>
    <n v="0.45262356911268437"/>
    <n v="1"/>
  </r>
  <r>
    <x v="2252"/>
    <d v="2026-11-02T00:00:00"/>
    <n v="2026"/>
    <n v="4"/>
    <n v="11"/>
    <x v="10"/>
    <x v="1"/>
    <x v="12"/>
    <x v="2"/>
    <s v="Returning"/>
    <x v="0"/>
    <s v="Commuter Helmet"/>
    <n v="2"/>
    <n v="81.900000000000006"/>
    <n v="0.15"/>
    <n v="41.91"/>
    <x v="2177"/>
    <n v="83.82"/>
    <n v="55.410000000000025"/>
    <n v="0.39797457444516282"/>
    <n v="1"/>
  </r>
  <r>
    <x v="2253"/>
    <d v="2026-11-02T00:00:00"/>
    <n v="2026"/>
    <n v="4"/>
    <n v="11"/>
    <x v="10"/>
    <x v="2"/>
    <x v="2"/>
    <x v="3"/>
    <s v="Returning"/>
    <x v="2"/>
    <s v="Travel Backpack 35L"/>
    <n v="4"/>
    <n v="165.12"/>
    <n v="0.05"/>
    <n v="89.65"/>
    <x v="2178"/>
    <n v="358.6"/>
    <n v="268.85599999999999"/>
    <n v="0.42848582211342306"/>
    <n v="1"/>
  </r>
  <r>
    <x v="2254"/>
    <d v="2026-11-02T00:00:00"/>
    <n v="2026"/>
    <n v="4"/>
    <n v="11"/>
    <x v="10"/>
    <x v="3"/>
    <x v="8"/>
    <x v="2"/>
    <s v="New"/>
    <x v="1"/>
    <s v="Hiking Daypack 20L"/>
    <n v="1"/>
    <n v="91.35"/>
    <n v="0"/>
    <n v="45.5"/>
    <x v="2179"/>
    <n v="45.5"/>
    <n v="45.849999999999994"/>
    <n v="0.50191570881226055"/>
    <n v="1"/>
  </r>
  <r>
    <x v="2255"/>
    <d v="2026-11-02T00:00:00"/>
    <n v="2026"/>
    <n v="4"/>
    <n v="11"/>
    <x v="10"/>
    <x v="2"/>
    <x v="3"/>
    <x v="0"/>
    <s v="Business"/>
    <x v="4"/>
    <s v="Recovery Roller"/>
    <n v="1"/>
    <n v="36.96"/>
    <n v="0.1"/>
    <n v="14.18"/>
    <x v="2180"/>
    <n v="14.18"/>
    <n v="19.084000000000003"/>
    <n v="0.57371332371332373"/>
    <n v="1"/>
  </r>
  <r>
    <x v="2256"/>
    <d v="2026-11-03T00:00:00"/>
    <n v="2026"/>
    <n v="4"/>
    <n v="11"/>
    <x v="10"/>
    <x v="3"/>
    <x v="13"/>
    <x v="0"/>
    <s v="Returning"/>
    <x v="0"/>
    <s v="Trail Bike Light"/>
    <n v="1"/>
    <n v="49.61"/>
    <n v="0"/>
    <n v="22.8"/>
    <x v="538"/>
    <n v="22.8"/>
    <n v="26.81"/>
    <n v="0.54041523886313236"/>
    <n v="1"/>
  </r>
  <r>
    <x v="2257"/>
    <d v="2026-11-03T00:00:00"/>
    <n v="2026"/>
    <n v="4"/>
    <n v="11"/>
    <x v="10"/>
    <x v="1"/>
    <x v="11"/>
    <x v="2"/>
    <s v="Returning"/>
    <x v="0"/>
    <s v="Trail Bike Light"/>
    <n v="1"/>
    <n v="49.76"/>
    <n v="0.1"/>
    <n v="21.94"/>
    <x v="2181"/>
    <n v="21.94"/>
    <n v="22.843999999999998"/>
    <n v="0.51009289031797067"/>
    <n v="1"/>
  </r>
  <r>
    <x v="2258"/>
    <d v="2026-11-03T00:00:00"/>
    <n v="2026"/>
    <n v="4"/>
    <n v="11"/>
    <x v="10"/>
    <x v="3"/>
    <x v="7"/>
    <x v="0"/>
    <s v="Returning"/>
    <x v="0"/>
    <s v="Compact Repair Kit"/>
    <n v="1"/>
    <n v="39.97"/>
    <n v="0.1"/>
    <n v="16.93"/>
    <x v="2182"/>
    <n v="16.93"/>
    <n v="19.042999999999999"/>
    <n v="0.52936924915909156"/>
    <n v="1"/>
  </r>
  <r>
    <x v="2259"/>
    <d v="2026-11-03T00:00:00"/>
    <n v="2026"/>
    <n v="4"/>
    <n v="11"/>
    <x v="10"/>
    <x v="1"/>
    <x v="12"/>
    <x v="3"/>
    <s v="Returning"/>
    <x v="3"/>
    <s v="Alpine Tent 4P"/>
    <n v="2"/>
    <n v="335.46"/>
    <n v="0.1"/>
    <n v="199.87"/>
    <x v="2183"/>
    <n v="399.74"/>
    <n v="204.08799999999997"/>
    <n v="0.33799028862523761"/>
    <n v="1"/>
  </r>
  <r>
    <x v="2260"/>
    <d v="2026-11-03T00:00:00"/>
    <n v="2026"/>
    <n v="4"/>
    <n v="11"/>
    <x v="10"/>
    <x v="1"/>
    <x v="12"/>
    <x v="0"/>
    <s v="New"/>
    <x v="1"/>
    <s v="Summit Backpack 45L"/>
    <n v="4"/>
    <n v="154.46"/>
    <n v="0.05"/>
    <n v="80.48"/>
    <x v="2184"/>
    <n v="321.92"/>
    <n v="265.02799999999996"/>
    <n v="0.45153574081519993"/>
    <n v="1"/>
  </r>
  <r>
    <x v="2261"/>
    <d v="2026-11-03T00:00:00"/>
    <n v="2026"/>
    <n v="4"/>
    <n v="11"/>
    <x v="10"/>
    <x v="0"/>
    <x v="0"/>
    <x v="1"/>
    <s v="Business"/>
    <x v="4"/>
    <s v="Resistance Band Set"/>
    <n v="10"/>
    <n v="39.869999999999997"/>
    <n v="0.15"/>
    <n v="14.31"/>
    <x v="2185"/>
    <n v="143.1"/>
    <n v="195.79499999999999"/>
    <n v="0.57774531934670026"/>
    <n v="1"/>
  </r>
  <r>
    <x v="2262"/>
    <d v="2026-11-04T00:00:00"/>
    <n v="2026"/>
    <n v="4"/>
    <n v="11"/>
    <x v="10"/>
    <x v="0"/>
    <x v="15"/>
    <x v="0"/>
    <s v="Business"/>
    <x v="1"/>
    <s v="Hiking Daypack 20L"/>
    <n v="2"/>
    <n v="93.19"/>
    <n v="0.2"/>
    <n v="45.7"/>
    <x v="2186"/>
    <n v="91.4"/>
    <n v="57.704000000000008"/>
    <n v="0.38700504345959869"/>
    <n v="1"/>
  </r>
  <r>
    <x v="2263"/>
    <d v="2026-11-04T00:00:00"/>
    <n v="2026"/>
    <n v="4"/>
    <n v="11"/>
    <x v="10"/>
    <x v="1"/>
    <x v="12"/>
    <x v="0"/>
    <s v="Returning"/>
    <x v="4"/>
    <s v="Resistance Band Set"/>
    <n v="3"/>
    <n v="41.29"/>
    <n v="0.05"/>
    <n v="14.43"/>
    <x v="2187"/>
    <n v="43.29"/>
    <n v="74.386500000000012"/>
    <n v="0.63212706020318421"/>
    <n v="1"/>
  </r>
  <r>
    <x v="2264"/>
    <d v="2026-11-04T00:00:00"/>
    <n v="2026"/>
    <n v="4"/>
    <n v="11"/>
    <x v="10"/>
    <x v="3"/>
    <x v="8"/>
    <x v="0"/>
    <s v="Returning"/>
    <x v="0"/>
    <s v="Trail Bike Light"/>
    <n v="1"/>
    <n v="50.76"/>
    <n v="0.1"/>
    <n v="22.72"/>
    <x v="2188"/>
    <n v="22.72"/>
    <n v="22.963999999999999"/>
    <n v="0.50267051921898254"/>
    <n v="1"/>
  </r>
  <r>
    <x v="2265"/>
    <d v="2026-11-04T00:00:00"/>
    <n v="2026"/>
    <n v="4"/>
    <n v="11"/>
    <x v="10"/>
    <x v="2"/>
    <x v="16"/>
    <x v="2"/>
    <s v="Business"/>
    <x v="2"/>
    <s v="Insulated Bottle"/>
    <n v="1"/>
    <n v="35.94"/>
    <n v="0.05"/>
    <n v="13.39"/>
    <x v="2189"/>
    <n v="13.39"/>
    <n v="20.752999999999993"/>
    <n v="0.60782590867820629"/>
    <n v="1"/>
  </r>
  <r>
    <x v="2266"/>
    <d v="2026-11-04T00:00:00"/>
    <n v="2026"/>
    <n v="4"/>
    <n v="11"/>
    <x v="10"/>
    <x v="0"/>
    <x v="15"/>
    <x v="2"/>
    <s v="New"/>
    <x v="1"/>
    <s v="Trekking Poles"/>
    <n v="4"/>
    <n v="70.010000000000005"/>
    <n v="0.05"/>
    <n v="31.43"/>
    <x v="2190"/>
    <n v="125.72"/>
    <n v="140.31800000000001"/>
    <n v="0.52743593020545942"/>
    <n v="1"/>
  </r>
  <r>
    <x v="2267"/>
    <d v="2026-11-04T00:00:00"/>
    <n v="2026"/>
    <n v="4"/>
    <n v="11"/>
    <x v="10"/>
    <x v="0"/>
    <x v="15"/>
    <x v="3"/>
    <s v="Returning"/>
    <x v="1"/>
    <s v="Summit Backpack 45L"/>
    <n v="3"/>
    <n v="152.32"/>
    <n v="0.1"/>
    <n v="79.36"/>
    <x v="2191"/>
    <n v="238.07999999999998"/>
    <n v="173.18400000000003"/>
    <n v="0.42110177404295057"/>
    <n v="1"/>
  </r>
  <r>
    <x v="2268"/>
    <d v="2026-11-04T00:00:00"/>
    <n v="2026"/>
    <n v="4"/>
    <n v="11"/>
    <x v="10"/>
    <x v="3"/>
    <x v="8"/>
    <x v="0"/>
    <s v="Business"/>
    <x v="0"/>
    <s v="Trail Bike Light"/>
    <n v="1"/>
    <n v="50.32"/>
    <n v="0.05"/>
    <n v="22.46"/>
    <x v="2192"/>
    <n v="22.46"/>
    <n v="25.343999999999994"/>
    <n v="0.53016483976236295"/>
    <n v="1"/>
  </r>
  <r>
    <x v="2269"/>
    <d v="2026-11-04T00:00:00"/>
    <n v="2026"/>
    <n v="4"/>
    <n v="11"/>
    <x v="10"/>
    <x v="2"/>
    <x v="2"/>
    <x v="2"/>
    <s v="Returning"/>
    <x v="1"/>
    <s v="Summit Backpack 45L"/>
    <n v="2"/>
    <n v="151.04"/>
    <n v="0.15"/>
    <n v="76.97"/>
    <x v="2193"/>
    <n v="153.94"/>
    <n v="102.82799999999997"/>
    <n v="0.40047046360917243"/>
    <n v="1"/>
  </r>
  <r>
    <x v="2270"/>
    <d v="2026-11-04T00:00:00"/>
    <n v="2026"/>
    <n v="4"/>
    <n v="11"/>
    <x v="10"/>
    <x v="0"/>
    <x v="15"/>
    <x v="3"/>
    <s v="Returning"/>
    <x v="0"/>
    <s v="Compact Repair Kit"/>
    <n v="3"/>
    <n v="41.12"/>
    <n v="0.1"/>
    <n v="16.670000000000002"/>
    <x v="2194"/>
    <n v="50.010000000000005"/>
    <n v="61.013999999999982"/>
    <n v="0.54955685257241671"/>
    <n v="1"/>
  </r>
  <r>
    <x v="2271"/>
    <d v="2026-11-05T00:00:00"/>
    <n v="2026"/>
    <n v="4"/>
    <n v="11"/>
    <x v="10"/>
    <x v="0"/>
    <x v="15"/>
    <x v="0"/>
    <s v="New"/>
    <x v="1"/>
    <s v="Trail Boots"/>
    <n v="1"/>
    <n v="140.59"/>
    <n v="0.1"/>
    <n v="79.510000000000005"/>
    <x v="2195"/>
    <n v="79.510000000000005"/>
    <n v="47.021000000000001"/>
    <n v="0.37161644182058151"/>
    <n v="1"/>
  </r>
  <r>
    <x v="2272"/>
    <d v="2026-11-05T00:00:00"/>
    <n v="2026"/>
    <n v="4"/>
    <n v="11"/>
    <x v="10"/>
    <x v="1"/>
    <x v="14"/>
    <x v="0"/>
    <s v="Returning"/>
    <x v="2"/>
    <s v="Travel Backpack 35L"/>
    <n v="2"/>
    <n v="160.68"/>
    <n v="0"/>
    <n v="89.49"/>
    <x v="2196"/>
    <n v="178.98"/>
    <n v="142.38000000000002"/>
    <n v="0.4430545182972368"/>
    <n v="1"/>
  </r>
  <r>
    <x v="2273"/>
    <d v="2026-11-05T00:00:00"/>
    <n v="2026"/>
    <n v="4"/>
    <n v="11"/>
    <x v="10"/>
    <x v="3"/>
    <x v="4"/>
    <x v="0"/>
    <s v="Returning"/>
    <x v="4"/>
    <s v="Training Mat"/>
    <n v="6"/>
    <n v="49.7"/>
    <n v="0"/>
    <n v="22.34"/>
    <x v="2197"/>
    <n v="134.04"/>
    <n v="164.16000000000005"/>
    <n v="0.55050301810865199"/>
    <n v="1"/>
  </r>
  <r>
    <x v="2274"/>
    <d v="2026-11-05T00:00:00"/>
    <n v="2026"/>
    <n v="4"/>
    <n v="11"/>
    <x v="10"/>
    <x v="1"/>
    <x v="11"/>
    <x v="2"/>
    <s v="Returning"/>
    <x v="0"/>
    <s v="Commuter Helmet"/>
    <n v="3"/>
    <n v="80.400000000000006"/>
    <n v="0.05"/>
    <n v="42.82"/>
    <x v="2198"/>
    <n v="128.46"/>
    <n v="100.68"/>
    <n v="0.43938203718250851"/>
    <n v="1"/>
  </r>
  <r>
    <x v="2275"/>
    <d v="2026-11-05T00:00:00"/>
    <n v="2026"/>
    <n v="4"/>
    <n v="11"/>
    <x v="10"/>
    <x v="1"/>
    <x v="1"/>
    <x v="2"/>
    <s v="New"/>
    <x v="1"/>
    <s v="Summit Backpack 45L"/>
    <n v="4"/>
    <n v="151.38999999999999"/>
    <n v="0.05"/>
    <n v="80.66"/>
    <x v="2199"/>
    <n v="322.64"/>
    <n v="252.64199999999994"/>
    <n v="0.43916201097896329"/>
    <n v="1"/>
  </r>
  <r>
    <x v="2276"/>
    <d v="2026-11-05T00:00:00"/>
    <n v="2026"/>
    <n v="4"/>
    <n v="11"/>
    <x v="10"/>
    <x v="1"/>
    <x v="14"/>
    <x v="2"/>
    <s v="Business"/>
    <x v="2"/>
    <s v="Packing Cube Set"/>
    <n v="2"/>
    <n v="45.44"/>
    <n v="0.05"/>
    <n v="18.2"/>
    <x v="2200"/>
    <n v="36.4"/>
    <n v="49.936"/>
    <n v="0.57839140103780584"/>
    <n v="1"/>
  </r>
  <r>
    <x v="2277"/>
    <d v="2026-11-05T00:00:00"/>
    <n v="2026"/>
    <n v="4"/>
    <n v="11"/>
    <x v="10"/>
    <x v="3"/>
    <x v="13"/>
    <x v="0"/>
    <s v="New"/>
    <x v="1"/>
    <s v="Trekking Poles"/>
    <n v="2"/>
    <n v="70.790000000000006"/>
    <n v="0.15"/>
    <n v="33.32"/>
    <x v="2201"/>
    <n v="66.64"/>
    <n v="53.703000000000003"/>
    <n v="0.44624947026416162"/>
    <n v="1"/>
  </r>
  <r>
    <x v="2278"/>
    <d v="2026-11-05T00:00:00"/>
    <n v="2026"/>
    <n v="4"/>
    <n v="11"/>
    <x v="10"/>
    <x v="2"/>
    <x v="5"/>
    <x v="2"/>
    <s v="Returning"/>
    <x v="2"/>
    <s v="Insulated Bottle"/>
    <n v="1"/>
    <n v="35.630000000000003"/>
    <n v="0"/>
    <n v="13.47"/>
    <x v="2202"/>
    <n v="13.47"/>
    <n v="22.160000000000004"/>
    <n v="0.62194779680044909"/>
    <n v="1"/>
  </r>
  <r>
    <x v="2279"/>
    <d v="2026-11-05T00:00:00"/>
    <n v="2026"/>
    <n v="4"/>
    <n v="11"/>
    <x v="10"/>
    <x v="0"/>
    <x v="15"/>
    <x v="0"/>
    <s v="Business"/>
    <x v="1"/>
    <s v="Trekking Poles"/>
    <n v="3"/>
    <n v="73.010000000000005"/>
    <n v="0.15"/>
    <n v="32.49"/>
    <x v="2203"/>
    <n v="97.47"/>
    <n v="88.705500000000029"/>
    <n v="0.47646172562984934"/>
    <n v="1"/>
  </r>
  <r>
    <x v="2280"/>
    <d v="2026-11-06T00:00:00"/>
    <n v="2026"/>
    <n v="4"/>
    <n v="11"/>
    <x v="10"/>
    <x v="1"/>
    <x v="1"/>
    <x v="3"/>
    <s v="Business"/>
    <x v="1"/>
    <s v="Hiking Daypack 20L"/>
    <n v="1"/>
    <n v="93.48"/>
    <n v="0.05"/>
    <n v="46.34"/>
    <x v="1120"/>
    <n v="46.34"/>
    <n v="42.465999999999994"/>
    <n v="0.47818841069297113"/>
    <n v="1"/>
  </r>
  <r>
    <x v="2281"/>
    <d v="2026-11-06T00:00:00"/>
    <n v="2026"/>
    <n v="4"/>
    <n v="11"/>
    <x v="10"/>
    <x v="1"/>
    <x v="1"/>
    <x v="0"/>
    <s v="Business"/>
    <x v="0"/>
    <s v="Commuter Helmet"/>
    <n v="1"/>
    <n v="82.89"/>
    <n v="0"/>
    <n v="41.44"/>
    <x v="2204"/>
    <n v="41.44"/>
    <n v="41.45"/>
    <n v="0.50006032090722652"/>
    <n v="1"/>
  </r>
  <r>
    <x v="2282"/>
    <d v="2026-11-06T00:00:00"/>
    <n v="2026"/>
    <n v="4"/>
    <n v="11"/>
    <x v="10"/>
    <x v="3"/>
    <x v="7"/>
    <x v="0"/>
    <s v="New"/>
    <x v="2"/>
    <s v="Insulated Bottle"/>
    <n v="2"/>
    <n v="35.71"/>
    <n v="0.2"/>
    <n v="13.48"/>
    <x v="2205"/>
    <n v="26.96"/>
    <n v="30.176000000000002"/>
    <n v="0.52814337720526461"/>
    <n v="1"/>
  </r>
  <r>
    <x v="2283"/>
    <d v="2026-11-06T00:00:00"/>
    <n v="2026"/>
    <n v="4"/>
    <n v="11"/>
    <x v="10"/>
    <x v="3"/>
    <x v="13"/>
    <x v="2"/>
    <s v="New"/>
    <x v="4"/>
    <s v="Resistance Band Set"/>
    <n v="1"/>
    <n v="40.380000000000003"/>
    <n v="0.15"/>
    <n v="14.53"/>
    <x v="2206"/>
    <n v="14.53"/>
    <n v="19.792999999999999"/>
    <n v="0.57666870611543275"/>
    <n v="1"/>
  </r>
  <r>
    <x v="2284"/>
    <d v="2026-11-06T00:00:00"/>
    <n v="2026"/>
    <n v="4"/>
    <n v="11"/>
    <x v="10"/>
    <x v="1"/>
    <x v="12"/>
    <x v="3"/>
    <s v="New"/>
    <x v="1"/>
    <s v="Trail Boots"/>
    <n v="1"/>
    <n v="142"/>
    <n v="0.05"/>
    <n v="81.099999999999994"/>
    <x v="2207"/>
    <n v="81.099999999999994"/>
    <n v="53.800000000000011"/>
    <n v="0.39881393624907346"/>
    <n v="1"/>
  </r>
  <r>
    <x v="2285"/>
    <d v="2026-11-06T00:00:00"/>
    <n v="2026"/>
    <n v="4"/>
    <n v="11"/>
    <x v="10"/>
    <x v="0"/>
    <x v="15"/>
    <x v="3"/>
    <s v="New"/>
    <x v="2"/>
    <s v="Insulated Bottle"/>
    <n v="2"/>
    <n v="36.29"/>
    <n v="0.15"/>
    <n v="13.93"/>
    <x v="2208"/>
    <n v="27.86"/>
    <n v="33.832999999999998"/>
    <n v="0.54840905775371596"/>
    <n v="1"/>
  </r>
  <r>
    <x v="2286"/>
    <d v="2026-11-06T00:00:00"/>
    <n v="2026"/>
    <n v="4"/>
    <n v="11"/>
    <x v="10"/>
    <x v="3"/>
    <x v="8"/>
    <x v="0"/>
    <s v="New"/>
    <x v="3"/>
    <s v="Compact Sleeping Bag"/>
    <n v="1"/>
    <n v="121.66"/>
    <n v="0"/>
    <n v="61.66"/>
    <x v="493"/>
    <n v="61.66"/>
    <n v="60"/>
    <n v="0.49317770836758179"/>
    <n v="1"/>
  </r>
  <r>
    <x v="2287"/>
    <d v="2026-11-06T00:00:00"/>
    <n v="2026"/>
    <n v="4"/>
    <n v="11"/>
    <x v="10"/>
    <x v="1"/>
    <x v="14"/>
    <x v="0"/>
    <s v="Returning"/>
    <x v="3"/>
    <s v="Compact Sleeping Bag"/>
    <n v="3"/>
    <n v="124.65"/>
    <n v="0.05"/>
    <n v="62.27"/>
    <x v="2209"/>
    <n v="186.81"/>
    <n v="168.44250000000005"/>
    <n v="0.47414866890451163"/>
    <n v="1"/>
  </r>
  <r>
    <x v="2288"/>
    <d v="2026-11-06T00:00:00"/>
    <n v="2026"/>
    <n v="4"/>
    <n v="11"/>
    <x v="10"/>
    <x v="0"/>
    <x v="15"/>
    <x v="0"/>
    <s v="New"/>
    <x v="0"/>
    <s v="Commuter Helmet"/>
    <n v="2"/>
    <n v="80.61"/>
    <n v="0"/>
    <n v="43.72"/>
    <x v="2210"/>
    <n v="87.44"/>
    <n v="73.78"/>
    <n v="0.45763552909068356"/>
    <n v="1"/>
  </r>
  <r>
    <x v="2289"/>
    <d v="2026-11-07T00:00:00"/>
    <n v="2026"/>
    <n v="4"/>
    <n v="11"/>
    <x v="10"/>
    <x v="1"/>
    <x v="11"/>
    <x v="0"/>
    <s v="New"/>
    <x v="1"/>
    <s v="Summit Backpack 45L"/>
    <n v="1"/>
    <n v="153.96"/>
    <n v="0"/>
    <n v="80.62"/>
    <x v="2211"/>
    <n v="80.62"/>
    <n v="73.34"/>
    <n v="0.47635749545336453"/>
    <n v="1"/>
  </r>
  <r>
    <x v="2290"/>
    <d v="2026-11-07T00:00:00"/>
    <n v="2026"/>
    <n v="4"/>
    <n v="11"/>
    <x v="10"/>
    <x v="1"/>
    <x v="1"/>
    <x v="2"/>
    <s v="Returning"/>
    <x v="2"/>
    <s v="Insulated Bottle"/>
    <n v="1"/>
    <n v="35.58"/>
    <n v="0"/>
    <n v="13.4"/>
    <x v="1368"/>
    <n v="13.4"/>
    <n v="22.18"/>
    <n v="0.62338392355255767"/>
    <n v="1"/>
  </r>
  <r>
    <x v="2291"/>
    <d v="2026-11-07T00:00:00"/>
    <n v="2026"/>
    <n v="4"/>
    <n v="11"/>
    <x v="10"/>
    <x v="0"/>
    <x v="0"/>
    <x v="3"/>
    <s v="New"/>
    <x v="4"/>
    <s v="Recovery Roller"/>
    <n v="5"/>
    <n v="36.369999999999997"/>
    <n v="0.15"/>
    <n v="13.65"/>
    <x v="2212"/>
    <n v="68.25"/>
    <n v="86.322499999999991"/>
    <n v="0.55845962250723769"/>
    <n v="1"/>
  </r>
  <r>
    <x v="2292"/>
    <d v="2026-11-07T00:00:00"/>
    <n v="2026"/>
    <n v="4"/>
    <n v="11"/>
    <x v="10"/>
    <x v="3"/>
    <x v="4"/>
    <x v="3"/>
    <s v="Returning"/>
    <x v="1"/>
    <s v="Summit Backpack 45L"/>
    <n v="2"/>
    <n v="151.55000000000001"/>
    <n v="0.1"/>
    <n v="80.48"/>
    <x v="301"/>
    <n v="160.96"/>
    <n v="111.83000000000001"/>
    <n v="0.40994904505297114"/>
    <n v="1"/>
  </r>
  <r>
    <x v="2293"/>
    <d v="2026-11-07T00:00:00"/>
    <n v="2026"/>
    <n v="4"/>
    <n v="11"/>
    <x v="10"/>
    <x v="0"/>
    <x v="9"/>
    <x v="2"/>
    <s v="New"/>
    <x v="3"/>
    <s v="Portable Camp Stove"/>
    <n v="2"/>
    <n v="80.67"/>
    <n v="0"/>
    <n v="40.5"/>
    <x v="2213"/>
    <n v="81"/>
    <n v="80.34"/>
    <n v="0.49795462997396805"/>
    <n v="1"/>
  </r>
  <r>
    <x v="2294"/>
    <d v="2026-11-07T00:00:00"/>
    <n v="2026"/>
    <n v="4"/>
    <n v="11"/>
    <x v="10"/>
    <x v="3"/>
    <x v="7"/>
    <x v="1"/>
    <s v="Business"/>
    <x v="0"/>
    <s v="Commuter Helmet"/>
    <n v="10"/>
    <n v="81.48"/>
    <n v="0.05"/>
    <n v="43.7"/>
    <x v="2214"/>
    <n v="437"/>
    <n v="337.06000000000006"/>
    <n v="0.43544428080510561"/>
    <n v="1"/>
  </r>
  <r>
    <x v="2295"/>
    <d v="2026-11-07T00:00:00"/>
    <n v="2026"/>
    <n v="4"/>
    <n v="11"/>
    <x v="10"/>
    <x v="3"/>
    <x v="8"/>
    <x v="2"/>
    <s v="Returning"/>
    <x v="2"/>
    <s v="Travel Backpack 35L"/>
    <n v="2"/>
    <n v="163.58000000000001"/>
    <n v="0.1"/>
    <n v="88.14"/>
    <x v="2215"/>
    <n v="176.28"/>
    <n v="118.16400000000002"/>
    <n v="0.40131230386762851"/>
    <n v="1"/>
  </r>
  <r>
    <x v="2296"/>
    <d v="2026-11-07T00:00:00"/>
    <n v="2026"/>
    <n v="4"/>
    <n v="11"/>
    <x v="10"/>
    <x v="0"/>
    <x v="9"/>
    <x v="2"/>
    <s v="Returning"/>
    <x v="1"/>
    <s v="Trekking Poles"/>
    <n v="2"/>
    <n v="71.88"/>
    <n v="0.15"/>
    <n v="31.65"/>
    <x v="2216"/>
    <n v="63.3"/>
    <n v="58.895999999999987"/>
    <n v="0.48197977020524396"/>
    <n v="1"/>
  </r>
  <r>
    <x v="2297"/>
    <d v="2026-11-08T00:00:00"/>
    <n v="2026"/>
    <n v="4"/>
    <n v="11"/>
    <x v="10"/>
    <x v="3"/>
    <x v="8"/>
    <x v="0"/>
    <s v="Returning"/>
    <x v="2"/>
    <s v="Insulated Bottle"/>
    <n v="2"/>
    <n v="36.299999999999997"/>
    <n v="0.15"/>
    <n v="13.38"/>
    <x v="2217"/>
    <n v="26.76"/>
    <n v="34.949999999999989"/>
    <n v="0.56635877491492448"/>
    <n v="1"/>
  </r>
  <r>
    <x v="2298"/>
    <d v="2026-11-08T00:00:00"/>
    <n v="2026"/>
    <n v="4"/>
    <n v="11"/>
    <x v="10"/>
    <x v="1"/>
    <x v="12"/>
    <x v="0"/>
    <s v="New"/>
    <x v="4"/>
    <s v="Recovery Roller"/>
    <n v="2"/>
    <n v="36.159999999999997"/>
    <n v="0.1"/>
    <n v="13.79"/>
    <x v="2218"/>
    <n v="27.58"/>
    <n v="37.507999999999996"/>
    <n v="0.57626597836774829"/>
    <n v="1"/>
  </r>
  <r>
    <x v="2299"/>
    <d v="2026-11-08T00:00:00"/>
    <n v="2026"/>
    <n v="4"/>
    <n v="11"/>
    <x v="10"/>
    <x v="2"/>
    <x v="5"/>
    <x v="0"/>
    <s v="Returning"/>
    <x v="2"/>
    <s v="Insulated Bottle"/>
    <n v="2"/>
    <n v="35.49"/>
    <n v="0.1"/>
    <n v="13.78"/>
    <x v="2219"/>
    <n v="27.56"/>
    <n v="36.322000000000003"/>
    <n v="0.56857956857956859"/>
    <n v="1"/>
  </r>
  <r>
    <x v="2300"/>
    <d v="2026-11-08T00:00:00"/>
    <n v="2026"/>
    <n v="4"/>
    <n v="11"/>
    <x v="10"/>
    <x v="0"/>
    <x v="9"/>
    <x v="0"/>
    <s v="New"/>
    <x v="1"/>
    <s v="Trekking Poles"/>
    <n v="1"/>
    <n v="69.760000000000005"/>
    <n v="0.15"/>
    <n v="32.39"/>
    <x v="2220"/>
    <n v="32.39"/>
    <n v="26.905999999999999"/>
    <n v="0.45375742039935241"/>
    <n v="1"/>
  </r>
  <r>
    <x v="2301"/>
    <d v="2026-11-08T00:00:00"/>
    <n v="2026"/>
    <n v="4"/>
    <n v="11"/>
    <x v="10"/>
    <x v="1"/>
    <x v="12"/>
    <x v="2"/>
    <s v="Business"/>
    <x v="3"/>
    <s v="Portable Camp Stove"/>
    <n v="6"/>
    <n v="81.37"/>
    <n v="0"/>
    <n v="39.5"/>
    <x v="2221"/>
    <n v="237"/>
    <n v="251.22000000000003"/>
    <n v="0.5145631067961165"/>
    <n v="1"/>
  </r>
  <r>
    <x v="2302"/>
    <d v="2026-11-08T00:00:00"/>
    <n v="2026"/>
    <n v="4"/>
    <n v="11"/>
    <x v="10"/>
    <x v="1"/>
    <x v="12"/>
    <x v="1"/>
    <s v="Returning"/>
    <x v="0"/>
    <s v="Commuter Helmet"/>
    <n v="5"/>
    <n v="82.82"/>
    <n v="0.15"/>
    <n v="43.8"/>
    <x v="2222"/>
    <n v="219"/>
    <n v="132.98499999999996"/>
    <n v="0.37781439549980816"/>
    <n v="1"/>
  </r>
  <r>
    <x v="2303"/>
    <d v="2026-11-08T00:00:00"/>
    <n v="2026"/>
    <n v="4"/>
    <n v="11"/>
    <x v="10"/>
    <x v="3"/>
    <x v="13"/>
    <x v="1"/>
    <s v="Business"/>
    <x v="0"/>
    <s v="Trail Bike Light"/>
    <n v="15"/>
    <n v="51.05"/>
    <n v="0.1"/>
    <n v="21.95"/>
    <x v="2223"/>
    <n v="329.25"/>
    <n v="359.92500000000007"/>
    <n v="0.52225486995320491"/>
    <n v="1"/>
  </r>
  <r>
    <x v="2304"/>
    <d v="2026-11-08T00:00:00"/>
    <n v="2026"/>
    <n v="4"/>
    <n v="11"/>
    <x v="10"/>
    <x v="0"/>
    <x v="15"/>
    <x v="0"/>
    <s v="Returning"/>
    <x v="0"/>
    <s v="Cycling Pack 12L"/>
    <n v="3"/>
    <n v="101.68"/>
    <n v="0.1"/>
    <n v="51.9"/>
    <x v="2224"/>
    <n v="155.69999999999999"/>
    <n v="118.83600000000001"/>
    <n v="0.43286126409651199"/>
    <n v="1"/>
  </r>
  <r>
    <x v="2305"/>
    <d v="2026-11-08T00:00:00"/>
    <n v="2026"/>
    <n v="4"/>
    <n v="11"/>
    <x v="10"/>
    <x v="3"/>
    <x v="13"/>
    <x v="1"/>
    <s v="Business"/>
    <x v="3"/>
    <s v="Portable Camp Stove"/>
    <n v="6"/>
    <n v="80.83"/>
    <n v="0.15"/>
    <n v="39.32"/>
    <x v="2225"/>
    <n v="235.92000000000002"/>
    <n v="176.31299999999999"/>
    <n v="0.42770229457612563"/>
    <n v="1"/>
  </r>
  <r>
    <x v="2306"/>
    <d v="2026-11-08T00:00:00"/>
    <n v="2026"/>
    <n v="4"/>
    <n v="11"/>
    <x v="10"/>
    <x v="1"/>
    <x v="12"/>
    <x v="0"/>
    <s v="New"/>
    <x v="3"/>
    <s v="Compact Sleeping Bag"/>
    <n v="6"/>
    <n v="123.67"/>
    <n v="0.15"/>
    <n v="60.55"/>
    <x v="2226"/>
    <n v="363.29999999999995"/>
    <n v="267.41700000000003"/>
    <n v="0.42398888883603902"/>
    <n v="1"/>
  </r>
  <r>
    <x v="2307"/>
    <d v="2026-11-08T00:00:00"/>
    <n v="2026"/>
    <n v="4"/>
    <n v="11"/>
    <x v="10"/>
    <x v="0"/>
    <x v="15"/>
    <x v="0"/>
    <s v="New"/>
    <x v="1"/>
    <s v="Hiking Daypack 20L"/>
    <n v="2"/>
    <n v="93.16"/>
    <n v="0.1"/>
    <n v="44.19"/>
    <x v="2227"/>
    <n v="88.38"/>
    <n v="79.307999999999993"/>
    <n v="0.47294976384714471"/>
    <n v="1"/>
  </r>
  <r>
    <x v="2308"/>
    <d v="2026-11-08T00:00:00"/>
    <n v="2026"/>
    <n v="4"/>
    <n v="11"/>
    <x v="10"/>
    <x v="2"/>
    <x v="2"/>
    <x v="3"/>
    <s v="New"/>
    <x v="0"/>
    <s v="Commuter Helmet"/>
    <n v="1"/>
    <n v="83.79"/>
    <n v="0.1"/>
    <n v="42.8"/>
    <x v="2228"/>
    <n v="42.8"/>
    <n v="32.611000000000004"/>
    <n v="0.43244354271923197"/>
    <n v="1"/>
  </r>
  <r>
    <x v="2309"/>
    <d v="2026-11-08T00:00:00"/>
    <n v="2026"/>
    <n v="4"/>
    <n v="11"/>
    <x v="10"/>
    <x v="2"/>
    <x v="16"/>
    <x v="0"/>
    <s v="New"/>
    <x v="4"/>
    <s v="Weighted Vest"/>
    <n v="1"/>
    <n v="120.98"/>
    <n v="0.1"/>
    <n v="70.59"/>
    <x v="2229"/>
    <n v="70.59"/>
    <n v="38.292000000000002"/>
    <n v="0.35168347385242738"/>
    <n v="1"/>
  </r>
  <r>
    <x v="2310"/>
    <d v="2026-11-09T00:00:00"/>
    <n v="2026"/>
    <n v="4"/>
    <n v="11"/>
    <x v="10"/>
    <x v="3"/>
    <x v="13"/>
    <x v="2"/>
    <s v="Returning"/>
    <x v="1"/>
    <s v="Summit Backpack 45L"/>
    <n v="1"/>
    <n v="152.05000000000001"/>
    <n v="0.15"/>
    <n v="80.56"/>
    <x v="2230"/>
    <n v="80.56"/>
    <n v="48.682500000000005"/>
    <n v="0.37667562914675901"/>
    <n v="1"/>
  </r>
  <r>
    <x v="2311"/>
    <d v="2026-11-09T00:00:00"/>
    <n v="2026"/>
    <n v="4"/>
    <n v="11"/>
    <x v="10"/>
    <x v="0"/>
    <x v="9"/>
    <x v="2"/>
    <s v="New"/>
    <x v="2"/>
    <s v="Insulated Bottle"/>
    <n v="3"/>
    <n v="36.14"/>
    <n v="0.1"/>
    <n v="13.23"/>
    <x v="2231"/>
    <n v="39.69"/>
    <n v="57.888000000000005"/>
    <n v="0.59324847814056447"/>
    <n v="1"/>
  </r>
  <r>
    <x v="2312"/>
    <d v="2026-11-09T00:00:00"/>
    <n v="2026"/>
    <n v="4"/>
    <n v="11"/>
    <x v="10"/>
    <x v="3"/>
    <x v="13"/>
    <x v="1"/>
    <s v="Business"/>
    <x v="1"/>
    <s v="Hiking Daypack 20L"/>
    <n v="12"/>
    <n v="90.99"/>
    <n v="0.2"/>
    <n v="45.51"/>
    <x v="2232"/>
    <n v="546.12"/>
    <n v="327.3839999999999"/>
    <n v="0.37479393339927458"/>
    <n v="1"/>
  </r>
  <r>
    <x v="2313"/>
    <d v="2026-11-09T00:00:00"/>
    <n v="2026"/>
    <n v="4"/>
    <n v="11"/>
    <x v="10"/>
    <x v="3"/>
    <x v="13"/>
    <x v="3"/>
    <s v="Business"/>
    <x v="0"/>
    <s v="Trail Bike Light"/>
    <n v="1"/>
    <n v="50.55"/>
    <n v="0.05"/>
    <n v="22.09"/>
    <x v="2233"/>
    <n v="22.09"/>
    <n v="25.932499999999994"/>
    <n v="0.54000728825029931"/>
    <n v="1"/>
  </r>
  <r>
    <x v="2314"/>
    <d v="2026-11-09T00:00:00"/>
    <n v="2026"/>
    <n v="4"/>
    <n v="11"/>
    <x v="10"/>
    <x v="0"/>
    <x v="0"/>
    <x v="2"/>
    <s v="New"/>
    <x v="4"/>
    <s v="Training Mat"/>
    <n v="1"/>
    <n v="51.65"/>
    <n v="0.15"/>
    <n v="21.86"/>
    <x v="2234"/>
    <n v="21.86"/>
    <n v="22.042499999999997"/>
    <n v="0.50207846933545919"/>
    <n v="1"/>
  </r>
  <r>
    <x v="2315"/>
    <d v="2026-11-09T00:00:00"/>
    <n v="2026"/>
    <n v="4"/>
    <n v="11"/>
    <x v="10"/>
    <x v="1"/>
    <x v="12"/>
    <x v="0"/>
    <s v="New"/>
    <x v="0"/>
    <s v="Commuter Helmet"/>
    <n v="5"/>
    <n v="82.96"/>
    <n v="0"/>
    <n v="43.55"/>
    <x v="2235"/>
    <n v="217.75"/>
    <n v="197.04999999999995"/>
    <n v="0.47504821600771452"/>
    <n v="1"/>
  </r>
  <r>
    <x v="2316"/>
    <d v="2026-11-09T00:00:00"/>
    <n v="2026"/>
    <n v="4"/>
    <n v="11"/>
    <x v="10"/>
    <x v="3"/>
    <x v="4"/>
    <x v="3"/>
    <s v="Business"/>
    <x v="1"/>
    <s v="Trekking Poles"/>
    <n v="1"/>
    <n v="70.3"/>
    <n v="0.05"/>
    <n v="33.31"/>
    <x v="2236"/>
    <n v="33.31"/>
    <n v="33.474999999999994"/>
    <n v="0.50123530732949007"/>
    <n v="1"/>
  </r>
  <r>
    <x v="2317"/>
    <d v="2026-11-09T00:00:00"/>
    <n v="2026"/>
    <n v="4"/>
    <n v="11"/>
    <x v="10"/>
    <x v="2"/>
    <x v="2"/>
    <x v="2"/>
    <s v="Returning"/>
    <x v="2"/>
    <s v="Packing Cube Set"/>
    <n v="2"/>
    <n v="47.12"/>
    <n v="0.15"/>
    <n v="18.64"/>
    <x v="2237"/>
    <n v="37.28"/>
    <n v="42.823999999999998"/>
    <n v="0.5346050134824728"/>
    <n v="1"/>
  </r>
  <r>
    <x v="2318"/>
    <d v="2026-11-09T00:00:00"/>
    <n v="2026"/>
    <n v="4"/>
    <n v="11"/>
    <x v="10"/>
    <x v="0"/>
    <x v="15"/>
    <x v="3"/>
    <s v="New"/>
    <x v="4"/>
    <s v="Resistance Band Set"/>
    <n v="4"/>
    <n v="39.82"/>
    <n v="0.2"/>
    <n v="14.98"/>
    <x v="2238"/>
    <n v="59.92"/>
    <n v="67.504000000000005"/>
    <n v="0.52975891511803119"/>
    <n v="1"/>
  </r>
  <r>
    <x v="2319"/>
    <d v="2026-11-09T00:00:00"/>
    <n v="2026"/>
    <n v="4"/>
    <n v="11"/>
    <x v="10"/>
    <x v="1"/>
    <x v="14"/>
    <x v="0"/>
    <s v="Returning"/>
    <x v="1"/>
    <s v="Summit Backpack 45L"/>
    <n v="4"/>
    <n v="154.27000000000001"/>
    <n v="0.05"/>
    <n v="78.36"/>
    <x v="2239"/>
    <n v="313.44"/>
    <n v="272.786"/>
    <n v="0.46532565938733528"/>
    <n v="1"/>
  </r>
  <r>
    <x v="2320"/>
    <d v="2026-11-09T00:00:00"/>
    <n v="2026"/>
    <n v="4"/>
    <n v="11"/>
    <x v="10"/>
    <x v="0"/>
    <x v="0"/>
    <x v="0"/>
    <s v="New"/>
    <x v="1"/>
    <s v="Trail Boots"/>
    <n v="1"/>
    <n v="143.02000000000001"/>
    <n v="0.1"/>
    <n v="79.25"/>
    <x v="2240"/>
    <n v="79.25"/>
    <n v="49.468000000000018"/>
    <n v="0.3843129942976119"/>
    <n v="1"/>
  </r>
  <r>
    <x v="2321"/>
    <d v="2026-11-09T00:00:00"/>
    <n v="2026"/>
    <n v="4"/>
    <n v="11"/>
    <x v="10"/>
    <x v="2"/>
    <x v="10"/>
    <x v="2"/>
    <s v="Returning"/>
    <x v="4"/>
    <s v="Recovery Roller"/>
    <n v="1"/>
    <n v="35.36"/>
    <n v="0"/>
    <n v="13.74"/>
    <x v="2241"/>
    <n v="13.74"/>
    <n v="21.619999999999997"/>
    <n v="0.61142533936651577"/>
    <n v="1"/>
  </r>
  <r>
    <x v="2322"/>
    <d v="2026-11-09T00:00:00"/>
    <n v="2026"/>
    <n v="4"/>
    <n v="11"/>
    <x v="10"/>
    <x v="1"/>
    <x v="6"/>
    <x v="0"/>
    <s v="Returning"/>
    <x v="1"/>
    <s v="Summit Backpack 45L"/>
    <n v="1"/>
    <n v="156.82"/>
    <n v="0.1"/>
    <n v="77.12"/>
    <x v="2242"/>
    <n v="77.12"/>
    <n v="64.018000000000001"/>
    <n v="0.45358443509189589"/>
    <n v="1"/>
  </r>
  <r>
    <x v="2323"/>
    <d v="2026-11-09T00:00:00"/>
    <n v="2026"/>
    <n v="4"/>
    <n v="11"/>
    <x v="10"/>
    <x v="2"/>
    <x v="16"/>
    <x v="1"/>
    <s v="Business"/>
    <x v="4"/>
    <s v="Resistance Band Set"/>
    <n v="10"/>
    <n v="40.98"/>
    <n v="0.1"/>
    <n v="14.6"/>
    <x v="2243"/>
    <n v="146"/>
    <n v="222.82"/>
    <n v="0.60414294235670518"/>
    <n v="1"/>
  </r>
  <r>
    <x v="2324"/>
    <d v="2026-11-09T00:00:00"/>
    <n v="2026"/>
    <n v="4"/>
    <n v="11"/>
    <x v="10"/>
    <x v="3"/>
    <x v="8"/>
    <x v="2"/>
    <s v="New"/>
    <x v="1"/>
    <s v="Trail Boots"/>
    <n v="3"/>
    <n v="144.22999999999999"/>
    <n v="0"/>
    <n v="80.959999999999994"/>
    <x v="2244"/>
    <n v="242.88"/>
    <n v="189.80999999999995"/>
    <n v="0.43867433959647778"/>
    <n v="1"/>
  </r>
  <r>
    <x v="2325"/>
    <d v="2026-11-10T00:00:00"/>
    <n v="2026"/>
    <n v="4"/>
    <n v="11"/>
    <x v="10"/>
    <x v="3"/>
    <x v="7"/>
    <x v="0"/>
    <s v="New"/>
    <x v="1"/>
    <s v="Hiking Daypack 20L"/>
    <n v="1"/>
    <n v="90.23"/>
    <n v="0"/>
    <n v="44.06"/>
    <x v="2245"/>
    <n v="44.06"/>
    <n v="46.17"/>
    <n v="0.51169234179319512"/>
    <n v="1"/>
  </r>
  <r>
    <x v="2326"/>
    <d v="2026-11-10T00:00:00"/>
    <n v="2026"/>
    <n v="4"/>
    <n v="11"/>
    <x v="10"/>
    <x v="3"/>
    <x v="7"/>
    <x v="0"/>
    <s v="New"/>
    <x v="1"/>
    <s v="Summit Backpack 45L"/>
    <n v="5"/>
    <n v="152.82"/>
    <n v="0.1"/>
    <n v="80.09"/>
    <x v="2246"/>
    <n v="400.45000000000005"/>
    <n v="287.2399999999999"/>
    <n v="0.417688202533118"/>
    <n v="1"/>
  </r>
  <r>
    <x v="2327"/>
    <d v="2026-11-10T00:00:00"/>
    <n v="2026"/>
    <n v="4"/>
    <n v="11"/>
    <x v="10"/>
    <x v="0"/>
    <x v="0"/>
    <x v="0"/>
    <s v="Business"/>
    <x v="2"/>
    <s v="Insulated Bottle"/>
    <n v="2"/>
    <n v="36.61"/>
    <n v="0.05"/>
    <n v="13.31"/>
    <x v="2247"/>
    <n v="26.62"/>
    <n v="42.938999999999993"/>
    <n v="0.61730329648212301"/>
    <n v="1"/>
  </r>
  <r>
    <x v="2328"/>
    <d v="2026-11-10T00:00:00"/>
    <n v="2026"/>
    <n v="4"/>
    <n v="11"/>
    <x v="10"/>
    <x v="3"/>
    <x v="8"/>
    <x v="1"/>
    <s v="Business"/>
    <x v="1"/>
    <s v="Summit Backpack 45L"/>
    <n v="12"/>
    <n v="150.75"/>
    <n v="0.1"/>
    <n v="80.569999999999993"/>
    <x v="2248"/>
    <n v="966.83999999999992"/>
    <n v="661.26000000000022"/>
    <n v="0.40615441311958733"/>
    <n v="1"/>
  </r>
  <r>
    <x v="2329"/>
    <d v="2026-11-11T00:00:00"/>
    <n v="2026"/>
    <n v="4"/>
    <n v="11"/>
    <x v="10"/>
    <x v="0"/>
    <x v="0"/>
    <x v="0"/>
    <s v="Returning"/>
    <x v="1"/>
    <s v="Trail Boots"/>
    <n v="1"/>
    <n v="145.83000000000001"/>
    <n v="0.1"/>
    <n v="79.14"/>
    <x v="2249"/>
    <n v="79.14"/>
    <n v="52.107000000000014"/>
    <n v="0.39701478890946085"/>
    <n v="1"/>
  </r>
  <r>
    <x v="2330"/>
    <d v="2026-11-11T00:00:00"/>
    <n v="2026"/>
    <n v="4"/>
    <n v="11"/>
    <x v="10"/>
    <x v="0"/>
    <x v="0"/>
    <x v="0"/>
    <s v="Returning"/>
    <x v="2"/>
    <s v="Travel Backpack 35L"/>
    <n v="4"/>
    <n v="162.04"/>
    <n v="0"/>
    <n v="85.77"/>
    <x v="2250"/>
    <n v="343.08"/>
    <n v="305.08"/>
    <n v="0.47068625030856581"/>
    <n v="1"/>
  </r>
  <r>
    <x v="2331"/>
    <d v="2026-11-11T00:00:00"/>
    <n v="2026"/>
    <n v="4"/>
    <n v="11"/>
    <x v="10"/>
    <x v="3"/>
    <x v="8"/>
    <x v="2"/>
    <s v="Returning"/>
    <x v="1"/>
    <s v="Trail Boots"/>
    <n v="2"/>
    <n v="141.33000000000001"/>
    <n v="0.05"/>
    <n v="79.739999999999995"/>
    <x v="2251"/>
    <n v="159.47999999999999"/>
    <n v="109.047"/>
    <n v="0.40609324202035552"/>
    <n v="1"/>
  </r>
  <r>
    <x v="2332"/>
    <d v="2026-11-11T00:00:00"/>
    <n v="2026"/>
    <n v="4"/>
    <n v="11"/>
    <x v="10"/>
    <x v="2"/>
    <x v="16"/>
    <x v="0"/>
    <s v="Returning"/>
    <x v="3"/>
    <s v="Compact Sleeping Bag"/>
    <n v="1"/>
    <n v="125.11"/>
    <n v="0.1"/>
    <n v="61.65"/>
    <x v="2252"/>
    <n v="61.65"/>
    <n v="50.949000000000005"/>
    <n v="0.45248181600191834"/>
    <n v="1"/>
  </r>
  <r>
    <x v="2333"/>
    <d v="2026-11-11T00:00:00"/>
    <n v="2026"/>
    <n v="4"/>
    <n v="11"/>
    <x v="10"/>
    <x v="2"/>
    <x v="5"/>
    <x v="0"/>
    <s v="Business"/>
    <x v="3"/>
    <s v="Compact Sleeping Bag"/>
    <n v="3"/>
    <n v="124.55"/>
    <n v="0.15"/>
    <n v="60.68"/>
    <x v="2253"/>
    <n v="182.04"/>
    <n v="135.56249999999997"/>
    <n v="0.42683070819656643"/>
    <n v="1"/>
  </r>
  <r>
    <x v="2334"/>
    <d v="2026-11-11T00:00:00"/>
    <n v="2026"/>
    <n v="4"/>
    <n v="11"/>
    <x v="10"/>
    <x v="2"/>
    <x v="10"/>
    <x v="2"/>
    <s v="Returning"/>
    <x v="1"/>
    <s v="Trail Boots"/>
    <n v="1"/>
    <n v="143.77000000000001"/>
    <n v="0.1"/>
    <n v="81.02"/>
    <x v="2254"/>
    <n v="81.02"/>
    <n v="48.373000000000005"/>
    <n v="0.3738455712441941"/>
    <n v="1"/>
  </r>
  <r>
    <x v="2335"/>
    <d v="2026-11-11T00:00:00"/>
    <n v="2026"/>
    <n v="4"/>
    <n v="11"/>
    <x v="10"/>
    <x v="3"/>
    <x v="8"/>
    <x v="0"/>
    <s v="New"/>
    <x v="3"/>
    <s v="Compact Sleeping Bag"/>
    <n v="3"/>
    <n v="124.72"/>
    <n v="0.15"/>
    <n v="60.35"/>
    <x v="2255"/>
    <n v="181.05"/>
    <n v="136.98599999999993"/>
    <n v="0.4307248236048748"/>
    <n v="1"/>
  </r>
  <r>
    <x v="2336"/>
    <d v="2026-11-11T00:00:00"/>
    <n v="2026"/>
    <n v="4"/>
    <n v="11"/>
    <x v="10"/>
    <x v="2"/>
    <x v="2"/>
    <x v="2"/>
    <s v="Returning"/>
    <x v="4"/>
    <s v="Recovery Roller"/>
    <n v="1"/>
    <n v="35.729999999999997"/>
    <n v="0.1"/>
    <n v="14.15"/>
    <x v="2256"/>
    <n v="14.15"/>
    <n v="18.006999999999998"/>
    <n v="0.55997139036601673"/>
    <n v="1"/>
  </r>
  <r>
    <x v="2337"/>
    <d v="2026-11-11T00:00:00"/>
    <n v="2026"/>
    <n v="4"/>
    <n v="11"/>
    <x v="10"/>
    <x v="2"/>
    <x v="3"/>
    <x v="2"/>
    <s v="Business"/>
    <x v="2"/>
    <s v="Travel Backpack 35L"/>
    <n v="2"/>
    <n v="166.1"/>
    <n v="0.05"/>
    <n v="88.2"/>
    <x v="2257"/>
    <n v="176.4"/>
    <n v="139.18999999999997"/>
    <n v="0.44104692797617157"/>
    <n v="1"/>
  </r>
  <r>
    <x v="2338"/>
    <d v="2026-11-11T00:00:00"/>
    <n v="2026"/>
    <n v="4"/>
    <n v="11"/>
    <x v="10"/>
    <x v="2"/>
    <x v="16"/>
    <x v="3"/>
    <s v="New"/>
    <x v="0"/>
    <s v="Commuter Helmet"/>
    <n v="2"/>
    <n v="81.27"/>
    <n v="0.05"/>
    <n v="43.04"/>
    <x v="2258"/>
    <n v="86.08"/>
    <n v="68.332999999999984"/>
    <n v="0.44253398353765544"/>
    <n v="1"/>
  </r>
  <r>
    <x v="2339"/>
    <d v="2026-11-11T00:00:00"/>
    <n v="2026"/>
    <n v="4"/>
    <n v="11"/>
    <x v="10"/>
    <x v="0"/>
    <x v="9"/>
    <x v="1"/>
    <s v="Returning"/>
    <x v="3"/>
    <s v="Trail Tent 2P"/>
    <n v="10"/>
    <n v="191.98"/>
    <n v="0.1"/>
    <n v="102.73"/>
    <x v="2259"/>
    <n v="1027.3"/>
    <n v="700.52"/>
    <n v="0.40543575140929033"/>
    <n v="1"/>
  </r>
  <r>
    <x v="2340"/>
    <d v="2026-11-12T00:00:00"/>
    <n v="2026"/>
    <n v="4"/>
    <n v="11"/>
    <x v="10"/>
    <x v="3"/>
    <x v="8"/>
    <x v="2"/>
    <s v="Returning"/>
    <x v="1"/>
    <s v="Hiking Daypack 20L"/>
    <n v="6"/>
    <n v="89.87"/>
    <n v="0.2"/>
    <n v="44.47"/>
    <x v="2260"/>
    <n v="266.82"/>
    <n v="164.55600000000004"/>
    <n v="0.3814676755313231"/>
    <n v="1"/>
  </r>
  <r>
    <x v="2341"/>
    <d v="2026-11-12T00:00:00"/>
    <n v="2026"/>
    <n v="4"/>
    <n v="11"/>
    <x v="10"/>
    <x v="1"/>
    <x v="14"/>
    <x v="3"/>
    <s v="New"/>
    <x v="0"/>
    <s v="Trail Bike Light"/>
    <n v="3"/>
    <n v="51.44"/>
    <n v="0.1"/>
    <n v="23.11"/>
    <x v="2261"/>
    <n v="69.33"/>
    <n v="69.558000000000007"/>
    <n v="0.50082080525315364"/>
    <n v="1"/>
  </r>
  <r>
    <x v="2342"/>
    <d v="2026-11-12T00:00:00"/>
    <n v="2026"/>
    <n v="4"/>
    <n v="11"/>
    <x v="10"/>
    <x v="3"/>
    <x v="4"/>
    <x v="3"/>
    <s v="New"/>
    <x v="2"/>
    <s v="Packing Cube Set"/>
    <n v="4"/>
    <n v="46.68"/>
    <n v="0.05"/>
    <n v="17.96"/>
    <x v="2262"/>
    <n v="71.84"/>
    <n v="105.54399999999998"/>
    <n v="0.59500293149325756"/>
    <n v="1"/>
  </r>
  <r>
    <x v="2343"/>
    <d v="2026-11-12T00:00:00"/>
    <n v="2026"/>
    <n v="4"/>
    <n v="11"/>
    <x v="10"/>
    <x v="1"/>
    <x v="12"/>
    <x v="2"/>
    <s v="New"/>
    <x v="1"/>
    <s v="Trekking Poles"/>
    <n v="4"/>
    <n v="73.05"/>
    <n v="0.2"/>
    <n v="32.82"/>
    <x v="2263"/>
    <n v="131.28"/>
    <n v="102.47999999999999"/>
    <n v="0.4383983572895277"/>
    <n v="1"/>
  </r>
  <r>
    <x v="2344"/>
    <d v="2026-11-12T00:00:00"/>
    <n v="2026"/>
    <n v="4"/>
    <n v="11"/>
    <x v="10"/>
    <x v="2"/>
    <x v="10"/>
    <x v="3"/>
    <s v="New"/>
    <x v="3"/>
    <s v="Compact Sleeping Bag"/>
    <n v="1"/>
    <n v="125.32"/>
    <n v="0.15"/>
    <n v="59.49"/>
    <x v="2264"/>
    <n v="59.49"/>
    <n v="47.031999999999989"/>
    <n v="0.44152381667636725"/>
    <n v="1"/>
  </r>
  <r>
    <x v="2345"/>
    <d v="2026-11-12T00:00:00"/>
    <n v="2026"/>
    <n v="4"/>
    <n v="11"/>
    <x v="10"/>
    <x v="1"/>
    <x v="11"/>
    <x v="3"/>
    <s v="Business"/>
    <x v="4"/>
    <s v="Weighted Vest"/>
    <n v="2"/>
    <n v="123.49"/>
    <n v="0.15"/>
    <n v="68.08"/>
    <x v="2265"/>
    <n v="136.16"/>
    <n v="73.772999999999996"/>
    <n v="0.35141211719929694"/>
    <n v="1"/>
  </r>
  <r>
    <x v="2346"/>
    <d v="2026-11-13T00:00:00"/>
    <n v="2026"/>
    <n v="4"/>
    <n v="11"/>
    <x v="10"/>
    <x v="1"/>
    <x v="12"/>
    <x v="2"/>
    <s v="Returning"/>
    <x v="2"/>
    <s v="Packing Cube Set"/>
    <n v="1"/>
    <n v="47.37"/>
    <n v="0.2"/>
    <n v="18.739999999999998"/>
    <x v="2266"/>
    <n v="18.739999999999998"/>
    <n v="19.156000000000002"/>
    <n v="0.50548870593202455"/>
    <n v="1"/>
  </r>
  <r>
    <x v="2347"/>
    <d v="2026-11-13T00:00:00"/>
    <n v="2026"/>
    <n v="4"/>
    <n v="11"/>
    <x v="10"/>
    <x v="1"/>
    <x v="12"/>
    <x v="1"/>
    <s v="Business"/>
    <x v="1"/>
    <s v="Hiking Daypack 20L"/>
    <n v="6"/>
    <n v="92.31"/>
    <n v="0.05"/>
    <n v="46.12"/>
    <x v="2267"/>
    <n v="276.71999999999997"/>
    <n v="249.44700000000006"/>
    <n v="0.47408332335551268"/>
    <n v="1"/>
  </r>
  <r>
    <x v="2348"/>
    <d v="2026-11-13T00:00:00"/>
    <n v="2026"/>
    <n v="4"/>
    <n v="11"/>
    <x v="10"/>
    <x v="2"/>
    <x v="16"/>
    <x v="2"/>
    <s v="Returning"/>
    <x v="0"/>
    <s v="Trail Bike Light"/>
    <n v="1"/>
    <n v="49.53"/>
    <n v="0.1"/>
    <n v="22.18"/>
    <x v="2268"/>
    <n v="22.18"/>
    <n v="22.397000000000006"/>
    <n v="0.50243399062296712"/>
    <n v="1"/>
  </r>
  <r>
    <x v="2349"/>
    <d v="2026-11-13T00:00:00"/>
    <n v="2026"/>
    <n v="4"/>
    <n v="11"/>
    <x v="10"/>
    <x v="3"/>
    <x v="8"/>
    <x v="0"/>
    <s v="New"/>
    <x v="2"/>
    <s v="Packing Cube Set"/>
    <n v="4"/>
    <n v="47.62"/>
    <n v="0.2"/>
    <n v="18.100000000000001"/>
    <x v="2269"/>
    <n v="72.400000000000006"/>
    <n v="79.98399999999998"/>
    <n v="0.52488450230995376"/>
    <n v="1"/>
  </r>
  <r>
    <x v="2350"/>
    <d v="2026-11-13T00:00:00"/>
    <n v="2026"/>
    <n v="4"/>
    <n v="11"/>
    <x v="10"/>
    <x v="1"/>
    <x v="6"/>
    <x v="0"/>
    <s v="New"/>
    <x v="0"/>
    <s v="Trail Bike Light"/>
    <n v="4"/>
    <n v="51.93"/>
    <n v="0.05"/>
    <n v="22.62"/>
    <x v="2270"/>
    <n v="90.48"/>
    <n v="106.854"/>
    <n v="0.54148803551339353"/>
    <n v="1"/>
  </r>
  <r>
    <x v="2351"/>
    <d v="2026-11-13T00:00:00"/>
    <n v="2026"/>
    <n v="4"/>
    <n v="11"/>
    <x v="10"/>
    <x v="1"/>
    <x v="11"/>
    <x v="3"/>
    <s v="New"/>
    <x v="1"/>
    <s v="Summit Backpack 45L"/>
    <n v="1"/>
    <n v="155.44999999999999"/>
    <n v="0.05"/>
    <n v="77.25"/>
    <x v="2271"/>
    <n v="77.25"/>
    <n v="70.427499999999981"/>
    <n v="0.47690067884410281"/>
    <n v="1"/>
  </r>
  <r>
    <x v="2352"/>
    <d v="2026-11-13T00:00:00"/>
    <n v="2026"/>
    <n v="4"/>
    <n v="11"/>
    <x v="10"/>
    <x v="0"/>
    <x v="0"/>
    <x v="0"/>
    <s v="Returning"/>
    <x v="0"/>
    <s v="Compact Repair Kit"/>
    <n v="4"/>
    <n v="40.03"/>
    <n v="0.05"/>
    <n v="16.78"/>
    <x v="2272"/>
    <n v="67.12"/>
    <n v="84.994"/>
    <n v="0.5587519886400989"/>
    <n v="1"/>
  </r>
  <r>
    <x v="2353"/>
    <d v="2026-11-13T00:00:00"/>
    <n v="2026"/>
    <n v="4"/>
    <n v="11"/>
    <x v="10"/>
    <x v="0"/>
    <x v="9"/>
    <x v="0"/>
    <s v="Returning"/>
    <x v="1"/>
    <s v="Summit Backpack 45L"/>
    <n v="2"/>
    <n v="152.96"/>
    <n v="0.1"/>
    <n v="79.12"/>
    <x v="2273"/>
    <n v="158.24"/>
    <n v="117.08800000000002"/>
    <n v="0.4252673175267318"/>
    <n v="1"/>
  </r>
  <r>
    <x v="2354"/>
    <d v="2026-11-13T00:00:00"/>
    <n v="2026"/>
    <n v="4"/>
    <n v="11"/>
    <x v="10"/>
    <x v="3"/>
    <x v="13"/>
    <x v="2"/>
    <s v="New"/>
    <x v="4"/>
    <s v="Weighted Vest"/>
    <n v="2"/>
    <n v="124.06"/>
    <n v="0.05"/>
    <n v="69.98"/>
    <x v="2274"/>
    <n v="139.96"/>
    <n v="95.753999999999991"/>
    <n v="0.40622958330858577"/>
    <n v="1"/>
  </r>
  <r>
    <x v="2355"/>
    <d v="2026-11-13T00:00:00"/>
    <n v="2026"/>
    <n v="4"/>
    <n v="11"/>
    <x v="10"/>
    <x v="2"/>
    <x v="10"/>
    <x v="3"/>
    <s v="New"/>
    <x v="1"/>
    <s v="Summit Backpack 45L"/>
    <n v="1"/>
    <n v="151.66"/>
    <n v="0.1"/>
    <n v="80.209999999999994"/>
    <x v="2275"/>
    <n v="80.209999999999994"/>
    <n v="56.284000000000006"/>
    <n v="0.41235512183685735"/>
    <n v="1"/>
  </r>
  <r>
    <x v="2356"/>
    <d v="2026-11-13T00:00:00"/>
    <n v="2026"/>
    <n v="4"/>
    <n v="11"/>
    <x v="10"/>
    <x v="3"/>
    <x v="8"/>
    <x v="0"/>
    <s v="New"/>
    <x v="1"/>
    <s v="Trail Boots"/>
    <n v="2"/>
    <n v="142.30000000000001"/>
    <n v="0.15"/>
    <n v="77.760000000000005"/>
    <x v="2276"/>
    <n v="155.52000000000001"/>
    <n v="86.390000000000015"/>
    <n v="0.35711628291513375"/>
    <n v="1"/>
  </r>
  <r>
    <x v="2357"/>
    <d v="2026-11-13T00:00:00"/>
    <n v="2026"/>
    <n v="4"/>
    <n v="11"/>
    <x v="10"/>
    <x v="1"/>
    <x v="14"/>
    <x v="0"/>
    <s v="Business"/>
    <x v="2"/>
    <s v="Travel Backpack 35L"/>
    <n v="4"/>
    <n v="161.97"/>
    <n v="0.05"/>
    <n v="87.2"/>
    <x v="2277"/>
    <n v="348.8"/>
    <n v="266.68599999999998"/>
    <n v="0.4332933649181297"/>
    <n v="1"/>
  </r>
  <r>
    <x v="2358"/>
    <d v="2026-11-13T00:00:00"/>
    <n v="2026"/>
    <n v="4"/>
    <n v="11"/>
    <x v="10"/>
    <x v="1"/>
    <x v="14"/>
    <x v="1"/>
    <s v="Business"/>
    <x v="2"/>
    <s v="Carry-On Duffel"/>
    <n v="5"/>
    <n v="133.99"/>
    <n v="0.15"/>
    <n v="65.55"/>
    <x v="2278"/>
    <n v="327.75"/>
    <n v="241.70749999999998"/>
    <n v="0.42445221987593451"/>
    <n v="1"/>
  </r>
  <r>
    <x v="2359"/>
    <d v="2026-11-13T00:00:00"/>
    <n v="2026"/>
    <n v="4"/>
    <n v="11"/>
    <x v="10"/>
    <x v="1"/>
    <x v="6"/>
    <x v="2"/>
    <s v="Returning"/>
    <x v="3"/>
    <s v="Portable Camp Stove"/>
    <n v="2"/>
    <n v="83.18"/>
    <n v="0.1"/>
    <n v="40.479999999999997"/>
    <x v="2279"/>
    <n v="80.959999999999994"/>
    <n v="68.764000000000024"/>
    <n v="0.45927172664369115"/>
    <n v="1"/>
  </r>
  <r>
    <x v="2360"/>
    <d v="2026-11-14T00:00:00"/>
    <n v="2026"/>
    <n v="4"/>
    <n v="11"/>
    <x v="10"/>
    <x v="1"/>
    <x v="12"/>
    <x v="0"/>
    <s v="New"/>
    <x v="1"/>
    <s v="Hiking Daypack 20L"/>
    <n v="1"/>
    <n v="91.95"/>
    <n v="0"/>
    <n v="46.64"/>
    <x v="2280"/>
    <n v="46.64"/>
    <n v="45.31"/>
    <n v="0.49276780859162589"/>
    <n v="1"/>
  </r>
  <r>
    <x v="2361"/>
    <d v="2026-11-14T00:00:00"/>
    <n v="2026"/>
    <n v="4"/>
    <n v="11"/>
    <x v="10"/>
    <x v="3"/>
    <x v="13"/>
    <x v="1"/>
    <s v="Business"/>
    <x v="2"/>
    <s v="Insulated Bottle"/>
    <n v="5"/>
    <n v="35.68"/>
    <n v="0.15"/>
    <n v="13.48"/>
    <x v="2281"/>
    <n v="67.400000000000006"/>
    <n v="84.240000000000009"/>
    <n v="0.55552624637298864"/>
    <n v="1"/>
  </r>
  <r>
    <x v="2362"/>
    <d v="2026-11-14T00:00:00"/>
    <n v="2026"/>
    <n v="4"/>
    <n v="11"/>
    <x v="10"/>
    <x v="2"/>
    <x v="16"/>
    <x v="0"/>
    <s v="Returning"/>
    <x v="3"/>
    <s v="Alpine Tent 4P"/>
    <n v="3"/>
    <n v="336.58"/>
    <n v="0.15"/>
    <n v="198.99"/>
    <x v="2282"/>
    <n v="596.97"/>
    <n v="261.30899999999997"/>
    <n v="0.3044569423229509"/>
    <n v="1"/>
  </r>
  <r>
    <x v="2363"/>
    <d v="2026-11-14T00:00:00"/>
    <n v="2026"/>
    <n v="4"/>
    <n v="11"/>
    <x v="10"/>
    <x v="2"/>
    <x v="2"/>
    <x v="0"/>
    <s v="New"/>
    <x v="4"/>
    <s v="Recovery Roller"/>
    <n v="2"/>
    <n v="36.979999999999997"/>
    <n v="0.15"/>
    <n v="14.13"/>
    <x v="2283"/>
    <n v="28.26"/>
    <n v="34.605999999999995"/>
    <n v="0.55047243342983487"/>
    <n v="1"/>
  </r>
  <r>
    <x v="2364"/>
    <d v="2026-11-14T00:00:00"/>
    <n v="2026"/>
    <n v="4"/>
    <n v="11"/>
    <x v="10"/>
    <x v="3"/>
    <x v="13"/>
    <x v="3"/>
    <s v="New"/>
    <x v="4"/>
    <s v="Recovery Roller"/>
    <n v="2"/>
    <n v="36.15"/>
    <n v="0"/>
    <n v="13.51"/>
    <x v="2284"/>
    <n v="27.02"/>
    <n v="45.28"/>
    <n v="0.62627939142461964"/>
    <n v="1"/>
  </r>
  <r>
    <x v="2365"/>
    <d v="2026-11-14T00:00:00"/>
    <n v="2026"/>
    <n v="4"/>
    <n v="11"/>
    <x v="10"/>
    <x v="2"/>
    <x v="2"/>
    <x v="0"/>
    <s v="Business"/>
    <x v="4"/>
    <s v="Weighted Vest"/>
    <n v="1"/>
    <n v="121.86"/>
    <n v="0.05"/>
    <n v="69.900000000000006"/>
    <x v="2285"/>
    <n v="69.900000000000006"/>
    <n v="45.86699999999999"/>
    <n v="0.396200989919407"/>
    <n v="1"/>
  </r>
  <r>
    <x v="2366"/>
    <d v="2026-11-14T00:00:00"/>
    <n v="2026"/>
    <n v="4"/>
    <n v="11"/>
    <x v="10"/>
    <x v="2"/>
    <x v="5"/>
    <x v="2"/>
    <s v="Returning"/>
    <x v="0"/>
    <s v="Trail Bike Light"/>
    <n v="6"/>
    <n v="49.85"/>
    <n v="0.05"/>
    <n v="22.68"/>
    <x v="2286"/>
    <n v="136.07999999999998"/>
    <n v="148.065"/>
    <n v="0.52108958454310306"/>
    <n v="1"/>
  </r>
  <r>
    <x v="2367"/>
    <d v="2026-11-14T00:00:00"/>
    <n v="2026"/>
    <n v="4"/>
    <n v="11"/>
    <x v="10"/>
    <x v="2"/>
    <x v="5"/>
    <x v="2"/>
    <s v="Business"/>
    <x v="1"/>
    <s v="Hiking Daypack 20L"/>
    <n v="2"/>
    <n v="91.95"/>
    <n v="0.05"/>
    <n v="46.45"/>
    <x v="2287"/>
    <n v="92.9"/>
    <n v="81.804999999999978"/>
    <n v="0.46824647262528252"/>
    <n v="1"/>
  </r>
  <r>
    <x v="2368"/>
    <d v="2026-11-14T00:00:00"/>
    <n v="2026"/>
    <n v="4"/>
    <n v="11"/>
    <x v="10"/>
    <x v="3"/>
    <x v="8"/>
    <x v="3"/>
    <s v="Returning"/>
    <x v="0"/>
    <s v="Trail Bike Light"/>
    <n v="2"/>
    <n v="51.71"/>
    <n v="0.15"/>
    <n v="22.93"/>
    <x v="2288"/>
    <n v="45.86"/>
    <n v="42.046999999999997"/>
    <n v="0.47831230732478641"/>
    <n v="1"/>
  </r>
  <r>
    <x v="2369"/>
    <d v="2026-11-14T00:00:00"/>
    <n v="2026"/>
    <n v="4"/>
    <n v="11"/>
    <x v="10"/>
    <x v="1"/>
    <x v="1"/>
    <x v="2"/>
    <s v="Returning"/>
    <x v="4"/>
    <s v="Resistance Band Set"/>
    <n v="1"/>
    <n v="41.05"/>
    <n v="0.05"/>
    <n v="14.6"/>
    <x v="2289"/>
    <n v="14.6"/>
    <n v="24.397499999999994"/>
    <n v="0.62561702673248276"/>
    <n v="1"/>
  </r>
  <r>
    <x v="2370"/>
    <d v="2026-11-15T00:00:00"/>
    <n v="2026"/>
    <n v="4"/>
    <n v="11"/>
    <x v="10"/>
    <x v="1"/>
    <x v="6"/>
    <x v="1"/>
    <s v="Business"/>
    <x v="3"/>
    <s v="Alpine Tent 4P"/>
    <n v="10"/>
    <n v="333.09"/>
    <n v="0.15"/>
    <n v="197.95"/>
    <x v="2290"/>
    <n v="1979.5"/>
    <n v="851.76499999999942"/>
    <n v="0.30084255624252748"/>
    <n v="1"/>
  </r>
  <r>
    <x v="2371"/>
    <d v="2026-11-15T00:00:00"/>
    <n v="2026"/>
    <n v="4"/>
    <n v="11"/>
    <x v="10"/>
    <x v="3"/>
    <x v="4"/>
    <x v="0"/>
    <s v="Business"/>
    <x v="0"/>
    <s v="Trail Bike Light"/>
    <n v="3"/>
    <n v="51.79"/>
    <n v="0.2"/>
    <n v="22.23"/>
    <x v="2291"/>
    <n v="66.69"/>
    <n v="57.606000000000009"/>
    <n v="0.4634581965630431"/>
    <n v="1"/>
  </r>
  <r>
    <x v="2372"/>
    <d v="2026-11-15T00:00:00"/>
    <n v="2026"/>
    <n v="4"/>
    <n v="11"/>
    <x v="10"/>
    <x v="1"/>
    <x v="11"/>
    <x v="3"/>
    <s v="New"/>
    <x v="1"/>
    <s v="Trekking Poles"/>
    <n v="1"/>
    <n v="71.040000000000006"/>
    <n v="0.1"/>
    <n v="31.59"/>
    <x v="2292"/>
    <n v="31.59"/>
    <n v="32.346000000000004"/>
    <n v="0.50591216216216217"/>
    <n v="1"/>
  </r>
  <r>
    <x v="2373"/>
    <d v="2026-11-15T00:00:00"/>
    <n v="2026"/>
    <n v="4"/>
    <n v="11"/>
    <x v="10"/>
    <x v="3"/>
    <x v="4"/>
    <x v="3"/>
    <s v="Business"/>
    <x v="1"/>
    <s v="Trail Boots"/>
    <n v="2"/>
    <n v="141.21"/>
    <n v="0.1"/>
    <n v="78.31"/>
    <x v="2293"/>
    <n v="156.62"/>
    <n v="97.558000000000021"/>
    <n v="0.38381763960688969"/>
    <n v="1"/>
  </r>
  <r>
    <x v="2374"/>
    <d v="2026-11-15T00:00:00"/>
    <n v="2026"/>
    <n v="4"/>
    <n v="11"/>
    <x v="10"/>
    <x v="0"/>
    <x v="15"/>
    <x v="3"/>
    <s v="New"/>
    <x v="1"/>
    <s v="Trail Boots"/>
    <n v="2"/>
    <n v="141.63999999999999"/>
    <n v="0.15"/>
    <n v="80.349999999999994"/>
    <x v="2294"/>
    <n v="160.69999999999999"/>
    <n v="80.087999999999994"/>
    <n v="0.33260793727262156"/>
    <n v="1"/>
  </r>
  <r>
    <x v="2375"/>
    <d v="2026-11-15T00:00:00"/>
    <n v="2026"/>
    <n v="4"/>
    <n v="11"/>
    <x v="10"/>
    <x v="2"/>
    <x v="10"/>
    <x v="0"/>
    <s v="Returning"/>
    <x v="1"/>
    <s v="Trekking Poles"/>
    <n v="1"/>
    <n v="71.78"/>
    <n v="0.15"/>
    <n v="32.869999999999997"/>
    <x v="2295"/>
    <n v="32.869999999999997"/>
    <n v="28.143000000000001"/>
    <n v="0.46126235392457349"/>
    <n v="1"/>
  </r>
  <r>
    <x v="2376"/>
    <d v="2026-11-15T00:00:00"/>
    <n v="2026"/>
    <n v="4"/>
    <n v="11"/>
    <x v="10"/>
    <x v="2"/>
    <x v="16"/>
    <x v="0"/>
    <s v="Business"/>
    <x v="1"/>
    <s v="Summit Backpack 45L"/>
    <n v="3"/>
    <n v="153.88999999999999"/>
    <n v="0.1"/>
    <n v="80.36"/>
    <x v="2296"/>
    <n v="241.07999999999998"/>
    <n v="174.423"/>
    <n v="0.41978758276113531"/>
    <n v="1"/>
  </r>
  <r>
    <x v="2377"/>
    <d v="2026-11-16T00:00:00"/>
    <n v="2026"/>
    <n v="4"/>
    <n v="11"/>
    <x v="10"/>
    <x v="3"/>
    <x v="4"/>
    <x v="3"/>
    <s v="Returning"/>
    <x v="1"/>
    <s v="Trail Boots"/>
    <n v="1"/>
    <n v="145.4"/>
    <n v="0.1"/>
    <n v="77.66"/>
    <x v="2297"/>
    <n v="77.66"/>
    <n v="53.200000000000017"/>
    <n v="0.40654134189209851"/>
    <n v="1"/>
  </r>
  <r>
    <x v="2378"/>
    <d v="2026-11-17T00:00:00"/>
    <n v="2026"/>
    <n v="4"/>
    <n v="11"/>
    <x v="10"/>
    <x v="3"/>
    <x v="8"/>
    <x v="0"/>
    <s v="Returning"/>
    <x v="2"/>
    <s v="Carry-On Duffel"/>
    <n v="1"/>
    <n v="132.94999999999999"/>
    <n v="0.05"/>
    <n v="65.36"/>
    <x v="2298"/>
    <n v="65.36"/>
    <n v="60.942499999999981"/>
    <n v="0.48251222264009019"/>
    <n v="1"/>
  </r>
  <r>
    <x v="2379"/>
    <d v="2026-11-17T00:00:00"/>
    <n v="2026"/>
    <n v="4"/>
    <n v="11"/>
    <x v="10"/>
    <x v="3"/>
    <x v="7"/>
    <x v="2"/>
    <s v="Returning"/>
    <x v="4"/>
    <s v="Training Mat"/>
    <n v="1"/>
    <n v="51.34"/>
    <n v="0.15"/>
    <n v="21.37"/>
    <x v="2299"/>
    <n v="21.37"/>
    <n v="22.269000000000002"/>
    <n v="0.5103004193496643"/>
    <n v="1"/>
  </r>
  <r>
    <x v="2380"/>
    <d v="2026-11-17T00:00:00"/>
    <n v="2026"/>
    <n v="4"/>
    <n v="11"/>
    <x v="10"/>
    <x v="0"/>
    <x v="0"/>
    <x v="0"/>
    <s v="New"/>
    <x v="0"/>
    <s v="Trail Bike Light"/>
    <n v="1"/>
    <n v="49.98"/>
    <n v="0.1"/>
    <n v="22.25"/>
    <x v="2300"/>
    <n v="22.25"/>
    <n v="22.731999999999999"/>
    <n v="0.50535769863500957"/>
    <n v="1"/>
  </r>
  <r>
    <x v="2381"/>
    <d v="2026-11-17T00:00:00"/>
    <n v="2026"/>
    <n v="4"/>
    <n v="11"/>
    <x v="10"/>
    <x v="3"/>
    <x v="8"/>
    <x v="0"/>
    <s v="Returning"/>
    <x v="2"/>
    <s v="Travel Backpack 35L"/>
    <n v="2"/>
    <n v="168.08"/>
    <n v="0.1"/>
    <n v="87.63"/>
    <x v="2301"/>
    <n v="175.26"/>
    <n v="127.28400000000005"/>
    <n v="0.42071235919403471"/>
    <n v="1"/>
  </r>
  <r>
    <x v="2382"/>
    <d v="2026-11-17T00:00:00"/>
    <n v="2026"/>
    <n v="4"/>
    <n v="11"/>
    <x v="10"/>
    <x v="3"/>
    <x v="13"/>
    <x v="0"/>
    <s v="New"/>
    <x v="3"/>
    <s v="Trail Tent 2P"/>
    <n v="1"/>
    <n v="191.85"/>
    <n v="0.15"/>
    <n v="104.41"/>
    <x v="2302"/>
    <n v="104.41"/>
    <n v="58.662499999999994"/>
    <n v="0.35973263425776875"/>
    <n v="1"/>
  </r>
  <r>
    <x v="2383"/>
    <d v="2026-11-17T00:00:00"/>
    <n v="2026"/>
    <n v="4"/>
    <n v="11"/>
    <x v="10"/>
    <x v="1"/>
    <x v="14"/>
    <x v="2"/>
    <s v="Returning"/>
    <x v="1"/>
    <s v="Hiking Daypack 20L"/>
    <n v="4"/>
    <n v="93.99"/>
    <n v="0.1"/>
    <n v="44.07"/>
    <x v="2303"/>
    <n v="176.28"/>
    <n v="162.08399999999997"/>
    <n v="0.47902259105578604"/>
    <n v="1"/>
  </r>
  <r>
    <x v="2384"/>
    <d v="2026-11-17T00:00:00"/>
    <n v="2026"/>
    <n v="4"/>
    <n v="11"/>
    <x v="10"/>
    <x v="3"/>
    <x v="13"/>
    <x v="0"/>
    <s v="Returning"/>
    <x v="2"/>
    <s v="Insulated Bottle"/>
    <n v="4"/>
    <n v="36.57"/>
    <n v="0.05"/>
    <n v="13.35"/>
    <x v="2304"/>
    <n v="53.4"/>
    <n v="85.566000000000003"/>
    <n v="0.61573334484694098"/>
    <n v="1"/>
  </r>
  <r>
    <x v="2385"/>
    <d v="2026-11-17T00:00:00"/>
    <n v="2026"/>
    <n v="4"/>
    <n v="11"/>
    <x v="10"/>
    <x v="1"/>
    <x v="12"/>
    <x v="3"/>
    <s v="Returning"/>
    <x v="0"/>
    <s v="Compact Repair Kit"/>
    <n v="1"/>
    <n v="39.81"/>
    <n v="0.05"/>
    <n v="16.25"/>
    <x v="2305"/>
    <n v="16.25"/>
    <n v="21.569499999999998"/>
    <n v="0.57032747656632155"/>
    <n v="1"/>
  </r>
  <r>
    <x v="2386"/>
    <d v="2026-11-17T00:00:00"/>
    <n v="2026"/>
    <n v="4"/>
    <n v="11"/>
    <x v="10"/>
    <x v="3"/>
    <x v="4"/>
    <x v="2"/>
    <s v="Returning"/>
    <x v="1"/>
    <s v="Hiking Daypack 20L"/>
    <n v="1"/>
    <n v="91.43"/>
    <n v="0.1"/>
    <n v="45.06"/>
    <x v="2306"/>
    <n v="45.06"/>
    <n v="37.227000000000004"/>
    <n v="0.45240438951474715"/>
    <n v="1"/>
  </r>
  <r>
    <x v="2387"/>
    <d v="2026-11-17T00:00:00"/>
    <n v="2026"/>
    <n v="4"/>
    <n v="11"/>
    <x v="10"/>
    <x v="2"/>
    <x v="2"/>
    <x v="0"/>
    <s v="Returning"/>
    <x v="4"/>
    <s v="Weighted Vest"/>
    <n v="1"/>
    <n v="122.64"/>
    <n v="0"/>
    <n v="68.58"/>
    <x v="2307"/>
    <n v="68.58"/>
    <n v="54.06"/>
    <n v="0.44080234833659493"/>
    <n v="1"/>
  </r>
  <r>
    <x v="2388"/>
    <d v="2026-11-17T00:00:00"/>
    <n v="2026"/>
    <n v="4"/>
    <n v="11"/>
    <x v="10"/>
    <x v="1"/>
    <x v="12"/>
    <x v="0"/>
    <s v="Business"/>
    <x v="0"/>
    <s v="Commuter Helmet"/>
    <n v="1"/>
    <n v="80.959999999999994"/>
    <n v="0.1"/>
    <n v="43.86"/>
    <x v="2308"/>
    <n v="43.86"/>
    <n v="29.003999999999991"/>
    <n v="0.39805665349143604"/>
    <n v="1"/>
  </r>
  <r>
    <x v="2389"/>
    <d v="2026-11-18T00:00:00"/>
    <n v="2026"/>
    <n v="4"/>
    <n v="11"/>
    <x v="10"/>
    <x v="2"/>
    <x v="5"/>
    <x v="3"/>
    <s v="Business"/>
    <x v="4"/>
    <s v="Recovery Roller"/>
    <n v="1"/>
    <n v="36.380000000000003"/>
    <n v="0.05"/>
    <n v="14.06"/>
    <x v="1660"/>
    <n v="14.06"/>
    <n v="20.500999999999998"/>
    <n v="0.59318306761957118"/>
    <n v="1"/>
  </r>
  <r>
    <x v="2390"/>
    <d v="2026-11-18T00:00:00"/>
    <n v="2026"/>
    <n v="4"/>
    <n v="11"/>
    <x v="10"/>
    <x v="3"/>
    <x v="13"/>
    <x v="0"/>
    <s v="Returning"/>
    <x v="0"/>
    <s v="Cycling Pack 12L"/>
    <n v="2"/>
    <n v="100.72"/>
    <n v="0.1"/>
    <n v="51.68"/>
    <x v="2309"/>
    <n v="103.36"/>
    <n v="77.935999999999993"/>
    <n v="0.42988262289294854"/>
    <n v="1"/>
  </r>
  <r>
    <x v="2391"/>
    <d v="2026-11-18T00:00:00"/>
    <n v="2026"/>
    <n v="4"/>
    <n v="11"/>
    <x v="10"/>
    <x v="1"/>
    <x v="11"/>
    <x v="2"/>
    <s v="Returning"/>
    <x v="3"/>
    <s v="Compact Sleeping Bag"/>
    <n v="3"/>
    <n v="120.29"/>
    <n v="0"/>
    <n v="62.04"/>
    <x v="2310"/>
    <n v="186.12"/>
    <n v="174.75"/>
    <n v="0.48424640452240419"/>
    <n v="1"/>
  </r>
  <r>
    <x v="2392"/>
    <d v="2026-11-18T00:00:00"/>
    <n v="2026"/>
    <n v="4"/>
    <n v="11"/>
    <x v="10"/>
    <x v="1"/>
    <x v="1"/>
    <x v="0"/>
    <s v="New"/>
    <x v="3"/>
    <s v="Compact Sleeping Bag"/>
    <n v="2"/>
    <n v="124.18"/>
    <n v="0.15"/>
    <n v="60.72"/>
    <x v="2311"/>
    <n v="121.44"/>
    <n v="89.665999999999997"/>
    <n v="0.42474396748552862"/>
    <n v="1"/>
  </r>
  <r>
    <x v="2393"/>
    <d v="2026-11-18T00:00:00"/>
    <n v="2026"/>
    <n v="4"/>
    <n v="11"/>
    <x v="10"/>
    <x v="0"/>
    <x v="0"/>
    <x v="0"/>
    <s v="Returning"/>
    <x v="1"/>
    <s v="Summit Backpack 45L"/>
    <n v="3"/>
    <n v="154.07"/>
    <n v="0.05"/>
    <n v="77.73"/>
    <x v="2312"/>
    <n v="233.19"/>
    <n v="205.90949999999998"/>
    <n v="0.46893585622393102"/>
    <n v="1"/>
  </r>
  <r>
    <x v="2394"/>
    <d v="2026-11-18T00:00:00"/>
    <n v="2026"/>
    <n v="4"/>
    <n v="11"/>
    <x v="10"/>
    <x v="0"/>
    <x v="15"/>
    <x v="1"/>
    <s v="Business"/>
    <x v="4"/>
    <s v="Weighted Vest"/>
    <n v="4"/>
    <n v="123.4"/>
    <n v="0.05"/>
    <n v="70.930000000000007"/>
    <x v="2313"/>
    <n v="283.72000000000003"/>
    <n v="185.2"/>
    <n v="0.3949500980977565"/>
    <n v="1"/>
  </r>
  <r>
    <x v="2395"/>
    <d v="2026-11-18T00:00:00"/>
    <n v="2026"/>
    <n v="4"/>
    <n v="11"/>
    <x v="10"/>
    <x v="2"/>
    <x v="3"/>
    <x v="0"/>
    <s v="New"/>
    <x v="0"/>
    <s v="Cycling Pack 12L"/>
    <n v="1"/>
    <n v="104.64"/>
    <n v="0"/>
    <n v="50.79"/>
    <x v="2314"/>
    <n v="50.79"/>
    <n v="53.85"/>
    <n v="0.51462155963302758"/>
    <n v="1"/>
  </r>
  <r>
    <x v="2396"/>
    <d v="2026-11-18T00:00:00"/>
    <n v="2026"/>
    <n v="4"/>
    <n v="11"/>
    <x v="10"/>
    <x v="3"/>
    <x v="8"/>
    <x v="0"/>
    <s v="New"/>
    <x v="2"/>
    <s v="Packing Cube Set"/>
    <n v="2"/>
    <n v="46.44"/>
    <n v="0.1"/>
    <n v="18.190000000000001"/>
    <x v="2315"/>
    <n v="36.380000000000003"/>
    <n v="47.211999999999996"/>
    <n v="0.56479088908029473"/>
    <n v="1"/>
  </r>
  <r>
    <x v="2397"/>
    <d v="2026-11-18T00:00:00"/>
    <n v="2026"/>
    <n v="4"/>
    <n v="11"/>
    <x v="10"/>
    <x v="2"/>
    <x v="16"/>
    <x v="0"/>
    <s v="New"/>
    <x v="3"/>
    <s v="Portable Camp Stove"/>
    <n v="2"/>
    <n v="81.67"/>
    <n v="0.05"/>
    <n v="40.43"/>
    <x v="2316"/>
    <n v="80.86"/>
    <n v="74.313000000000002"/>
    <n v="0.4789041908063903"/>
    <n v="1"/>
  </r>
  <r>
    <x v="2398"/>
    <d v="2026-11-18T00:00:00"/>
    <n v="2026"/>
    <n v="4"/>
    <n v="11"/>
    <x v="10"/>
    <x v="3"/>
    <x v="8"/>
    <x v="2"/>
    <s v="New"/>
    <x v="1"/>
    <s v="Trekking Poles"/>
    <n v="3"/>
    <n v="70.599999999999994"/>
    <n v="0.05"/>
    <n v="32.68"/>
    <x v="2317"/>
    <n v="98.039999999999992"/>
    <n v="103.16999999999999"/>
    <n v="0.5127478753541076"/>
    <n v="1"/>
  </r>
  <r>
    <x v="2399"/>
    <d v="2026-11-19T00:00:00"/>
    <n v="2026"/>
    <n v="4"/>
    <n v="11"/>
    <x v="10"/>
    <x v="3"/>
    <x v="7"/>
    <x v="3"/>
    <s v="New"/>
    <x v="4"/>
    <s v="Recovery Roller"/>
    <n v="1"/>
    <n v="35.770000000000003"/>
    <n v="0.15"/>
    <n v="13.69"/>
    <x v="2318"/>
    <n v="13.69"/>
    <n v="16.714500000000001"/>
    <n v="0.54973770330049831"/>
    <n v="1"/>
  </r>
  <r>
    <x v="2400"/>
    <d v="2026-11-19T00:00:00"/>
    <n v="2026"/>
    <n v="4"/>
    <n v="11"/>
    <x v="10"/>
    <x v="1"/>
    <x v="6"/>
    <x v="2"/>
    <s v="Business"/>
    <x v="1"/>
    <s v="Hiking Daypack 20L"/>
    <n v="1"/>
    <n v="92.13"/>
    <n v="0.15"/>
    <n v="45.85"/>
    <x v="2319"/>
    <n v="45.85"/>
    <n v="32.460499999999989"/>
    <n v="0.41451018701195874"/>
    <n v="1"/>
  </r>
  <r>
    <x v="2401"/>
    <d v="2026-11-19T00:00:00"/>
    <n v="2026"/>
    <n v="4"/>
    <n v="11"/>
    <x v="10"/>
    <x v="1"/>
    <x v="12"/>
    <x v="0"/>
    <s v="Returning"/>
    <x v="1"/>
    <s v="Summit Backpack 45L"/>
    <n v="5"/>
    <n v="151.09"/>
    <n v="0.05"/>
    <n v="79.33"/>
    <x v="2320"/>
    <n v="396.65"/>
    <n v="321.02750000000003"/>
    <n v="0.44731442744129507"/>
    <n v="1"/>
  </r>
  <r>
    <x v="2402"/>
    <d v="2026-11-19T00:00:00"/>
    <n v="2026"/>
    <n v="4"/>
    <n v="11"/>
    <x v="10"/>
    <x v="1"/>
    <x v="12"/>
    <x v="0"/>
    <s v="New"/>
    <x v="0"/>
    <s v="Cycling Pack 12L"/>
    <n v="2"/>
    <n v="103.99"/>
    <n v="0"/>
    <n v="50.36"/>
    <x v="2321"/>
    <n v="100.72"/>
    <n v="107.25999999999999"/>
    <n v="0.51572266564092695"/>
    <n v="1"/>
  </r>
  <r>
    <x v="2403"/>
    <d v="2026-11-20T00:00:00"/>
    <n v="2026"/>
    <n v="4"/>
    <n v="11"/>
    <x v="10"/>
    <x v="2"/>
    <x v="3"/>
    <x v="0"/>
    <s v="Returning"/>
    <x v="2"/>
    <s v="Insulated Bottle"/>
    <n v="1"/>
    <n v="36.909999999999997"/>
    <n v="0.1"/>
    <n v="13.43"/>
    <x v="2322"/>
    <n v="13.43"/>
    <n v="19.789000000000001"/>
    <n v="0.59571329660736327"/>
    <n v="1"/>
  </r>
  <r>
    <x v="2404"/>
    <d v="2026-11-20T00:00:00"/>
    <n v="2026"/>
    <n v="4"/>
    <n v="11"/>
    <x v="10"/>
    <x v="0"/>
    <x v="0"/>
    <x v="3"/>
    <s v="New"/>
    <x v="0"/>
    <s v="Commuter Helmet"/>
    <n v="2"/>
    <n v="81.02"/>
    <n v="0"/>
    <n v="43.22"/>
    <x v="2323"/>
    <n v="86.44"/>
    <n v="75.599999999999994"/>
    <n v="0.46655146877314241"/>
    <n v="1"/>
  </r>
  <r>
    <x v="2405"/>
    <d v="2026-11-20T00:00:00"/>
    <n v="2026"/>
    <n v="4"/>
    <n v="11"/>
    <x v="10"/>
    <x v="0"/>
    <x v="0"/>
    <x v="3"/>
    <s v="New"/>
    <x v="2"/>
    <s v="Travel Backpack 35L"/>
    <n v="3"/>
    <n v="164.36"/>
    <n v="0.05"/>
    <n v="88.7"/>
    <x v="2324"/>
    <n v="266.10000000000002"/>
    <n v="202.32600000000002"/>
    <n v="0.43192734818306416"/>
    <n v="1"/>
  </r>
  <r>
    <x v="2406"/>
    <d v="2026-11-20T00:00:00"/>
    <n v="2026"/>
    <n v="4"/>
    <n v="11"/>
    <x v="10"/>
    <x v="1"/>
    <x v="11"/>
    <x v="1"/>
    <s v="Business"/>
    <x v="4"/>
    <s v="Training Mat"/>
    <n v="5"/>
    <n v="51.36"/>
    <n v="0.1"/>
    <n v="22.45"/>
    <x v="2325"/>
    <n v="112.25"/>
    <n v="118.87"/>
    <n v="0.51432156455520939"/>
    <n v="1"/>
  </r>
  <r>
    <x v="2407"/>
    <d v="2026-11-20T00:00:00"/>
    <n v="2026"/>
    <n v="4"/>
    <n v="11"/>
    <x v="10"/>
    <x v="2"/>
    <x v="16"/>
    <x v="3"/>
    <s v="Returning"/>
    <x v="2"/>
    <s v="Insulated Bottle"/>
    <n v="1"/>
    <n v="36.590000000000003"/>
    <n v="0"/>
    <n v="13.73"/>
    <x v="1990"/>
    <n v="13.73"/>
    <n v="22.860000000000003"/>
    <n v="0.62476086362394101"/>
    <n v="1"/>
  </r>
  <r>
    <x v="2408"/>
    <d v="2026-11-21T00:00:00"/>
    <n v="2026"/>
    <n v="4"/>
    <n v="11"/>
    <x v="10"/>
    <x v="3"/>
    <x v="7"/>
    <x v="2"/>
    <s v="Returning"/>
    <x v="3"/>
    <s v="Compact Sleeping Bag"/>
    <n v="5"/>
    <n v="122.33"/>
    <n v="0.15"/>
    <n v="58.98"/>
    <x v="2326"/>
    <n v="294.89999999999998"/>
    <n v="225.00249999999994"/>
    <n v="0.43277826130861069"/>
    <n v="1"/>
  </r>
  <r>
    <x v="2409"/>
    <d v="2026-11-21T00:00:00"/>
    <n v="2026"/>
    <n v="4"/>
    <n v="11"/>
    <x v="10"/>
    <x v="3"/>
    <x v="8"/>
    <x v="0"/>
    <s v="Returning"/>
    <x v="3"/>
    <s v="Portable Camp Stove"/>
    <n v="1"/>
    <n v="83.49"/>
    <n v="0.05"/>
    <n v="39.659999999999997"/>
    <x v="2327"/>
    <n v="39.659999999999997"/>
    <n v="39.655499999999989"/>
    <n v="0.49997163227868446"/>
    <n v="1"/>
  </r>
  <r>
    <x v="2410"/>
    <d v="2026-11-21T00:00:00"/>
    <n v="2026"/>
    <n v="4"/>
    <n v="11"/>
    <x v="10"/>
    <x v="1"/>
    <x v="12"/>
    <x v="0"/>
    <s v="New"/>
    <x v="0"/>
    <s v="Trail Bike Light"/>
    <n v="2"/>
    <n v="51.48"/>
    <n v="0.1"/>
    <n v="22.51"/>
    <x v="2328"/>
    <n v="45.02"/>
    <n v="47.643999999999998"/>
    <n v="0.51415868082534744"/>
    <n v="1"/>
  </r>
  <r>
    <x v="2411"/>
    <d v="2026-11-21T00:00:00"/>
    <n v="2026"/>
    <n v="4"/>
    <n v="11"/>
    <x v="10"/>
    <x v="2"/>
    <x v="2"/>
    <x v="3"/>
    <s v="New"/>
    <x v="3"/>
    <s v="Compact Sleeping Bag"/>
    <n v="1"/>
    <n v="123.43"/>
    <n v="0.15"/>
    <n v="60.8"/>
    <x v="2329"/>
    <n v="60.8"/>
    <n v="44.115500000000011"/>
    <n v="0.42048601017008935"/>
    <n v="1"/>
  </r>
  <r>
    <x v="2412"/>
    <d v="2026-11-21T00:00:00"/>
    <n v="2026"/>
    <n v="4"/>
    <n v="11"/>
    <x v="10"/>
    <x v="3"/>
    <x v="7"/>
    <x v="0"/>
    <s v="New"/>
    <x v="2"/>
    <s v="Travel Backpack 35L"/>
    <n v="1"/>
    <n v="164.85"/>
    <n v="0.1"/>
    <n v="89.4"/>
    <x v="2330"/>
    <n v="89.4"/>
    <n v="58.965000000000003"/>
    <n v="0.39743200889697705"/>
    <n v="1"/>
  </r>
  <r>
    <x v="2413"/>
    <d v="2026-11-21T00:00:00"/>
    <n v="2026"/>
    <n v="4"/>
    <n v="11"/>
    <x v="10"/>
    <x v="0"/>
    <x v="0"/>
    <x v="0"/>
    <s v="New"/>
    <x v="2"/>
    <s v="Packing Cube Set"/>
    <n v="1"/>
    <n v="46.82"/>
    <n v="0.2"/>
    <n v="18.27"/>
    <x v="2331"/>
    <n v="18.27"/>
    <n v="19.186000000000003"/>
    <n v="0.51222768047842804"/>
    <n v="1"/>
  </r>
  <r>
    <x v="2414"/>
    <d v="2026-11-22T00:00:00"/>
    <n v="2026"/>
    <n v="4"/>
    <n v="11"/>
    <x v="10"/>
    <x v="0"/>
    <x v="9"/>
    <x v="0"/>
    <s v="New"/>
    <x v="4"/>
    <s v="Resistance Band Set"/>
    <n v="1"/>
    <n v="41.16"/>
    <n v="0.1"/>
    <n v="14.82"/>
    <x v="2332"/>
    <n v="14.82"/>
    <n v="22.223999999999997"/>
    <n v="0.59993521218011014"/>
    <n v="1"/>
  </r>
  <r>
    <x v="2415"/>
    <d v="2026-11-22T00:00:00"/>
    <n v="2026"/>
    <n v="4"/>
    <n v="11"/>
    <x v="10"/>
    <x v="1"/>
    <x v="12"/>
    <x v="3"/>
    <s v="New"/>
    <x v="3"/>
    <s v="Trail Tent 2P"/>
    <n v="1"/>
    <n v="196.08"/>
    <n v="0.1"/>
    <n v="104.19"/>
    <x v="2333"/>
    <n v="104.19"/>
    <n v="72.282000000000011"/>
    <n v="0.40959472324221408"/>
    <n v="1"/>
  </r>
  <r>
    <x v="2416"/>
    <d v="2026-11-22T00:00:00"/>
    <n v="2026"/>
    <n v="4"/>
    <n v="11"/>
    <x v="10"/>
    <x v="3"/>
    <x v="8"/>
    <x v="2"/>
    <s v="New"/>
    <x v="3"/>
    <s v="Trail Tent 2P"/>
    <n v="1"/>
    <n v="192.62"/>
    <n v="0.1"/>
    <n v="105.97"/>
    <x v="2334"/>
    <n v="105.97"/>
    <n v="67.388000000000005"/>
    <n v="0.38872160500236508"/>
    <n v="1"/>
  </r>
  <r>
    <x v="2417"/>
    <d v="2026-11-22T00:00:00"/>
    <n v="2026"/>
    <n v="4"/>
    <n v="11"/>
    <x v="10"/>
    <x v="1"/>
    <x v="12"/>
    <x v="3"/>
    <s v="New"/>
    <x v="0"/>
    <s v="Cycling Pack 12L"/>
    <n v="2"/>
    <n v="102.87"/>
    <n v="0.05"/>
    <n v="51.69"/>
    <x v="2335"/>
    <n v="103.38"/>
    <n v="92.073000000000008"/>
    <n v="0.4710748875688785"/>
    <n v="1"/>
  </r>
  <r>
    <x v="2418"/>
    <d v="2026-11-22T00:00:00"/>
    <n v="2026"/>
    <n v="4"/>
    <n v="11"/>
    <x v="10"/>
    <x v="0"/>
    <x v="15"/>
    <x v="0"/>
    <s v="New"/>
    <x v="0"/>
    <s v="Trail Bike Light"/>
    <n v="3"/>
    <n v="50.99"/>
    <n v="0.2"/>
    <n v="22.53"/>
    <x v="2336"/>
    <n v="67.59"/>
    <n v="54.786000000000001"/>
    <n v="0.44768582074916652"/>
    <n v="1"/>
  </r>
  <r>
    <x v="2419"/>
    <d v="2026-11-22T00:00:00"/>
    <n v="2026"/>
    <n v="4"/>
    <n v="11"/>
    <x v="10"/>
    <x v="1"/>
    <x v="12"/>
    <x v="2"/>
    <s v="New"/>
    <x v="0"/>
    <s v="Compact Repair Kit"/>
    <n v="1"/>
    <n v="39.94"/>
    <n v="0.1"/>
    <n v="16.89"/>
    <x v="2337"/>
    <n v="16.89"/>
    <n v="19.055999999999997"/>
    <n v="0.53012852612251704"/>
    <n v="1"/>
  </r>
  <r>
    <x v="2420"/>
    <d v="2026-11-22T00:00:00"/>
    <n v="2026"/>
    <n v="4"/>
    <n v="11"/>
    <x v="10"/>
    <x v="3"/>
    <x v="8"/>
    <x v="0"/>
    <s v="New"/>
    <x v="2"/>
    <s v="Travel Backpack 35L"/>
    <n v="2"/>
    <n v="166.15"/>
    <n v="0"/>
    <n v="86.42"/>
    <x v="2338"/>
    <n v="172.84"/>
    <n v="159.46"/>
    <n v="0.47986758952753539"/>
    <n v="1"/>
  </r>
  <r>
    <x v="2421"/>
    <d v="2026-11-22T00:00:00"/>
    <n v="2026"/>
    <n v="4"/>
    <n v="11"/>
    <x v="10"/>
    <x v="1"/>
    <x v="6"/>
    <x v="0"/>
    <s v="New"/>
    <x v="4"/>
    <s v="Recovery Roller"/>
    <n v="1"/>
    <n v="35.79"/>
    <n v="0.1"/>
    <n v="14.17"/>
    <x v="2339"/>
    <n v="14.17"/>
    <n v="18.040999999999997"/>
    <n v="0.56008816863804278"/>
    <n v="1"/>
  </r>
  <r>
    <x v="2422"/>
    <d v="2026-11-23T00:00:00"/>
    <n v="2026"/>
    <n v="4"/>
    <n v="11"/>
    <x v="10"/>
    <x v="2"/>
    <x v="2"/>
    <x v="0"/>
    <s v="New"/>
    <x v="3"/>
    <s v="Trail Tent 2P"/>
    <n v="5"/>
    <n v="196.53"/>
    <n v="0.15"/>
    <n v="105.01"/>
    <x v="2340"/>
    <n v="525.05000000000007"/>
    <n v="310.20249999999987"/>
    <n v="0.37138769414039452"/>
    <n v="1"/>
  </r>
  <r>
    <x v="2423"/>
    <d v="2026-11-23T00:00:00"/>
    <n v="2026"/>
    <n v="4"/>
    <n v="11"/>
    <x v="10"/>
    <x v="1"/>
    <x v="12"/>
    <x v="0"/>
    <s v="New"/>
    <x v="2"/>
    <s v="Insulated Bottle"/>
    <n v="6"/>
    <n v="36.35"/>
    <n v="0"/>
    <n v="13.24"/>
    <x v="2341"/>
    <n v="79.44"/>
    <n v="138.66000000000003"/>
    <n v="0.63576341127922975"/>
    <n v="1"/>
  </r>
  <r>
    <x v="2424"/>
    <d v="2026-11-23T00:00:00"/>
    <n v="2026"/>
    <n v="4"/>
    <n v="11"/>
    <x v="10"/>
    <x v="1"/>
    <x v="6"/>
    <x v="1"/>
    <s v="Returning"/>
    <x v="3"/>
    <s v="Trail Tent 2P"/>
    <n v="15"/>
    <n v="192.23"/>
    <n v="0.15"/>
    <n v="106.34"/>
    <x v="2342"/>
    <n v="1595.1000000000001"/>
    <n v="855.83249999999975"/>
    <n v="0.34918648310387979"/>
    <n v="1"/>
  </r>
  <r>
    <x v="2425"/>
    <d v="2026-11-23T00:00:00"/>
    <n v="2026"/>
    <n v="4"/>
    <n v="11"/>
    <x v="10"/>
    <x v="1"/>
    <x v="12"/>
    <x v="0"/>
    <s v="New"/>
    <x v="2"/>
    <s v="Travel Backpack 35L"/>
    <n v="2"/>
    <n v="167.9"/>
    <n v="0.15"/>
    <n v="89.55"/>
    <x v="2343"/>
    <n v="179.1"/>
    <n v="106.33000000000001"/>
    <n v="0.37252566303471957"/>
    <n v="1"/>
  </r>
  <r>
    <x v="2426"/>
    <d v="2026-11-23T00:00:00"/>
    <n v="2026"/>
    <n v="4"/>
    <n v="11"/>
    <x v="10"/>
    <x v="1"/>
    <x v="6"/>
    <x v="0"/>
    <s v="Business"/>
    <x v="3"/>
    <s v="Portable Camp Stove"/>
    <n v="2"/>
    <n v="80.709999999999994"/>
    <n v="0.1"/>
    <n v="39.33"/>
    <x v="2344"/>
    <n v="78.66"/>
    <n v="66.617999999999995"/>
    <n v="0.45855532152149669"/>
    <n v="1"/>
  </r>
  <r>
    <x v="2427"/>
    <d v="2026-11-23T00:00:00"/>
    <n v="2026"/>
    <n v="4"/>
    <n v="11"/>
    <x v="10"/>
    <x v="0"/>
    <x v="15"/>
    <x v="0"/>
    <s v="Business"/>
    <x v="1"/>
    <s v="Trekking Poles"/>
    <n v="1"/>
    <n v="71.66"/>
    <n v="0.2"/>
    <n v="31.83"/>
    <x v="2345"/>
    <n v="31.83"/>
    <n v="25.498000000000005"/>
    <n v="0.44477393245883345"/>
    <n v="1"/>
  </r>
  <r>
    <x v="2428"/>
    <d v="2026-11-23T00:00:00"/>
    <n v="2026"/>
    <n v="4"/>
    <n v="11"/>
    <x v="10"/>
    <x v="2"/>
    <x v="3"/>
    <x v="0"/>
    <s v="Returning"/>
    <x v="3"/>
    <s v="Compact Sleeping Bag"/>
    <n v="5"/>
    <n v="125.23"/>
    <n v="0.05"/>
    <n v="59.84"/>
    <x v="2346"/>
    <n v="299.20000000000005"/>
    <n v="295.64249999999993"/>
    <n v="0.49700971265503041"/>
    <n v="1"/>
  </r>
  <r>
    <x v="2429"/>
    <d v="2026-11-24T00:00:00"/>
    <n v="2026"/>
    <n v="4"/>
    <n v="11"/>
    <x v="10"/>
    <x v="0"/>
    <x v="15"/>
    <x v="3"/>
    <s v="Returning"/>
    <x v="1"/>
    <s v="Hiking Daypack 20L"/>
    <n v="2"/>
    <n v="91.33"/>
    <n v="0.15"/>
    <n v="45.45"/>
    <x v="2347"/>
    <n v="90.9"/>
    <n v="64.36099999999999"/>
    <n v="0.41453423589954974"/>
    <n v="1"/>
  </r>
  <r>
    <x v="2430"/>
    <d v="2026-11-24T00:00:00"/>
    <n v="2026"/>
    <n v="4"/>
    <n v="11"/>
    <x v="10"/>
    <x v="0"/>
    <x v="0"/>
    <x v="3"/>
    <s v="New"/>
    <x v="1"/>
    <s v="Summit Backpack 45L"/>
    <n v="4"/>
    <n v="155.91"/>
    <n v="0"/>
    <n v="79.91"/>
    <x v="2348"/>
    <n v="319.64"/>
    <n v="304"/>
    <n v="0.48746071451478418"/>
    <n v="1"/>
  </r>
  <r>
    <x v="2431"/>
    <d v="2026-11-24T00:00:00"/>
    <n v="2026"/>
    <n v="4"/>
    <n v="11"/>
    <x v="10"/>
    <x v="2"/>
    <x v="10"/>
    <x v="2"/>
    <s v="Returning"/>
    <x v="4"/>
    <s v="Resistance Band Set"/>
    <n v="1"/>
    <n v="39.42"/>
    <n v="0"/>
    <n v="14.63"/>
    <x v="747"/>
    <n v="14.63"/>
    <n v="24.79"/>
    <n v="0.62886859462201927"/>
    <n v="1"/>
  </r>
  <r>
    <x v="2432"/>
    <d v="2026-11-24T00:00:00"/>
    <n v="2026"/>
    <n v="4"/>
    <n v="11"/>
    <x v="10"/>
    <x v="2"/>
    <x v="2"/>
    <x v="0"/>
    <s v="Returning"/>
    <x v="0"/>
    <s v="Trail Bike Light"/>
    <n v="2"/>
    <n v="51.56"/>
    <n v="0.05"/>
    <n v="22.7"/>
    <x v="28"/>
    <n v="45.4"/>
    <n v="52.564"/>
    <n v="0.5365644522477645"/>
    <n v="1"/>
  </r>
  <r>
    <x v="2433"/>
    <d v="2026-11-24T00:00:00"/>
    <n v="2026"/>
    <n v="4"/>
    <n v="11"/>
    <x v="10"/>
    <x v="0"/>
    <x v="0"/>
    <x v="0"/>
    <s v="Returning"/>
    <x v="3"/>
    <s v="Compact Sleeping Bag"/>
    <n v="1"/>
    <n v="120.49"/>
    <n v="0.15"/>
    <n v="61.22"/>
    <x v="2349"/>
    <n v="61.22"/>
    <n v="41.1965"/>
    <n v="0.40224475548373556"/>
    <n v="1"/>
  </r>
  <r>
    <x v="2434"/>
    <d v="2026-11-24T00:00:00"/>
    <n v="2026"/>
    <n v="4"/>
    <n v="11"/>
    <x v="10"/>
    <x v="2"/>
    <x v="16"/>
    <x v="2"/>
    <s v="Returning"/>
    <x v="1"/>
    <s v="Summit Backpack 45L"/>
    <n v="2"/>
    <n v="153.96"/>
    <n v="0"/>
    <n v="79.33"/>
    <x v="2350"/>
    <n v="158.66"/>
    <n v="149.26000000000002"/>
    <n v="0.48473629514159527"/>
    <n v="1"/>
  </r>
  <r>
    <x v="2435"/>
    <d v="2026-11-24T00:00:00"/>
    <n v="2026"/>
    <n v="4"/>
    <n v="11"/>
    <x v="10"/>
    <x v="2"/>
    <x v="16"/>
    <x v="2"/>
    <s v="New"/>
    <x v="0"/>
    <s v="Compact Repair Kit"/>
    <n v="1"/>
    <n v="39.85"/>
    <n v="0"/>
    <n v="16.3"/>
    <x v="2351"/>
    <n v="16.3"/>
    <n v="23.55"/>
    <n v="0.59096612296110418"/>
    <n v="1"/>
  </r>
  <r>
    <x v="2436"/>
    <d v="2026-11-25T00:00:00"/>
    <n v="2026"/>
    <n v="4"/>
    <n v="11"/>
    <x v="10"/>
    <x v="3"/>
    <x v="13"/>
    <x v="3"/>
    <s v="Returning"/>
    <x v="0"/>
    <s v="Cycling Pack 12L"/>
    <n v="2"/>
    <n v="103.88"/>
    <n v="0.15"/>
    <n v="49.26"/>
    <x v="2352"/>
    <n v="98.52"/>
    <n v="78.075999999999979"/>
    <n v="0.44211646922920106"/>
    <n v="1"/>
  </r>
  <r>
    <x v="2437"/>
    <d v="2026-11-25T00:00:00"/>
    <n v="2026"/>
    <n v="4"/>
    <n v="11"/>
    <x v="10"/>
    <x v="3"/>
    <x v="7"/>
    <x v="0"/>
    <s v="Returning"/>
    <x v="2"/>
    <s v="Carry-On Duffel"/>
    <n v="2"/>
    <n v="134.19"/>
    <n v="0.1"/>
    <n v="65.39"/>
    <x v="2353"/>
    <n v="130.78"/>
    <n v="110.762"/>
    <n v="0.45856207202060095"/>
    <n v="1"/>
  </r>
  <r>
    <x v="2438"/>
    <d v="2026-11-25T00:00:00"/>
    <n v="2026"/>
    <n v="4"/>
    <n v="11"/>
    <x v="10"/>
    <x v="1"/>
    <x v="1"/>
    <x v="3"/>
    <s v="New"/>
    <x v="2"/>
    <s v="Insulated Bottle"/>
    <n v="1"/>
    <n v="37.06"/>
    <n v="0.1"/>
    <n v="13.18"/>
    <x v="2354"/>
    <n v="13.18"/>
    <n v="20.174000000000007"/>
    <n v="0.6048449961024166"/>
    <n v="1"/>
  </r>
  <r>
    <x v="2439"/>
    <d v="2026-11-25T00:00:00"/>
    <n v="2026"/>
    <n v="4"/>
    <n v="11"/>
    <x v="10"/>
    <x v="2"/>
    <x v="10"/>
    <x v="0"/>
    <s v="New"/>
    <x v="2"/>
    <s v="Carry-On Duffel"/>
    <n v="4"/>
    <n v="135.21"/>
    <n v="0.05"/>
    <n v="68.64"/>
    <x v="2355"/>
    <n v="274.56"/>
    <n v="239.238"/>
    <n v="0.46562656919645462"/>
    <n v="1"/>
  </r>
  <r>
    <x v="2440"/>
    <d v="2026-11-25T00:00:00"/>
    <n v="2026"/>
    <n v="4"/>
    <n v="11"/>
    <x v="10"/>
    <x v="0"/>
    <x v="9"/>
    <x v="3"/>
    <s v="Returning"/>
    <x v="1"/>
    <s v="Trail Boots"/>
    <n v="2"/>
    <n v="145.77000000000001"/>
    <n v="0.1"/>
    <n v="78.14"/>
    <x v="2356"/>
    <n v="156.28"/>
    <n v="106.10600000000002"/>
    <n v="0.40438895367893107"/>
    <n v="1"/>
  </r>
  <r>
    <x v="2441"/>
    <d v="2026-11-25T00:00:00"/>
    <n v="2026"/>
    <n v="4"/>
    <n v="11"/>
    <x v="10"/>
    <x v="0"/>
    <x v="15"/>
    <x v="2"/>
    <s v="New"/>
    <x v="3"/>
    <s v="Compact Sleeping Bag"/>
    <n v="1"/>
    <n v="121.53"/>
    <n v="0.15"/>
    <n v="62.14"/>
    <x v="2357"/>
    <n v="62.14"/>
    <n v="41.160499999999999"/>
    <n v="0.39845402490791426"/>
    <n v="1"/>
  </r>
  <r>
    <x v="2442"/>
    <d v="2026-11-25T00:00:00"/>
    <n v="2026"/>
    <n v="4"/>
    <n v="11"/>
    <x v="10"/>
    <x v="2"/>
    <x v="2"/>
    <x v="0"/>
    <s v="Business"/>
    <x v="0"/>
    <s v="Compact Repair Kit"/>
    <n v="2"/>
    <n v="40.51"/>
    <n v="0.05"/>
    <n v="16.45"/>
    <x v="2358"/>
    <n v="32.9"/>
    <n v="44.068999999999996"/>
    <n v="0.5725551845548208"/>
    <n v="1"/>
  </r>
  <r>
    <x v="2443"/>
    <d v="2026-11-25T00:00:00"/>
    <n v="2026"/>
    <n v="4"/>
    <n v="11"/>
    <x v="10"/>
    <x v="2"/>
    <x v="5"/>
    <x v="0"/>
    <s v="New"/>
    <x v="1"/>
    <s v="Trekking Poles"/>
    <n v="1"/>
    <n v="70.099999999999994"/>
    <n v="0.15"/>
    <n v="32.28"/>
    <x v="2359"/>
    <n v="32.28"/>
    <n v="27.304999999999993"/>
    <n v="0.45825291600234952"/>
    <n v="1"/>
  </r>
  <r>
    <x v="2444"/>
    <d v="2026-11-25T00:00:00"/>
    <n v="2026"/>
    <n v="4"/>
    <n v="11"/>
    <x v="10"/>
    <x v="1"/>
    <x v="12"/>
    <x v="3"/>
    <s v="New"/>
    <x v="1"/>
    <s v="Trail Boots"/>
    <n v="1"/>
    <n v="144.25"/>
    <n v="0.1"/>
    <n v="79.55"/>
    <x v="2360"/>
    <n v="79.55"/>
    <n v="50.27500000000002"/>
    <n v="0.38725207009435791"/>
    <n v="1"/>
  </r>
  <r>
    <x v="2445"/>
    <d v="2026-11-25T00:00:00"/>
    <n v="2026"/>
    <n v="4"/>
    <n v="11"/>
    <x v="10"/>
    <x v="1"/>
    <x v="6"/>
    <x v="3"/>
    <s v="Returning"/>
    <x v="1"/>
    <s v="Trail Boots"/>
    <n v="4"/>
    <n v="146.19"/>
    <n v="0.1"/>
    <n v="79.569999999999993"/>
    <x v="2361"/>
    <n v="318.27999999999997"/>
    <n v="208.00400000000002"/>
    <n v="0.39523147198090769"/>
    <n v="1"/>
  </r>
  <r>
    <x v="2446"/>
    <d v="2026-11-25T00:00:00"/>
    <n v="2026"/>
    <n v="4"/>
    <n v="11"/>
    <x v="10"/>
    <x v="0"/>
    <x v="9"/>
    <x v="0"/>
    <s v="New"/>
    <x v="3"/>
    <s v="Portable Camp Stove"/>
    <n v="1"/>
    <n v="81.89"/>
    <n v="0.05"/>
    <n v="38.33"/>
    <x v="2362"/>
    <n v="38.33"/>
    <n v="39.465499999999992"/>
    <n v="0.50729797996028048"/>
    <n v="1"/>
  </r>
  <r>
    <x v="2447"/>
    <d v="2026-11-25T00:00:00"/>
    <n v="2026"/>
    <n v="4"/>
    <n v="11"/>
    <x v="10"/>
    <x v="2"/>
    <x v="2"/>
    <x v="2"/>
    <s v="New"/>
    <x v="3"/>
    <s v="Trail Tent 2P"/>
    <n v="2"/>
    <n v="194.78"/>
    <n v="0.15"/>
    <n v="102.51"/>
    <x v="2363"/>
    <n v="205.02"/>
    <n v="126.10599999999997"/>
    <n v="0.38083992196324051"/>
    <n v="1"/>
  </r>
  <r>
    <x v="2448"/>
    <d v="2026-11-25T00:00:00"/>
    <n v="2026"/>
    <n v="4"/>
    <n v="11"/>
    <x v="10"/>
    <x v="1"/>
    <x v="14"/>
    <x v="0"/>
    <s v="Returning"/>
    <x v="1"/>
    <s v="Trail Boots"/>
    <n v="1"/>
    <n v="141.63"/>
    <n v="0.05"/>
    <n v="77.17"/>
    <x v="2364"/>
    <n v="77.17"/>
    <n v="57.378499999999988"/>
    <n v="0.42645217152179321"/>
    <n v="1"/>
  </r>
  <r>
    <x v="2449"/>
    <d v="2026-11-26T00:00:00"/>
    <n v="2026"/>
    <n v="4"/>
    <n v="11"/>
    <x v="10"/>
    <x v="2"/>
    <x v="16"/>
    <x v="0"/>
    <s v="Returning"/>
    <x v="0"/>
    <s v="Compact Repair Kit"/>
    <n v="1"/>
    <n v="40.86"/>
    <n v="0.05"/>
    <n v="17.14"/>
    <x v="1000"/>
    <n v="17.14"/>
    <n v="21.677"/>
    <n v="0.55844088930107938"/>
    <n v="1"/>
  </r>
  <r>
    <x v="2450"/>
    <d v="2026-11-26T00:00:00"/>
    <n v="2026"/>
    <n v="4"/>
    <n v="11"/>
    <x v="10"/>
    <x v="3"/>
    <x v="8"/>
    <x v="0"/>
    <s v="New"/>
    <x v="1"/>
    <s v="Trail Boots"/>
    <n v="1"/>
    <n v="141.61000000000001"/>
    <n v="0.05"/>
    <n v="77.7"/>
    <x v="2365"/>
    <n v="77.7"/>
    <n v="56.82950000000001"/>
    <n v="0.42243151130421214"/>
    <n v="1"/>
  </r>
  <r>
    <x v="2451"/>
    <d v="2026-11-26T00:00:00"/>
    <n v="2026"/>
    <n v="4"/>
    <n v="11"/>
    <x v="10"/>
    <x v="3"/>
    <x v="7"/>
    <x v="0"/>
    <s v="New"/>
    <x v="3"/>
    <s v="Compact Sleeping Bag"/>
    <n v="2"/>
    <n v="122.15"/>
    <n v="0.1"/>
    <n v="61.15"/>
    <x v="2366"/>
    <n v="122.3"/>
    <n v="97.570000000000007"/>
    <n v="0.44376222313185065"/>
    <n v="1"/>
  </r>
  <r>
    <x v="2452"/>
    <d v="2026-11-26T00:00:00"/>
    <n v="2026"/>
    <n v="4"/>
    <n v="11"/>
    <x v="10"/>
    <x v="2"/>
    <x v="5"/>
    <x v="2"/>
    <s v="Returning"/>
    <x v="2"/>
    <s v="Carry-On Duffel"/>
    <n v="5"/>
    <n v="130.24"/>
    <n v="0.1"/>
    <n v="66.75"/>
    <x v="2367"/>
    <n v="333.75"/>
    <n v="252.33000000000004"/>
    <n v="0.43053849303849306"/>
    <n v="1"/>
  </r>
  <r>
    <x v="2453"/>
    <d v="2026-11-26T00:00:00"/>
    <n v="2026"/>
    <n v="4"/>
    <n v="11"/>
    <x v="10"/>
    <x v="0"/>
    <x v="15"/>
    <x v="1"/>
    <s v="Returning"/>
    <x v="0"/>
    <s v="Trail Bike Light"/>
    <n v="3"/>
    <n v="50.18"/>
    <n v="0.1"/>
    <n v="23.12"/>
    <x v="2368"/>
    <n v="69.36"/>
    <n v="66.125999999999991"/>
    <n v="0.4880651875470528"/>
    <n v="1"/>
  </r>
  <r>
    <x v="2454"/>
    <d v="2026-11-26T00:00:00"/>
    <n v="2026"/>
    <n v="4"/>
    <n v="11"/>
    <x v="10"/>
    <x v="0"/>
    <x v="9"/>
    <x v="2"/>
    <s v="New"/>
    <x v="4"/>
    <s v="Training Mat"/>
    <n v="2"/>
    <n v="50.93"/>
    <n v="0.15"/>
    <n v="22.35"/>
    <x v="2369"/>
    <n v="44.7"/>
    <n v="41.881"/>
    <n v="0.48372044674928677"/>
    <n v="1"/>
  </r>
  <r>
    <x v="2455"/>
    <d v="2026-11-26T00:00:00"/>
    <n v="2026"/>
    <n v="4"/>
    <n v="11"/>
    <x v="10"/>
    <x v="2"/>
    <x v="10"/>
    <x v="0"/>
    <s v="Business"/>
    <x v="0"/>
    <s v="Trail Bike Light"/>
    <n v="1"/>
    <n v="49.6"/>
    <n v="0"/>
    <n v="22.62"/>
    <x v="2370"/>
    <n v="22.62"/>
    <n v="26.98"/>
    <n v="0.5439516129032258"/>
    <n v="1"/>
  </r>
  <r>
    <x v="2456"/>
    <d v="2026-11-26T00:00:00"/>
    <n v="2026"/>
    <n v="4"/>
    <n v="11"/>
    <x v="10"/>
    <x v="1"/>
    <x v="11"/>
    <x v="1"/>
    <s v="Business"/>
    <x v="3"/>
    <s v="Portable Camp Stove"/>
    <n v="3"/>
    <n v="83.3"/>
    <n v="0.15"/>
    <n v="38.74"/>
    <x v="2371"/>
    <n v="116.22"/>
    <n v="96.194999999999965"/>
    <n v="0.45286349834051259"/>
    <n v="1"/>
  </r>
  <r>
    <x v="2457"/>
    <d v="2026-11-26T00:00:00"/>
    <n v="2026"/>
    <n v="4"/>
    <n v="11"/>
    <x v="10"/>
    <x v="1"/>
    <x v="14"/>
    <x v="3"/>
    <s v="Business"/>
    <x v="2"/>
    <s v="Insulated Bottle"/>
    <n v="1"/>
    <n v="35.89"/>
    <n v="0.05"/>
    <n v="13.53"/>
    <x v="2372"/>
    <n v="13.53"/>
    <n v="20.5655"/>
    <n v="0.60317343931017287"/>
    <n v="1"/>
  </r>
  <r>
    <x v="2458"/>
    <d v="2026-11-27T00:00:00"/>
    <n v="2026"/>
    <n v="4"/>
    <n v="11"/>
    <x v="10"/>
    <x v="3"/>
    <x v="4"/>
    <x v="2"/>
    <s v="New"/>
    <x v="3"/>
    <s v="Trail Tent 2P"/>
    <n v="1"/>
    <n v="195.32"/>
    <n v="0"/>
    <n v="103.21"/>
    <x v="2373"/>
    <n v="103.21"/>
    <n v="92.11"/>
    <n v="0.47158509113250052"/>
    <n v="1"/>
  </r>
  <r>
    <x v="2459"/>
    <d v="2026-11-27T00:00:00"/>
    <n v="2026"/>
    <n v="4"/>
    <n v="11"/>
    <x v="10"/>
    <x v="1"/>
    <x v="6"/>
    <x v="0"/>
    <s v="Returning"/>
    <x v="2"/>
    <s v="Insulated Bottle"/>
    <n v="1"/>
    <n v="36.36"/>
    <n v="0.05"/>
    <n v="13.33"/>
    <x v="2374"/>
    <n v="13.33"/>
    <n v="21.211999999999996"/>
    <n v="0.61409298824619307"/>
    <n v="1"/>
  </r>
  <r>
    <x v="2460"/>
    <d v="2026-11-27T00:00:00"/>
    <n v="2026"/>
    <n v="4"/>
    <n v="11"/>
    <x v="10"/>
    <x v="1"/>
    <x v="12"/>
    <x v="0"/>
    <s v="Returning"/>
    <x v="2"/>
    <s v="Insulated Bottle"/>
    <n v="2"/>
    <n v="35.85"/>
    <n v="0.05"/>
    <n v="13.69"/>
    <x v="2375"/>
    <n v="27.38"/>
    <n v="40.734999999999999"/>
    <n v="0.59803273875064233"/>
    <n v="1"/>
  </r>
  <r>
    <x v="2461"/>
    <d v="2026-11-27T00:00:00"/>
    <n v="2026"/>
    <n v="4"/>
    <n v="11"/>
    <x v="10"/>
    <x v="3"/>
    <x v="8"/>
    <x v="0"/>
    <s v="New"/>
    <x v="2"/>
    <s v="Packing Cube Set"/>
    <n v="4"/>
    <n v="46.73"/>
    <n v="0"/>
    <n v="17.989999999999998"/>
    <x v="2376"/>
    <n v="71.959999999999994"/>
    <n v="114.96"/>
    <n v="0.61502246950567085"/>
    <n v="1"/>
  </r>
  <r>
    <x v="2462"/>
    <d v="2026-11-27T00:00:00"/>
    <n v="2026"/>
    <n v="4"/>
    <n v="11"/>
    <x v="10"/>
    <x v="3"/>
    <x v="13"/>
    <x v="2"/>
    <s v="Returning"/>
    <x v="1"/>
    <s v="Trail Boots"/>
    <n v="3"/>
    <n v="143.72"/>
    <n v="0.15"/>
    <n v="78.56"/>
    <x v="2377"/>
    <n v="235.68"/>
    <n v="130.80599999999998"/>
    <n v="0.35691950033561987"/>
    <n v="1"/>
  </r>
  <r>
    <x v="2463"/>
    <d v="2026-11-27T00:00:00"/>
    <n v="2026"/>
    <n v="4"/>
    <n v="11"/>
    <x v="10"/>
    <x v="1"/>
    <x v="12"/>
    <x v="3"/>
    <s v="New"/>
    <x v="4"/>
    <s v="Recovery Roller"/>
    <n v="1"/>
    <n v="35.590000000000003"/>
    <n v="0"/>
    <n v="13.57"/>
    <x v="1717"/>
    <n v="13.57"/>
    <n v="22.020000000000003"/>
    <n v="0.61871312166338865"/>
    <n v="1"/>
  </r>
  <r>
    <x v="2464"/>
    <d v="2026-11-27T00:00:00"/>
    <n v="2026"/>
    <n v="4"/>
    <n v="11"/>
    <x v="10"/>
    <x v="3"/>
    <x v="13"/>
    <x v="3"/>
    <s v="Returning"/>
    <x v="1"/>
    <s v="Trekking Poles"/>
    <n v="4"/>
    <n v="71.11"/>
    <n v="0.05"/>
    <n v="32.25"/>
    <x v="2378"/>
    <n v="129"/>
    <n v="141.21799999999996"/>
    <n v="0.52260767232382732"/>
    <n v="1"/>
  </r>
  <r>
    <x v="2465"/>
    <d v="2026-11-27T00:00:00"/>
    <n v="2026"/>
    <n v="4"/>
    <n v="11"/>
    <x v="10"/>
    <x v="0"/>
    <x v="9"/>
    <x v="3"/>
    <s v="Business"/>
    <x v="0"/>
    <s v="Trail Bike Light"/>
    <n v="5"/>
    <n v="51.04"/>
    <n v="0"/>
    <n v="22.69"/>
    <x v="2379"/>
    <n v="113.45"/>
    <n v="141.75"/>
    <n v="0.55544670846394983"/>
    <n v="1"/>
  </r>
  <r>
    <x v="2466"/>
    <d v="2026-11-27T00:00:00"/>
    <n v="2026"/>
    <n v="4"/>
    <n v="11"/>
    <x v="10"/>
    <x v="1"/>
    <x v="14"/>
    <x v="2"/>
    <s v="Returning"/>
    <x v="2"/>
    <s v="Travel Backpack 35L"/>
    <n v="3"/>
    <n v="161.66"/>
    <n v="0.05"/>
    <n v="88.3"/>
    <x v="2380"/>
    <n v="264.89999999999998"/>
    <n v="195.83100000000002"/>
    <n v="0.42504411467863029"/>
    <n v="1"/>
  </r>
  <r>
    <x v="2467"/>
    <d v="2026-11-27T00:00:00"/>
    <n v="2026"/>
    <n v="4"/>
    <n v="11"/>
    <x v="10"/>
    <x v="3"/>
    <x v="13"/>
    <x v="0"/>
    <s v="Business"/>
    <x v="3"/>
    <s v="Portable Camp Stove"/>
    <n v="2"/>
    <n v="80.400000000000006"/>
    <n v="0.15"/>
    <n v="38.869999999999997"/>
    <x v="2381"/>
    <n v="77.739999999999995"/>
    <n v="58.940000000000012"/>
    <n v="0.43122622183201648"/>
    <n v="1"/>
  </r>
  <r>
    <x v="2468"/>
    <d v="2026-11-28T00:00:00"/>
    <n v="2026"/>
    <n v="4"/>
    <n v="11"/>
    <x v="10"/>
    <x v="2"/>
    <x v="3"/>
    <x v="0"/>
    <s v="Returning"/>
    <x v="4"/>
    <s v="Recovery Roller"/>
    <n v="3"/>
    <n v="36.81"/>
    <n v="0.05"/>
    <n v="13.82"/>
    <x v="2382"/>
    <n v="41.46"/>
    <n v="63.448500000000003"/>
    <n v="0.60479846723573405"/>
    <n v="1"/>
  </r>
  <r>
    <x v="2469"/>
    <d v="2026-11-28T00:00:00"/>
    <n v="2026"/>
    <n v="4"/>
    <n v="11"/>
    <x v="10"/>
    <x v="1"/>
    <x v="12"/>
    <x v="3"/>
    <s v="Returning"/>
    <x v="2"/>
    <s v="Carry-On Duffel"/>
    <n v="2"/>
    <n v="132.61000000000001"/>
    <n v="0.1"/>
    <n v="67.3"/>
    <x v="2383"/>
    <n v="134.6"/>
    <n v="104.09800000000004"/>
    <n v="0.43610755012610086"/>
    <n v="1"/>
  </r>
  <r>
    <x v="2470"/>
    <d v="2026-11-28T00:00:00"/>
    <n v="2026"/>
    <n v="4"/>
    <n v="11"/>
    <x v="10"/>
    <x v="0"/>
    <x v="15"/>
    <x v="0"/>
    <s v="Returning"/>
    <x v="0"/>
    <s v="Compact Repair Kit"/>
    <n v="5"/>
    <n v="39.79"/>
    <n v="0.1"/>
    <n v="17.09"/>
    <x v="2384"/>
    <n v="85.45"/>
    <n v="93.605000000000004"/>
    <n v="0.52277233252352628"/>
    <n v="1"/>
  </r>
  <r>
    <x v="2471"/>
    <d v="2026-11-28T00:00:00"/>
    <n v="2026"/>
    <n v="4"/>
    <n v="11"/>
    <x v="10"/>
    <x v="3"/>
    <x v="4"/>
    <x v="0"/>
    <s v="Returning"/>
    <x v="2"/>
    <s v="Insulated Bottle"/>
    <n v="2"/>
    <n v="36.119999999999997"/>
    <n v="0.1"/>
    <n v="13.61"/>
    <x v="2385"/>
    <n v="27.22"/>
    <n v="37.795999999999992"/>
    <n v="0.58133382551987201"/>
    <n v="1"/>
  </r>
  <r>
    <x v="2472"/>
    <d v="2026-11-28T00:00:00"/>
    <n v="2026"/>
    <n v="4"/>
    <n v="11"/>
    <x v="10"/>
    <x v="3"/>
    <x v="7"/>
    <x v="2"/>
    <s v="Returning"/>
    <x v="1"/>
    <s v="Summit Backpack 45L"/>
    <n v="5"/>
    <n v="153.93"/>
    <n v="0.05"/>
    <n v="77.27"/>
    <x v="2386"/>
    <n v="386.34999999999997"/>
    <n v="344.81750000000005"/>
    <n v="0.4715985051304934"/>
    <n v="1"/>
  </r>
  <r>
    <x v="2473"/>
    <d v="2026-11-28T00:00:00"/>
    <n v="2026"/>
    <n v="4"/>
    <n v="11"/>
    <x v="10"/>
    <x v="2"/>
    <x v="3"/>
    <x v="2"/>
    <s v="New"/>
    <x v="4"/>
    <s v="Training Mat"/>
    <n v="3"/>
    <n v="50.67"/>
    <n v="0.05"/>
    <n v="22.25"/>
    <x v="2387"/>
    <n v="66.75"/>
    <n v="77.65949999999998"/>
    <n v="0.53777279195620775"/>
    <n v="1"/>
  </r>
  <r>
    <x v="2474"/>
    <d v="2026-11-28T00:00:00"/>
    <n v="2026"/>
    <n v="4"/>
    <n v="11"/>
    <x v="10"/>
    <x v="2"/>
    <x v="3"/>
    <x v="0"/>
    <s v="Returning"/>
    <x v="1"/>
    <s v="Trekking Poles"/>
    <n v="4"/>
    <n v="72.77"/>
    <n v="0"/>
    <n v="32.090000000000003"/>
    <x v="2388"/>
    <n v="128.36000000000001"/>
    <n v="162.71999999999997"/>
    <n v="0.55902157482479031"/>
    <n v="1"/>
  </r>
  <r>
    <x v="2475"/>
    <d v="2026-11-28T00:00:00"/>
    <n v="2026"/>
    <n v="4"/>
    <n v="11"/>
    <x v="10"/>
    <x v="2"/>
    <x v="10"/>
    <x v="3"/>
    <s v="New"/>
    <x v="2"/>
    <s v="Packing Cube Set"/>
    <n v="1"/>
    <n v="46.45"/>
    <n v="0.1"/>
    <n v="17.96"/>
    <x v="2389"/>
    <n v="17.96"/>
    <n v="23.845000000000006"/>
    <n v="0.57038631742614521"/>
    <n v="1"/>
  </r>
  <r>
    <x v="2476"/>
    <d v="2026-11-28T00:00:00"/>
    <n v="2026"/>
    <n v="4"/>
    <n v="11"/>
    <x v="10"/>
    <x v="0"/>
    <x v="15"/>
    <x v="0"/>
    <s v="New"/>
    <x v="2"/>
    <s v="Travel Backpack 35L"/>
    <n v="1"/>
    <n v="165.75"/>
    <n v="0.2"/>
    <n v="89.16"/>
    <x v="2390"/>
    <n v="89.16"/>
    <n v="43.44"/>
    <n v="0.32760180995475113"/>
    <n v="1"/>
  </r>
  <r>
    <x v="2477"/>
    <d v="2026-11-28T00:00:00"/>
    <n v="2026"/>
    <n v="4"/>
    <n v="11"/>
    <x v="10"/>
    <x v="2"/>
    <x v="2"/>
    <x v="3"/>
    <s v="New"/>
    <x v="3"/>
    <s v="Trail Tent 2P"/>
    <n v="4"/>
    <n v="198.02"/>
    <n v="0.05"/>
    <n v="103.82"/>
    <x v="2391"/>
    <n v="415.28"/>
    <n v="337.19600000000003"/>
    <n v="0.44811528872681655"/>
    <n v="1"/>
  </r>
  <r>
    <x v="2478"/>
    <d v="2026-11-29T00:00:00"/>
    <n v="2026"/>
    <n v="4"/>
    <n v="11"/>
    <x v="10"/>
    <x v="1"/>
    <x v="12"/>
    <x v="0"/>
    <s v="New"/>
    <x v="2"/>
    <s v="Packing Cube Set"/>
    <n v="1"/>
    <n v="46.3"/>
    <n v="0.2"/>
    <n v="18.78"/>
    <x v="2392"/>
    <n v="18.78"/>
    <n v="18.259999999999998"/>
    <n v="0.49298056155507552"/>
    <n v="1"/>
  </r>
  <r>
    <x v="2479"/>
    <d v="2026-11-29T00:00:00"/>
    <n v="2026"/>
    <n v="4"/>
    <n v="11"/>
    <x v="10"/>
    <x v="0"/>
    <x v="15"/>
    <x v="3"/>
    <s v="Returning"/>
    <x v="4"/>
    <s v="Resistance Band Set"/>
    <n v="1"/>
    <n v="39.659999999999997"/>
    <n v="0"/>
    <n v="14.76"/>
    <x v="2008"/>
    <n v="14.76"/>
    <n v="24.9"/>
    <n v="0.62783661119515888"/>
    <n v="1"/>
  </r>
  <r>
    <x v="2480"/>
    <d v="2026-11-29T00:00:00"/>
    <n v="2026"/>
    <n v="4"/>
    <n v="11"/>
    <x v="10"/>
    <x v="1"/>
    <x v="6"/>
    <x v="0"/>
    <s v="New"/>
    <x v="3"/>
    <s v="Portable Camp Stove"/>
    <n v="3"/>
    <n v="80.72"/>
    <n v="0.05"/>
    <n v="39.130000000000003"/>
    <x v="2393"/>
    <n v="117.39000000000001"/>
    <n v="112.66199999999998"/>
    <n v="0.48972406238589528"/>
    <n v="1"/>
  </r>
  <r>
    <x v="2481"/>
    <d v="2026-11-29T00:00:00"/>
    <n v="2026"/>
    <n v="4"/>
    <n v="11"/>
    <x v="10"/>
    <x v="1"/>
    <x v="14"/>
    <x v="3"/>
    <s v="New"/>
    <x v="2"/>
    <s v="Insulated Bottle"/>
    <n v="2"/>
    <n v="35.51"/>
    <n v="0.05"/>
    <n v="13.24"/>
    <x v="2394"/>
    <n v="26.48"/>
    <n v="40.98899999999999"/>
    <n v="0.60752345521646967"/>
    <n v="1"/>
  </r>
  <r>
    <x v="2482"/>
    <d v="2026-11-30T00:00:00"/>
    <n v="2026"/>
    <n v="4"/>
    <n v="11"/>
    <x v="10"/>
    <x v="3"/>
    <x v="8"/>
    <x v="2"/>
    <s v="Business"/>
    <x v="2"/>
    <s v="Carry-On Duffel"/>
    <n v="1"/>
    <n v="132.06"/>
    <n v="0.15"/>
    <n v="67.53"/>
    <x v="2395"/>
    <n v="67.53"/>
    <n v="44.721000000000004"/>
    <n v="0.39840179597509157"/>
    <n v="1"/>
  </r>
  <r>
    <x v="2483"/>
    <d v="2026-11-30T00:00:00"/>
    <n v="2026"/>
    <n v="4"/>
    <n v="11"/>
    <x v="10"/>
    <x v="3"/>
    <x v="8"/>
    <x v="0"/>
    <s v="Business"/>
    <x v="0"/>
    <s v="Compact Repair Kit"/>
    <n v="3"/>
    <n v="41.07"/>
    <n v="0.1"/>
    <n v="16.86"/>
    <x v="2396"/>
    <n v="50.58"/>
    <n v="60.309000000000012"/>
    <n v="0.54386819251684126"/>
    <n v="1"/>
  </r>
  <r>
    <x v="2484"/>
    <d v="2026-11-30T00:00:00"/>
    <n v="2026"/>
    <n v="4"/>
    <n v="11"/>
    <x v="10"/>
    <x v="1"/>
    <x v="12"/>
    <x v="0"/>
    <s v="New"/>
    <x v="1"/>
    <s v="Summit Backpack 45L"/>
    <n v="2"/>
    <n v="151.49"/>
    <n v="0.1"/>
    <n v="81.39"/>
    <x v="2397"/>
    <n v="162.78"/>
    <n v="109.90200000000002"/>
    <n v="0.40304090479019522"/>
    <n v="1"/>
  </r>
  <r>
    <x v="2485"/>
    <d v="2026-11-30T00:00:00"/>
    <n v="2026"/>
    <n v="4"/>
    <n v="11"/>
    <x v="10"/>
    <x v="0"/>
    <x v="0"/>
    <x v="2"/>
    <s v="Business"/>
    <x v="4"/>
    <s v="Recovery Roller"/>
    <n v="1"/>
    <n v="35.729999999999997"/>
    <n v="0.2"/>
    <n v="14.33"/>
    <x v="2398"/>
    <n v="14.33"/>
    <n v="14.254"/>
    <n v="0.49867058494262523"/>
    <n v="1"/>
  </r>
  <r>
    <x v="2486"/>
    <d v="2026-11-30T00:00:00"/>
    <n v="2026"/>
    <n v="4"/>
    <n v="11"/>
    <x v="10"/>
    <x v="0"/>
    <x v="0"/>
    <x v="2"/>
    <s v="Returning"/>
    <x v="0"/>
    <s v="Trail Bike Light"/>
    <n v="2"/>
    <n v="50.38"/>
    <n v="0.1"/>
    <n v="22.41"/>
    <x v="2399"/>
    <n v="44.82"/>
    <n v="45.864000000000011"/>
    <n v="0.50575625248114342"/>
    <n v="1"/>
  </r>
  <r>
    <x v="2487"/>
    <d v="2026-11-30T00:00:00"/>
    <n v="2026"/>
    <n v="4"/>
    <n v="11"/>
    <x v="10"/>
    <x v="0"/>
    <x v="9"/>
    <x v="0"/>
    <s v="Business"/>
    <x v="4"/>
    <s v="Recovery Roller"/>
    <n v="1"/>
    <n v="35.67"/>
    <n v="0.1"/>
    <n v="13.81"/>
    <x v="2400"/>
    <n v="13.81"/>
    <n v="18.292999999999999"/>
    <n v="0.5698221350029592"/>
    <n v="1"/>
  </r>
  <r>
    <x v="2488"/>
    <d v="2026-11-30T00:00:00"/>
    <n v="2026"/>
    <n v="4"/>
    <n v="11"/>
    <x v="10"/>
    <x v="1"/>
    <x v="14"/>
    <x v="1"/>
    <s v="Business"/>
    <x v="3"/>
    <s v="Portable Camp Stove"/>
    <n v="12"/>
    <n v="81.150000000000006"/>
    <n v="0.15"/>
    <n v="39.590000000000003"/>
    <x v="2401"/>
    <n v="475.08000000000004"/>
    <n v="352.65"/>
    <n v="0.42604472472907828"/>
    <n v="1"/>
  </r>
  <r>
    <x v="2489"/>
    <d v="2026-11-30T00:00:00"/>
    <n v="2026"/>
    <n v="4"/>
    <n v="11"/>
    <x v="10"/>
    <x v="0"/>
    <x v="15"/>
    <x v="2"/>
    <s v="Returning"/>
    <x v="3"/>
    <s v="Trail Tent 2P"/>
    <n v="1"/>
    <n v="194.73"/>
    <n v="0"/>
    <n v="104.48"/>
    <x v="1006"/>
    <n v="104.48"/>
    <n v="90.249999999999986"/>
    <n v="0.46346222975401835"/>
    <n v="1"/>
  </r>
  <r>
    <x v="2490"/>
    <d v="2026-11-30T00:00:00"/>
    <n v="2026"/>
    <n v="4"/>
    <n v="11"/>
    <x v="10"/>
    <x v="1"/>
    <x v="1"/>
    <x v="3"/>
    <s v="Business"/>
    <x v="3"/>
    <s v="Compact Sleeping Bag"/>
    <n v="2"/>
    <n v="122.18"/>
    <n v="0.15"/>
    <n v="61.3"/>
    <x v="2402"/>
    <n v="122.6"/>
    <n v="85.106000000000023"/>
    <n v="0.40974261696821479"/>
    <n v="1"/>
  </r>
  <r>
    <x v="2491"/>
    <d v="2026-11-30T00:00:00"/>
    <n v="2026"/>
    <n v="4"/>
    <n v="11"/>
    <x v="10"/>
    <x v="3"/>
    <x v="13"/>
    <x v="0"/>
    <s v="Returning"/>
    <x v="3"/>
    <s v="Portable Camp Stove"/>
    <n v="1"/>
    <n v="83.14"/>
    <n v="0"/>
    <n v="39.369999999999997"/>
    <x v="2403"/>
    <n v="39.369999999999997"/>
    <n v="43.77"/>
    <n v="0.52646139042578788"/>
    <n v="1"/>
  </r>
  <r>
    <x v="2492"/>
    <d v="2026-11-30T00:00:00"/>
    <n v="2026"/>
    <n v="4"/>
    <n v="11"/>
    <x v="10"/>
    <x v="2"/>
    <x v="5"/>
    <x v="0"/>
    <s v="Returning"/>
    <x v="0"/>
    <s v="Commuter Helmet"/>
    <n v="1"/>
    <n v="80.97"/>
    <n v="0"/>
    <n v="43.64"/>
    <x v="2404"/>
    <n v="43.64"/>
    <n v="37.33"/>
    <n v="0.4610349512164999"/>
    <n v="1"/>
  </r>
  <r>
    <x v="2493"/>
    <d v="2026-11-30T00:00:00"/>
    <n v="2026"/>
    <n v="4"/>
    <n v="11"/>
    <x v="10"/>
    <x v="0"/>
    <x v="9"/>
    <x v="0"/>
    <s v="New"/>
    <x v="1"/>
    <s v="Trekking Poles"/>
    <n v="1"/>
    <n v="73.03"/>
    <n v="0"/>
    <n v="32.71"/>
    <x v="2405"/>
    <n v="32.71"/>
    <n v="40.32"/>
    <n v="0.55210187594139393"/>
    <n v="1"/>
  </r>
  <r>
    <x v="2494"/>
    <d v="2026-11-30T00:00:00"/>
    <n v="2026"/>
    <n v="4"/>
    <n v="11"/>
    <x v="10"/>
    <x v="2"/>
    <x v="3"/>
    <x v="0"/>
    <s v="Returning"/>
    <x v="2"/>
    <s v="Packing Cube Set"/>
    <n v="1"/>
    <n v="46.81"/>
    <n v="0.05"/>
    <n v="17.87"/>
    <x v="2406"/>
    <n v="17.87"/>
    <n v="26.599500000000003"/>
    <n v="0.59815154206815913"/>
    <n v="1"/>
  </r>
  <r>
    <x v="2495"/>
    <d v="2026-11-30T00:00:00"/>
    <n v="2026"/>
    <n v="4"/>
    <n v="11"/>
    <x v="10"/>
    <x v="3"/>
    <x v="7"/>
    <x v="3"/>
    <s v="New"/>
    <x v="1"/>
    <s v="Summit Backpack 45L"/>
    <n v="2"/>
    <n v="153.51"/>
    <n v="0.15"/>
    <n v="81.290000000000006"/>
    <x v="2407"/>
    <n v="162.58000000000001"/>
    <n v="98.386999999999972"/>
    <n v="0.3770093536730697"/>
    <n v="1"/>
  </r>
  <r>
    <x v="2496"/>
    <d v="2026-11-30T00:00:00"/>
    <n v="2026"/>
    <n v="4"/>
    <n v="11"/>
    <x v="10"/>
    <x v="2"/>
    <x v="5"/>
    <x v="3"/>
    <s v="New"/>
    <x v="3"/>
    <s v="Trail Tent 2P"/>
    <n v="2"/>
    <n v="197.5"/>
    <n v="0"/>
    <n v="104.47"/>
    <x v="2408"/>
    <n v="208.94"/>
    <n v="186.06"/>
    <n v="0.4710379746835443"/>
    <n v="1"/>
  </r>
  <r>
    <x v="2497"/>
    <d v="2026-12-01T00:00:00"/>
    <n v="2026"/>
    <n v="4"/>
    <n v="12"/>
    <x v="11"/>
    <x v="3"/>
    <x v="8"/>
    <x v="1"/>
    <s v="Business"/>
    <x v="1"/>
    <s v="Trail Boots"/>
    <n v="8"/>
    <n v="146.55000000000001"/>
    <n v="0.1"/>
    <n v="78.03"/>
    <x v="2409"/>
    <n v="624.24"/>
    <n v="430.92000000000007"/>
    <n v="0.40839303991811671"/>
    <n v="1"/>
  </r>
  <r>
    <x v="2498"/>
    <d v="2026-12-01T00:00:00"/>
    <n v="2026"/>
    <n v="4"/>
    <n v="12"/>
    <x v="11"/>
    <x v="3"/>
    <x v="13"/>
    <x v="0"/>
    <s v="Business"/>
    <x v="0"/>
    <s v="Trail Bike Light"/>
    <n v="2"/>
    <n v="51.83"/>
    <n v="0.15"/>
    <n v="22.02"/>
    <x v="2410"/>
    <n v="44.04"/>
    <n v="44.070999999999991"/>
    <n v="0.50017591447151888"/>
    <n v="1"/>
  </r>
  <r>
    <x v="2499"/>
    <d v="2026-12-01T00:00:00"/>
    <n v="2026"/>
    <n v="4"/>
    <n v="12"/>
    <x v="11"/>
    <x v="1"/>
    <x v="12"/>
    <x v="0"/>
    <s v="New"/>
    <x v="1"/>
    <s v="Trail Boots"/>
    <n v="1"/>
    <n v="140.34"/>
    <n v="0.15"/>
    <n v="79.92"/>
    <x v="2411"/>
    <n v="79.92"/>
    <n v="39.369"/>
    <n v="0.33003043029952467"/>
    <n v="1"/>
  </r>
  <r>
    <x v="2500"/>
    <d v="2026-12-01T00:00:00"/>
    <n v="2026"/>
    <n v="4"/>
    <n v="12"/>
    <x v="11"/>
    <x v="0"/>
    <x v="0"/>
    <x v="0"/>
    <s v="New"/>
    <x v="1"/>
    <s v="Summit Backpack 45L"/>
    <n v="1"/>
    <n v="156.44999999999999"/>
    <n v="0"/>
    <n v="80.56"/>
    <x v="2412"/>
    <n v="80.56"/>
    <n v="75.889999999999986"/>
    <n v="0.48507510386705011"/>
    <n v="1"/>
  </r>
  <r>
    <x v="2501"/>
    <d v="2026-12-01T00:00:00"/>
    <n v="2026"/>
    <n v="4"/>
    <n v="12"/>
    <x v="11"/>
    <x v="2"/>
    <x v="16"/>
    <x v="3"/>
    <s v="Returning"/>
    <x v="4"/>
    <s v="Resistance Band Set"/>
    <n v="1"/>
    <n v="41.33"/>
    <n v="0"/>
    <n v="15.03"/>
    <x v="1311"/>
    <n v="15.03"/>
    <n v="26.299999999999997"/>
    <n v="0.6363416404548754"/>
    <n v="1"/>
  </r>
  <r>
    <x v="2502"/>
    <d v="2026-12-01T00:00:00"/>
    <n v="2026"/>
    <n v="4"/>
    <n v="12"/>
    <x v="11"/>
    <x v="1"/>
    <x v="11"/>
    <x v="2"/>
    <s v="New"/>
    <x v="0"/>
    <s v="Compact Repair Kit"/>
    <n v="1"/>
    <n v="39.479999999999997"/>
    <n v="0.05"/>
    <n v="16.78"/>
    <x v="2413"/>
    <n v="16.78"/>
    <n v="20.725999999999992"/>
    <n v="0.55260491654668575"/>
    <n v="1"/>
  </r>
  <r>
    <x v="2503"/>
    <d v="2026-12-02T00:00:00"/>
    <n v="2026"/>
    <n v="4"/>
    <n v="12"/>
    <x v="11"/>
    <x v="2"/>
    <x v="3"/>
    <x v="0"/>
    <s v="Business"/>
    <x v="1"/>
    <s v="Trekking Poles"/>
    <n v="1"/>
    <n v="73.010000000000005"/>
    <n v="0.1"/>
    <n v="31.51"/>
    <x v="2414"/>
    <n v="31.51"/>
    <n v="34.198999999999998"/>
    <n v="0.52046142841924237"/>
    <n v="1"/>
  </r>
  <r>
    <x v="2504"/>
    <d v="2026-12-02T00:00:00"/>
    <n v="2026"/>
    <n v="4"/>
    <n v="12"/>
    <x v="11"/>
    <x v="0"/>
    <x v="15"/>
    <x v="0"/>
    <s v="Business"/>
    <x v="4"/>
    <s v="Resistance Band Set"/>
    <n v="2"/>
    <n v="40.86"/>
    <n v="0.05"/>
    <n v="15.06"/>
    <x v="2415"/>
    <n v="30.12"/>
    <n v="47.513999999999996"/>
    <n v="0.6120256588608084"/>
    <n v="1"/>
  </r>
  <r>
    <x v="2505"/>
    <d v="2026-12-02T00:00:00"/>
    <n v="2026"/>
    <n v="4"/>
    <n v="12"/>
    <x v="11"/>
    <x v="2"/>
    <x v="5"/>
    <x v="3"/>
    <s v="Returning"/>
    <x v="3"/>
    <s v="Trail Tent 2P"/>
    <n v="6"/>
    <n v="194.79"/>
    <n v="0"/>
    <n v="105.73"/>
    <x v="2416"/>
    <n v="634.38"/>
    <n v="534.36"/>
    <n v="0.45721032907233433"/>
    <n v="1"/>
  </r>
  <r>
    <x v="2506"/>
    <d v="2026-12-02T00:00:00"/>
    <n v="2026"/>
    <n v="4"/>
    <n v="12"/>
    <x v="11"/>
    <x v="3"/>
    <x v="13"/>
    <x v="0"/>
    <s v="New"/>
    <x v="3"/>
    <s v="Portable Camp Stove"/>
    <n v="4"/>
    <n v="80.98"/>
    <n v="0.2"/>
    <n v="38.6"/>
    <x v="2417"/>
    <n v="154.4"/>
    <n v="104.73600000000002"/>
    <n v="0.40417387009138062"/>
    <n v="1"/>
  </r>
  <r>
    <x v="2507"/>
    <d v="2026-12-02T00:00:00"/>
    <n v="2026"/>
    <n v="4"/>
    <n v="12"/>
    <x v="11"/>
    <x v="0"/>
    <x v="15"/>
    <x v="0"/>
    <s v="New"/>
    <x v="3"/>
    <s v="Trail Tent 2P"/>
    <n v="3"/>
    <n v="196.48"/>
    <n v="0.05"/>
    <n v="107.2"/>
    <x v="2418"/>
    <n v="321.60000000000002"/>
    <n v="238.36799999999994"/>
    <n v="0.42568146751242919"/>
    <n v="1"/>
  </r>
  <r>
    <x v="2508"/>
    <d v="2026-12-02T00:00:00"/>
    <n v="2026"/>
    <n v="4"/>
    <n v="12"/>
    <x v="11"/>
    <x v="0"/>
    <x v="9"/>
    <x v="2"/>
    <s v="New"/>
    <x v="2"/>
    <s v="Packing Cube Set"/>
    <n v="2"/>
    <n v="46.63"/>
    <n v="0"/>
    <n v="18.68"/>
    <x v="2419"/>
    <n v="37.36"/>
    <n v="55.900000000000006"/>
    <n v="0.59939952820072917"/>
    <n v="1"/>
  </r>
  <r>
    <x v="2509"/>
    <d v="2026-12-02T00:00:00"/>
    <n v="2026"/>
    <n v="4"/>
    <n v="12"/>
    <x v="11"/>
    <x v="2"/>
    <x v="5"/>
    <x v="1"/>
    <s v="Business"/>
    <x v="1"/>
    <s v="Trail Boots"/>
    <n v="12"/>
    <n v="142.93"/>
    <n v="0.1"/>
    <n v="79.81"/>
    <x v="2420"/>
    <n v="957.72"/>
    <n v="585.92399999999998"/>
    <n v="0.37957197384889263"/>
    <n v="1"/>
  </r>
  <r>
    <x v="2510"/>
    <d v="2026-12-02T00:00:00"/>
    <n v="2026"/>
    <n v="4"/>
    <n v="12"/>
    <x v="11"/>
    <x v="1"/>
    <x v="12"/>
    <x v="2"/>
    <s v="Returning"/>
    <x v="1"/>
    <s v="Summit Backpack 45L"/>
    <n v="2"/>
    <n v="153.97"/>
    <n v="0"/>
    <n v="79.45"/>
    <x v="2421"/>
    <n v="158.9"/>
    <n v="149.04"/>
    <n v="0.48399038773787101"/>
    <n v="1"/>
  </r>
  <r>
    <x v="2511"/>
    <d v="2026-12-02T00:00:00"/>
    <n v="2026"/>
    <n v="4"/>
    <n v="12"/>
    <x v="11"/>
    <x v="3"/>
    <x v="13"/>
    <x v="0"/>
    <s v="Returning"/>
    <x v="3"/>
    <s v="Alpine Tent 4P"/>
    <n v="1"/>
    <n v="344.63"/>
    <n v="0.05"/>
    <n v="189.22"/>
    <x v="2422"/>
    <n v="189.22"/>
    <n v="138.17849999999996"/>
    <n v="0.42204988721695419"/>
    <n v="1"/>
  </r>
  <r>
    <x v="2512"/>
    <d v="2026-12-03T00:00:00"/>
    <n v="2026"/>
    <n v="4"/>
    <n v="12"/>
    <x v="11"/>
    <x v="3"/>
    <x v="13"/>
    <x v="0"/>
    <s v="New"/>
    <x v="2"/>
    <s v="Packing Cube Set"/>
    <n v="2"/>
    <n v="46.51"/>
    <n v="0.05"/>
    <n v="18.73"/>
    <x v="2423"/>
    <n v="37.46"/>
    <n v="50.908999999999985"/>
    <n v="0.57609568966492763"/>
    <n v="1"/>
  </r>
  <r>
    <x v="2513"/>
    <d v="2026-12-03T00:00:00"/>
    <n v="2026"/>
    <n v="4"/>
    <n v="12"/>
    <x v="11"/>
    <x v="0"/>
    <x v="9"/>
    <x v="1"/>
    <s v="Business"/>
    <x v="0"/>
    <s v="Commuter Helmet"/>
    <n v="6"/>
    <n v="80.17"/>
    <n v="0.1"/>
    <n v="42.67"/>
    <x v="2424"/>
    <n v="256.02"/>
    <n v="176.89800000000002"/>
    <n v="0.40861779828974543"/>
    <n v="1"/>
  </r>
  <r>
    <x v="2514"/>
    <d v="2026-12-03T00:00:00"/>
    <n v="2026"/>
    <n v="4"/>
    <n v="12"/>
    <x v="11"/>
    <x v="3"/>
    <x v="13"/>
    <x v="0"/>
    <s v="New"/>
    <x v="3"/>
    <s v="Compact Sleeping Bag"/>
    <n v="2"/>
    <n v="124.62"/>
    <n v="0.1"/>
    <n v="58.91"/>
    <x v="2425"/>
    <n v="117.82"/>
    <n v="106.49600000000001"/>
    <n v="0.47475882237557737"/>
    <n v="1"/>
  </r>
  <r>
    <x v="2515"/>
    <d v="2026-12-03T00:00:00"/>
    <n v="2026"/>
    <n v="4"/>
    <n v="12"/>
    <x v="11"/>
    <x v="2"/>
    <x v="3"/>
    <x v="0"/>
    <s v="Returning"/>
    <x v="1"/>
    <s v="Trail Boots"/>
    <n v="1"/>
    <n v="144.78"/>
    <n v="0.15"/>
    <n v="81.53"/>
    <x v="2426"/>
    <n v="81.53"/>
    <n v="41.533000000000001"/>
    <n v="0.33749380398657597"/>
    <n v="1"/>
  </r>
  <r>
    <x v="2516"/>
    <d v="2026-12-03T00:00:00"/>
    <n v="2026"/>
    <n v="4"/>
    <n v="12"/>
    <x v="11"/>
    <x v="3"/>
    <x v="7"/>
    <x v="0"/>
    <s v="Business"/>
    <x v="2"/>
    <s v="Carry-On Duffel"/>
    <n v="1"/>
    <n v="133.80000000000001"/>
    <n v="0"/>
    <n v="66.349999999999994"/>
    <x v="2427"/>
    <n v="66.349999999999994"/>
    <n v="67.450000000000017"/>
    <n v="0.50411061285500758"/>
    <n v="1"/>
  </r>
  <r>
    <x v="2517"/>
    <d v="2026-12-03T00:00:00"/>
    <n v="2026"/>
    <n v="4"/>
    <n v="12"/>
    <x v="11"/>
    <x v="3"/>
    <x v="7"/>
    <x v="2"/>
    <s v="New"/>
    <x v="3"/>
    <s v="Compact Sleeping Bag"/>
    <n v="1"/>
    <n v="124.93"/>
    <n v="0"/>
    <n v="59.41"/>
    <x v="2428"/>
    <n v="59.41"/>
    <n v="65.52000000000001"/>
    <n v="0.52445369406867848"/>
    <n v="1"/>
  </r>
  <r>
    <x v="2518"/>
    <d v="2026-12-03T00:00:00"/>
    <n v="2026"/>
    <n v="4"/>
    <n v="12"/>
    <x v="11"/>
    <x v="1"/>
    <x v="12"/>
    <x v="0"/>
    <s v="New"/>
    <x v="1"/>
    <s v="Trekking Poles"/>
    <n v="2"/>
    <n v="70.59"/>
    <n v="0.1"/>
    <n v="32.68"/>
    <x v="2429"/>
    <n v="65.36"/>
    <n v="61.702000000000012"/>
    <n v="0.48560545245628123"/>
    <n v="1"/>
  </r>
  <r>
    <x v="2519"/>
    <d v="2026-12-04T00:00:00"/>
    <n v="2026"/>
    <n v="4"/>
    <n v="12"/>
    <x v="11"/>
    <x v="3"/>
    <x v="7"/>
    <x v="0"/>
    <s v="Returning"/>
    <x v="1"/>
    <s v="Summit Backpack 45L"/>
    <n v="2"/>
    <n v="151.05000000000001"/>
    <n v="0.15"/>
    <n v="80.36"/>
    <x v="2430"/>
    <n v="160.72"/>
    <n v="96.065000000000026"/>
    <n v="0.37410674299511271"/>
    <n v="1"/>
  </r>
  <r>
    <x v="2520"/>
    <d v="2026-12-04T00:00:00"/>
    <n v="2026"/>
    <n v="4"/>
    <n v="12"/>
    <x v="11"/>
    <x v="3"/>
    <x v="7"/>
    <x v="0"/>
    <s v="Returning"/>
    <x v="3"/>
    <s v="Compact Sleeping Bag"/>
    <n v="2"/>
    <n v="120.37"/>
    <n v="0.2"/>
    <n v="59.39"/>
    <x v="2431"/>
    <n v="118.78"/>
    <n v="73.812000000000012"/>
    <n v="0.3832557946332143"/>
    <n v="1"/>
  </r>
  <r>
    <x v="2521"/>
    <d v="2026-12-04T00:00:00"/>
    <n v="2026"/>
    <n v="4"/>
    <n v="12"/>
    <x v="11"/>
    <x v="1"/>
    <x v="1"/>
    <x v="0"/>
    <s v="Returning"/>
    <x v="3"/>
    <s v="Trail Tent 2P"/>
    <n v="3"/>
    <n v="193.8"/>
    <n v="0"/>
    <n v="104.55"/>
    <x v="2432"/>
    <n v="313.64999999999998"/>
    <n v="267.75000000000011"/>
    <n v="0.46052631578947378"/>
    <n v="1"/>
  </r>
  <r>
    <x v="2522"/>
    <d v="2026-12-05T00:00:00"/>
    <n v="2026"/>
    <n v="4"/>
    <n v="12"/>
    <x v="11"/>
    <x v="3"/>
    <x v="13"/>
    <x v="0"/>
    <s v="Business"/>
    <x v="1"/>
    <s v="Trail Boots"/>
    <n v="1"/>
    <n v="146.08000000000001"/>
    <n v="0.1"/>
    <n v="81.540000000000006"/>
    <x v="2433"/>
    <n v="81.540000000000006"/>
    <n v="49.932000000000002"/>
    <n v="0.37979189485213583"/>
    <n v="1"/>
  </r>
  <r>
    <x v="2523"/>
    <d v="2026-12-05T00:00:00"/>
    <n v="2026"/>
    <n v="4"/>
    <n v="12"/>
    <x v="11"/>
    <x v="3"/>
    <x v="7"/>
    <x v="1"/>
    <s v="Business"/>
    <x v="0"/>
    <s v="Cycling Pack 12L"/>
    <n v="4"/>
    <n v="101.17"/>
    <n v="0.15"/>
    <n v="50.48"/>
    <x v="2434"/>
    <n v="201.92"/>
    <n v="142.05800000000002"/>
    <n v="0.41298571420265257"/>
    <n v="1"/>
  </r>
  <r>
    <x v="2524"/>
    <d v="2026-12-05T00:00:00"/>
    <n v="2026"/>
    <n v="4"/>
    <n v="12"/>
    <x v="11"/>
    <x v="1"/>
    <x v="6"/>
    <x v="2"/>
    <s v="New"/>
    <x v="3"/>
    <s v="Compact Sleeping Bag"/>
    <n v="2"/>
    <n v="121.64"/>
    <n v="0"/>
    <n v="61.94"/>
    <x v="2435"/>
    <n v="123.88"/>
    <n v="119.4"/>
    <n v="0.49079250246629402"/>
    <n v="1"/>
  </r>
  <r>
    <x v="2525"/>
    <d v="2026-12-05T00:00:00"/>
    <n v="2026"/>
    <n v="4"/>
    <n v="12"/>
    <x v="11"/>
    <x v="1"/>
    <x v="1"/>
    <x v="0"/>
    <s v="Returning"/>
    <x v="2"/>
    <s v="Travel Backpack 35L"/>
    <n v="1"/>
    <n v="165.1"/>
    <n v="0.05"/>
    <n v="85.23"/>
    <x v="2436"/>
    <n v="85.23"/>
    <n v="71.614999999999995"/>
    <n v="0.45659727756702473"/>
    <n v="1"/>
  </r>
  <r>
    <x v="2526"/>
    <d v="2026-12-05T00:00:00"/>
    <n v="2026"/>
    <n v="4"/>
    <n v="12"/>
    <x v="11"/>
    <x v="3"/>
    <x v="13"/>
    <x v="0"/>
    <s v="New"/>
    <x v="3"/>
    <s v="Trail Tent 2P"/>
    <n v="3"/>
    <n v="194.07"/>
    <n v="0.1"/>
    <n v="102.37"/>
    <x v="2437"/>
    <n v="307.11"/>
    <n v="216.87900000000002"/>
    <n v="0.4138999101126169"/>
    <n v="1"/>
  </r>
  <r>
    <x v="2527"/>
    <d v="2026-12-05T00:00:00"/>
    <n v="2026"/>
    <n v="4"/>
    <n v="12"/>
    <x v="11"/>
    <x v="3"/>
    <x v="13"/>
    <x v="3"/>
    <s v="New"/>
    <x v="1"/>
    <s v="Summit Backpack 45L"/>
    <n v="1"/>
    <n v="152.44"/>
    <n v="0.1"/>
    <n v="76.91"/>
    <x v="2438"/>
    <n v="76.91"/>
    <n v="60.286000000000001"/>
    <n v="0.43941514329863846"/>
    <n v="1"/>
  </r>
  <r>
    <x v="2528"/>
    <d v="2026-12-05T00:00:00"/>
    <n v="2026"/>
    <n v="4"/>
    <n v="12"/>
    <x v="11"/>
    <x v="1"/>
    <x v="12"/>
    <x v="0"/>
    <s v="Returning"/>
    <x v="3"/>
    <s v="Compact Sleeping Bag"/>
    <n v="1"/>
    <n v="123.82"/>
    <n v="0.05"/>
    <n v="59.19"/>
    <x v="2439"/>
    <n v="59.19"/>
    <n v="58.438999999999993"/>
    <n v="0.49680775999115862"/>
    <n v="1"/>
  </r>
  <r>
    <x v="2529"/>
    <d v="2026-12-05T00:00:00"/>
    <n v="2026"/>
    <n v="4"/>
    <n v="12"/>
    <x v="11"/>
    <x v="0"/>
    <x v="0"/>
    <x v="0"/>
    <s v="New"/>
    <x v="1"/>
    <s v="Trekking Poles"/>
    <n v="4"/>
    <n v="71.12"/>
    <n v="0.05"/>
    <n v="31.93"/>
    <x v="2440"/>
    <n v="127.72"/>
    <n v="142.53600000000003"/>
    <n v="0.52741104730329769"/>
    <n v="1"/>
  </r>
  <r>
    <x v="2530"/>
    <d v="2026-12-05T00:00:00"/>
    <n v="2026"/>
    <n v="4"/>
    <n v="12"/>
    <x v="11"/>
    <x v="2"/>
    <x v="16"/>
    <x v="3"/>
    <s v="Returning"/>
    <x v="1"/>
    <s v="Trekking Poles"/>
    <n v="1"/>
    <n v="71.55"/>
    <n v="0.1"/>
    <n v="32.07"/>
    <x v="2441"/>
    <n v="32.07"/>
    <n v="32.324999999999996"/>
    <n v="0.50197996738877237"/>
    <n v="1"/>
  </r>
  <r>
    <x v="2531"/>
    <d v="2026-12-05T00:00:00"/>
    <n v="2026"/>
    <n v="4"/>
    <n v="12"/>
    <x v="11"/>
    <x v="2"/>
    <x v="2"/>
    <x v="3"/>
    <s v="Returning"/>
    <x v="1"/>
    <s v="Trekking Poles"/>
    <n v="2"/>
    <n v="70.239999999999995"/>
    <n v="0.1"/>
    <n v="33.29"/>
    <x v="2442"/>
    <n v="66.58"/>
    <n v="59.85199999999999"/>
    <n v="0.47339281194634264"/>
    <n v="1"/>
  </r>
  <r>
    <x v="2532"/>
    <d v="2026-12-06T00:00:00"/>
    <n v="2026"/>
    <n v="4"/>
    <n v="12"/>
    <x v="11"/>
    <x v="0"/>
    <x v="0"/>
    <x v="3"/>
    <s v="Returning"/>
    <x v="0"/>
    <s v="Trail Bike Light"/>
    <n v="2"/>
    <n v="50.68"/>
    <n v="0.15"/>
    <n v="22.41"/>
    <x v="2443"/>
    <n v="44.82"/>
    <n v="41.335999999999991"/>
    <n v="0.47978086262129155"/>
    <n v="1"/>
  </r>
  <r>
    <x v="2533"/>
    <d v="2026-12-06T00:00:00"/>
    <n v="2026"/>
    <n v="4"/>
    <n v="12"/>
    <x v="11"/>
    <x v="3"/>
    <x v="7"/>
    <x v="0"/>
    <s v="New"/>
    <x v="0"/>
    <s v="Cycling Pack 12L"/>
    <n v="1"/>
    <n v="101.26"/>
    <n v="0"/>
    <n v="51.7"/>
    <x v="2444"/>
    <n v="51.7"/>
    <n v="49.56"/>
    <n v="0.4894331424056883"/>
    <n v="1"/>
  </r>
  <r>
    <x v="2534"/>
    <d v="2026-12-06T00:00:00"/>
    <n v="2026"/>
    <n v="4"/>
    <n v="12"/>
    <x v="11"/>
    <x v="0"/>
    <x v="0"/>
    <x v="3"/>
    <s v="Business"/>
    <x v="2"/>
    <s v="Packing Cube Set"/>
    <n v="2"/>
    <n v="46.01"/>
    <n v="0.05"/>
    <n v="18.399999999999999"/>
    <x v="2445"/>
    <n v="36.799999999999997"/>
    <n v="50.619"/>
    <n v="0.57903888170763795"/>
    <n v="1"/>
  </r>
  <r>
    <x v="2535"/>
    <d v="2026-12-06T00:00:00"/>
    <n v="2026"/>
    <n v="4"/>
    <n v="12"/>
    <x v="11"/>
    <x v="1"/>
    <x v="12"/>
    <x v="0"/>
    <s v="New"/>
    <x v="2"/>
    <s v="Carry-On Duffel"/>
    <n v="2"/>
    <n v="131.97999999999999"/>
    <n v="0.1"/>
    <n v="68.02"/>
    <x v="2446"/>
    <n v="136.04"/>
    <n v="101.524"/>
    <n v="0.42735431294303855"/>
    <n v="1"/>
  </r>
  <r>
    <x v="2536"/>
    <d v="2026-12-06T00:00:00"/>
    <n v="2026"/>
    <n v="4"/>
    <n v="12"/>
    <x v="11"/>
    <x v="3"/>
    <x v="7"/>
    <x v="2"/>
    <s v="New"/>
    <x v="1"/>
    <s v="Trekking Poles"/>
    <n v="2"/>
    <n v="73.16"/>
    <n v="0.15"/>
    <n v="32.64"/>
    <x v="2447"/>
    <n v="65.28"/>
    <n v="59.091999999999985"/>
    <n v="0.47512301804264617"/>
    <n v="1"/>
  </r>
  <r>
    <x v="2537"/>
    <d v="2026-12-06T00:00:00"/>
    <n v="2026"/>
    <n v="4"/>
    <n v="12"/>
    <x v="11"/>
    <x v="1"/>
    <x v="6"/>
    <x v="0"/>
    <s v="Business"/>
    <x v="2"/>
    <s v="Packing Cube Set"/>
    <n v="2"/>
    <n v="47.43"/>
    <n v="0.05"/>
    <n v="18.63"/>
    <x v="2448"/>
    <n v="37.26"/>
    <n v="52.856999999999992"/>
    <n v="0.58653750124837711"/>
    <n v="1"/>
  </r>
  <r>
    <x v="2538"/>
    <d v="2026-12-07T00:00:00"/>
    <n v="2026"/>
    <n v="4"/>
    <n v="12"/>
    <x v="11"/>
    <x v="0"/>
    <x v="9"/>
    <x v="0"/>
    <s v="New"/>
    <x v="2"/>
    <s v="Insulated Bottle"/>
    <n v="1"/>
    <n v="35.93"/>
    <n v="0.05"/>
    <n v="13.23"/>
    <x v="67"/>
    <n v="13.23"/>
    <n v="20.903499999999998"/>
    <n v="0.6124042363074399"/>
    <n v="1"/>
  </r>
  <r>
    <x v="2539"/>
    <d v="2026-12-07T00:00:00"/>
    <n v="2026"/>
    <n v="4"/>
    <n v="12"/>
    <x v="11"/>
    <x v="0"/>
    <x v="15"/>
    <x v="3"/>
    <s v="Returning"/>
    <x v="2"/>
    <s v="Insulated Bottle"/>
    <n v="1"/>
    <n v="35.53"/>
    <n v="0.05"/>
    <n v="13.28"/>
    <x v="2449"/>
    <n v="13.28"/>
    <n v="20.473500000000001"/>
    <n v="0.6065593197742456"/>
    <n v="1"/>
  </r>
  <r>
    <x v="2540"/>
    <d v="2026-12-07T00:00:00"/>
    <n v="2026"/>
    <n v="4"/>
    <n v="12"/>
    <x v="11"/>
    <x v="1"/>
    <x v="14"/>
    <x v="0"/>
    <s v="New"/>
    <x v="3"/>
    <s v="Trail Tent 2P"/>
    <n v="3"/>
    <n v="196.97"/>
    <n v="0.15"/>
    <n v="101.88"/>
    <x v="2450"/>
    <n v="305.64"/>
    <n v="196.63349999999997"/>
    <n v="0.39148690902466482"/>
    <n v="1"/>
  </r>
  <r>
    <x v="2541"/>
    <d v="2026-12-07T00:00:00"/>
    <n v="2026"/>
    <n v="4"/>
    <n v="12"/>
    <x v="11"/>
    <x v="0"/>
    <x v="0"/>
    <x v="0"/>
    <s v="New"/>
    <x v="2"/>
    <s v="Insulated Bottle"/>
    <n v="2"/>
    <n v="37.020000000000003"/>
    <n v="0.2"/>
    <n v="13.39"/>
    <x v="2451"/>
    <n v="26.78"/>
    <n v="32.452000000000005"/>
    <n v="0.5478795245813074"/>
    <n v="1"/>
  </r>
  <r>
    <x v="2542"/>
    <d v="2026-12-07T00:00:00"/>
    <n v="2026"/>
    <n v="4"/>
    <n v="12"/>
    <x v="11"/>
    <x v="1"/>
    <x v="14"/>
    <x v="0"/>
    <s v="New"/>
    <x v="2"/>
    <s v="Packing Cube Set"/>
    <n v="4"/>
    <n v="47.22"/>
    <n v="0"/>
    <n v="18.420000000000002"/>
    <x v="2452"/>
    <n v="73.680000000000007"/>
    <n v="115.19999999999999"/>
    <n v="0.60991105463786521"/>
    <n v="1"/>
  </r>
  <r>
    <x v="2543"/>
    <d v="2026-12-08T00:00:00"/>
    <n v="2026"/>
    <n v="4"/>
    <n v="12"/>
    <x v="11"/>
    <x v="1"/>
    <x v="12"/>
    <x v="2"/>
    <s v="Returning"/>
    <x v="2"/>
    <s v="Packing Cube Set"/>
    <n v="4"/>
    <n v="46.48"/>
    <n v="0.1"/>
    <n v="18.66"/>
    <x v="2453"/>
    <n v="74.64"/>
    <n v="92.688000000000002"/>
    <n v="0.55393000573723461"/>
    <n v="1"/>
  </r>
  <r>
    <x v="2544"/>
    <d v="2026-12-08T00:00:00"/>
    <n v="2026"/>
    <n v="4"/>
    <n v="12"/>
    <x v="11"/>
    <x v="3"/>
    <x v="13"/>
    <x v="1"/>
    <s v="Business"/>
    <x v="1"/>
    <s v="Trail Boots"/>
    <n v="12"/>
    <n v="146.99"/>
    <n v="0.15"/>
    <n v="79.239999999999995"/>
    <x v="2454"/>
    <n v="950.87999999999988"/>
    <n v="548.41800000000012"/>
    <n v="0.36578318653129671"/>
    <n v="1"/>
  </r>
  <r>
    <x v="2545"/>
    <d v="2026-12-08T00:00:00"/>
    <n v="2026"/>
    <n v="4"/>
    <n v="12"/>
    <x v="11"/>
    <x v="2"/>
    <x v="10"/>
    <x v="0"/>
    <s v="New"/>
    <x v="4"/>
    <s v="Resistance Band Set"/>
    <n v="1"/>
    <n v="40.29"/>
    <n v="0"/>
    <n v="15.07"/>
    <x v="2455"/>
    <n v="15.07"/>
    <n v="25.22"/>
    <n v="0.62596177711590961"/>
    <n v="1"/>
  </r>
  <r>
    <x v="2546"/>
    <d v="2026-12-08T00:00:00"/>
    <n v="2026"/>
    <n v="4"/>
    <n v="12"/>
    <x v="11"/>
    <x v="0"/>
    <x v="0"/>
    <x v="1"/>
    <s v="Business"/>
    <x v="3"/>
    <s v="Compact Sleeping Bag"/>
    <n v="4"/>
    <n v="125.82"/>
    <n v="0.15"/>
    <n v="61.39"/>
    <x v="2456"/>
    <n v="245.56"/>
    <n v="182.22799999999995"/>
    <n v="0.42597735326844133"/>
    <n v="1"/>
  </r>
  <r>
    <x v="2547"/>
    <d v="2026-12-08T00:00:00"/>
    <n v="2026"/>
    <n v="4"/>
    <n v="12"/>
    <x v="11"/>
    <x v="1"/>
    <x v="1"/>
    <x v="0"/>
    <s v="New"/>
    <x v="2"/>
    <s v="Insulated Bottle"/>
    <n v="3"/>
    <n v="36.25"/>
    <n v="0"/>
    <n v="13.67"/>
    <x v="2457"/>
    <n v="41.01"/>
    <n v="67.740000000000009"/>
    <n v="0.62289655172413805"/>
    <n v="1"/>
  </r>
  <r>
    <x v="2548"/>
    <d v="2026-12-08T00:00:00"/>
    <n v="2026"/>
    <n v="4"/>
    <n v="12"/>
    <x v="11"/>
    <x v="2"/>
    <x v="10"/>
    <x v="3"/>
    <s v="Returning"/>
    <x v="2"/>
    <s v="Travel Backpack 35L"/>
    <n v="1"/>
    <n v="165.29"/>
    <n v="0.05"/>
    <n v="89.92"/>
    <x v="2458"/>
    <n v="89.92"/>
    <n v="67.105499999999992"/>
    <n v="0.42735415585366704"/>
    <n v="1"/>
  </r>
  <r>
    <x v="2549"/>
    <d v="2026-12-08T00:00:00"/>
    <n v="2026"/>
    <n v="4"/>
    <n v="12"/>
    <x v="11"/>
    <x v="3"/>
    <x v="8"/>
    <x v="0"/>
    <s v="New"/>
    <x v="3"/>
    <s v="Portable Camp Stove"/>
    <n v="1"/>
    <n v="82.89"/>
    <n v="0.15"/>
    <n v="38.51"/>
    <x v="2459"/>
    <n v="38.51"/>
    <n v="31.946500000000007"/>
    <n v="0.45342161475520365"/>
    <n v="1"/>
  </r>
  <r>
    <x v="2550"/>
    <d v="2026-12-08T00:00:00"/>
    <n v="2026"/>
    <n v="4"/>
    <n v="12"/>
    <x v="11"/>
    <x v="1"/>
    <x v="6"/>
    <x v="0"/>
    <s v="Business"/>
    <x v="3"/>
    <s v="Trail Tent 2P"/>
    <n v="1"/>
    <n v="199.66"/>
    <n v="0"/>
    <n v="103.15"/>
    <x v="2460"/>
    <n v="103.15"/>
    <n v="96.509999999999991"/>
    <n v="0.48337173194430527"/>
    <n v="1"/>
  </r>
  <r>
    <x v="2551"/>
    <d v="2026-12-08T00:00:00"/>
    <n v="2026"/>
    <n v="4"/>
    <n v="12"/>
    <x v="11"/>
    <x v="3"/>
    <x v="8"/>
    <x v="2"/>
    <s v="New"/>
    <x v="1"/>
    <s v="Trail Boots"/>
    <n v="2"/>
    <n v="146.25"/>
    <n v="0.05"/>
    <n v="77.3"/>
    <x v="2461"/>
    <n v="154.6"/>
    <n v="123.27500000000001"/>
    <n v="0.44363472784525421"/>
    <n v="1"/>
  </r>
  <r>
    <x v="2552"/>
    <d v="2026-12-08T00:00:00"/>
    <n v="2026"/>
    <n v="4"/>
    <n v="12"/>
    <x v="11"/>
    <x v="0"/>
    <x v="9"/>
    <x v="3"/>
    <s v="Returning"/>
    <x v="3"/>
    <s v="Alpine Tent 4P"/>
    <n v="1"/>
    <n v="333.51"/>
    <n v="0.2"/>
    <n v="199.91"/>
    <x v="2462"/>
    <n v="199.91"/>
    <n v="66.897999999999996"/>
    <n v="0.25073461065635211"/>
    <n v="1"/>
  </r>
  <r>
    <x v="2553"/>
    <d v="2026-12-08T00:00:00"/>
    <n v="2026"/>
    <n v="4"/>
    <n v="12"/>
    <x v="11"/>
    <x v="1"/>
    <x v="12"/>
    <x v="2"/>
    <s v="New"/>
    <x v="1"/>
    <s v="Summit Backpack 45L"/>
    <n v="1"/>
    <n v="151.97"/>
    <n v="0.05"/>
    <n v="80.239999999999995"/>
    <x v="2463"/>
    <n v="80.239999999999995"/>
    <n v="64.131500000000003"/>
    <n v="0.44421163456776441"/>
    <n v="1"/>
  </r>
  <r>
    <x v="2554"/>
    <d v="2026-12-08T00:00:00"/>
    <n v="2026"/>
    <n v="4"/>
    <n v="12"/>
    <x v="11"/>
    <x v="3"/>
    <x v="13"/>
    <x v="2"/>
    <s v="New"/>
    <x v="0"/>
    <s v="Compact Repair Kit"/>
    <n v="1"/>
    <n v="41.07"/>
    <n v="0"/>
    <n v="16.600000000000001"/>
    <x v="2464"/>
    <n v="16.600000000000001"/>
    <n v="24.47"/>
    <n v="0.59581202824446067"/>
    <n v="1"/>
  </r>
  <r>
    <x v="2555"/>
    <d v="2026-12-08T00:00:00"/>
    <n v="2026"/>
    <n v="4"/>
    <n v="12"/>
    <x v="11"/>
    <x v="1"/>
    <x v="11"/>
    <x v="3"/>
    <s v="Returning"/>
    <x v="3"/>
    <s v="Compact Sleeping Bag"/>
    <n v="1"/>
    <n v="122.65"/>
    <n v="0"/>
    <n v="58.9"/>
    <x v="2465"/>
    <n v="58.9"/>
    <n v="63.750000000000007"/>
    <n v="0.51977170811251527"/>
    <n v="1"/>
  </r>
  <r>
    <x v="2556"/>
    <d v="2026-12-09T00:00:00"/>
    <n v="2026"/>
    <n v="4"/>
    <n v="12"/>
    <x v="11"/>
    <x v="1"/>
    <x v="6"/>
    <x v="0"/>
    <s v="Returning"/>
    <x v="1"/>
    <s v="Trail Boots"/>
    <n v="6"/>
    <n v="143.16"/>
    <n v="0.15"/>
    <n v="80.349999999999994"/>
    <x v="2466"/>
    <n v="482.09999999999997"/>
    <n v="248.01600000000002"/>
    <n v="0.33969396643820987"/>
    <n v="1"/>
  </r>
  <r>
    <x v="2557"/>
    <d v="2026-12-09T00:00:00"/>
    <n v="2026"/>
    <n v="4"/>
    <n v="12"/>
    <x v="11"/>
    <x v="2"/>
    <x v="5"/>
    <x v="2"/>
    <s v="New"/>
    <x v="1"/>
    <s v="Trail Boots"/>
    <n v="3"/>
    <n v="142.75"/>
    <n v="0.1"/>
    <n v="81.739999999999995"/>
    <x v="2467"/>
    <n v="245.21999999999997"/>
    <n v="140.20500000000004"/>
    <n v="0.3637672698968672"/>
    <n v="1"/>
  </r>
  <r>
    <x v="2558"/>
    <d v="2026-12-09T00:00:00"/>
    <n v="2026"/>
    <n v="4"/>
    <n v="12"/>
    <x v="11"/>
    <x v="1"/>
    <x v="12"/>
    <x v="2"/>
    <s v="Returning"/>
    <x v="4"/>
    <s v="Recovery Roller"/>
    <n v="2"/>
    <n v="36.03"/>
    <n v="0.1"/>
    <n v="13.54"/>
    <x v="2468"/>
    <n v="27.08"/>
    <n v="37.774000000000001"/>
    <n v="0.58244672649335427"/>
    <n v="1"/>
  </r>
  <r>
    <x v="2559"/>
    <d v="2026-12-09T00:00:00"/>
    <n v="2026"/>
    <n v="4"/>
    <n v="12"/>
    <x v="11"/>
    <x v="0"/>
    <x v="15"/>
    <x v="2"/>
    <s v="Returning"/>
    <x v="2"/>
    <s v="Carry-On Duffel"/>
    <n v="2"/>
    <n v="133.4"/>
    <n v="0"/>
    <n v="67.69"/>
    <x v="2469"/>
    <n v="135.38"/>
    <n v="131.42000000000002"/>
    <n v="0.49257871064467768"/>
    <n v="1"/>
  </r>
  <r>
    <x v="2560"/>
    <d v="2026-12-09T00:00:00"/>
    <n v="2026"/>
    <n v="4"/>
    <n v="12"/>
    <x v="11"/>
    <x v="2"/>
    <x v="2"/>
    <x v="2"/>
    <s v="Returning"/>
    <x v="3"/>
    <s v="Trail Tent 2P"/>
    <n v="3"/>
    <n v="199.31"/>
    <n v="0.05"/>
    <n v="101.19"/>
    <x v="2470"/>
    <n v="303.57"/>
    <n v="264.46350000000001"/>
    <n v="0.46557729429690325"/>
    <n v="1"/>
  </r>
  <r>
    <x v="2561"/>
    <d v="2026-12-09T00:00:00"/>
    <n v="2026"/>
    <n v="4"/>
    <n v="12"/>
    <x v="11"/>
    <x v="1"/>
    <x v="11"/>
    <x v="0"/>
    <s v="Business"/>
    <x v="2"/>
    <s v="Packing Cube Set"/>
    <n v="1"/>
    <n v="47.44"/>
    <n v="0.15"/>
    <n v="17.899999999999999"/>
    <x v="2471"/>
    <n v="17.899999999999999"/>
    <n v="22.423999999999999"/>
    <n v="0.55609562543398472"/>
    <n v="1"/>
  </r>
  <r>
    <x v="2562"/>
    <d v="2026-12-09T00:00:00"/>
    <n v="2026"/>
    <n v="4"/>
    <n v="12"/>
    <x v="11"/>
    <x v="0"/>
    <x v="0"/>
    <x v="1"/>
    <s v="Business"/>
    <x v="1"/>
    <s v="Trail Boots"/>
    <n v="10"/>
    <n v="145.30000000000001"/>
    <n v="0.1"/>
    <n v="79.7"/>
    <x v="2472"/>
    <n v="797"/>
    <n v="510.70000000000005"/>
    <n v="0.39053299686472437"/>
    <n v="1"/>
  </r>
  <r>
    <x v="2563"/>
    <d v="2026-12-10T00:00:00"/>
    <n v="2026"/>
    <n v="4"/>
    <n v="12"/>
    <x v="11"/>
    <x v="0"/>
    <x v="0"/>
    <x v="3"/>
    <s v="New"/>
    <x v="0"/>
    <s v="Commuter Helmet"/>
    <n v="1"/>
    <n v="81.010000000000005"/>
    <n v="0.2"/>
    <n v="41.51"/>
    <x v="2473"/>
    <n v="41.51"/>
    <n v="23.298000000000009"/>
    <n v="0.35949265522774976"/>
    <n v="1"/>
  </r>
  <r>
    <x v="2564"/>
    <d v="2026-12-10T00:00:00"/>
    <n v="2026"/>
    <n v="4"/>
    <n v="12"/>
    <x v="11"/>
    <x v="3"/>
    <x v="7"/>
    <x v="3"/>
    <s v="New"/>
    <x v="2"/>
    <s v="Insulated Bottle"/>
    <n v="2"/>
    <n v="35.619999999999997"/>
    <n v="0"/>
    <n v="13.62"/>
    <x v="2474"/>
    <n v="27.24"/>
    <n v="44"/>
    <n v="0.61763054463784395"/>
    <n v="1"/>
  </r>
  <r>
    <x v="2565"/>
    <d v="2026-12-10T00:00:00"/>
    <n v="2026"/>
    <n v="4"/>
    <n v="12"/>
    <x v="11"/>
    <x v="0"/>
    <x v="0"/>
    <x v="0"/>
    <s v="New"/>
    <x v="0"/>
    <s v="Trail Bike Light"/>
    <n v="2"/>
    <n v="49.88"/>
    <n v="0.05"/>
    <n v="22.31"/>
    <x v="2475"/>
    <n v="44.62"/>
    <n v="50.152000000000008"/>
    <n v="0.52918583547883347"/>
    <n v="1"/>
  </r>
  <r>
    <x v="2566"/>
    <d v="2026-12-10T00:00:00"/>
    <n v="2026"/>
    <n v="4"/>
    <n v="12"/>
    <x v="11"/>
    <x v="3"/>
    <x v="7"/>
    <x v="3"/>
    <s v="Returning"/>
    <x v="0"/>
    <s v="Cycling Pack 12L"/>
    <n v="1"/>
    <n v="101.18"/>
    <n v="0.05"/>
    <n v="49.12"/>
    <x v="2476"/>
    <n v="49.12"/>
    <n v="47.000999999999998"/>
    <n v="0.48897743469169069"/>
    <n v="1"/>
  </r>
  <r>
    <x v="2567"/>
    <d v="2026-12-10T00:00:00"/>
    <n v="2026"/>
    <n v="4"/>
    <n v="12"/>
    <x v="11"/>
    <x v="1"/>
    <x v="12"/>
    <x v="2"/>
    <s v="Business"/>
    <x v="4"/>
    <s v="Recovery Roller"/>
    <n v="2"/>
    <n v="36.64"/>
    <n v="0"/>
    <n v="13.7"/>
    <x v="2477"/>
    <n v="27.4"/>
    <n v="45.88"/>
    <n v="0.62609170305676853"/>
    <n v="1"/>
  </r>
  <r>
    <x v="2568"/>
    <d v="2026-12-10T00:00:00"/>
    <n v="2026"/>
    <n v="4"/>
    <n v="12"/>
    <x v="11"/>
    <x v="1"/>
    <x v="12"/>
    <x v="2"/>
    <s v="Returning"/>
    <x v="0"/>
    <s v="Compact Repair Kit"/>
    <n v="3"/>
    <n v="39.979999999999997"/>
    <n v="0.1"/>
    <n v="16.989999999999998"/>
    <x v="2478"/>
    <n v="50.97"/>
    <n v="56.975999999999999"/>
    <n v="0.52781946528819967"/>
    <n v="1"/>
  </r>
  <r>
    <x v="2569"/>
    <d v="2026-12-10T00:00:00"/>
    <n v="2026"/>
    <n v="4"/>
    <n v="12"/>
    <x v="11"/>
    <x v="3"/>
    <x v="4"/>
    <x v="3"/>
    <s v="Business"/>
    <x v="1"/>
    <s v="Trail Boots"/>
    <n v="3"/>
    <n v="144.16"/>
    <n v="0"/>
    <n v="77.36"/>
    <x v="2479"/>
    <n v="232.07999999999998"/>
    <n v="200.40000000000003"/>
    <n v="0.46337402885682583"/>
    <n v="1"/>
  </r>
  <r>
    <x v="2570"/>
    <d v="2026-12-11T00:00:00"/>
    <n v="2026"/>
    <n v="4"/>
    <n v="12"/>
    <x v="11"/>
    <x v="3"/>
    <x v="4"/>
    <x v="0"/>
    <s v="New"/>
    <x v="0"/>
    <s v="Cycling Pack 12L"/>
    <n v="1"/>
    <n v="102.98"/>
    <n v="0.1"/>
    <n v="51.45"/>
    <x v="2480"/>
    <n v="51.45"/>
    <n v="41.231999999999999"/>
    <n v="0.4448760277076455"/>
    <n v="1"/>
  </r>
  <r>
    <x v="2571"/>
    <d v="2026-12-11T00:00:00"/>
    <n v="2026"/>
    <n v="4"/>
    <n v="12"/>
    <x v="11"/>
    <x v="3"/>
    <x v="13"/>
    <x v="0"/>
    <s v="New"/>
    <x v="4"/>
    <s v="Weighted Vest"/>
    <n v="2"/>
    <n v="122.49"/>
    <n v="0.15"/>
    <n v="70.930000000000007"/>
    <x v="2481"/>
    <n v="141.86000000000001"/>
    <n v="66.372999999999962"/>
    <n v="0.31874390706564265"/>
    <n v="1"/>
  </r>
  <r>
    <x v="2572"/>
    <d v="2026-12-11T00:00:00"/>
    <n v="2026"/>
    <n v="4"/>
    <n v="12"/>
    <x v="11"/>
    <x v="1"/>
    <x v="11"/>
    <x v="3"/>
    <s v="New"/>
    <x v="1"/>
    <s v="Trail Boots"/>
    <n v="1"/>
    <n v="141.74"/>
    <n v="0.15"/>
    <n v="78.97"/>
    <x v="2482"/>
    <n v="78.97"/>
    <n v="41.509"/>
    <n v="0.34453307215365336"/>
    <n v="1"/>
  </r>
  <r>
    <x v="2573"/>
    <d v="2026-12-11T00:00:00"/>
    <n v="2026"/>
    <n v="4"/>
    <n v="12"/>
    <x v="11"/>
    <x v="3"/>
    <x v="7"/>
    <x v="0"/>
    <s v="Returning"/>
    <x v="0"/>
    <s v="Compact Repair Kit"/>
    <n v="6"/>
    <n v="39.44"/>
    <n v="0.1"/>
    <n v="16.89"/>
    <x v="2483"/>
    <n v="101.34"/>
    <n v="111.636"/>
    <n v="0.52417173766058145"/>
    <n v="1"/>
  </r>
  <r>
    <x v="2574"/>
    <d v="2026-12-11T00:00:00"/>
    <n v="2026"/>
    <n v="4"/>
    <n v="12"/>
    <x v="11"/>
    <x v="2"/>
    <x v="3"/>
    <x v="2"/>
    <s v="Returning"/>
    <x v="0"/>
    <s v="Trail Bike Light"/>
    <n v="1"/>
    <n v="49.64"/>
    <n v="0.1"/>
    <n v="22"/>
    <x v="2484"/>
    <n v="22"/>
    <n v="22.676000000000002"/>
    <n v="0.50756558331094992"/>
    <n v="1"/>
  </r>
  <r>
    <x v="2575"/>
    <d v="2026-12-11T00:00:00"/>
    <n v="2026"/>
    <n v="4"/>
    <n v="12"/>
    <x v="11"/>
    <x v="2"/>
    <x v="2"/>
    <x v="0"/>
    <s v="New"/>
    <x v="2"/>
    <s v="Travel Backpack 35L"/>
    <n v="1"/>
    <n v="164.29"/>
    <n v="0.05"/>
    <n v="88.66"/>
    <x v="2485"/>
    <n v="88.66"/>
    <n v="67.41549999999998"/>
    <n v="0.43194159237035917"/>
    <n v="1"/>
  </r>
  <r>
    <x v="2576"/>
    <d v="2026-12-11T00:00:00"/>
    <n v="2026"/>
    <n v="4"/>
    <n v="12"/>
    <x v="11"/>
    <x v="3"/>
    <x v="8"/>
    <x v="0"/>
    <s v="Returning"/>
    <x v="2"/>
    <s v="Insulated Bottle"/>
    <n v="1"/>
    <n v="35.81"/>
    <n v="0"/>
    <n v="13.28"/>
    <x v="2486"/>
    <n v="13.28"/>
    <n v="22.53"/>
    <n v="0.62915386763473891"/>
    <n v="1"/>
  </r>
  <r>
    <x v="2577"/>
    <d v="2026-12-11T00:00:00"/>
    <n v="2026"/>
    <n v="4"/>
    <n v="12"/>
    <x v="11"/>
    <x v="0"/>
    <x v="9"/>
    <x v="2"/>
    <s v="New"/>
    <x v="4"/>
    <s v="Resistance Band Set"/>
    <n v="1"/>
    <n v="41.31"/>
    <n v="0.05"/>
    <n v="14.56"/>
    <x v="2487"/>
    <n v="14.56"/>
    <n v="24.6845"/>
    <n v="0.62899259768884808"/>
    <n v="1"/>
  </r>
  <r>
    <x v="2578"/>
    <d v="2026-12-11T00:00:00"/>
    <n v="2026"/>
    <n v="4"/>
    <n v="12"/>
    <x v="11"/>
    <x v="3"/>
    <x v="13"/>
    <x v="3"/>
    <s v="New"/>
    <x v="2"/>
    <s v="Insulated Bottle"/>
    <n v="3"/>
    <n v="36.6"/>
    <n v="0.15"/>
    <n v="13.95"/>
    <x v="2488"/>
    <n v="41.849999999999994"/>
    <n v="51.480000000000018"/>
    <n v="0.55159112825458068"/>
    <n v="1"/>
  </r>
  <r>
    <x v="2579"/>
    <d v="2026-12-12T00:00:00"/>
    <n v="2026"/>
    <n v="4"/>
    <n v="12"/>
    <x v="11"/>
    <x v="1"/>
    <x v="1"/>
    <x v="0"/>
    <s v="New"/>
    <x v="0"/>
    <s v="Trail Bike Light"/>
    <n v="5"/>
    <n v="49.59"/>
    <n v="0"/>
    <n v="22.63"/>
    <x v="2489"/>
    <n v="113.14999999999999"/>
    <n v="134.80000000000001"/>
    <n v="0.54365799556362171"/>
    <n v="1"/>
  </r>
  <r>
    <x v="2580"/>
    <d v="2026-12-12T00:00:00"/>
    <n v="2026"/>
    <n v="4"/>
    <n v="12"/>
    <x v="11"/>
    <x v="0"/>
    <x v="0"/>
    <x v="0"/>
    <s v="New"/>
    <x v="1"/>
    <s v="Trekking Poles"/>
    <n v="5"/>
    <n v="72.3"/>
    <n v="0.05"/>
    <n v="31.73"/>
    <x v="2490"/>
    <n v="158.65"/>
    <n v="184.77500000000001"/>
    <n v="0.53803596127247577"/>
    <n v="1"/>
  </r>
  <r>
    <x v="2581"/>
    <d v="2026-12-12T00:00:00"/>
    <n v="2026"/>
    <n v="4"/>
    <n v="12"/>
    <x v="11"/>
    <x v="3"/>
    <x v="4"/>
    <x v="0"/>
    <s v="New"/>
    <x v="0"/>
    <s v="Trail Bike Light"/>
    <n v="1"/>
    <n v="51.57"/>
    <n v="0.1"/>
    <n v="23.11"/>
    <x v="2491"/>
    <n v="23.11"/>
    <n v="23.303000000000004"/>
    <n v="0.5020791588563549"/>
    <n v="1"/>
  </r>
  <r>
    <x v="2582"/>
    <d v="2026-12-13T00:00:00"/>
    <n v="2026"/>
    <n v="4"/>
    <n v="12"/>
    <x v="11"/>
    <x v="0"/>
    <x v="0"/>
    <x v="0"/>
    <s v="Returning"/>
    <x v="2"/>
    <s v="Insulated Bottle"/>
    <n v="3"/>
    <n v="35.380000000000003"/>
    <n v="0"/>
    <n v="13.51"/>
    <x v="1689"/>
    <n v="40.53"/>
    <n v="65.610000000000014"/>
    <n v="0.61814584511023185"/>
    <n v="1"/>
  </r>
  <r>
    <x v="2583"/>
    <d v="2026-12-13T00:00:00"/>
    <n v="2026"/>
    <n v="4"/>
    <n v="12"/>
    <x v="11"/>
    <x v="2"/>
    <x v="2"/>
    <x v="0"/>
    <s v="Business"/>
    <x v="0"/>
    <s v="Commuter Helmet"/>
    <n v="1"/>
    <n v="83.08"/>
    <n v="0.15"/>
    <n v="42.91"/>
    <x v="2492"/>
    <n v="42.91"/>
    <n v="27.707999999999998"/>
    <n v="0.39236455294684075"/>
    <n v="1"/>
  </r>
  <r>
    <x v="2584"/>
    <d v="2026-12-13T00:00:00"/>
    <n v="2026"/>
    <n v="4"/>
    <n v="12"/>
    <x v="11"/>
    <x v="1"/>
    <x v="12"/>
    <x v="1"/>
    <s v="Business"/>
    <x v="3"/>
    <s v="Compact Sleeping Bag"/>
    <n v="3"/>
    <n v="120.5"/>
    <n v="0.15"/>
    <n v="61.44"/>
    <x v="2493"/>
    <n v="184.32"/>
    <n v="122.95499999999998"/>
    <n v="0.40014644862094212"/>
    <n v="1"/>
  </r>
  <r>
    <x v="2585"/>
    <d v="2026-12-13T00:00:00"/>
    <n v="2026"/>
    <n v="4"/>
    <n v="12"/>
    <x v="11"/>
    <x v="0"/>
    <x v="0"/>
    <x v="0"/>
    <s v="New"/>
    <x v="1"/>
    <s v="Trekking Poles"/>
    <n v="3"/>
    <n v="73.040000000000006"/>
    <n v="0.1"/>
    <n v="31.78"/>
    <x v="2494"/>
    <n v="95.34"/>
    <n v="101.86799999999999"/>
    <n v="0.51655105269563095"/>
    <n v="1"/>
  </r>
  <r>
    <x v="2586"/>
    <d v="2026-12-14T00:00:00"/>
    <n v="2026"/>
    <n v="4"/>
    <n v="12"/>
    <x v="11"/>
    <x v="1"/>
    <x v="1"/>
    <x v="0"/>
    <s v="Returning"/>
    <x v="3"/>
    <s v="Alpine Tent 4P"/>
    <n v="2"/>
    <n v="339.95"/>
    <n v="0"/>
    <n v="195.78"/>
    <x v="2495"/>
    <n v="391.56"/>
    <n v="288.33999999999997"/>
    <n v="0.42409177820267685"/>
    <n v="1"/>
  </r>
  <r>
    <x v="2587"/>
    <d v="2026-12-14T00:00:00"/>
    <n v="2026"/>
    <n v="4"/>
    <n v="12"/>
    <x v="11"/>
    <x v="0"/>
    <x v="15"/>
    <x v="3"/>
    <s v="Returning"/>
    <x v="3"/>
    <s v="Trail Tent 2P"/>
    <n v="2"/>
    <n v="199.43"/>
    <n v="0.05"/>
    <n v="106.58"/>
    <x v="2496"/>
    <n v="213.16"/>
    <n v="165.75699999999998"/>
    <n v="0.4374493622613923"/>
    <n v="1"/>
  </r>
  <r>
    <x v="2588"/>
    <d v="2026-12-14T00:00:00"/>
    <n v="2026"/>
    <n v="4"/>
    <n v="12"/>
    <x v="11"/>
    <x v="0"/>
    <x v="15"/>
    <x v="0"/>
    <s v="Returning"/>
    <x v="4"/>
    <s v="Training Mat"/>
    <n v="2"/>
    <n v="51.77"/>
    <n v="0.05"/>
    <n v="21.76"/>
    <x v="2497"/>
    <n v="43.52"/>
    <n v="54.842999999999996"/>
    <n v="0.55755721155312465"/>
    <n v="1"/>
  </r>
  <r>
    <x v="2589"/>
    <d v="2026-12-14T00:00:00"/>
    <n v="2026"/>
    <n v="4"/>
    <n v="12"/>
    <x v="11"/>
    <x v="1"/>
    <x v="1"/>
    <x v="0"/>
    <s v="New"/>
    <x v="2"/>
    <s v="Travel Backpack 35L"/>
    <n v="1"/>
    <n v="161.53"/>
    <n v="0"/>
    <n v="87.43"/>
    <x v="2498"/>
    <n v="87.43"/>
    <n v="74.099999999999994"/>
    <n v="0.45873831486411187"/>
    <n v="1"/>
  </r>
  <r>
    <x v="2590"/>
    <d v="2026-12-14T00:00:00"/>
    <n v="2026"/>
    <n v="4"/>
    <n v="12"/>
    <x v="11"/>
    <x v="1"/>
    <x v="12"/>
    <x v="1"/>
    <s v="Business"/>
    <x v="1"/>
    <s v="Trail Boots"/>
    <n v="4"/>
    <n v="145.85"/>
    <n v="0.1"/>
    <n v="79.47"/>
    <x v="2499"/>
    <n v="317.88"/>
    <n v="207.17999999999995"/>
    <n v="0.39458347617415146"/>
    <n v="1"/>
  </r>
  <r>
    <x v="2591"/>
    <d v="2026-12-14T00:00:00"/>
    <n v="2026"/>
    <n v="4"/>
    <n v="12"/>
    <x v="11"/>
    <x v="3"/>
    <x v="13"/>
    <x v="0"/>
    <s v="Returning"/>
    <x v="3"/>
    <s v="Trail Tent 2P"/>
    <n v="1"/>
    <n v="197.18"/>
    <n v="0"/>
    <n v="105.28"/>
    <x v="2500"/>
    <n v="105.28"/>
    <n v="91.9"/>
    <n v="0.46607160969672384"/>
    <n v="1"/>
  </r>
  <r>
    <x v="2592"/>
    <d v="2026-12-14T00:00:00"/>
    <n v="2026"/>
    <n v="4"/>
    <n v="12"/>
    <x v="11"/>
    <x v="3"/>
    <x v="7"/>
    <x v="0"/>
    <s v="New"/>
    <x v="3"/>
    <s v="Compact Sleeping Bag"/>
    <n v="1"/>
    <n v="124.9"/>
    <n v="0"/>
    <n v="62.16"/>
    <x v="2501"/>
    <n v="62.16"/>
    <n v="62.740000000000009"/>
    <n v="0.50232185748598879"/>
    <n v="1"/>
  </r>
  <r>
    <x v="2593"/>
    <d v="2026-12-14T00:00:00"/>
    <n v="2026"/>
    <n v="4"/>
    <n v="12"/>
    <x v="11"/>
    <x v="2"/>
    <x v="16"/>
    <x v="2"/>
    <s v="New"/>
    <x v="1"/>
    <s v="Trekking Poles"/>
    <n v="2"/>
    <n v="70.239999999999995"/>
    <n v="0.1"/>
    <n v="32.130000000000003"/>
    <x v="2442"/>
    <n v="64.260000000000005"/>
    <n v="62.171999999999983"/>
    <n v="0.49174259681093385"/>
    <n v="1"/>
  </r>
  <r>
    <x v="2594"/>
    <d v="2026-12-14T00:00:00"/>
    <n v="2026"/>
    <n v="4"/>
    <n v="12"/>
    <x v="11"/>
    <x v="1"/>
    <x v="11"/>
    <x v="2"/>
    <s v="Business"/>
    <x v="1"/>
    <s v="Trail Boots"/>
    <n v="5"/>
    <n v="145.6"/>
    <n v="0.15"/>
    <n v="81.180000000000007"/>
    <x v="2502"/>
    <n v="405.90000000000003"/>
    <n v="212.89999999999992"/>
    <n v="0.34405300581771159"/>
    <n v="1"/>
  </r>
  <r>
    <x v="2595"/>
    <d v="2026-12-14T00:00:00"/>
    <n v="2026"/>
    <n v="4"/>
    <n v="12"/>
    <x v="11"/>
    <x v="3"/>
    <x v="8"/>
    <x v="2"/>
    <s v="Returning"/>
    <x v="1"/>
    <s v="Summit Backpack 45L"/>
    <n v="1"/>
    <n v="152.4"/>
    <n v="0.05"/>
    <n v="77.98"/>
    <x v="2503"/>
    <n v="77.98"/>
    <n v="66.8"/>
    <n v="0.46138969470921398"/>
    <n v="1"/>
  </r>
  <r>
    <x v="2596"/>
    <d v="2026-12-14T00:00:00"/>
    <n v="2026"/>
    <n v="4"/>
    <n v="12"/>
    <x v="11"/>
    <x v="2"/>
    <x v="2"/>
    <x v="0"/>
    <s v="New"/>
    <x v="2"/>
    <s v="Insulated Bottle"/>
    <n v="1"/>
    <n v="36.17"/>
    <n v="0.05"/>
    <n v="13.87"/>
    <x v="2504"/>
    <n v="13.87"/>
    <n v="20.491500000000002"/>
    <n v="0.59635056676803988"/>
    <n v="1"/>
  </r>
  <r>
    <x v="2597"/>
    <d v="2026-12-15T00:00:00"/>
    <n v="2026"/>
    <n v="4"/>
    <n v="12"/>
    <x v="11"/>
    <x v="1"/>
    <x v="12"/>
    <x v="0"/>
    <s v="Returning"/>
    <x v="3"/>
    <s v="Compact Sleeping Bag"/>
    <n v="3"/>
    <n v="126.21"/>
    <n v="0.1"/>
    <n v="60.65"/>
    <x v="2505"/>
    <n v="181.95"/>
    <n v="158.81700000000001"/>
    <n v="0.46605745274630467"/>
    <n v="1"/>
  </r>
  <r>
    <x v="2598"/>
    <d v="2026-12-15T00:00:00"/>
    <n v="2026"/>
    <n v="4"/>
    <n v="12"/>
    <x v="11"/>
    <x v="3"/>
    <x v="13"/>
    <x v="1"/>
    <s v="Returning"/>
    <x v="1"/>
    <s v="Trail Boots"/>
    <n v="6"/>
    <n v="143.72999999999999"/>
    <n v="0.15"/>
    <n v="77.27"/>
    <x v="2506"/>
    <n v="463.62"/>
    <n v="269.40299999999991"/>
    <n v="0.36752325643260847"/>
    <n v="1"/>
  </r>
  <r>
    <x v="2599"/>
    <d v="2026-12-15T00:00:00"/>
    <n v="2026"/>
    <n v="4"/>
    <n v="12"/>
    <x v="11"/>
    <x v="1"/>
    <x v="12"/>
    <x v="3"/>
    <s v="New"/>
    <x v="1"/>
    <s v="Trail Boots"/>
    <n v="4"/>
    <n v="146.38999999999999"/>
    <n v="0"/>
    <n v="78.95"/>
    <x v="2507"/>
    <n v="315.8"/>
    <n v="269.75999999999993"/>
    <n v="0.46068720541020552"/>
    <n v="1"/>
  </r>
  <r>
    <x v="2600"/>
    <d v="2026-12-15T00:00:00"/>
    <n v="2026"/>
    <n v="4"/>
    <n v="12"/>
    <x v="11"/>
    <x v="1"/>
    <x v="12"/>
    <x v="3"/>
    <s v="Returning"/>
    <x v="1"/>
    <s v="Hiking Daypack 20L"/>
    <n v="2"/>
    <n v="89.84"/>
    <n v="0.05"/>
    <n v="45.17"/>
    <x v="2508"/>
    <n v="90.34"/>
    <n v="80.355999999999995"/>
    <n v="0.47075502647982376"/>
    <n v="1"/>
  </r>
  <r>
    <x v="2601"/>
    <d v="2026-12-15T00:00:00"/>
    <n v="2026"/>
    <n v="4"/>
    <n v="12"/>
    <x v="11"/>
    <x v="2"/>
    <x v="10"/>
    <x v="2"/>
    <s v="New"/>
    <x v="4"/>
    <s v="Training Mat"/>
    <n v="3"/>
    <n v="49.67"/>
    <n v="0.05"/>
    <n v="21.5"/>
    <x v="2509"/>
    <n v="64.5"/>
    <n v="77.059499999999986"/>
    <n v="0.54436120500566898"/>
    <n v="1"/>
  </r>
  <r>
    <x v="2602"/>
    <d v="2026-12-15T00:00:00"/>
    <n v="2026"/>
    <n v="4"/>
    <n v="12"/>
    <x v="11"/>
    <x v="1"/>
    <x v="14"/>
    <x v="1"/>
    <s v="Business"/>
    <x v="1"/>
    <s v="Hiking Daypack 20L"/>
    <n v="4"/>
    <n v="94.3"/>
    <n v="0.1"/>
    <n v="44.36"/>
    <x v="2510"/>
    <n v="177.44"/>
    <n v="162.04000000000002"/>
    <n v="0.47731825144338402"/>
    <n v="1"/>
  </r>
  <r>
    <x v="2603"/>
    <d v="2026-12-16T00:00:00"/>
    <n v="2026"/>
    <n v="4"/>
    <n v="12"/>
    <x v="11"/>
    <x v="1"/>
    <x v="12"/>
    <x v="2"/>
    <s v="Business"/>
    <x v="4"/>
    <s v="Recovery Roller"/>
    <n v="2"/>
    <n v="36.020000000000003"/>
    <n v="0.1"/>
    <n v="13.59"/>
    <x v="2511"/>
    <n v="27.18"/>
    <n v="37.656000000000013"/>
    <n v="0.58078845086063302"/>
    <n v="1"/>
  </r>
  <r>
    <x v="2604"/>
    <d v="2026-12-16T00:00:00"/>
    <n v="2026"/>
    <n v="4"/>
    <n v="12"/>
    <x v="11"/>
    <x v="1"/>
    <x v="14"/>
    <x v="0"/>
    <s v="Returning"/>
    <x v="1"/>
    <s v="Summit Backpack 45L"/>
    <n v="1"/>
    <n v="154.12"/>
    <n v="0"/>
    <n v="77.45"/>
    <x v="2512"/>
    <n v="77.45"/>
    <n v="76.67"/>
    <n v="0.49746950428237735"/>
    <n v="1"/>
  </r>
  <r>
    <x v="2605"/>
    <d v="2026-12-16T00:00:00"/>
    <n v="2026"/>
    <n v="4"/>
    <n v="12"/>
    <x v="11"/>
    <x v="0"/>
    <x v="9"/>
    <x v="0"/>
    <s v="Returning"/>
    <x v="1"/>
    <s v="Summit Backpack 45L"/>
    <n v="1"/>
    <n v="150.88"/>
    <n v="0.05"/>
    <n v="81.02"/>
    <x v="2513"/>
    <n v="81.02"/>
    <n v="62.315999999999988"/>
    <n v="0.43475470223809787"/>
    <n v="1"/>
  </r>
  <r>
    <x v="2606"/>
    <d v="2026-12-17T00:00:00"/>
    <n v="2026"/>
    <n v="4"/>
    <n v="12"/>
    <x v="11"/>
    <x v="2"/>
    <x v="2"/>
    <x v="3"/>
    <s v="New"/>
    <x v="0"/>
    <s v="Compact Repair Kit"/>
    <n v="2"/>
    <n v="40.479999999999997"/>
    <n v="0"/>
    <n v="16.23"/>
    <x v="2514"/>
    <n v="32.46"/>
    <n v="48.499999999999993"/>
    <n v="0.5990612648221344"/>
    <n v="1"/>
  </r>
  <r>
    <x v="2607"/>
    <d v="2026-12-17T00:00:00"/>
    <n v="2026"/>
    <n v="4"/>
    <n v="12"/>
    <x v="11"/>
    <x v="2"/>
    <x v="10"/>
    <x v="3"/>
    <s v="Business"/>
    <x v="2"/>
    <s v="Travel Backpack 35L"/>
    <n v="3"/>
    <n v="163.34"/>
    <n v="0.1"/>
    <n v="88.53"/>
    <x v="2515"/>
    <n v="265.59000000000003"/>
    <n v="175.42799999999994"/>
    <n v="0.39777968246194023"/>
    <n v="1"/>
  </r>
  <r>
    <x v="2608"/>
    <d v="2026-12-17T00:00:00"/>
    <n v="2026"/>
    <n v="4"/>
    <n v="12"/>
    <x v="11"/>
    <x v="3"/>
    <x v="4"/>
    <x v="2"/>
    <s v="New"/>
    <x v="4"/>
    <s v="Resistance Band Set"/>
    <n v="2"/>
    <n v="40.89"/>
    <n v="0"/>
    <n v="14.95"/>
    <x v="508"/>
    <n v="29.9"/>
    <n v="51.88"/>
    <n v="0.63438493519197847"/>
    <n v="1"/>
  </r>
  <r>
    <x v="2609"/>
    <d v="2026-12-17T00:00:00"/>
    <n v="2026"/>
    <n v="4"/>
    <n v="12"/>
    <x v="11"/>
    <x v="2"/>
    <x v="2"/>
    <x v="3"/>
    <s v="New"/>
    <x v="4"/>
    <s v="Resistance Band Set"/>
    <n v="1"/>
    <n v="40.159999999999997"/>
    <n v="0.15"/>
    <n v="14.46"/>
    <x v="2516"/>
    <n v="14.46"/>
    <n v="19.675999999999995"/>
    <n v="0.576400281228029"/>
    <n v="1"/>
  </r>
  <r>
    <x v="2610"/>
    <d v="2026-12-17T00:00:00"/>
    <n v="2026"/>
    <n v="4"/>
    <n v="12"/>
    <x v="11"/>
    <x v="3"/>
    <x v="13"/>
    <x v="0"/>
    <s v="New"/>
    <x v="3"/>
    <s v="Portable Camp Stove"/>
    <n v="2"/>
    <n v="79.86"/>
    <n v="0"/>
    <n v="39.049999999999997"/>
    <x v="2517"/>
    <n v="78.099999999999994"/>
    <n v="81.62"/>
    <n v="0.51101928374655647"/>
    <n v="1"/>
  </r>
  <r>
    <x v="2611"/>
    <d v="2026-12-18T00:00:00"/>
    <n v="2026"/>
    <n v="4"/>
    <n v="12"/>
    <x v="11"/>
    <x v="1"/>
    <x v="11"/>
    <x v="3"/>
    <s v="Returning"/>
    <x v="3"/>
    <s v="Compact Sleeping Bag"/>
    <n v="2"/>
    <n v="123.42"/>
    <n v="0.1"/>
    <n v="60.03"/>
    <x v="1303"/>
    <n v="120.06"/>
    <n v="102.096"/>
    <n v="0.45956895154756117"/>
    <n v="1"/>
  </r>
  <r>
    <x v="2612"/>
    <d v="2026-12-18T00:00:00"/>
    <n v="2026"/>
    <n v="4"/>
    <n v="12"/>
    <x v="11"/>
    <x v="2"/>
    <x v="2"/>
    <x v="0"/>
    <s v="Returning"/>
    <x v="2"/>
    <s v="Packing Cube Set"/>
    <n v="1"/>
    <n v="47.61"/>
    <n v="0.05"/>
    <n v="18.18"/>
    <x v="2518"/>
    <n v="18.18"/>
    <n v="27.049499999999995"/>
    <n v="0.59804994527907662"/>
    <n v="1"/>
  </r>
  <r>
    <x v="2613"/>
    <d v="2026-12-18T00:00:00"/>
    <n v="2026"/>
    <n v="4"/>
    <n v="12"/>
    <x v="11"/>
    <x v="3"/>
    <x v="8"/>
    <x v="0"/>
    <s v="Returning"/>
    <x v="1"/>
    <s v="Hiking Daypack 20L"/>
    <n v="2"/>
    <n v="93.88"/>
    <n v="0.1"/>
    <n v="45.89"/>
    <x v="2519"/>
    <n v="91.78"/>
    <n v="77.204000000000008"/>
    <n v="0.45687165648818823"/>
    <n v="1"/>
  </r>
  <r>
    <x v="2614"/>
    <d v="2026-12-18T00:00:00"/>
    <n v="2026"/>
    <n v="4"/>
    <n v="12"/>
    <x v="11"/>
    <x v="1"/>
    <x v="11"/>
    <x v="0"/>
    <s v="New"/>
    <x v="1"/>
    <s v="Trail Boots"/>
    <n v="3"/>
    <n v="145.43"/>
    <n v="0.05"/>
    <n v="81.72"/>
    <x v="2520"/>
    <n v="245.16"/>
    <n v="169.31550000000001"/>
    <n v="0.40850544845232106"/>
    <n v="1"/>
  </r>
  <r>
    <x v="2615"/>
    <d v="2026-12-18T00:00:00"/>
    <n v="2026"/>
    <n v="4"/>
    <n v="12"/>
    <x v="11"/>
    <x v="3"/>
    <x v="4"/>
    <x v="0"/>
    <s v="Returning"/>
    <x v="2"/>
    <s v="Insulated Bottle"/>
    <n v="2"/>
    <n v="36.89"/>
    <n v="0.1"/>
    <n v="13.74"/>
    <x v="2521"/>
    <n v="27.48"/>
    <n v="38.921999999999997"/>
    <n v="0.58615704346254627"/>
    <n v="1"/>
  </r>
  <r>
    <x v="2616"/>
    <d v="2026-12-19T00:00:00"/>
    <n v="2026"/>
    <n v="4"/>
    <n v="12"/>
    <x v="11"/>
    <x v="0"/>
    <x v="0"/>
    <x v="3"/>
    <s v="Returning"/>
    <x v="1"/>
    <s v="Trail Boots"/>
    <n v="1"/>
    <n v="145.44"/>
    <n v="0.1"/>
    <n v="80.42"/>
    <x v="2522"/>
    <n v="80.42"/>
    <n v="50.476000000000013"/>
    <n v="0.38561911746730232"/>
    <n v="1"/>
  </r>
  <r>
    <x v="2617"/>
    <d v="2026-12-19T00:00:00"/>
    <n v="2026"/>
    <n v="4"/>
    <n v="12"/>
    <x v="11"/>
    <x v="0"/>
    <x v="15"/>
    <x v="0"/>
    <s v="New"/>
    <x v="4"/>
    <s v="Training Mat"/>
    <n v="2"/>
    <n v="51.56"/>
    <n v="0"/>
    <n v="21.9"/>
    <x v="836"/>
    <n v="43.8"/>
    <n v="59.320000000000007"/>
    <n v="0.57525213343677273"/>
    <n v="1"/>
  </r>
  <r>
    <x v="2618"/>
    <d v="2026-12-19T00:00:00"/>
    <n v="2026"/>
    <n v="4"/>
    <n v="12"/>
    <x v="11"/>
    <x v="3"/>
    <x v="7"/>
    <x v="0"/>
    <s v="New"/>
    <x v="3"/>
    <s v="Compact Sleeping Bag"/>
    <n v="2"/>
    <n v="122"/>
    <n v="0.15"/>
    <n v="60.01"/>
    <x v="2523"/>
    <n v="120.02"/>
    <n v="87.38000000000001"/>
    <n v="0.4213114754098361"/>
    <n v="1"/>
  </r>
  <r>
    <x v="2619"/>
    <d v="2026-12-19T00:00:00"/>
    <n v="2026"/>
    <n v="4"/>
    <n v="12"/>
    <x v="11"/>
    <x v="2"/>
    <x v="3"/>
    <x v="3"/>
    <s v="New"/>
    <x v="1"/>
    <s v="Trekking Poles"/>
    <n v="1"/>
    <n v="71.89"/>
    <n v="0.15"/>
    <n v="32.409999999999997"/>
    <x v="2524"/>
    <n v="32.409999999999997"/>
    <n v="28.6965"/>
    <n v="0.46961452545964832"/>
    <n v="1"/>
  </r>
  <r>
    <x v="2620"/>
    <d v="2026-12-19T00:00:00"/>
    <n v="2026"/>
    <n v="4"/>
    <n v="12"/>
    <x v="11"/>
    <x v="2"/>
    <x v="5"/>
    <x v="0"/>
    <s v="Returning"/>
    <x v="1"/>
    <s v="Trekking Poles"/>
    <n v="2"/>
    <n v="70.59"/>
    <n v="0.15"/>
    <n v="31.56"/>
    <x v="2525"/>
    <n v="63.12"/>
    <n v="56.883000000000003"/>
    <n v="0.47401314967125824"/>
    <n v="1"/>
  </r>
  <r>
    <x v="2621"/>
    <d v="2026-12-20T00:00:00"/>
    <n v="2026"/>
    <n v="4"/>
    <n v="12"/>
    <x v="11"/>
    <x v="3"/>
    <x v="7"/>
    <x v="0"/>
    <s v="Returning"/>
    <x v="1"/>
    <s v="Trail Boots"/>
    <n v="4"/>
    <n v="141.91"/>
    <n v="0.05"/>
    <n v="80.260000000000005"/>
    <x v="2526"/>
    <n v="321.04000000000002"/>
    <n v="218.2179999999999"/>
    <n v="0.40466344495584661"/>
    <n v="1"/>
  </r>
  <r>
    <x v="2622"/>
    <d v="2026-12-20T00:00:00"/>
    <n v="2026"/>
    <n v="4"/>
    <n v="12"/>
    <x v="11"/>
    <x v="1"/>
    <x v="6"/>
    <x v="1"/>
    <s v="Business"/>
    <x v="1"/>
    <s v="Trail Boots"/>
    <n v="3"/>
    <n v="140.4"/>
    <n v="0.2"/>
    <n v="81.760000000000005"/>
    <x v="2527"/>
    <n v="245.28000000000003"/>
    <n v="91.68"/>
    <n v="0.27207977207977208"/>
    <n v="1"/>
  </r>
  <r>
    <x v="2623"/>
    <d v="2026-12-20T00:00:00"/>
    <n v="2026"/>
    <n v="4"/>
    <n v="12"/>
    <x v="11"/>
    <x v="3"/>
    <x v="13"/>
    <x v="3"/>
    <s v="Returning"/>
    <x v="1"/>
    <s v="Trekking Poles"/>
    <n v="2"/>
    <n v="72.349999999999994"/>
    <n v="0.15"/>
    <n v="32.44"/>
    <x v="2528"/>
    <n v="64.88"/>
    <n v="58.114999999999995"/>
    <n v="0.47249888206837676"/>
    <n v="1"/>
  </r>
  <r>
    <x v="2624"/>
    <d v="2026-12-20T00:00:00"/>
    <n v="2026"/>
    <n v="4"/>
    <n v="12"/>
    <x v="11"/>
    <x v="3"/>
    <x v="8"/>
    <x v="0"/>
    <s v="New"/>
    <x v="3"/>
    <s v="Compact Sleeping Bag"/>
    <n v="4"/>
    <n v="120.8"/>
    <n v="0.1"/>
    <n v="59.93"/>
    <x v="2529"/>
    <n v="239.72"/>
    <n v="195.16"/>
    <n v="0.44876747608535689"/>
    <n v="1"/>
  </r>
  <r>
    <x v="2625"/>
    <d v="2026-12-20T00:00:00"/>
    <n v="2026"/>
    <n v="4"/>
    <n v="12"/>
    <x v="11"/>
    <x v="3"/>
    <x v="7"/>
    <x v="0"/>
    <s v="New"/>
    <x v="1"/>
    <s v="Trekking Poles"/>
    <n v="1"/>
    <n v="71.23"/>
    <n v="0"/>
    <n v="31.63"/>
    <x v="2530"/>
    <n v="31.63"/>
    <n v="39.600000000000009"/>
    <n v="0.55594552856942303"/>
    <n v="1"/>
  </r>
  <r>
    <x v="2626"/>
    <d v="2026-12-20T00:00:00"/>
    <n v="2026"/>
    <n v="4"/>
    <n v="12"/>
    <x v="11"/>
    <x v="2"/>
    <x v="10"/>
    <x v="1"/>
    <s v="Business"/>
    <x v="0"/>
    <s v="Trail Bike Light"/>
    <n v="5"/>
    <n v="51.02"/>
    <n v="0.05"/>
    <n v="22.56"/>
    <x v="2531"/>
    <n v="112.8"/>
    <n v="129.54500000000002"/>
    <n v="0.5345478553302111"/>
    <n v="1"/>
  </r>
  <r>
    <x v="2627"/>
    <d v="2026-12-20T00:00:00"/>
    <n v="2026"/>
    <n v="4"/>
    <n v="12"/>
    <x v="11"/>
    <x v="2"/>
    <x v="2"/>
    <x v="3"/>
    <s v="New"/>
    <x v="2"/>
    <s v="Carry-On Duffel"/>
    <n v="1"/>
    <n v="130.52000000000001"/>
    <n v="0.1"/>
    <n v="66.09"/>
    <x v="2532"/>
    <n v="66.09"/>
    <n v="51.378000000000014"/>
    <n v="0.43737869036673821"/>
    <n v="1"/>
  </r>
  <r>
    <x v="2628"/>
    <d v="2026-12-20T00:00:00"/>
    <n v="2026"/>
    <n v="4"/>
    <n v="12"/>
    <x v="11"/>
    <x v="1"/>
    <x v="14"/>
    <x v="0"/>
    <s v="Returning"/>
    <x v="0"/>
    <s v="Commuter Helmet"/>
    <n v="2"/>
    <n v="79.87"/>
    <n v="0.15"/>
    <n v="41.9"/>
    <x v="2533"/>
    <n v="83.8"/>
    <n v="51.978999999999999"/>
    <n v="0.38282061290773978"/>
    <n v="1"/>
  </r>
  <r>
    <x v="2629"/>
    <d v="2026-12-20T00:00:00"/>
    <n v="2026"/>
    <n v="4"/>
    <n v="12"/>
    <x v="11"/>
    <x v="3"/>
    <x v="13"/>
    <x v="0"/>
    <s v="Returning"/>
    <x v="1"/>
    <s v="Trekking Poles"/>
    <n v="3"/>
    <n v="71.3"/>
    <n v="0.1"/>
    <n v="32.93"/>
    <x v="2534"/>
    <n v="98.789999999999992"/>
    <n v="93.72"/>
    <n v="0.48683185289075892"/>
    <n v="1"/>
  </r>
  <r>
    <x v="2630"/>
    <d v="2026-12-20T00:00:00"/>
    <n v="2026"/>
    <n v="4"/>
    <n v="12"/>
    <x v="11"/>
    <x v="0"/>
    <x v="9"/>
    <x v="0"/>
    <s v="Returning"/>
    <x v="3"/>
    <s v="Compact Sleeping Bag"/>
    <n v="2"/>
    <n v="122.95"/>
    <n v="0.1"/>
    <n v="59.79"/>
    <x v="2535"/>
    <n v="119.58"/>
    <n v="101.73"/>
    <n v="0.45967195336857802"/>
    <n v="1"/>
  </r>
  <r>
    <x v="2631"/>
    <d v="2026-12-21T00:00:00"/>
    <n v="2026"/>
    <n v="4"/>
    <n v="12"/>
    <x v="11"/>
    <x v="3"/>
    <x v="13"/>
    <x v="0"/>
    <s v="Business"/>
    <x v="4"/>
    <s v="Training Mat"/>
    <n v="2"/>
    <n v="50.04"/>
    <n v="0.05"/>
    <n v="22.43"/>
    <x v="2536"/>
    <n v="44.86"/>
    <n v="50.215999999999994"/>
    <n v="0.52816694013210486"/>
    <n v="1"/>
  </r>
  <r>
    <x v="2632"/>
    <d v="2026-12-21T00:00:00"/>
    <n v="2026"/>
    <n v="4"/>
    <n v="12"/>
    <x v="11"/>
    <x v="1"/>
    <x v="1"/>
    <x v="3"/>
    <s v="Returning"/>
    <x v="3"/>
    <s v="Portable Camp Stove"/>
    <n v="1"/>
    <n v="80.92"/>
    <n v="0.05"/>
    <n v="40.14"/>
    <x v="2537"/>
    <n v="40.14"/>
    <n v="36.733999999999995"/>
    <n v="0.47784686630069978"/>
    <n v="1"/>
  </r>
  <r>
    <x v="2633"/>
    <d v="2026-12-21T00:00:00"/>
    <n v="2026"/>
    <n v="4"/>
    <n v="12"/>
    <x v="11"/>
    <x v="2"/>
    <x v="5"/>
    <x v="0"/>
    <s v="Business"/>
    <x v="0"/>
    <s v="Trail Bike Light"/>
    <n v="6"/>
    <n v="50.35"/>
    <n v="0.15"/>
    <n v="22.91"/>
    <x v="2430"/>
    <n v="137.46"/>
    <n v="119.32500000000002"/>
    <n v="0.46468835796483443"/>
    <n v="1"/>
  </r>
  <r>
    <x v="2634"/>
    <d v="2026-12-21T00:00:00"/>
    <n v="2026"/>
    <n v="4"/>
    <n v="12"/>
    <x v="11"/>
    <x v="1"/>
    <x v="1"/>
    <x v="0"/>
    <s v="Returning"/>
    <x v="4"/>
    <s v="Recovery Roller"/>
    <n v="1"/>
    <n v="35.799999999999997"/>
    <n v="0.05"/>
    <n v="14.12"/>
    <x v="2538"/>
    <n v="14.12"/>
    <n v="19.89"/>
    <n v="0.58482799176712741"/>
    <n v="1"/>
  </r>
  <r>
    <x v="2635"/>
    <d v="2026-12-21T00:00:00"/>
    <n v="2026"/>
    <n v="4"/>
    <n v="12"/>
    <x v="11"/>
    <x v="1"/>
    <x v="6"/>
    <x v="1"/>
    <s v="Business"/>
    <x v="0"/>
    <s v="Compact Repair Kit"/>
    <n v="4"/>
    <n v="40.64"/>
    <n v="0.1"/>
    <n v="16.260000000000002"/>
    <x v="2539"/>
    <n v="65.040000000000006"/>
    <n v="81.263999999999996"/>
    <n v="0.55544619422572172"/>
    <n v="1"/>
  </r>
  <r>
    <x v="2636"/>
    <d v="2026-12-21T00:00:00"/>
    <n v="2026"/>
    <n v="4"/>
    <n v="12"/>
    <x v="11"/>
    <x v="2"/>
    <x v="10"/>
    <x v="0"/>
    <s v="New"/>
    <x v="3"/>
    <s v="Portable Camp Stove"/>
    <n v="3"/>
    <n v="81.510000000000005"/>
    <n v="0.05"/>
    <n v="39.9"/>
    <x v="2540"/>
    <n v="119.69999999999999"/>
    <n v="112.60350000000003"/>
    <n v="0.48472580051527425"/>
    <n v="1"/>
  </r>
  <r>
    <x v="2637"/>
    <d v="2026-12-21T00:00:00"/>
    <n v="2026"/>
    <n v="4"/>
    <n v="12"/>
    <x v="11"/>
    <x v="3"/>
    <x v="7"/>
    <x v="2"/>
    <s v="New"/>
    <x v="4"/>
    <s v="Weighted Vest"/>
    <n v="2"/>
    <n v="122.4"/>
    <n v="0.1"/>
    <n v="71.09"/>
    <x v="2541"/>
    <n v="142.18"/>
    <n v="78.140000000000015"/>
    <n v="0.35466594045025424"/>
    <n v="1"/>
  </r>
  <r>
    <x v="2638"/>
    <d v="2026-12-21T00:00:00"/>
    <n v="2026"/>
    <n v="4"/>
    <n v="12"/>
    <x v="11"/>
    <x v="0"/>
    <x v="9"/>
    <x v="3"/>
    <s v="Returning"/>
    <x v="2"/>
    <s v="Packing Cube Set"/>
    <n v="1"/>
    <n v="45.94"/>
    <n v="0.05"/>
    <n v="18.100000000000001"/>
    <x v="2542"/>
    <n v="18.100000000000001"/>
    <n v="25.542999999999992"/>
    <n v="0.58527140664024002"/>
    <n v="1"/>
  </r>
  <r>
    <x v="2639"/>
    <d v="2026-12-21T00:00:00"/>
    <n v="2026"/>
    <n v="4"/>
    <n v="12"/>
    <x v="11"/>
    <x v="3"/>
    <x v="13"/>
    <x v="1"/>
    <s v="Returning"/>
    <x v="3"/>
    <s v="Trail Tent 2P"/>
    <n v="15"/>
    <n v="196.89"/>
    <n v="0.15"/>
    <n v="105.09"/>
    <x v="2543"/>
    <n v="1576.3500000000001"/>
    <n v="933.99749999999972"/>
    <n v="0.37205904760197533"/>
    <n v="1"/>
  </r>
  <r>
    <x v="2640"/>
    <d v="2026-12-21T00:00:00"/>
    <n v="2026"/>
    <n v="4"/>
    <n v="12"/>
    <x v="11"/>
    <x v="3"/>
    <x v="13"/>
    <x v="2"/>
    <s v="Business"/>
    <x v="0"/>
    <s v="Trail Bike Light"/>
    <n v="1"/>
    <n v="51.18"/>
    <n v="0.05"/>
    <n v="22.98"/>
    <x v="2544"/>
    <n v="22.98"/>
    <n v="25.640999999999995"/>
    <n v="0.52736471894860237"/>
    <n v="1"/>
  </r>
  <r>
    <x v="2641"/>
    <d v="2026-12-22T00:00:00"/>
    <n v="2026"/>
    <n v="4"/>
    <n v="12"/>
    <x v="11"/>
    <x v="1"/>
    <x v="6"/>
    <x v="2"/>
    <s v="New"/>
    <x v="0"/>
    <s v="Compact Repair Kit"/>
    <n v="3"/>
    <n v="40.78"/>
    <n v="0.15"/>
    <n v="16.73"/>
    <x v="2545"/>
    <n v="50.19"/>
    <n v="53.799000000000007"/>
    <n v="0.51735279693044456"/>
    <n v="1"/>
  </r>
  <r>
    <x v="2642"/>
    <d v="2026-12-22T00:00:00"/>
    <n v="2026"/>
    <n v="4"/>
    <n v="12"/>
    <x v="11"/>
    <x v="2"/>
    <x v="3"/>
    <x v="3"/>
    <s v="Returning"/>
    <x v="3"/>
    <s v="Trail Tent 2P"/>
    <n v="1"/>
    <n v="195.63"/>
    <n v="0.05"/>
    <n v="102.13"/>
    <x v="2546"/>
    <n v="102.13"/>
    <n v="83.718499999999977"/>
    <n v="0.45046637449320276"/>
    <n v="1"/>
  </r>
  <r>
    <x v="2643"/>
    <d v="2026-12-22T00:00:00"/>
    <n v="2026"/>
    <n v="4"/>
    <n v="12"/>
    <x v="11"/>
    <x v="2"/>
    <x v="5"/>
    <x v="1"/>
    <s v="Returning"/>
    <x v="2"/>
    <s v="Carry-On Duffel"/>
    <n v="10"/>
    <n v="134.86000000000001"/>
    <n v="0.1"/>
    <n v="65.3"/>
    <x v="2547"/>
    <n v="653"/>
    <n v="560.74000000000024"/>
    <n v="0.46199350767050612"/>
    <n v="1"/>
  </r>
  <r>
    <x v="2644"/>
    <d v="2026-12-22T00:00:00"/>
    <n v="2026"/>
    <n v="4"/>
    <n v="12"/>
    <x v="11"/>
    <x v="3"/>
    <x v="4"/>
    <x v="0"/>
    <s v="New"/>
    <x v="0"/>
    <s v="Commuter Helmet"/>
    <n v="1"/>
    <n v="83.15"/>
    <n v="0"/>
    <n v="42.3"/>
    <x v="2548"/>
    <n v="42.3"/>
    <n v="40.850000000000009"/>
    <n v="0.49128081779915822"/>
    <n v="1"/>
  </r>
  <r>
    <x v="2645"/>
    <d v="2026-12-22T00:00:00"/>
    <n v="2026"/>
    <n v="4"/>
    <n v="12"/>
    <x v="11"/>
    <x v="1"/>
    <x v="6"/>
    <x v="3"/>
    <s v="Business"/>
    <x v="0"/>
    <s v="Commuter Helmet"/>
    <n v="1"/>
    <n v="81.599999999999994"/>
    <n v="0.15"/>
    <n v="42"/>
    <x v="2549"/>
    <n v="42"/>
    <n v="27.36"/>
    <n v="0.3944636678200692"/>
    <n v="1"/>
  </r>
  <r>
    <x v="2646"/>
    <d v="2026-12-22T00:00:00"/>
    <n v="2026"/>
    <n v="4"/>
    <n v="12"/>
    <x v="11"/>
    <x v="3"/>
    <x v="7"/>
    <x v="2"/>
    <s v="Business"/>
    <x v="2"/>
    <s v="Packing Cube Set"/>
    <n v="5"/>
    <n v="47.67"/>
    <n v="0.1"/>
    <n v="17.84"/>
    <x v="2550"/>
    <n v="89.2"/>
    <n v="125.31500000000001"/>
    <n v="0.5841782625923595"/>
    <n v="1"/>
  </r>
  <r>
    <x v="2647"/>
    <d v="2026-12-22T00:00:00"/>
    <n v="2026"/>
    <n v="4"/>
    <n v="12"/>
    <x v="11"/>
    <x v="3"/>
    <x v="7"/>
    <x v="2"/>
    <s v="Business"/>
    <x v="0"/>
    <s v="Trail Bike Light"/>
    <n v="2"/>
    <n v="50.96"/>
    <n v="0.15"/>
    <n v="22.59"/>
    <x v="2551"/>
    <n v="45.18"/>
    <n v="41.452000000000005"/>
    <n v="0.47848370117277683"/>
    <n v="1"/>
  </r>
  <r>
    <x v="2648"/>
    <d v="2026-12-23T00:00:00"/>
    <n v="2026"/>
    <n v="4"/>
    <n v="12"/>
    <x v="11"/>
    <x v="3"/>
    <x v="7"/>
    <x v="2"/>
    <s v="New"/>
    <x v="2"/>
    <s v="Packing Cube Set"/>
    <n v="5"/>
    <n v="47.69"/>
    <n v="0.05"/>
    <n v="18.23"/>
    <x v="2552"/>
    <n v="91.15"/>
    <n v="135.37749999999997"/>
    <n v="0.59762059794064726"/>
    <n v="1"/>
  </r>
  <r>
    <x v="2649"/>
    <d v="2026-12-23T00:00:00"/>
    <n v="2026"/>
    <n v="4"/>
    <n v="12"/>
    <x v="11"/>
    <x v="3"/>
    <x v="8"/>
    <x v="0"/>
    <s v="Returning"/>
    <x v="1"/>
    <s v="Hiking Daypack 20L"/>
    <n v="1"/>
    <n v="91.08"/>
    <n v="0.2"/>
    <n v="46.14"/>
    <x v="2553"/>
    <n v="46.14"/>
    <n v="26.724000000000004"/>
    <n v="0.36676548089591571"/>
    <n v="1"/>
  </r>
  <r>
    <x v="2650"/>
    <d v="2026-12-23T00:00:00"/>
    <n v="2026"/>
    <n v="4"/>
    <n v="12"/>
    <x v="11"/>
    <x v="1"/>
    <x v="14"/>
    <x v="2"/>
    <s v="New"/>
    <x v="1"/>
    <s v="Trail Boots"/>
    <n v="1"/>
    <n v="143.84"/>
    <n v="0.15"/>
    <n v="78.17"/>
    <x v="2554"/>
    <n v="78.17"/>
    <n v="44.093999999999994"/>
    <n v="0.360645815612118"/>
    <n v="1"/>
  </r>
  <r>
    <x v="2651"/>
    <d v="2026-12-23T00:00:00"/>
    <n v="2026"/>
    <n v="4"/>
    <n v="12"/>
    <x v="11"/>
    <x v="1"/>
    <x v="6"/>
    <x v="0"/>
    <s v="New"/>
    <x v="0"/>
    <s v="Cycling Pack 12L"/>
    <n v="1"/>
    <n v="102.66"/>
    <n v="0.05"/>
    <n v="49.2"/>
    <x v="2555"/>
    <n v="49.2"/>
    <n v="48.326999999999984"/>
    <n v="0.4955243163431664"/>
    <n v="1"/>
  </r>
  <r>
    <x v="2652"/>
    <d v="2026-12-23T00:00:00"/>
    <n v="2026"/>
    <n v="4"/>
    <n v="12"/>
    <x v="11"/>
    <x v="1"/>
    <x v="11"/>
    <x v="2"/>
    <s v="New"/>
    <x v="4"/>
    <s v="Resistance Band Set"/>
    <n v="2"/>
    <n v="40.32"/>
    <n v="0"/>
    <n v="14.39"/>
    <x v="2556"/>
    <n v="28.78"/>
    <n v="51.86"/>
    <n v="0.64310515873015872"/>
    <n v="1"/>
  </r>
  <r>
    <x v="2653"/>
    <d v="2026-12-23T00:00:00"/>
    <n v="2026"/>
    <n v="4"/>
    <n v="12"/>
    <x v="11"/>
    <x v="0"/>
    <x v="0"/>
    <x v="2"/>
    <s v="Returning"/>
    <x v="1"/>
    <s v="Summit Backpack 45L"/>
    <n v="1"/>
    <n v="157.58000000000001"/>
    <n v="0.1"/>
    <n v="80.37"/>
    <x v="2557"/>
    <n v="80.37"/>
    <n v="61.451999999999998"/>
    <n v="0.43330371874603374"/>
    <n v="1"/>
  </r>
  <r>
    <x v="2654"/>
    <d v="2026-12-23T00:00:00"/>
    <n v="2026"/>
    <n v="4"/>
    <n v="12"/>
    <x v="11"/>
    <x v="1"/>
    <x v="14"/>
    <x v="0"/>
    <s v="New"/>
    <x v="4"/>
    <s v="Recovery Roller"/>
    <n v="1"/>
    <n v="36.4"/>
    <n v="0"/>
    <n v="14.22"/>
    <x v="2558"/>
    <n v="14.22"/>
    <n v="22.18"/>
    <n v="0.6093406593406594"/>
    <n v="1"/>
  </r>
  <r>
    <x v="2655"/>
    <d v="2026-12-24T00:00:00"/>
    <n v="2026"/>
    <n v="4"/>
    <n v="12"/>
    <x v="11"/>
    <x v="1"/>
    <x v="11"/>
    <x v="0"/>
    <s v="Business"/>
    <x v="1"/>
    <s v="Trail Boots"/>
    <n v="1"/>
    <n v="142.15"/>
    <n v="0.05"/>
    <n v="80.5"/>
    <x v="2559"/>
    <n v="80.5"/>
    <n v="54.54249999999999"/>
    <n v="0.40389136753244342"/>
    <n v="1"/>
  </r>
  <r>
    <x v="2656"/>
    <d v="2026-12-24T00:00:00"/>
    <n v="2026"/>
    <n v="4"/>
    <n v="12"/>
    <x v="11"/>
    <x v="0"/>
    <x v="0"/>
    <x v="0"/>
    <s v="Returning"/>
    <x v="3"/>
    <s v="Alpine Tent 4P"/>
    <n v="2"/>
    <n v="332.38"/>
    <n v="0.05"/>
    <n v="192.16"/>
    <x v="2560"/>
    <n v="384.32"/>
    <n v="247.20199999999994"/>
    <n v="0.39143846136793331"/>
    <n v="1"/>
  </r>
  <r>
    <x v="2657"/>
    <d v="2026-12-24T00:00:00"/>
    <n v="2026"/>
    <n v="4"/>
    <n v="12"/>
    <x v="11"/>
    <x v="1"/>
    <x v="1"/>
    <x v="2"/>
    <s v="New"/>
    <x v="3"/>
    <s v="Compact Sleeping Bag"/>
    <n v="1"/>
    <n v="122.18"/>
    <n v="0.15"/>
    <n v="61.28"/>
    <x v="2561"/>
    <n v="61.28"/>
    <n v="42.573000000000008"/>
    <n v="0.40993519686479934"/>
    <n v="1"/>
  </r>
  <r>
    <x v="2658"/>
    <d v="2026-12-24T00:00:00"/>
    <n v="2026"/>
    <n v="4"/>
    <n v="12"/>
    <x v="11"/>
    <x v="0"/>
    <x v="0"/>
    <x v="0"/>
    <s v="New"/>
    <x v="3"/>
    <s v="Compact Sleeping Bag"/>
    <n v="1"/>
    <n v="125.66"/>
    <n v="0.15"/>
    <n v="60.6"/>
    <x v="2562"/>
    <n v="60.6"/>
    <n v="46.210999999999991"/>
    <n v="0.43264270533933763"/>
    <n v="1"/>
  </r>
  <r>
    <x v="2659"/>
    <d v="2026-12-24T00:00:00"/>
    <n v="2026"/>
    <n v="4"/>
    <n v="12"/>
    <x v="11"/>
    <x v="3"/>
    <x v="4"/>
    <x v="0"/>
    <s v="Returning"/>
    <x v="2"/>
    <s v="Packing Cube Set"/>
    <n v="2"/>
    <n v="47.38"/>
    <n v="0.05"/>
    <n v="18.850000000000001"/>
    <x v="2563"/>
    <n v="37.700000000000003"/>
    <n v="52.322000000000003"/>
    <n v="0.58121348114905247"/>
    <n v="1"/>
  </r>
  <r>
    <x v="2660"/>
    <d v="2026-12-24T00:00:00"/>
    <n v="2026"/>
    <n v="4"/>
    <n v="12"/>
    <x v="11"/>
    <x v="0"/>
    <x v="0"/>
    <x v="0"/>
    <s v="Business"/>
    <x v="3"/>
    <s v="Portable Camp Stove"/>
    <n v="1"/>
    <n v="80.8"/>
    <n v="0.05"/>
    <n v="38.33"/>
    <x v="2564"/>
    <n v="38.33"/>
    <n v="38.429999999999993"/>
    <n v="0.50065138092756645"/>
    <n v="1"/>
  </r>
  <r>
    <x v="2661"/>
    <d v="2026-12-25T00:00:00"/>
    <n v="2026"/>
    <n v="4"/>
    <n v="12"/>
    <x v="11"/>
    <x v="3"/>
    <x v="8"/>
    <x v="0"/>
    <s v="Returning"/>
    <x v="0"/>
    <s v="Cycling Pack 12L"/>
    <n v="5"/>
    <n v="103.52"/>
    <n v="0.1"/>
    <n v="49.1"/>
    <x v="2565"/>
    <n v="245.5"/>
    <n v="220.34000000000003"/>
    <n v="0.47299501974927016"/>
    <n v="1"/>
  </r>
  <r>
    <x v="2662"/>
    <d v="2026-12-25T00:00:00"/>
    <n v="2026"/>
    <n v="4"/>
    <n v="12"/>
    <x v="11"/>
    <x v="1"/>
    <x v="6"/>
    <x v="2"/>
    <s v="Business"/>
    <x v="1"/>
    <s v="Summit Backpack 45L"/>
    <n v="2"/>
    <n v="153.38999999999999"/>
    <n v="0.05"/>
    <n v="78.06"/>
    <x v="2566"/>
    <n v="156.12"/>
    <n v="135.32099999999997"/>
    <n v="0.46431696295305047"/>
    <n v="1"/>
  </r>
  <r>
    <x v="2663"/>
    <d v="2026-12-25T00:00:00"/>
    <n v="2026"/>
    <n v="4"/>
    <n v="12"/>
    <x v="11"/>
    <x v="3"/>
    <x v="13"/>
    <x v="1"/>
    <s v="Business"/>
    <x v="4"/>
    <s v="Resistance Band Set"/>
    <n v="6"/>
    <n v="39.49"/>
    <n v="0.05"/>
    <n v="14.49"/>
    <x v="2567"/>
    <n v="86.94"/>
    <n v="138.15299999999999"/>
    <n v="0.61375964601298127"/>
    <n v="1"/>
  </r>
  <r>
    <x v="2664"/>
    <d v="2026-12-25T00:00:00"/>
    <n v="2026"/>
    <n v="4"/>
    <n v="12"/>
    <x v="11"/>
    <x v="2"/>
    <x v="2"/>
    <x v="2"/>
    <s v="Business"/>
    <x v="4"/>
    <s v="Recovery Roller"/>
    <n v="1"/>
    <n v="35.54"/>
    <n v="0.1"/>
    <n v="13.63"/>
    <x v="2568"/>
    <n v="13.63"/>
    <n v="18.356000000000002"/>
    <n v="0.5738760707809667"/>
    <n v="1"/>
  </r>
  <r>
    <x v="2665"/>
    <d v="2026-12-25T00:00:00"/>
    <n v="2026"/>
    <n v="4"/>
    <n v="12"/>
    <x v="11"/>
    <x v="1"/>
    <x v="12"/>
    <x v="3"/>
    <s v="Returning"/>
    <x v="2"/>
    <s v="Travel Backpack 35L"/>
    <n v="2"/>
    <n v="167.21"/>
    <n v="0.05"/>
    <n v="88.23"/>
    <x v="2569"/>
    <n v="176.46"/>
    <n v="141.239"/>
    <n v="0.44456860109726504"/>
    <n v="1"/>
  </r>
  <r>
    <x v="2666"/>
    <d v="2026-12-26T00:00:00"/>
    <n v="2026"/>
    <n v="4"/>
    <n v="12"/>
    <x v="11"/>
    <x v="2"/>
    <x v="2"/>
    <x v="0"/>
    <s v="Business"/>
    <x v="1"/>
    <s v="Trekking Poles"/>
    <n v="1"/>
    <n v="71.89"/>
    <n v="0.1"/>
    <n v="31.88"/>
    <x v="2570"/>
    <n v="31.88"/>
    <n v="32.821000000000012"/>
    <n v="0.50727191233520363"/>
    <n v="1"/>
  </r>
  <r>
    <x v="2667"/>
    <d v="2026-12-26T00:00:00"/>
    <n v="2026"/>
    <n v="4"/>
    <n v="12"/>
    <x v="11"/>
    <x v="0"/>
    <x v="15"/>
    <x v="2"/>
    <s v="New"/>
    <x v="2"/>
    <s v="Carry-On Duffel"/>
    <n v="1"/>
    <n v="133.56"/>
    <n v="0.05"/>
    <n v="68.739999999999995"/>
    <x v="2571"/>
    <n v="68.739999999999995"/>
    <n v="58.141999999999996"/>
    <n v="0.4582367869358932"/>
    <n v="1"/>
  </r>
  <r>
    <x v="2668"/>
    <d v="2026-12-26T00:00:00"/>
    <n v="2026"/>
    <n v="4"/>
    <n v="12"/>
    <x v="11"/>
    <x v="3"/>
    <x v="7"/>
    <x v="3"/>
    <s v="New"/>
    <x v="3"/>
    <s v="Compact Sleeping Bag"/>
    <n v="2"/>
    <n v="122.28"/>
    <n v="0.1"/>
    <n v="61.64"/>
    <x v="2572"/>
    <n v="123.28"/>
    <n v="96.824000000000012"/>
    <n v="0.43990113764402283"/>
    <n v="1"/>
  </r>
  <r>
    <x v="2669"/>
    <d v="2026-12-26T00:00:00"/>
    <n v="2026"/>
    <n v="4"/>
    <n v="12"/>
    <x v="11"/>
    <x v="0"/>
    <x v="15"/>
    <x v="0"/>
    <s v="Business"/>
    <x v="4"/>
    <s v="Resistance Band Set"/>
    <n v="1"/>
    <n v="40.619999999999997"/>
    <n v="0"/>
    <n v="14.62"/>
    <x v="2573"/>
    <n v="14.62"/>
    <n v="26"/>
    <n v="0.64007877892663712"/>
    <n v="1"/>
  </r>
  <r>
    <x v="2670"/>
    <d v="2026-12-26T00:00:00"/>
    <n v="2026"/>
    <n v="4"/>
    <n v="12"/>
    <x v="11"/>
    <x v="3"/>
    <x v="4"/>
    <x v="1"/>
    <s v="Business"/>
    <x v="2"/>
    <s v="Packing Cube Set"/>
    <n v="8"/>
    <n v="45.54"/>
    <n v="0.15"/>
    <n v="18.54"/>
    <x v="2574"/>
    <n v="148.32"/>
    <n v="161.35199999999998"/>
    <n v="0.52104161822831896"/>
    <n v="1"/>
  </r>
  <r>
    <x v="2671"/>
    <d v="2026-12-26T00:00:00"/>
    <n v="2026"/>
    <n v="4"/>
    <n v="12"/>
    <x v="11"/>
    <x v="3"/>
    <x v="13"/>
    <x v="1"/>
    <s v="Business"/>
    <x v="0"/>
    <s v="Trail Bike Light"/>
    <n v="4"/>
    <n v="50.96"/>
    <n v="0.1"/>
    <n v="22.14"/>
    <x v="2575"/>
    <n v="88.56"/>
    <n v="94.896000000000015"/>
    <n v="0.51726844583987441"/>
    <n v="1"/>
  </r>
  <r>
    <x v="2672"/>
    <d v="2026-12-26T00:00:00"/>
    <n v="2026"/>
    <n v="4"/>
    <n v="12"/>
    <x v="11"/>
    <x v="1"/>
    <x v="1"/>
    <x v="0"/>
    <s v="New"/>
    <x v="0"/>
    <s v="Compact Repair Kit"/>
    <n v="4"/>
    <n v="40.19"/>
    <n v="0.15"/>
    <n v="16.55"/>
    <x v="2576"/>
    <n v="66.2"/>
    <n v="70.445999999999984"/>
    <n v="0.51553649576277383"/>
    <n v="1"/>
  </r>
  <r>
    <x v="2673"/>
    <d v="2026-12-27T00:00:00"/>
    <n v="2026"/>
    <n v="4"/>
    <n v="12"/>
    <x v="11"/>
    <x v="1"/>
    <x v="12"/>
    <x v="0"/>
    <s v="New"/>
    <x v="3"/>
    <s v="Alpine Tent 4P"/>
    <n v="3"/>
    <n v="333.84"/>
    <n v="0"/>
    <n v="193.05"/>
    <x v="2577"/>
    <n v="579.15000000000009"/>
    <n v="422.36999999999989"/>
    <n v="0.42172897196261672"/>
    <n v="1"/>
  </r>
  <r>
    <x v="2674"/>
    <d v="2026-12-27T00:00:00"/>
    <n v="2026"/>
    <n v="4"/>
    <n v="12"/>
    <x v="11"/>
    <x v="2"/>
    <x v="16"/>
    <x v="3"/>
    <s v="Returning"/>
    <x v="3"/>
    <s v="Trail Tent 2P"/>
    <n v="2"/>
    <n v="198.94"/>
    <n v="0.15"/>
    <n v="102.32"/>
    <x v="2578"/>
    <n v="204.64"/>
    <n v="133.55799999999999"/>
    <n v="0.39491067362905752"/>
    <n v="1"/>
  </r>
  <r>
    <x v="2675"/>
    <d v="2026-12-27T00:00:00"/>
    <n v="2026"/>
    <n v="4"/>
    <n v="12"/>
    <x v="11"/>
    <x v="2"/>
    <x v="5"/>
    <x v="3"/>
    <s v="New"/>
    <x v="4"/>
    <s v="Recovery Roller"/>
    <n v="3"/>
    <n v="35.979999999999997"/>
    <n v="0"/>
    <n v="13.6"/>
    <x v="2579"/>
    <n v="40.799999999999997"/>
    <n v="67.14"/>
    <n v="0.62201222901612008"/>
    <n v="1"/>
  </r>
  <r>
    <x v="2676"/>
    <d v="2026-12-27T00:00:00"/>
    <n v="2026"/>
    <n v="4"/>
    <n v="12"/>
    <x v="11"/>
    <x v="1"/>
    <x v="14"/>
    <x v="3"/>
    <s v="New"/>
    <x v="2"/>
    <s v="Carry-On Duffel"/>
    <n v="6"/>
    <n v="133.4"/>
    <n v="0.1"/>
    <n v="66.3"/>
    <x v="2580"/>
    <n v="397.79999999999995"/>
    <n v="322.56000000000017"/>
    <n v="0.44777611194402817"/>
    <n v="1"/>
  </r>
  <r>
    <x v="2677"/>
    <d v="2026-12-27T00:00:00"/>
    <n v="2026"/>
    <n v="4"/>
    <n v="12"/>
    <x v="11"/>
    <x v="3"/>
    <x v="7"/>
    <x v="0"/>
    <s v="Returning"/>
    <x v="1"/>
    <s v="Hiking Daypack 20L"/>
    <n v="2"/>
    <n v="93.45"/>
    <n v="0"/>
    <n v="45.75"/>
    <x v="2581"/>
    <n v="91.5"/>
    <n v="95.4"/>
    <n v="0.5104333868378812"/>
    <n v="1"/>
  </r>
  <r>
    <x v="2678"/>
    <d v="2026-12-27T00:00:00"/>
    <n v="2026"/>
    <n v="4"/>
    <n v="12"/>
    <x v="11"/>
    <x v="2"/>
    <x v="5"/>
    <x v="3"/>
    <s v="New"/>
    <x v="4"/>
    <s v="Training Mat"/>
    <n v="1"/>
    <n v="49.79"/>
    <n v="0.2"/>
    <n v="21.87"/>
    <x v="2582"/>
    <n v="21.87"/>
    <n v="17.962"/>
    <n v="0.45094396465153641"/>
    <n v="1"/>
  </r>
  <r>
    <x v="2679"/>
    <d v="2026-12-27T00:00:00"/>
    <n v="2026"/>
    <n v="4"/>
    <n v="12"/>
    <x v="11"/>
    <x v="3"/>
    <x v="8"/>
    <x v="3"/>
    <s v="Returning"/>
    <x v="1"/>
    <s v="Trekking Poles"/>
    <n v="3"/>
    <n v="70.430000000000007"/>
    <n v="0.1"/>
    <n v="32.869999999999997"/>
    <x v="2583"/>
    <n v="98.609999999999985"/>
    <n v="91.551000000000045"/>
    <n v="0.48143941186678674"/>
    <n v="1"/>
  </r>
  <r>
    <x v="2680"/>
    <d v="2026-12-27T00:00:00"/>
    <n v="2026"/>
    <n v="4"/>
    <n v="12"/>
    <x v="11"/>
    <x v="2"/>
    <x v="2"/>
    <x v="0"/>
    <s v="Business"/>
    <x v="3"/>
    <s v="Portable Camp Stove"/>
    <n v="2"/>
    <n v="82.04"/>
    <n v="0.1"/>
    <n v="38.880000000000003"/>
    <x v="2584"/>
    <n v="77.760000000000005"/>
    <n v="69.91200000000002"/>
    <n v="0.47342759629449055"/>
    <n v="1"/>
  </r>
  <r>
    <x v="2681"/>
    <d v="2026-12-27T00:00:00"/>
    <n v="2026"/>
    <n v="4"/>
    <n v="12"/>
    <x v="11"/>
    <x v="1"/>
    <x v="11"/>
    <x v="3"/>
    <s v="Returning"/>
    <x v="2"/>
    <s v="Insulated Bottle"/>
    <n v="1"/>
    <n v="35.409999999999997"/>
    <n v="0.2"/>
    <n v="13.54"/>
    <x v="2585"/>
    <n v="13.54"/>
    <n v="14.788"/>
    <n v="0.5220276757977973"/>
    <n v="1"/>
  </r>
  <r>
    <x v="2682"/>
    <d v="2026-12-28T00:00:00"/>
    <n v="2026"/>
    <n v="4"/>
    <n v="12"/>
    <x v="11"/>
    <x v="3"/>
    <x v="7"/>
    <x v="3"/>
    <s v="Business"/>
    <x v="0"/>
    <s v="Compact Repair Kit"/>
    <n v="1"/>
    <n v="41.06"/>
    <n v="0.1"/>
    <n v="16.23"/>
    <x v="2586"/>
    <n v="16.23"/>
    <n v="20.724"/>
    <n v="0.5608053255398604"/>
    <n v="1"/>
  </r>
  <r>
    <x v="2683"/>
    <d v="2026-12-28T00:00:00"/>
    <n v="2026"/>
    <n v="4"/>
    <n v="12"/>
    <x v="11"/>
    <x v="3"/>
    <x v="8"/>
    <x v="1"/>
    <s v="Business"/>
    <x v="1"/>
    <s v="Hiking Daypack 20L"/>
    <n v="12"/>
    <n v="90.29"/>
    <n v="0.1"/>
    <n v="45.76"/>
    <x v="2587"/>
    <n v="549.12"/>
    <n v="426.01200000000006"/>
    <n v="0.43687623829389255"/>
    <n v="1"/>
  </r>
  <r>
    <x v="2684"/>
    <d v="2026-12-28T00:00:00"/>
    <n v="2026"/>
    <n v="4"/>
    <n v="12"/>
    <x v="11"/>
    <x v="1"/>
    <x v="12"/>
    <x v="2"/>
    <s v="New"/>
    <x v="0"/>
    <s v="Cycling Pack 12L"/>
    <n v="1"/>
    <n v="103.13"/>
    <n v="0.15"/>
    <n v="50.06"/>
    <x v="2588"/>
    <n v="50.06"/>
    <n v="37.600499999999997"/>
    <n v="0.42893321393329947"/>
    <n v="1"/>
  </r>
  <r>
    <x v="2685"/>
    <d v="2026-12-28T00:00:00"/>
    <n v="2026"/>
    <n v="4"/>
    <n v="12"/>
    <x v="11"/>
    <x v="3"/>
    <x v="13"/>
    <x v="0"/>
    <s v="Returning"/>
    <x v="0"/>
    <s v="Commuter Helmet"/>
    <n v="1"/>
    <n v="81.39"/>
    <n v="0.05"/>
    <n v="43.54"/>
    <x v="2589"/>
    <n v="43.54"/>
    <n v="33.780499999999996"/>
    <n v="0.43688931137279247"/>
    <n v="1"/>
  </r>
  <r>
    <x v="2686"/>
    <d v="2026-12-28T00:00:00"/>
    <n v="2026"/>
    <n v="4"/>
    <n v="12"/>
    <x v="11"/>
    <x v="0"/>
    <x v="15"/>
    <x v="3"/>
    <s v="Returning"/>
    <x v="3"/>
    <s v="Alpine Tent 4P"/>
    <n v="2"/>
    <n v="342.78"/>
    <n v="0"/>
    <n v="197.89"/>
    <x v="2590"/>
    <n v="395.78"/>
    <n v="289.77999999999997"/>
    <n v="0.4226909387945621"/>
    <n v="1"/>
  </r>
  <r>
    <x v="2687"/>
    <d v="2026-12-28T00:00:00"/>
    <n v="2026"/>
    <n v="4"/>
    <n v="12"/>
    <x v="11"/>
    <x v="1"/>
    <x v="14"/>
    <x v="0"/>
    <s v="Returning"/>
    <x v="1"/>
    <s v="Trail Boots"/>
    <n v="1"/>
    <n v="147"/>
    <n v="0.15"/>
    <n v="79.58"/>
    <x v="2591"/>
    <n v="79.58"/>
    <n v="45.370000000000005"/>
    <n v="0.36310524209683875"/>
    <n v="1"/>
  </r>
  <r>
    <x v="2688"/>
    <d v="2026-12-28T00:00:00"/>
    <n v="2026"/>
    <n v="4"/>
    <n v="12"/>
    <x v="11"/>
    <x v="0"/>
    <x v="15"/>
    <x v="0"/>
    <s v="New"/>
    <x v="2"/>
    <s v="Packing Cube Set"/>
    <n v="1"/>
    <n v="45.69"/>
    <n v="0.2"/>
    <n v="18.829999999999998"/>
    <x v="2592"/>
    <n v="18.829999999999998"/>
    <n v="17.722000000000001"/>
    <n v="0.48484351061501429"/>
    <n v="1"/>
  </r>
  <r>
    <x v="2689"/>
    <d v="2026-12-28T00:00:00"/>
    <n v="2026"/>
    <n v="4"/>
    <n v="12"/>
    <x v="11"/>
    <x v="1"/>
    <x v="12"/>
    <x v="3"/>
    <s v="Returning"/>
    <x v="0"/>
    <s v="Compact Repair Kit"/>
    <n v="1"/>
    <n v="39.69"/>
    <n v="0"/>
    <n v="17.09"/>
    <x v="2593"/>
    <n v="17.09"/>
    <n v="22.599999999999998"/>
    <n v="0.56941295036533135"/>
    <n v="1"/>
  </r>
  <r>
    <x v="2690"/>
    <d v="2026-12-28T00:00:00"/>
    <n v="2026"/>
    <n v="4"/>
    <n v="12"/>
    <x v="11"/>
    <x v="3"/>
    <x v="4"/>
    <x v="0"/>
    <s v="New"/>
    <x v="3"/>
    <s v="Compact Sleeping Bag"/>
    <n v="5"/>
    <n v="122.42"/>
    <n v="0"/>
    <n v="60.8"/>
    <x v="2594"/>
    <n v="304"/>
    <n v="308.10000000000002"/>
    <n v="0.50334912595981052"/>
    <n v="1"/>
  </r>
  <r>
    <x v="2691"/>
    <d v="2026-12-28T00:00:00"/>
    <n v="2026"/>
    <n v="4"/>
    <n v="12"/>
    <x v="11"/>
    <x v="1"/>
    <x v="6"/>
    <x v="2"/>
    <s v="New"/>
    <x v="2"/>
    <s v="Insulated Bottle"/>
    <n v="1"/>
    <n v="37.03"/>
    <n v="0.15"/>
    <n v="13.53"/>
    <x v="2595"/>
    <n v="13.53"/>
    <n v="17.945500000000003"/>
    <n v="0.57014185636447401"/>
    <n v="1"/>
  </r>
  <r>
    <x v="2692"/>
    <d v="2026-12-28T00:00:00"/>
    <n v="2026"/>
    <n v="4"/>
    <n v="12"/>
    <x v="11"/>
    <x v="1"/>
    <x v="14"/>
    <x v="2"/>
    <s v="Returning"/>
    <x v="1"/>
    <s v="Hiking Daypack 20L"/>
    <n v="1"/>
    <n v="90.99"/>
    <n v="0.05"/>
    <n v="44.78"/>
    <x v="2596"/>
    <n v="44.78"/>
    <n v="41.660499999999985"/>
    <n v="0.48195579618350187"/>
    <n v="1"/>
  </r>
  <r>
    <x v="2693"/>
    <d v="2026-12-29T00:00:00"/>
    <n v="2026"/>
    <n v="4"/>
    <n v="12"/>
    <x v="11"/>
    <x v="1"/>
    <x v="11"/>
    <x v="0"/>
    <s v="Returning"/>
    <x v="1"/>
    <s v="Hiking Daypack 20L"/>
    <n v="1"/>
    <n v="90.81"/>
    <n v="0.1"/>
    <n v="46.53"/>
    <x v="2597"/>
    <n v="46.53"/>
    <n v="35.198999999999998"/>
    <n v="0.43067944059024332"/>
    <n v="1"/>
  </r>
  <r>
    <x v="2694"/>
    <d v="2026-12-29T00:00:00"/>
    <n v="2026"/>
    <n v="4"/>
    <n v="12"/>
    <x v="11"/>
    <x v="0"/>
    <x v="15"/>
    <x v="2"/>
    <s v="New"/>
    <x v="0"/>
    <s v="Compact Repair Kit"/>
    <n v="1"/>
    <n v="41.28"/>
    <n v="0.15"/>
    <n v="16.41"/>
    <x v="2598"/>
    <n v="16.41"/>
    <n v="18.678000000000001"/>
    <n v="0.53231874145006841"/>
    <n v="1"/>
  </r>
  <r>
    <x v="2695"/>
    <d v="2026-12-29T00:00:00"/>
    <n v="2026"/>
    <n v="4"/>
    <n v="12"/>
    <x v="11"/>
    <x v="3"/>
    <x v="13"/>
    <x v="3"/>
    <s v="Business"/>
    <x v="2"/>
    <s v="Packing Cube Set"/>
    <n v="1"/>
    <n v="46.07"/>
    <n v="0"/>
    <n v="18.420000000000002"/>
    <x v="2599"/>
    <n v="18.420000000000002"/>
    <n v="27.65"/>
    <n v="0.60017364879531143"/>
    <n v="1"/>
  </r>
  <r>
    <x v="2696"/>
    <d v="2026-12-29T00:00:00"/>
    <n v="2026"/>
    <n v="4"/>
    <n v="12"/>
    <x v="11"/>
    <x v="1"/>
    <x v="12"/>
    <x v="2"/>
    <s v="Business"/>
    <x v="1"/>
    <s v="Trail Boots"/>
    <n v="1"/>
    <n v="147.29"/>
    <n v="0.1"/>
    <n v="78.2"/>
    <x v="2600"/>
    <n v="78.2"/>
    <n v="54.361000000000004"/>
    <n v="0.4100829052285363"/>
    <n v="1"/>
  </r>
  <r>
    <x v="2697"/>
    <d v="2026-12-30T00:00:00"/>
    <n v="2026"/>
    <n v="4"/>
    <n v="12"/>
    <x v="11"/>
    <x v="3"/>
    <x v="13"/>
    <x v="0"/>
    <s v="New"/>
    <x v="0"/>
    <s v="Compact Repair Kit"/>
    <n v="1"/>
    <n v="40.82"/>
    <n v="0.1"/>
    <n v="17.2"/>
    <x v="2601"/>
    <n v="17.2"/>
    <n v="19.538"/>
    <n v="0.53181991398551909"/>
    <n v="1"/>
  </r>
  <r>
    <x v="2698"/>
    <d v="2026-12-30T00:00:00"/>
    <n v="2026"/>
    <n v="4"/>
    <n v="12"/>
    <x v="11"/>
    <x v="3"/>
    <x v="7"/>
    <x v="0"/>
    <s v="New"/>
    <x v="4"/>
    <s v="Training Mat"/>
    <n v="3"/>
    <n v="50.72"/>
    <n v="0"/>
    <n v="22.3"/>
    <x v="2602"/>
    <n v="66.900000000000006"/>
    <n v="85.259999999999991"/>
    <n v="0.56033123028391163"/>
    <n v="1"/>
  </r>
  <r>
    <x v="2699"/>
    <d v="2026-12-30T00:00:00"/>
    <n v="2026"/>
    <n v="4"/>
    <n v="12"/>
    <x v="11"/>
    <x v="1"/>
    <x v="12"/>
    <x v="3"/>
    <s v="Business"/>
    <x v="3"/>
    <s v="Trail Tent 2P"/>
    <n v="3"/>
    <n v="194.7"/>
    <n v="0.1"/>
    <n v="102.62"/>
    <x v="2603"/>
    <n v="307.86"/>
    <n v="217.82999999999993"/>
    <n v="0.41436968555612613"/>
    <n v="1"/>
  </r>
  <r>
    <x v="2700"/>
    <d v="2026-12-30T00:00:00"/>
    <n v="2026"/>
    <n v="4"/>
    <n v="12"/>
    <x v="11"/>
    <x v="1"/>
    <x v="6"/>
    <x v="2"/>
    <s v="New"/>
    <x v="2"/>
    <s v="Insulated Bottle"/>
    <n v="1"/>
    <n v="36.64"/>
    <n v="0.05"/>
    <n v="13.59"/>
    <x v="2604"/>
    <n v="13.59"/>
    <n v="21.218"/>
    <n v="0.60957251206619167"/>
    <n v="1"/>
  </r>
  <r>
    <x v="2701"/>
    <d v="2026-12-30T00:00:00"/>
    <n v="2026"/>
    <n v="4"/>
    <n v="12"/>
    <x v="11"/>
    <x v="2"/>
    <x v="10"/>
    <x v="3"/>
    <s v="Returning"/>
    <x v="3"/>
    <s v="Trail Tent 2P"/>
    <n v="6"/>
    <n v="192.9"/>
    <n v="0.2"/>
    <n v="106.89"/>
    <x v="2605"/>
    <n v="641.34"/>
    <n v="284.58000000000004"/>
    <n v="0.30734836702954899"/>
    <n v="1"/>
  </r>
  <r>
    <x v="2702"/>
    <d v="2026-12-30T00:00:00"/>
    <n v="2026"/>
    <n v="4"/>
    <n v="12"/>
    <x v="11"/>
    <x v="3"/>
    <x v="7"/>
    <x v="3"/>
    <s v="Returning"/>
    <x v="1"/>
    <s v="Trekking Poles"/>
    <n v="2"/>
    <n v="71.56"/>
    <n v="0.1"/>
    <n v="32.99"/>
    <x v="2606"/>
    <n v="65.98"/>
    <n v="62.828000000000017"/>
    <n v="0.4877647351096206"/>
    <n v="1"/>
  </r>
  <r>
    <x v="2703"/>
    <d v="2026-12-30T00:00:00"/>
    <n v="2026"/>
    <n v="4"/>
    <n v="12"/>
    <x v="11"/>
    <x v="3"/>
    <x v="13"/>
    <x v="3"/>
    <s v="New"/>
    <x v="0"/>
    <s v="Compact Repair Kit"/>
    <n v="1"/>
    <n v="40.270000000000003"/>
    <n v="0.1"/>
    <n v="16.63"/>
    <x v="2607"/>
    <n v="16.63"/>
    <n v="19.613000000000003"/>
    <n v="0.54115277432883602"/>
    <n v="1"/>
  </r>
  <r>
    <x v="2704"/>
    <d v="2026-12-30T00:00:00"/>
    <n v="2026"/>
    <n v="4"/>
    <n v="12"/>
    <x v="11"/>
    <x v="3"/>
    <x v="7"/>
    <x v="2"/>
    <s v="Business"/>
    <x v="0"/>
    <s v="Commuter Helmet"/>
    <n v="6"/>
    <n v="81.180000000000007"/>
    <n v="0.05"/>
    <n v="43.3"/>
    <x v="2608"/>
    <n v="259.79999999999995"/>
    <n v="202.92600000000004"/>
    <n v="0.43854462468069666"/>
    <n v="1"/>
  </r>
  <r>
    <x v="2705"/>
    <d v="2026-12-30T00:00:00"/>
    <n v="2026"/>
    <n v="4"/>
    <n v="12"/>
    <x v="11"/>
    <x v="1"/>
    <x v="12"/>
    <x v="0"/>
    <s v="New"/>
    <x v="0"/>
    <s v="Cycling Pack 12L"/>
    <n v="2"/>
    <n v="101.73"/>
    <n v="0.1"/>
    <n v="49.3"/>
    <x v="2609"/>
    <n v="98.6"/>
    <n v="84.51400000000001"/>
    <n v="0.46153762137247839"/>
    <n v="1"/>
  </r>
  <r>
    <x v="2706"/>
    <d v="2026-12-30T00:00:00"/>
    <n v="2026"/>
    <n v="4"/>
    <n v="12"/>
    <x v="11"/>
    <x v="2"/>
    <x v="10"/>
    <x v="0"/>
    <s v="New"/>
    <x v="0"/>
    <s v="Trail Bike Light"/>
    <n v="5"/>
    <n v="51.78"/>
    <n v="0.15"/>
    <n v="22.37"/>
    <x v="2610"/>
    <n v="111.85000000000001"/>
    <n v="108.21499999999996"/>
    <n v="0.4917410765001248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5848A5-691B-4918-A28F-B824009A799B}" name="PivotTable1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ountry">
  <location ref="N8:O26" firstHeaderRow="1" firstDataRow="1" firstDataCol="1"/>
  <pivotFields count="21">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7" baseItem="5" numFmtId="165"/>
  </dataFields>
  <formats count="10">
    <format dxfId="56">
      <pivotArea type="all" dataOnly="0" outline="0" fieldPosition="0"/>
    </format>
    <format dxfId="57">
      <pivotArea outline="0" collapsedLevelsAreSubtotals="1" fieldPosition="0"/>
    </format>
    <format dxfId="58">
      <pivotArea dataOnly="0" labelOnly="1" outline="0" axis="axisValues" fieldPosition="0"/>
    </format>
    <format dxfId="59">
      <pivotArea type="all" dataOnly="0" outline="0" fieldPosition="0"/>
    </format>
    <format dxfId="60">
      <pivotArea outline="0" collapsedLevelsAreSubtotals="1" fieldPosition="0"/>
    </format>
    <format dxfId="61">
      <pivotArea dataOnly="0" labelOnly="1" outline="0" axis="axisValues" fieldPosition="0"/>
    </format>
    <format dxfId="62">
      <pivotArea type="all" dataOnly="0" outline="0" fieldPosition="0"/>
    </format>
    <format dxfId="63">
      <pivotArea outline="0" collapsedLevelsAreSubtotals="1" fieldPosition="0"/>
    </format>
    <format dxfId="64">
      <pivotArea dataOnly="0" labelOnly="1" outline="0" axis="axisValues" fieldPosition="0"/>
    </format>
    <format dxfId="65">
      <pivotArea collapsedLevelsAreSubtotals="1" fieldPosition="0">
        <references count="1">
          <reference field="7" count="0"/>
        </references>
      </pivotArea>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B6AE36-1391-4D85-ADA5-BC17339F3610}" name="Region"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Region">
  <location ref="K8:L13" firstHeaderRow="1" firstDataRow="1" firstDataCol="1"/>
  <pivotFields count="21">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showAll="0"/>
  </pivotFields>
  <rowFields count="1">
    <field x="6"/>
  </rowFields>
  <rowItems count="5">
    <i>
      <x/>
    </i>
    <i>
      <x v="1"/>
    </i>
    <i>
      <x v="2"/>
    </i>
    <i>
      <x v="3"/>
    </i>
    <i t="grand">
      <x/>
    </i>
  </rowItems>
  <colItems count="1">
    <i/>
  </colItems>
  <dataFields count="1">
    <dataField name="Total Revenue" fld="16" baseField="7" baseItem="5" numFmtId="165"/>
  </dataFields>
  <formats count="10">
    <format dxfId="0">
      <pivotArea type="all" dataOnly="0" outline="0" fieldPosition="0"/>
    </format>
    <format dxfId="1">
      <pivotArea outline="0" collapsedLevelsAreSubtotals="1" fieldPosition="0"/>
    </format>
    <format dxfId="2">
      <pivotArea dataOnly="0" labelOnly="1" outline="0" axis="axisValues" fieldPosition="0"/>
    </format>
    <format dxfId="3">
      <pivotArea type="all" dataOnly="0" outline="0" fieldPosition="0"/>
    </format>
    <format dxfId="4">
      <pivotArea outline="0" collapsedLevelsAreSubtotals="1"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dataOnly="0" labelOnly="1" outline="0" axis="axisValues" fieldPosition="0"/>
    </format>
    <format dxfId="9">
      <pivotArea collapsedLevelsAreSubtotals="1" fieldPosition="0">
        <references count="1">
          <reference field="6" count="0"/>
        </references>
      </pivotArea>
    </format>
  </formats>
  <chartFormats count="10">
    <chartFormat chart="15" format="3"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6" count="1" selected="0">
            <x v="0"/>
          </reference>
        </references>
      </pivotArea>
    </chartFormat>
    <chartFormat chart="29" format="8">
      <pivotArea type="data" outline="0" fieldPosition="0">
        <references count="2">
          <reference field="4294967294" count="1" selected="0">
            <x v="0"/>
          </reference>
          <reference field="6" count="1" selected="0">
            <x v="1"/>
          </reference>
        </references>
      </pivotArea>
    </chartFormat>
    <chartFormat chart="29" format="9">
      <pivotArea type="data" outline="0" fieldPosition="0">
        <references count="2">
          <reference field="4294967294" count="1" selected="0">
            <x v="0"/>
          </reference>
          <reference field="6" count="1" selected="0">
            <x v="2"/>
          </reference>
        </references>
      </pivotArea>
    </chartFormat>
    <chartFormat chart="29"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F990E2-498B-4CD9-8505-9EF8186A065D}" name="Sales_Channel"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ountry">
  <location ref="H8:I13" firstHeaderRow="1" firstDataRow="1" firstDataCol="1"/>
  <pivotFields count="21">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showAll="0"/>
  </pivotFields>
  <rowFields count="1">
    <field x="8"/>
  </rowFields>
  <rowItems count="5">
    <i>
      <x/>
    </i>
    <i>
      <x v="1"/>
    </i>
    <i>
      <x v="2"/>
    </i>
    <i>
      <x v="3"/>
    </i>
    <i t="grand">
      <x/>
    </i>
  </rowItems>
  <colItems count="1">
    <i/>
  </colItems>
  <dataFields count="1">
    <dataField name="Total Revenue" fld="16" baseField="7" baseItem="5" numFmtId="165"/>
  </dataFields>
  <formats count="10">
    <format dxfId="10">
      <pivotArea type="all" dataOnly="0" outline="0" fieldPosition="0"/>
    </format>
    <format dxfId="11">
      <pivotArea outline="0" collapsedLevelsAreSubtotals="1" fieldPosition="0"/>
    </format>
    <format dxfId="12">
      <pivotArea dataOnly="0" labelOnly="1" outline="0" axis="axisValues" fieldPosition="0"/>
    </format>
    <format dxfId="13">
      <pivotArea type="all" dataOnly="0" outline="0" fieldPosition="0"/>
    </format>
    <format dxfId="14">
      <pivotArea outline="0" collapsedLevelsAreSubtotals="1" fieldPosition="0"/>
    </format>
    <format dxfId="15">
      <pivotArea dataOnly="0" labelOnly="1" outline="0" axis="axisValues" fieldPosition="0"/>
    </format>
    <format dxfId="16">
      <pivotArea type="all" dataOnly="0" outline="0" fieldPosition="0"/>
    </format>
    <format dxfId="17">
      <pivotArea outline="0" collapsedLevelsAreSubtotals="1" fieldPosition="0"/>
    </format>
    <format dxfId="18">
      <pivotArea dataOnly="0" labelOnly="1" outline="0" axis="axisValues" fieldPosition="0"/>
    </format>
    <format dxfId="19">
      <pivotArea collapsedLevelsAreSubtotals="1" fieldPosition="0">
        <references count="1">
          <reference field="8" count="0"/>
        </references>
      </pivotArea>
    </format>
  </formats>
  <chartFormats count="9">
    <chartFormat chart="15" format="3"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8" count="1" selected="0">
            <x v="0"/>
          </reference>
        </references>
      </pivotArea>
    </chartFormat>
    <chartFormat chart="25" format="8">
      <pivotArea type="data" outline="0" fieldPosition="0">
        <references count="2">
          <reference field="4294967294" count="1" selected="0">
            <x v="0"/>
          </reference>
          <reference field="8" count="1" selected="0">
            <x v="1"/>
          </reference>
        </references>
      </pivotArea>
    </chartFormat>
    <chartFormat chart="25" format="9">
      <pivotArea type="data" outline="0" fieldPosition="0">
        <references count="2">
          <reference field="4294967294" count="1" selected="0">
            <x v="0"/>
          </reference>
          <reference field="8" count="1" selected="0">
            <x v="2"/>
          </reference>
        </references>
      </pivotArea>
    </chartFormat>
    <chartFormat chart="25"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A8C132-A167-441E-B90A-E1B2BE6EEFDB}" name="Country_Revenue"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ountry">
  <location ref="E8:F14" firstHeaderRow="1" firstDataRow="1" firstDataCol="1"/>
  <pivotFields count="21">
    <pivotField showAll="0">
      <items count="2708">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t="default"/>
      </items>
    </pivotField>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showAll="0"/>
  </pivotFields>
  <rowFields count="1">
    <field x="7"/>
  </rowFields>
  <rowItems count="6">
    <i>
      <x v="5"/>
    </i>
    <i>
      <x v="6"/>
    </i>
    <i>
      <x v="9"/>
    </i>
    <i>
      <x v="13"/>
    </i>
    <i>
      <x v="16"/>
    </i>
    <i t="grand">
      <x/>
    </i>
  </rowItems>
  <colItems count="1">
    <i/>
  </colItems>
  <dataFields count="1">
    <dataField name="Total Revenue" fld="16" baseField="7" baseItem="5" numFmtId="165"/>
  </dataFields>
  <formats count="10">
    <format dxfId="85">
      <pivotArea type="all" dataOnly="0" outline="0" fieldPosition="0"/>
    </format>
    <format dxfId="86">
      <pivotArea outline="0" collapsedLevelsAreSubtotals="1" fieldPosition="0"/>
    </format>
    <format dxfId="87">
      <pivotArea dataOnly="0" labelOnly="1" outline="0" axis="axisValues" fieldPosition="0"/>
    </format>
    <format dxfId="88">
      <pivotArea type="all" dataOnly="0" outline="0" fieldPosition="0"/>
    </format>
    <format dxfId="89">
      <pivotArea outline="0" collapsedLevelsAreSubtotals="1" fieldPosition="0"/>
    </format>
    <format dxfId="90">
      <pivotArea dataOnly="0" labelOnly="1" outline="0" axis="axisValues" fieldPosition="0"/>
    </format>
    <format dxfId="91">
      <pivotArea type="all" dataOnly="0" outline="0" fieldPosition="0"/>
    </format>
    <format dxfId="92">
      <pivotArea outline="0" collapsedLevelsAreSubtotals="1" fieldPosition="0"/>
    </format>
    <format dxfId="93">
      <pivotArea dataOnly="0" labelOnly="1" outline="0" axis="axisValues" fieldPosition="0"/>
    </format>
    <format dxfId="94">
      <pivotArea collapsedLevelsAreSubtotals="1" fieldPosition="0">
        <references count="1">
          <reference field="7" count="5">
            <x v="5"/>
            <x v="6"/>
            <x v="8"/>
            <x v="13"/>
            <x v="16"/>
          </reference>
        </references>
      </pivotArea>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2DEAE4-BFF9-4AE7-89A9-96D4320E3456}" name="COGS"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untry">
  <location ref="K1:L2" firstHeaderRow="0" firstDataRow="1" firstDataCol="0"/>
  <pivotFields count="21">
    <pivotField dataField="1"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showAll="0"/>
  </pivotFields>
  <rowItems count="1">
    <i/>
  </rowItems>
  <colFields count="1">
    <field x="-2"/>
  </colFields>
  <colItems count="2">
    <i>
      <x/>
    </i>
    <i i="1">
      <x v="1"/>
    </i>
  </colItems>
  <dataFields count="2">
    <dataField name="Count of ID" fld="0" subtotal="count" baseField="0" baseItem="0"/>
    <dataField name="'Sales Dashboard'!$M$8" fld="17" baseField="0" baseItem="0" numFmtId="165"/>
  </dataFields>
  <formats count="9">
    <format dxfId="66">
      <pivotArea type="all" dataOnly="0" outline="0" fieldPosition="0"/>
    </format>
    <format dxfId="67">
      <pivotArea outline="0" collapsedLevelsAreSubtotals="1" fieldPosition="0"/>
    </format>
    <format dxfId="68">
      <pivotArea dataOnly="0" labelOnly="1" outline="0" axis="axisValues" fieldPosition="0"/>
    </format>
    <format dxfId="69">
      <pivotArea type="all" dataOnly="0" outline="0" fieldPosition="0"/>
    </format>
    <format dxfId="70">
      <pivotArea outline="0" collapsedLevelsAreSubtotals="1" fieldPosition="0"/>
    </format>
    <format dxfId="71">
      <pivotArea dataOnly="0" labelOnly="1" outline="0" axis="axisValues" fieldPosition="0"/>
    </format>
    <format dxfId="72">
      <pivotArea type="all" dataOnly="0" outline="0" fieldPosition="0"/>
    </format>
    <format dxfId="73">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1CC0FD-280D-46F5-9F94-BC36F5EB1E1F}" name="Monthly_Revenue_Profit"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untry">
  <location ref="A8:C21" firstHeaderRow="0" firstDataRow="1" firstDataCol="1"/>
  <pivotFields count="21">
    <pivotField showAll="0"/>
    <pivotField numFmtId="164" showAll="0"/>
    <pivotField showAll="0"/>
    <pivotField showAll="0"/>
    <pivotField showAll="0"/>
    <pivotField axis="axisRow"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5"/>
    <dataField name="Total Gross Profit" fld="18" baseField="5" baseItem="0" numFmtId="165"/>
  </dataFields>
  <formats count="10">
    <format dxfId="75">
      <pivotArea type="all" dataOnly="0" outline="0" fieldPosition="0"/>
    </format>
    <format dxfId="76">
      <pivotArea outline="0" collapsedLevelsAreSubtotals="1" fieldPosition="0"/>
    </format>
    <format dxfId="77">
      <pivotArea dataOnly="0" labelOnly="1" outline="0" axis="axisValues" fieldPosition="0"/>
    </format>
    <format dxfId="78">
      <pivotArea type="all" dataOnly="0" outline="0" fieldPosition="0"/>
    </format>
    <format dxfId="79">
      <pivotArea outline="0" collapsedLevelsAreSubtotals="1" fieldPosition="0"/>
    </format>
    <format dxfId="80">
      <pivotArea dataOnly="0" labelOnly="1" outline="0" axis="axisValues" fieldPosition="0"/>
    </format>
    <format dxfId="81">
      <pivotArea type="all" dataOnly="0" outline="0" fieldPosition="0"/>
    </format>
    <format dxfId="82">
      <pivotArea outline="0" collapsedLevelsAreSubtotals="1" fieldPosition="0"/>
    </format>
    <format dxfId="83">
      <pivotArea dataOnly="0" labelOnly="1" outline="0" axis="axisValues" fieldPosition="0"/>
    </format>
    <format dxfId="84">
      <pivotArea collapsedLevelsAreSubtotals="1" fieldPosition="0">
        <references count="1">
          <reference field="5" count="0"/>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4E2838-8B06-44F4-B025-F83319DD97F3}" name="Total_Orders"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untry">
  <location ref="I1:I2" firstHeaderRow="1" firstDataRow="1" firstDataCol="0"/>
  <pivotFields count="21">
    <pivotField dataField="1"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showAll="0"/>
  </pivotFields>
  <rowItems count="1">
    <i/>
  </rowItems>
  <colItems count="1">
    <i/>
  </colItems>
  <dataFields count="1">
    <dataField name="Count of ID" fld="0" subtotal="count" baseField="0" baseItem="0"/>
  </dataFields>
  <formats count="9">
    <format dxfId="20">
      <pivotArea type="all" dataOnly="0" outline="0" fieldPosition="0"/>
    </format>
    <format dxfId="21">
      <pivotArea outline="0" collapsedLevelsAreSubtotals="1" fieldPosition="0"/>
    </format>
    <format dxfId="22">
      <pivotArea dataOnly="0" labelOnly="1" outline="0" axis="axisValues" fieldPosition="0"/>
    </format>
    <format dxfId="23">
      <pivotArea type="all" dataOnly="0" outline="0" fieldPosition="0"/>
    </format>
    <format dxfId="24">
      <pivotArea outline="0" collapsedLevelsAreSubtotals="1" fieldPosition="0"/>
    </format>
    <format dxfId="25">
      <pivotArea dataOnly="0" labelOnly="1" outline="0" axis="axisValues" fieldPosition="0"/>
    </format>
    <format dxfId="26">
      <pivotArea type="all" dataOnly="0" outline="0" fieldPosition="0"/>
    </format>
    <format dxfId="27">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4046AB-F9CF-4E8D-B071-35A26EBF1AA1}" name="Unit_Sold" cacheId="2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Country">
  <location ref="G1:G2" firstHeaderRow="1" firstDataRow="1" firstDataCol="0"/>
  <pivotFields count="21">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showAll="0"/>
  </pivotFields>
  <rowItems count="1">
    <i/>
  </rowItems>
  <colItems count="1">
    <i/>
  </colItems>
  <dataFields count="1">
    <dataField name="Sum of Units Sold" fld="12" baseField="0" baseItem="0" numFmtId="1"/>
  </dataFields>
  <formats count="9">
    <format dxfId="29">
      <pivotArea type="all" dataOnly="0" outline="0" fieldPosition="0"/>
    </format>
    <format dxfId="30">
      <pivotArea outline="0" collapsedLevelsAreSubtotals="1" fieldPosition="0"/>
    </format>
    <format dxfId="31">
      <pivotArea dataOnly="0" labelOnly="1" outline="0" axis="axisValues" fieldPosition="0"/>
    </format>
    <format dxfId="32">
      <pivotArea type="all" dataOnly="0" outline="0" fieldPosition="0"/>
    </format>
    <format dxfId="33">
      <pivotArea outline="0" collapsedLevelsAreSubtotals="1" fieldPosition="0"/>
    </format>
    <format dxfId="34">
      <pivotArea dataOnly="0" labelOnly="1" outline="0" axis="axisValues" fieldPosition="0"/>
    </format>
    <format dxfId="35">
      <pivotArea type="all" dataOnly="0" outline="0" fieldPosition="0"/>
    </format>
    <format dxfId="36">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63916D-2C95-4286-BD95-0E6AB5620DB3}" name="Gross_profit"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untry">
  <location ref="C1:C2" firstHeaderRow="1" firstDataRow="1" firstDataCol="0"/>
  <pivotFields count="21">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showAll="0"/>
  </pivotFields>
  <rowItems count="1">
    <i/>
  </rowItems>
  <colItems count="1">
    <i/>
  </colItems>
  <dataFields count="1">
    <dataField name="Sum of Gross Profit" fld="18" baseField="0" baseItem="0" numFmtId="165"/>
  </dataFields>
  <formats count="9">
    <format dxfId="38">
      <pivotArea type="all" dataOnly="0" outline="0" fieldPosition="0"/>
    </format>
    <format dxfId="39">
      <pivotArea outline="0" collapsedLevelsAreSubtotals="1" fieldPosition="0"/>
    </format>
    <format dxfId="40">
      <pivotArea dataOnly="0" labelOnly="1" outline="0" axis="axisValues" fieldPosition="0"/>
    </format>
    <format dxfId="41">
      <pivotArea type="all" dataOnly="0" outline="0" fieldPosition="0"/>
    </format>
    <format dxfId="42">
      <pivotArea outline="0" collapsedLevelsAreSubtotals="1" fieldPosition="0"/>
    </format>
    <format dxfId="43">
      <pivotArea dataOnly="0" labelOnly="1" outline="0" axis="axisValues" fieldPosition="0"/>
    </format>
    <format dxfId="44">
      <pivotArea type="all" dataOnly="0" outline="0" fieldPosition="0"/>
    </format>
    <format dxfId="45">
      <pivotArea outline="0" collapsedLevelsAreSubtotals="1"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56C397-3714-4D70-A590-E46D9C3FB70C}" name="Total_revenue"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untry">
  <location ref="A1:A2" firstHeaderRow="1" firstDataRow="1" firstDataCol="0"/>
  <pivotFields count="21">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showAll="0"/>
  </pivotFields>
  <rowItems count="1">
    <i/>
  </rowItems>
  <colItems count="1">
    <i/>
  </colItems>
  <dataFields count="1">
    <dataField name="Sum of Revenue" fld="16" baseField="0" baseItem="0" numFmtId="165"/>
  </dataFields>
  <formats count="9">
    <format dxfId="47">
      <pivotArea type="all" dataOnly="0" outline="0" fieldPosition="0"/>
    </format>
    <format dxfId="48">
      <pivotArea outline="0" collapsedLevelsAreSubtotals="1" fieldPosition="0"/>
    </format>
    <format dxfId="49">
      <pivotArea dataOnly="0" labelOnly="1" outline="0" axis="axisValues" fieldPosition="0"/>
    </format>
    <format dxfId="50">
      <pivotArea type="all" dataOnly="0" outline="0" fieldPosition="0"/>
    </format>
    <format dxfId="51">
      <pivotArea outline="0" collapsedLevelsAreSubtotals="1" fieldPosition="0"/>
    </format>
    <format dxfId="52">
      <pivotArea dataOnly="0" labelOnly="1" outline="0" axis="axisValues" fieldPosition="0"/>
    </format>
    <format dxfId="53">
      <pivotArea type="all" dataOnly="0" outline="0" fieldPosition="0"/>
    </format>
    <format dxfId="54">
      <pivotArea outline="0" collapsedLevelsAreSubtotals="1" fieldPosition="0"/>
    </format>
    <format dxfId="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7FFD1CC-75B9-4906-8745-34A3D65FA8BF}" sourceName="Product Category">
  <pivotTables>
    <pivotTable tabId="5" name="Country_Revenue"/>
    <pivotTable tabId="5" name="Monthly_Revenue_Profit"/>
    <pivotTable tabId="5" name="COGS"/>
    <pivotTable tabId="5" name="PivotTable15"/>
    <pivotTable tabId="5" name="Total_revenue"/>
    <pivotTable tabId="5" name="Gross_profit"/>
    <pivotTable tabId="5" name="Unit_Sold"/>
    <pivotTable tabId="5" name="Total_Orders"/>
    <pivotTable tabId="5" name="Sales_Channel"/>
    <pivotTable tabId="5" name="Region"/>
  </pivotTables>
  <data>
    <tabular pivotCacheId="1001369735">
      <items count="5">
        <i x="3"/>
        <i x="0"/>
        <i x="4"/>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1A576E-0171-4B8E-A539-5BC5FF830BB2}" sourceName="Region">
  <pivotTables>
    <pivotTable tabId="5" name="Region"/>
  </pivotTables>
  <data>
    <tabular pivotCacheId="1001369735">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C9D1D199-DD43-4FDE-9A91-70CBF202955D}" sourceName="ID">
  <pivotTables>
    <pivotTable tabId="5" name="Country_Revenue"/>
  </pivotTables>
  <data>
    <tabular pivotCacheId="1001369735">
      <items count="2707">
        <i x="2582" s="1"/>
        <i x="210" s="1"/>
        <i x="376" s="1"/>
        <i x="1183" s="1"/>
        <i x="524" s="1"/>
        <i x="869" s="1"/>
        <i x="1069" s="1"/>
        <i x="2233" s="1"/>
        <i x="2173" s="1"/>
        <i x="1553" s="1"/>
        <i x="1904" s="1"/>
        <i x="1554" s="1"/>
        <i x="883" s="1"/>
        <i x="34" s="1"/>
        <i x="1107" s="1"/>
        <i x="661" s="1"/>
        <i x="2512" s="1"/>
        <i x="770" s="1"/>
        <i x="2" s="1"/>
        <i x="2290" s="1"/>
        <i x="533" s="1"/>
        <i x="1202" s="1"/>
        <i x="1070" s="1"/>
        <i x="482" s="1"/>
        <i x="2346" s="1"/>
        <i x="1555" s="1"/>
        <i x="2482" s="1"/>
        <i x="829" s="1"/>
        <i x="685" s="1"/>
        <i x="2330" s="1"/>
        <i x="190" s="1"/>
        <i x="1914" s="1"/>
        <i x="349" s="1"/>
        <i x="860" s="1"/>
        <i x="249" s="1"/>
        <i x="566" s="1"/>
        <i x="2072" s="1"/>
        <i x="1545" s="1"/>
        <i x="231" s="1"/>
        <i x="1952" s="1"/>
        <i x="2297" s="1"/>
        <i x="1173" s="1"/>
        <i x="2092" s="1"/>
        <i x="1108" s="1"/>
        <i x="2378" s="1"/>
        <i x="2612" s="1"/>
        <i x="2459" s="1"/>
        <i x="1462" s="1"/>
        <i x="140" s="1"/>
        <i x="2247" s="1"/>
        <i x="1993" s="1"/>
        <i x="2181" s="1"/>
        <i x="949" s="1"/>
        <i x="662" s="1"/>
        <i x="2003" s="1"/>
        <i x="1192" s="1"/>
        <i x="434" s="1"/>
        <i x="1711" s="1"/>
        <i x="1451" s="1"/>
        <i x="1909" s="1"/>
        <i x="475" s="1"/>
        <i x="1109" s="1"/>
        <i x="2088" s="1"/>
        <i x="1700" s="1"/>
        <i x="2559" s="1"/>
        <i x="2120" s="1"/>
        <i x="2538" s="1"/>
        <i x="2175" s="1"/>
        <i x="2437" s="1"/>
        <i x="2478" s="1"/>
        <i x="1083" s="1"/>
        <i x="2311" s="1"/>
        <i x="1895" s="1"/>
        <i x="2154" s="1"/>
        <i x="245" s="1"/>
        <i x="853" s="1"/>
        <i x="1535" s="1"/>
        <i x="216" s="1"/>
        <i x="588" s="1"/>
        <i x="2361" s="1"/>
        <i x="1412" s="1"/>
        <i x="87" s="1"/>
        <i x="1219" s="1"/>
        <i x="1546" s="1"/>
        <i x="1701" s="1"/>
        <i x="233" s="1"/>
        <i x="2469" s="1"/>
        <i x="2381" s="1"/>
        <i x="404" s="1"/>
        <i x="2403" s="1"/>
        <i x="2272" s="1"/>
        <i x="2543" s="1"/>
        <i x="2093" s="1"/>
        <i x="328" s="1"/>
        <i x="1017" s="1"/>
        <i x="1246" s="1"/>
        <i x="2141" s="1"/>
        <i x="1893" s="1"/>
        <i x="74" s="1"/>
        <i x="1386" s="1"/>
        <i x="819" s="1"/>
        <i x="250" s="1"/>
        <i x="1946" s="1"/>
        <i x="2452" s="1"/>
        <i x="1688" s="1"/>
        <i x="1528" s="1"/>
        <i x="1590" s="1"/>
        <i x="2460" s="1"/>
        <i x="1751" s="1"/>
        <i x="1074" s="1"/>
        <i x="1194" s="1"/>
        <i x="2004" s="1"/>
        <i x="2248" s="1"/>
        <i x="261" s="1"/>
        <i x="2349" s="1"/>
        <i x="2461" s="1"/>
        <i x="773" s="1"/>
        <i x="1045" s="1"/>
        <i x="1209" s="1"/>
        <i x="451" s="1"/>
        <i x="1203" s="1"/>
        <i x="913" s="1"/>
        <i x="1514" s="1"/>
        <i x="1443" s="1"/>
        <i x="840" s="1"/>
        <i x="1748" s="1"/>
        <i x="977" s="1"/>
        <i x="876" s="1"/>
        <i x="1726" s="1"/>
        <i x="2564" s="1"/>
        <i x="2130" s="1"/>
        <i x="1954" s="1"/>
        <i x="68" s="1"/>
        <i x="388" s="1"/>
        <i x="678" s="1"/>
        <i x="1155" s="1"/>
        <i x="2438" s="1"/>
        <i x="262" s="1"/>
        <i x="937" s="1"/>
        <i x="26" s="1"/>
        <i x="2471" s="1"/>
        <i x="2282" s="1"/>
        <i x="613" s="1"/>
        <i x="1195" s="1"/>
        <i x="2405" s="1"/>
        <i x="2238" s="1"/>
        <i x="1548" s="1"/>
        <i x="2648" s="1"/>
        <i x="938" s="1"/>
        <i x="2215" s="1"/>
        <i x="13" s="1"/>
        <i x="2239" s="1"/>
        <i x="2423" s="1"/>
        <i x="716" s="1"/>
        <i x="156" s="1"/>
        <i x="604" s="1"/>
        <i x="1304" s="1"/>
        <i x="696" s="1"/>
        <i x="177" s="1"/>
        <i x="1620" s="1"/>
        <i x="2439" s="1"/>
        <i x="1926" s="1"/>
        <i x="285" s="1"/>
        <i x="2051" s="1"/>
        <i x="442" s="1"/>
        <i x="1305" s="1"/>
        <i x="175" s="1"/>
        <i x="1882" s="1"/>
        <i x="1646" s="1"/>
        <i x="1808" s="1"/>
        <i x="2228" s="1"/>
        <i x="2589" s="1"/>
        <i x="2045" s="1"/>
        <i x="2168" s="1"/>
        <i x="21" s="1"/>
        <i x="1034" s="1"/>
        <i x="984" s="1"/>
        <i x="1942" s="1"/>
        <i x="399" s="1"/>
        <i x="277" s="1"/>
        <i x="1502" s="1"/>
        <i x="435" s="1"/>
        <i x="1326" s="1"/>
        <i x="2144" s="1"/>
        <i x="427" s="1"/>
        <i x="1094" s="1"/>
        <i x="323" s="1"/>
        <i x="1248" s="1"/>
        <i x="1256" s="1"/>
        <i x="1433" s="1"/>
        <i x="1612" s="1"/>
        <i x="2218" s="1"/>
        <i x="885" s="1"/>
        <i x="123" s="1"/>
        <i x="528" s="1"/>
        <i x="2299" s="1"/>
        <i x="529" s="1"/>
        <i x="1766" s="1"/>
        <i x="109" s="1"/>
        <i x="167" s="1"/>
        <i x="1163" s="1"/>
        <i x="2547" s="1"/>
        <i x="1657" s="1"/>
        <i x="1231" s="1"/>
        <i x="2667" s="1"/>
        <i x="1802" s="1"/>
        <i x="405" s="1"/>
        <i x="616" s="1"/>
        <i x="1360" s="1"/>
        <i x="452" s="1"/>
        <i x="986" s="1"/>
        <i x="1076" s="1"/>
        <i x="2203" s="1"/>
        <i x="2548" s="1"/>
        <i x="2561" s="1"/>
        <i x="117" s="1"/>
        <i x="2156" s="1"/>
        <i x="732" s="1"/>
        <i x="2265" s="1"/>
        <i x="1829" s="1"/>
        <i x="2122" s="1"/>
        <i x="2525" s="1"/>
        <i x="873" s="1"/>
        <i x="981" s="1"/>
        <i x="2038" s="1"/>
        <i x="84" s="1"/>
        <i x="113" s="1"/>
        <i x="954" s="1"/>
        <i x="2170" s="1"/>
        <i x="1078" s="1"/>
        <i x="815" s="1"/>
        <i x="2643" s="1"/>
        <i x="855" s="1"/>
        <i x="1965" s="1"/>
        <i x="1176" s="1"/>
        <i x="799" s="1"/>
        <i x="1668" s="1"/>
        <i x="1674" s="1"/>
        <i x="1306" s="1"/>
        <i x="298" s="1"/>
        <i x="4" s="1"/>
        <i x="1487" s="1"/>
        <i x="5" s="1"/>
        <i x="1774" s="1"/>
        <i x="1456" s="1"/>
        <i x="487" s="1"/>
        <i x="363" s="1"/>
        <i x="1516" s="1"/>
        <i x="1855" s="1"/>
        <i x="2192" s="1"/>
        <i x="1883" s="1"/>
        <i x="2342" s="1"/>
        <i x="1276" s="1"/>
        <i x="574" s="1"/>
        <i x="710" s="1"/>
        <i x="971" s="1"/>
        <i x="265" s="1"/>
        <i x="1352" s="1"/>
        <i x="1550" s="1"/>
        <i x="2539" s="1"/>
        <i x="1868" s="1"/>
        <i x="822" s="1"/>
        <i x="1732" s="1"/>
        <i x="1614" s="1"/>
        <i x="2384" s="1"/>
        <i x="2193" s="1"/>
        <i x="2508" s="1"/>
        <i x="711" s="1"/>
        <i x="390" s="1"/>
        <i x="2018" s="1"/>
        <i x="580" s="1"/>
        <i x="575" s="1"/>
        <i x="2132" s="1"/>
        <i x="1120" s="1"/>
        <i x="844" s="1"/>
        <i x="2008" s="1"/>
        <i x="1869" s="1"/>
        <i x="1985" s="1"/>
        <i x="831" s="1"/>
        <i x="336" s="1"/>
        <i x="1683" s="1"/>
        <i x="1104" s="1"/>
        <i x="2534" s="1"/>
        <i x="406" s="1"/>
        <i x="443" s="1"/>
        <i x="520" s="1"/>
        <i x="1986" s="1"/>
        <i x="2676" s="1"/>
        <i x="2607" s="1"/>
        <i x="1569" s="1"/>
        <i x="1009" s="1"/>
        <i x="1956" s="1"/>
        <i x="581" s="1"/>
        <i x="1810" s="1"/>
        <i x="511" s="1"/>
        <i x="1212" s="1"/>
        <i x="832" s="1"/>
        <i x="833" s="1"/>
        <i x="1425" s="1"/>
        <i x="1354" s="1"/>
        <i x="1894" s="1"/>
        <i x="429" s="1"/>
        <i x="727" s="1"/>
        <i x="1417" s="1"/>
        <i x="689" s="1"/>
        <i x="345" s="1"/>
        <i x="1517" s="1"/>
        <i x="835" s="1"/>
        <i x="1110" s="1"/>
        <i x="357" s="1"/>
        <i x="1505" s="1"/>
        <i x="1002" s="1"/>
        <i x="940" s="1"/>
        <i x="2276" s="1"/>
        <i x="1531" s="1"/>
        <i x="1241" s="1"/>
        <i x="2688" s="1"/>
        <i x="147" s="1"/>
        <i x="1389" s="1"/>
        <i x="1199" s="1"/>
        <i x="1121" s="1"/>
        <i x="995" s="1"/>
        <i x="562" s="1"/>
        <i x="2425" s="1"/>
        <i x="1300" s="1"/>
        <i x="2695" s="1"/>
        <i x="1156" s="1"/>
        <i x="471" s="1"/>
        <i x="1030" s="1"/>
        <i x="865" s="1"/>
        <i x="1398" s="1"/>
        <i x="42" s="1"/>
        <i x="1342" s="1"/>
        <i x="111" s="1"/>
        <i x="2219" s="1"/>
        <i x="1845" s="1"/>
        <i x="576" s="1"/>
        <i x="48" s="1"/>
        <i x="1846" s="1"/>
        <i x="2096" s="1"/>
        <i x="2000" s="1"/>
        <i x="1796" s="1"/>
        <i x="1822" s="1"/>
        <i x="1362" s="1"/>
        <i x="1214" s="1"/>
        <i x="1811" s="1"/>
        <i x="2700" s="1"/>
        <i x="325" s="1"/>
        <i x="503" s="1"/>
        <i x="1539" s="1"/>
        <i x="1662" s="1"/>
        <i x="567" s="1"/>
        <i x="370" s="1"/>
        <i x="673" s="1"/>
        <i x="1797" s="1"/>
        <i x="823" s="1"/>
        <i x="1768" s="1"/>
        <i x="558" s="1"/>
        <i x="312" s="1"/>
        <i x="437" s="1"/>
        <i x="697" s="1"/>
        <i x="996" s="1"/>
        <i x="922" s="1"/>
        <i x="852" s="1"/>
        <i x="943" s="1"/>
        <i x="1582" s="1"/>
        <i x="313" s="1"/>
        <i x="2535" s="1"/>
        <i x="1777" s="1"/>
        <i x="1979" s="1"/>
        <i x="1778" s="1"/>
        <i x="468" s="1"/>
        <i x="1124" s="1"/>
        <i x="1344" s="1"/>
        <i x="608" s="1"/>
        <i x="1980" s="1"/>
        <i x="2195" s="1"/>
        <i x="490" s="1"/>
        <i x="589" s="1"/>
        <i x="2231" s="1"/>
        <i x="491" s="1"/>
        <i x="364" s="1"/>
        <i x="1695" s="1"/>
        <i x="1971" s="1"/>
        <i x="346" s="1"/>
        <i x="1756" s="1"/>
        <i x="583" s="1"/>
        <i x="584" s="1"/>
        <i x="585" s="1"/>
        <i x="1099" s="1"/>
        <i x="1139" s="1"/>
        <i x="609" s="1"/>
        <i x="1902" s="1"/>
        <i x="1876" s="1"/>
        <i x="2317" s="1"/>
        <i x="2412" s="1"/>
        <i x="192" s="1"/>
        <i x="360" s="1"/>
        <i x="2646" s="1"/>
        <i x="2541" s="1"/>
        <i x="656" s="1"/>
        <i x="1234" s="1"/>
        <i x="1482" s="1"/>
        <i x="1166" s="1"/>
        <i x="2253" s="1"/>
        <i x="748" s="1"/>
        <i x="239" s="1"/>
        <i x="791" s="1"/>
        <i x="947" s="1"/>
        <i x="1824" s="1"/>
        <i x="1642" s="1"/>
        <i x="2691" s="1"/>
        <i x="1836" s="1"/>
        <i x="793" s="1"/>
        <i x="459" s="1"/>
        <i x="1932" s="1"/>
        <i x="1266" s="1"/>
        <i x="719" s="1"/>
        <i x="2222" s="1"/>
        <i x="415" s="1"/>
        <i x="1052" s="1"/>
        <i x="765" s="1"/>
        <i x="2575" s="1"/>
        <i x="259" s="1"/>
        <i x="1345" s="1"/>
        <i x="39" s="1"/>
        <i x="86" s="1"/>
        <i x="1816" s="1"/>
        <i x="43" s="1"/>
        <i x="64" s="1"/>
        <i x="1473" s="1"/>
        <i x="1474" s="1"/>
        <i x="2295" s="1"/>
        <i x="2232" s="1"/>
        <i x="347" s="1"/>
        <i x="2542" s="1"/>
        <i x="880" s="1"/>
        <i x="2627" s="1"/>
        <i x="40" s="1"/>
        <i x="2670" s="1"/>
        <i x="1053" s="1"/>
        <i x="2023" s="1"/>
        <i x="1280" s="1"/>
        <i x="2396" s="1"/>
        <i x="1848" s="1"/>
        <i x="1041" s="1"/>
        <i x="564" s="1"/>
        <i x="681" s="1"/>
        <i x="621" s="1"/>
        <i x="610" s="1"/>
        <i x="1475" s="1"/>
        <i x="287" s="1"/>
        <i x="2052" s="1"/>
        <i x="268" s="1"/>
        <i x="1670" s="1"/>
        <i x="1664" s="1"/>
        <i x="1170" s="1"/>
        <i x="2576" s="1"/>
        <i x="66" s="1"/>
        <i x="1870" s="1"/>
        <i x="2285" s="1"/>
        <i x="1290" s="1"/>
        <i x="957" s="1"/>
        <i x="294" s="1"/>
        <i x="767" s="1"/>
        <i x="1119" s="1"/>
        <i x="2638" s="1"/>
        <i x="590" s="1"/>
        <i x="2407" s="1"/>
        <i x="2413" s="1"/>
        <i x="409" s="1"/>
        <i x="910" s="1"/>
        <i x="226" s="1"/>
        <i x="2126" s="1"/>
        <i x="387" s="1"/>
        <i x="888" s="1"/>
        <i x="1484" s="1"/>
        <i x="2083" s="1"/>
        <i x="2337" s="1"/>
        <i x="2516" s="1"/>
        <i x="1857" s="1"/>
        <i x="1080" s="1"/>
        <i x="1477" s="1"/>
        <i x="1709" s="1"/>
        <i x="1633" s="1"/>
        <i x="736" s="1"/>
        <i x="1671" s="1"/>
        <i x="197" s="1"/>
        <i x="430" s="1"/>
        <i x="551" s="1"/>
        <i x="1460" s="1"/>
        <i x="133" s="1"/>
        <i x="1055" s="1"/>
        <i x="739" s="1"/>
        <i x="1723" s="1"/>
        <i x="2107" s="1"/>
        <i x="2278" s="1"/>
        <i x="1478" s="1"/>
        <i x="1448" s="1"/>
        <i x="1159" s="1"/>
        <i x="1781" s="1"/>
        <i x="2659" s="1"/>
        <i x="1081" s="1"/>
        <i x="186" s="1"/>
        <i x="782" s="1"/>
        <i x="1291" s="1"/>
        <i x="2186" s="1"/>
        <i x="2615" s="1"/>
        <i x="2327" s="1"/>
        <i x="2475" s="1"/>
        <i x="669" s="1"/>
        <i x="1643" s="1"/>
        <i x="1522" s="1"/>
        <i x="693" s="1"/>
        <i x="2084" s="1"/>
        <i x="2466" s="1"/>
        <i x="2665" s="1"/>
        <i x="516" s="1"/>
        <i x="728" s="1"/>
        <i x="203" s="1"/>
        <i x="1541" s="1"/>
        <i x="1624" s="1"/>
        <i x="741" s="1"/>
        <i x="2596" s="1"/>
        <i x="657" s="1"/>
        <i x="57" s="1"/>
        <i x="273" s="1"/>
        <i x="2457" s="1"/>
        <i x="2537" s="1"/>
        <i x="44" s="1"/>
        <i x="776" s="1"/>
        <i x="2494" s="1"/>
        <i x="658" s="1"/>
        <i x="1371" s="1"/>
        <i x="577" s="1"/>
        <i x="1129" s="1"/>
        <i x="2245" s="1"/>
        <i x="1806" s="1"/>
        <i x="1784" s="1"/>
        <i x="2481" s="1"/>
        <i x="2246" s="1"/>
        <i x="1385" s="1"/>
        <i x="571" s="1"/>
        <i x="1923" s="1"/>
        <i x="1575" s="1"/>
        <i x="449" s="1"/>
        <i x="252" s="1"/>
        <i x="1269" s="1"/>
        <i x="2578" s="1"/>
        <i x="271" s="1"/>
        <i x="2151" s="1"/>
        <i x="1724" s="1"/>
        <i x="1182" s="1"/>
        <i x="1761" s="1"/>
        <i x="2357" s="1"/>
        <i x="676" s="1"/>
        <i x="1082" s="1"/>
        <i x="1323" s="1"/>
        <i x="579" s="1"/>
        <i x="327" s="1"/>
        <i x="2065" s="1"/>
        <i x="2420" s="1"/>
        <i x="59" s="1"/>
        <i x="2187" s="1"/>
        <i x="2681" s="1"/>
        <i x="1102" s="1"/>
        <i x="963" s="1"/>
        <i x="1588" s="1"/>
        <i x="1770" s="1"/>
        <i x="1154" s="1"/>
        <i x="2358" s="1"/>
        <i x="2476" s="1"/>
        <i x="1461" s="1"/>
        <i x="707" s="1"/>
        <i x="365" s="1"/>
        <i x="795" s="1"/>
        <i x="1254" s="1"/>
        <i x="586" s="1"/>
        <i x="1033" s="1"/>
        <i x="1421" s="1" nd="1"/>
        <i x="163" s="1" nd="1"/>
        <i x="2408" s="1" nd="1"/>
        <i x="2570" s="1" nd="1"/>
        <i x="1937" s="1" nd="1"/>
        <i x="224" s="1" nd="1"/>
        <i x="2661" s="1" nd="1"/>
        <i x="2271" s="1" nd="1"/>
        <i x="2556" s="1" nd="1"/>
        <i x="2579" s="1" nd="1"/>
        <i x="1492" s="1" nd="1"/>
        <i x="1130" s="1" nd="1"/>
        <i x="2329" s="1" nd="1"/>
        <i x="964" s="1" nd="1"/>
        <i x="506" s="1" nd="1"/>
        <i x="1961" s="1" nd="1"/>
        <i x="828" s="1" nd="1"/>
        <i x="2118" s="1" nd="1"/>
        <i x="2497" s="1" nd="1"/>
        <i x="1057" s="1" nd="1"/>
        <i x="1859" s="1" nd="1"/>
        <i x="1236" s="1" nd="1"/>
        <i x="339" s="1" nd="1"/>
        <i x="1850" s="1" nd="1"/>
        <i x="1365" s="1" nd="1"/>
        <i x="29" s="1" nd="1"/>
        <i x="2119" s="1" nd="1"/>
        <i x="2153" s="1" nd="1"/>
        <i x="760" s="1" nd="1"/>
        <i x="37" s="1" nd="1"/>
        <i x="2571" s="1" nd="1"/>
        <i x="1651" s="1" nd="1"/>
        <i x="1024" s="1" nd="1"/>
        <i x="1839" s="1" nd="1"/>
        <i x="1872" s="1" nd="1"/>
        <i x="1990" s="1" nd="1"/>
        <i x="1450" s="1" nd="1"/>
        <i x="334" s="1" nd="1"/>
        <i x="419" s="1" nd="1"/>
        <i x="1467" s="1" nd="1"/>
        <i x="433" s="1" nd="1"/>
        <i x="2586" s="1" nd="1"/>
        <i x="1799" s="1" nd="1"/>
        <i x="1974" s="1" nd="1"/>
        <i x="1860" s="1" nd="1"/>
        <i x="1131" s="1" nd="1"/>
        <i x="2557" s="1" nd="1"/>
        <i x="2289" s="1" nd="1"/>
        <i x="2140" s="1" nd="1"/>
        <i x="1184" s="1" nd="1"/>
        <i x="2414" s="1" nd="1"/>
        <i x="1786" s="1" nd="1"/>
        <i x="684" s="1" nd="1"/>
        <i x="601" s="1" nd="1"/>
        <i x="870" s="1" nd="1"/>
        <i x="440" s="1" nd="1"/>
        <i x="2611" s="1" nd="1"/>
        <i x="1106" s="1" nd="1"/>
        <i x="1408" s="1" nd="1"/>
        <i x="30" s="1" nd="1"/>
        <i x="2262" s="1" nd="1"/>
        <i x="991" s="1" nd="1"/>
        <i x="2028" s="1" nd="1"/>
        <i x="78" s="1" nd="1"/>
        <i x="1430" s="1" nd="1"/>
        <i x="1975" s="1" nd="1"/>
        <i x="992" s="1" nd="1"/>
        <i x="373" s="1" nd="1"/>
        <i x="1324" s="1" nd="1"/>
        <i x="485" s="1" nd="1"/>
        <i x="67" s="1" nd="1"/>
        <i x="230" s="1" nd="1"/>
        <i x="2563" s="1" nd="1"/>
        <i x="1025" s="1" nd="1"/>
        <i x="289" s="1" nd="1"/>
        <i x="131" s="1" nd="1"/>
        <i x="771" s="1" nd="1"/>
        <i x="926" s="1" nd="1"/>
        <i x="1372" s="1" nd="1"/>
        <i x="2458" s="1" nd="1"/>
        <i x="1325" s="1" nd="1"/>
        <i x="127" s="1" nd="1"/>
        <i x="1026" s="1" nd="1"/>
        <i x="1058" s="1" nd="1"/>
        <i x="1544" s="1" nd="1"/>
        <i x="1938" s="1" nd="1"/>
        <i x="1302" s="1" nd="1"/>
        <i x="2583" s="1" nd="1"/>
        <i x="1891" s="1" nd="1"/>
        <i x="1771" s="1" nd="1"/>
        <i x="1605" s="1" nd="1"/>
        <i x="670" s="1" nd="1"/>
        <i x="116" s="1" nd="1"/>
        <i x="1945" s="1" nd="1"/>
        <i x="1892" s="1" nd="1"/>
        <i x="1864" s="1" nd="1"/>
        <i x="1626" s="1" nd="1"/>
        <i x="2682" s="1" nd="1"/>
        <i x="1687" s="1" nd="1"/>
        <i x="25" s="1" nd="1"/>
        <i x="730" s="1" nd="1"/>
        <i x="1373" s="1" nd="1"/>
        <i x="2666" s="1" nd="1"/>
        <i x="2071" s="1" nd="1"/>
        <i x="2174" s="1" nd="1"/>
        <i x="2280" s="1" nd="1"/>
        <i x="1071" s="1" nd="1"/>
        <i x="1132" s="1" nd="1"/>
        <i x="1422" s="1" nd="1"/>
        <i x="1800" s="1" nd="1"/>
        <i x="1501" s="1" nd="1"/>
        <i x="424" s="1" nd="1"/>
        <i x="2281" s="1" nd="1"/>
        <i x="2108" s="1" nd="1"/>
        <i x="839" s="1" nd="1"/>
        <i x="204" s="1" nd="1"/>
        <i x="909" s="1" nd="1"/>
        <i x="2415" s="1" nd="1"/>
        <i x="211" s="1" nd="1"/>
        <i x="2015" s="1" nd="1"/>
        <i x="2230" s="1" nd="1"/>
        <i x="625" s="1" nd="1"/>
        <i x="2188" s="1" nd="1"/>
        <i x="1218" s="1" nd="1"/>
        <i x="354" s="1" nd="1"/>
        <i x="1336" s="1" nd="1"/>
        <i x="1468" s="1" nd="1"/>
        <i x="2189" s="1" nd="1"/>
        <i x="2522" s="1" nd="1"/>
        <i x="2422" s="1" nd="1"/>
        <i x="1627" s="1" nd="1"/>
        <i x="2436" s="1" nd="1"/>
        <i x="772" s="1" nd="1"/>
        <i x="1293" s="1" nd="1"/>
        <i x="2225" s="1" nd="1"/>
        <i x="2641" s="1" nd="1"/>
        <i x="2449" s="1" nd="1"/>
        <i x="173" s="1" nd="1"/>
        <i x="97" s="1" nd="1"/>
        <i x="1792" s="1" nd="1"/>
        <i x="1873" s="1" nd="1"/>
        <i x="686" s="1" nd="1"/>
        <i x="1366" s="1" nd="1"/>
        <i x="2128" s="1" nd="1"/>
        <i x="2498" s="1" nd="1"/>
        <i x="1908" s="1" nd="1"/>
        <i x="2310" s="1" nd="1"/>
        <i x="1493" s="1" nd="1"/>
        <i x="1991" s="1" nd="1"/>
        <i x="1043" s="1" nd="1"/>
        <i x="2379" s="1" nd="1"/>
        <i x="1297" s="1" nd="1"/>
        <i x="2697" s="1" nd="1"/>
        <i x="1485" s="1" nd="1"/>
        <i x="168" s="1" nd="1"/>
        <i x="1564" s="1" nd="1"/>
        <i x="274" s="1" nd="1"/>
        <i x="41" s="1" nd="1"/>
        <i x="304" s="1" nd="1"/>
        <i x="1606" s="1" nd="1"/>
        <i x="1303" s="1" nd="1"/>
        <i x="743" s="1" nd="1"/>
        <i x="1059" s="1" nd="1"/>
        <i x="754" s="1" nd="1"/>
        <i x="232" s="1" nd="1"/>
        <i x="2450" s="1" nd="1"/>
        <i x="1976" s="1" nd="1"/>
        <i x="2256" s="1" nd="1"/>
        <i x="861" s="1" nd="1"/>
        <i x="366" s="1" nd="1"/>
        <i x="638" s="1" nd="1"/>
        <i x="1617" s="1" nd="1"/>
        <i x="1992" s="1" nd="1"/>
        <i x="2416" s="1" nd="1"/>
        <i x="1644" s="1" nd="1"/>
        <i x="474" s="1" nd="1"/>
        <i x="2129" s="1" nd="1"/>
        <i x="1409" s="1" nd="1"/>
        <i x="1431" s="1" nd="1"/>
        <i x="447" s="1" nd="1"/>
        <i x="340" s="1" nd="1"/>
        <i x="31" s="1" nd="1"/>
        <i x="935" s="1" nd="1"/>
        <i x="1494" s="1" nd="1"/>
        <i x="2201" s="1" nd="1"/>
        <i x="290" s="1" nd="1"/>
        <i x="2234" s="1" nd="1"/>
        <i x="1939" s="1" nd="1"/>
        <i x="965" s="1" nd="1"/>
        <i x="2263" s="1" nd="1"/>
        <i x="2532" s="1" nd="1"/>
        <i x="314" s="1" nd="1"/>
        <i x="787" s="1" nd="1"/>
        <i x="1710" s="1" nd="1"/>
        <i x="207" s="1" nd="1"/>
        <i x="1410" s="1" nd="1"/>
        <i x="2451" s="1" nd="1"/>
        <i x="1093" s="1" nd="1"/>
        <i x="2621" s="1" nd="1"/>
        <i x="38" s="1" nd="1"/>
        <i x="1411" s="1" nd="1"/>
        <i x="1763" s="1" nd="1"/>
        <i x="1145" s="1" nd="1"/>
        <i x="2587" s="1" nd="1"/>
        <i x="1114" s="1" nd="1"/>
        <i x="260" s="1" nd="1"/>
        <i x="2558" s="1" nd="1"/>
        <i x="2347" s="1" nd="1"/>
        <i x="1227" s="1" nd="1"/>
        <i x="2057" s="1" nd="1"/>
        <i x="291" s="1" nd="1"/>
        <i x="796" s="1" nd="1"/>
        <i x="1044" s="1" nd="1"/>
        <i x="708" s="1" nd="1"/>
        <i x="1441" s="1" nd="1"/>
        <i x="2683" s="1" nd="1"/>
        <i x="174" s="1" nd="1"/>
        <i x="1146" s="1" nd="1"/>
        <i x="3" s="1" nd="1"/>
        <i x="1374" s="1" nd="1"/>
        <i x="1174" s="1" nd="1"/>
        <i x="709" s="1" nd="1"/>
        <i x="1337" s="1" nd="1"/>
        <i x="2389" s="1" nd="1"/>
        <i x="525" s="1" nd="1"/>
        <i x="1228" s="1" nd="1"/>
        <i x="2606" s="1" nd="1"/>
        <i x="1442" s="1" nd="1"/>
        <i x="425" s="1" nd="1"/>
        <i x="507" s="1" nd="1"/>
        <i x="180" s="1" nd="1"/>
        <i x="2360" s="1" nd="1"/>
        <i x="2298" s="1" nd="1"/>
        <i x="2380" s="1" nd="1"/>
        <i x="1964" s="1" nd="1"/>
        <i x="1840" s="1" nd="1"/>
        <i x="2673" s="1" nd="1"/>
        <i x="1452" s="1" nd="1"/>
        <i x="2519" s="1" nd="1"/>
        <i x="722" s="1" nd="1"/>
        <i x="1787" s="1" nd="1"/>
        <i x="2362" s="1" nd="1"/>
        <i x="217" s="1" nd="1"/>
        <i x="1652" s="1" nd="1"/>
        <i x="2631" s="1" nd="1"/>
        <i x="2483" s="1" nd="1"/>
        <i x="2588" s="1" nd="1"/>
        <i x="2050" s="1" nd="1"/>
        <i x="508" s="1" nd="1"/>
        <i x="917" s="1" nd="1"/>
        <i x="2348" s="1" nd="1"/>
        <i x="1298" s="1" nd="1"/>
        <i x="966" s="1" nd="1"/>
        <i x="890" s="1" nd="1"/>
        <i x="2662" s="1" nd="1"/>
        <i x="1271" s="1" nd="1"/>
        <i x="1807" s="1" nd="1"/>
        <i x="1910" s="1" nd="1"/>
        <i x="2468" s="1" nd="1"/>
        <i x="2073" s="1" nd="1"/>
        <i x="141" s="1" nd="1"/>
        <i x="541" s="1" nd="1"/>
        <i x="2642" s="1" nd="1"/>
        <i x="2655" s="1" nd="1"/>
        <i x="2190" s="1" nd="1"/>
        <i x="1193" s="1" nd="1"/>
        <i x="1072" s="1" nd="1"/>
        <i x="1547" s="1" nd="1"/>
        <i x="1479" s="1" nd="1"/>
        <i x="1220" s="1" nd="1"/>
        <i x="2622" s="1" nd="1"/>
        <i x="797" s="1" nd="1"/>
        <i x="1115" s="1" nd="1"/>
        <i x="322" s="1" nd="1"/>
        <i x="1940" s="1" nd="1"/>
        <i x="2325" s="1" nd="1"/>
        <i x="1255" s="1" nd="1"/>
        <i x="602" s="1" nd="1"/>
        <i x="275" s="1" nd="1"/>
        <i x="1160" s="1" nd="1"/>
        <i x="2235" s="1" nd="1"/>
        <i x="1084" s="1" nd="1"/>
        <i x="1523" s="1" nd="1"/>
        <i x="1637" s="1" nd="1"/>
        <i x="134" s="1" nd="1"/>
        <i x="559" s="1" nd="1"/>
        <i x="593" s="1" nd="1"/>
        <i x="1312" s="1" nd="1"/>
        <i x="341" s="1" nd="1"/>
        <i x="1060" s="1" nd="1"/>
        <i x="811" s="1" nd="1"/>
        <i x="462" s="1" nd="1"/>
        <i x="1881" s="1" nd="1"/>
        <i x="1631" s="1" nd="1"/>
        <i x="1357" s="1" nd="1"/>
        <i x="626" s="1" nd="1"/>
        <i x="1527" s="1" nd="1"/>
        <i x="2523" s="1" nd="1"/>
        <i x="1865" s="1" nd="1"/>
        <i x="687" s="1" nd="1"/>
        <i x="2089" s="1" nd="1"/>
        <i x="295" s="1" nd="1"/>
        <i x="1994" s="1" nd="1"/>
        <i x="2109" s="1" nd="1"/>
        <i x="702" s="1" nd="1"/>
        <i x="2560" s="1" nd="1"/>
        <i x="46" s="1" nd="1"/>
        <i x="2479" s="1" nd="1"/>
        <i x="1953" s="1" nd="1"/>
        <i x="2037" s="1" nd="1"/>
        <i x="1073" s="1" nd="1"/>
        <i x="744" s="1" nd="1"/>
        <i x="1589" s="1" nd="1"/>
        <i x="1006" s="1" nd="1"/>
        <i x="121" s="1" nd="1"/>
        <i x="993" s="1" nd="1"/>
        <i x="1486" s="1" nd="1"/>
        <i x="2291" s="1" nd="1"/>
        <i x="2533" s="1" nd="1"/>
        <i x="755" s="1" nd="1"/>
        <i x="738" s="1" nd="1"/>
        <i x="1577" s="1" nd="1"/>
        <i x="1358" s="1" nd="1"/>
        <i x="397" s="1" nd="1"/>
        <i x="315" s="1" nd="1"/>
        <i x="101" s="1" nd="1"/>
        <i x="11" s="1" nd="1"/>
        <i x="441" s="1" nd="1"/>
        <i x="723" s="1" nd="1"/>
        <i x="812" s="1" nd="1"/>
        <i x="2155" s="1" nd="1"/>
        <i x="1607" s="1" nd="1"/>
        <i x="450" s="1" nd="1"/>
        <i x="1712" s="1" nd="1"/>
        <i x="335" s="1" nd="1"/>
        <i x="102" s="1" nd="1"/>
        <i x="936" s="1" nd="1"/>
        <i x="1896" s="1" nd="1"/>
        <i x="486" s="1" nd="1"/>
        <i x="1348" s="1" nd="1"/>
        <i x="1221" s="1" nd="1"/>
        <i x="2340" s="1" nd="1"/>
        <i x="542" s="1" nd="1"/>
        <i x="103" s="1" nd="1"/>
        <i x="377" s="1" nd="1"/>
        <i x="1027" s="1" nd="1"/>
        <i x="181" s="1" nd="1"/>
        <i x="2044" s="1" nd="1"/>
        <i x="1247" s="1" nd="1"/>
        <i x="849" s="1" nd="1"/>
        <i x="2350" s="1" nd="1"/>
        <i x="1941" s="1" nd="1"/>
        <i x="2236" s="1" nd="1"/>
        <i x="2005" s="1" nd="1"/>
        <i x="1284" s="1" nd="1"/>
        <i x="1611" s="1" nd="1"/>
        <i x="165" s="1" nd="1"/>
        <i x="1229" s="1" nd="1"/>
        <i x="166" s="1" nd="1"/>
        <i x="1897" s="1" nd="1"/>
        <i x="1046" s="1" nd="1"/>
        <i x="2257" s="1" nd="1"/>
        <i x="234" s="1" nd="1"/>
        <i x="1299" s="1" nd="1"/>
        <i x="1222" s="1" nd="1"/>
        <i x="1394" s="1" nd="1"/>
        <i x="2572" s="1" nd="1"/>
        <i x="2237" s="1" nd="1"/>
        <i x="1116" s="1" nd="1"/>
        <i x="2249" s="1" nd="1"/>
        <i x="724" s="1" nd="1"/>
        <i x="1713" s="1" nd="1"/>
        <i x="1453" s="1" nd="1"/>
        <i x="1653" s="1" nd="1"/>
        <i x="2142" s="1" nd="1"/>
        <i x="1645" s="1" nd="1"/>
        <i x="1654" s="1" nd="1"/>
        <i x="2684" s="1" nd="1"/>
        <i x="1272" s="1" nd="1"/>
        <i x="1469" s="1" nd="1"/>
        <i x="1375" s="1" nd="1"/>
        <i x="305" s="1" nd="1"/>
        <i x="891" s="1" nd="1"/>
        <i x="276" s="1" nd="1"/>
        <i x="2094" s="1" nd="1"/>
        <i x="2470" s="1" nd="1"/>
        <i x="1725" s="1" nd="1"/>
        <i x="108" s="1" nd="1"/>
        <i x="374" s="1" nd="1"/>
        <i x="306" s="1" nd="1"/>
        <i x="1915" s="1" nd="1"/>
        <i x="1294" s="1" nd="1"/>
        <i x="2623" s="1" nd="1"/>
        <i x="1565" s="1" nd="1"/>
        <i x="877" s="1" nd="1"/>
        <i x="218" s="1" nd="1"/>
        <i x="1861" s="1" nd="1"/>
        <i x="854" s="1" nd="1"/>
        <i x="199" s="1" nd="1"/>
        <i x="2258" s="1" nd="1"/>
        <i x="1772" s="1" nd="1"/>
        <i x="1349" s="1" nd="1"/>
        <i x="2110" s="1" nd="1"/>
        <i x="309" s="1" nd="1"/>
        <i x="927" s="1" nd="1"/>
        <i x="572" s="1" nd="1"/>
        <i x="1223" s="1" nd="1"/>
        <i x="2312" s="1" nd="1"/>
        <i x="1680" s="1" nd="1"/>
        <i x="355" s="1" nd="1"/>
        <i x="1061" s="1" nd="1"/>
        <i x="2202" s="1" nd="1"/>
        <i x="2250" s="1" nd="1"/>
        <i x="1853" s="1" nd="1"/>
        <i x="804" s="1" nd="1"/>
        <i x="227" s="1" nd="1"/>
        <i x="329" s="1" nd="1"/>
        <i x="2182" s="1" nd="1"/>
        <i x="12" s="1" nd="1"/>
        <i x="1047" s="1" nd="1"/>
        <i x="1117" s="1" nd="1"/>
        <i x="1727" s="1" nd="1"/>
        <i x="246" s="1" nd="1"/>
        <i x="2544" s="1" nd="1"/>
        <i x="813" s="1" nd="1"/>
        <i x="1230" s="1" nd="1"/>
        <i x="2341" s="1" nd="1"/>
        <i x="871" s="1" nd="1"/>
        <i x="2055" s="1" nd="1"/>
        <i x="1273" s="1" nd="1"/>
        <i x="342" s="1" nd="1"/>
        <i x="679" s="1" nd="1"/>
        <i x="219" s="1" nd="1"/>
        <i x="1628" s="1" nd="1"/>
        <i x="651" s="1" nd="1"/>
        <i x="1578" s="1" nd="1"/>
        <i x="1618" s="1" nd="1"/>
        <i x="88" s="1" nd="1"/>
        <i x="918" s="1" nd="1"/>
        <i x="142" s="1" nd="1"/>
        <i x="2066" s="1" nd="1"/>
        <i x="2404" s="1" nd="1"/>
        <i x="1862" s="1" nd="1"/>
        <i x="2183" s="1" nd="1"/>
        <i x="2613" s="1" nd="1"/>
        <i x="820" s="1" nd="1"/>
        <i x="1007" s="1" nd="1"/>
        <i x="389" s="1" nd="1"/>
        <i x="378" s="1" nd="1"/>
        <i x="1359" s="1" nd="1"/>
        <i x="1556" s="1" nd="1"/>
        <i x="1376" s="1" nd="1"/>
        <i x="1566" s="1" nd="1"/>
        <i x="1261" s="1" nd="1"/>
        <i x="814" s="1" nd="1"/>
        <i x="1995" s="1" nd="1"/>
        <i x="902" s="1" nd="1"/>
        <i x="495" s="1" nd="1"/>
        <i x="841" s="1" nd="1"/>
        <i x="1689" s="1" nd="1"/>
        <i x="2167" s="1" nd="1"/>
        <i x="2016" s="1" nd="1"/>
        <i x="367" s="1" nd="1"/>
        <i x="143" s="1" nd="1"/>
        <i x="2674" s="1" nd="1"/>
        <i x="1185" s="1" nd="1"/>
        <i x="978" s="1" nd="1"/>
        <i x="788" s="1" nd="1"/>
        <i x="2370" s="1" nd="1"/>
        <i x="2131" s="1" nd="1"/>
        <i x="2417" s="1" nd="1"/>
        <i x="463" s="1" nd="1"/>
        <i x="263" s="1" nd="1"/>
        <i x="850" s="1" nd="1"/>
        <i x="412" s="1" nd="1"/>
        <i x="2663" s="1" nd="1"/>
        <i x="212" s="1" nd="1"/>
        <i x="2226" s="1" nd="1"/>
        <i x="2429" s="1" nd="1"/>
        <i x="2331" s="1" nd="1"/>
        <i x="2545" s="1" nd="1"/>
        <i x="2390" s="1" nd="1"/>
        <i x="950" s="1" nd="1"/>
        <i x="805" s="1" nd="1"/>
        <i x="872" s="1" nd="1"/>
        <i x="1925" s="1" nd="1"/>
        <i x="1239" s="1" nd="1"/>
        <i x="1480" s="1" nd="1"/>
        <i x="1851" s="1" nd="1"/>
        <i x="1594" s="1" nd="1"/>
        <i x="1898" s="1" nd="1"/>
        <i x="2624" s="1" nd="1"/>
        <i x="526" s="1" nd="1"/>
        <i x="2685" s="1" nd="1"/>
        <i x="756" s="1" nd="1"/>
        <i x="2208" s="1" nd="1"/>
        <i x="1619" s="1" nd="1"/>
        <i x="806" s="1" nd="1"/>
        <i x="2216" s="1" nd="1"/>
        <i x="2111" s="1" nd="1"/>
        <i x="2227" s="1" nd="1"/>
        <i x="553" s="1" nd="1"/>
        <i x="979" s="1" nd="1"/>
        <i x="1591" s="1" nd="1"/>
        <i x="1655" s="1" nd="1"/>
        <i x="1454" s="1" nd="1"/>
        <i x="603" s="1" nd="1"/>
        <i x="2462" s="1" nd="1"/>
        <i x="1350" s="1" nd="1"/>
        <i x="318" s="1" nd="1"/>
        <i x="1557" s="1" nd="1"/>
        <i x="426" s="1" nd="1"/>
        <i x="2029" s="1" nd="1"/>
        <i x="2351" s="1" nd="1"/>
        <i x="2382" s="1" nd="1"/>
        <i x="745" s="1" nd="1"/>
        <i x="1085" s="1" nd="1"/>
        <i x="627" s="1" nd="1"/>
        <i x="2074" s="1" nd="1"/>
        <i x="1262" s="1" nd="1"/>
        <i x="1338" s="1" nd="1"/>
        <i x="368" s="1" nd="1"/>
        <i x="2112" s="1" nd="1"/>
        <i x="1196" s="1" nd="1"/>
        <i x="1996" s="1" nd="1"/>
        <i x="1062" s="1" nd="1"/>
        <i x="652" s="1" nd="1"/>
        <i x="2080" s="1" nd="1"/>
        <i x="594" s="1" nd="1"/>
        <i x="1764" s="1" nd="1"/>
        <i x="628" s="1" nd="1"/>
        <i x="1000" s="1" nd="1"/>
        <i x="761" s="1" nd="1"/>
        <i x="951" s="1" nd="1"/>
        <i x="1927" s="1" nd="1"/>
        <i x="1161" s="1" nd="1"/>
        <i x="757" s="1" nd="1"/>
        <i x="2430" s="1" nd="1"/>
        <i x="653" s="1" nd="1"/>
        <i x="1481" s="1" nd="1"/>
        <i x="862" s="1" nd="1"/>
        <i x="2632" s="1" nd="1"/>
        <i x="398" s="1" nd="1"/>
        <i x="496" s="1" nd="1"/>
        <i x="884" s="1" nd="1"/>
        <i x="1204" s="1" nd="1"/>
        <i x="2143" s="1" nd="1"/>
        <i x="1656" s="1" nd="1"/>
        <i x="1977" s="1" nd="1"/>
        <i x="983" s="1" nd="1"/>
        <i x="1567" s="1" nd="1"/>
        <i x="2524" s="1" nd="1"/>
        <i x="807" s="1" nd="1"/>
        <i x="1413" s="1" nd="1"/>
        <i x="1558" s="1" nd="1"/>
        <i x="663" s="1" nd="1"/>
        <i x="2503" s="1" nd="1"/>
        <i x="2191" s="1" nd="1"/>
        <i x="2363" s="1" nd="1"/>
        <i x="150" s="1" nd="1"/>
        <i x="122" s="1" nd="1"/>
        <i x="1274" s="1" nd="1"/>
        <i x="1702" s="1" nd="1"/>
        <i x="595" s="1" nd="1"/>
        <i x="2625" s="1" nd="1"/>
        <i x="1703" s="1" nd="1"/>
        <i x="1063" s="1" nd="1"/>
        <i x="2264" s="1" nd="1"/>
        <i x="1103" s="1" nd="1"/>
        <i x="2546" s="1" nd="1"/>
        <i x="1765" s="1" nd="1"/>
        <i x="1377" s="1" nd="1"/>
        <i x="1432" s="1" nd="1"/>
        <i x="1608" s="1" nd="1"/>
        <i x="310" s="1" nd="1"/>
        <i x="200" s="1" nd="1"/>
        <i x="952" s="1" nd="1"/>
        <i x="238" s="1" nd="1"/>
        <i x="2217" s="1" nd="1"/>
        <i x="1801" s="1" nd="1"/>
        <i x="967" s="1" nd="1"/>
        <i x="1414" s="1" nd="1"/>
        <i x="1854" s="1" nd="1"/>
        <i x="2006" s="1" nd="1"/>
        <i x="527" s="1" nd="1"/>
        <i x="629" s="1" nd="1"/>
        <i x="464" s="1" nd="1"/>
        <i x="205" s="1" nd="1"/>
        <i x="2399" s="1" nd="1"/>
        <i x="1444" s="1" nd="1"/>
        <i x="2504" s="1" nd="1"/>
        <i x="892" s="1" nd="1"/>
        <i x="985" s="1" nd="1"/>
        <i x="1162" s="1" nd="1"/>
        <i x="1455" s="1" nd="1"/>
        <i x="614" s="1" nd="1"/>
        <i x="1339" s="1" nd="1"/>
        <i x="1495" s="1" nd="1"/>
        <i x="476" s="1" nd="1"/>
        <i x="2364" s="1" nd="1"/>
        <i x="1704" s="1" nd="1"/>
        <i x="89" s="1" nd="1"/>
        <i x="2698" s="1" nd="1"/>
        <i x="798" s="1" nd="1"/>
        <i x="1351" s="1" nd="1"/>
        <i x="1866" s="1" nd="1"/>
        <i x="615" s="1" nd="1"/>
        <i x="60" s="1" nd="1"/>
        <i x="428" s="1" nd="1"/>
        <i x="543" s="1" nd="1"/>
        <i x="1690" s="1" nd="1"/>
        <i x="1008" s="1" nd="1"/>
        <i x="2007" s="1" nd="1"/>
        <i x="1285" s="1" nd="1"/>
        <i x="1728" s="1" nd="1"/>
        <i x="1629" s="1" nd="1"/>
        <i x="2332" s="1" nd="1"/>
        <i x="1809" s="1" nd="1"/>
        <i x="1175" s="1" nd="1"/>
        <i x="746" s="1" nd="1"/>
        <i x="939" s="1" nd="1"/>
        <i x="1984" s="1" nd="1"/>
        <i x="1729" s="1" nd="1"/>
        <i x="518" s="1" nd="1"/>
        <i x="1378" s="1" nd="1"/>
        <i x="2383" s="1" nd="1"/>
        <i x="413" s="1" nd="1"/>
        <i x="808" s="1" nd="1"/>
        <i x="1828" s="1" nd="1"/>
        <i x="851" s="1" nd="1"/>
        <i x="1536" s="1" nd="1"/>
        <i x="2409" s="1" nd="1"/>
        <i x="1367" s="1" nd="1"/>
        <i x="251" s="1" nd="1"/>
        <i x="1075" s="1" nd="1"/>
        <i x="144" s="1" nd="1"/>
        <i x="778" s="1" nd="1"/>
        <i x="1841" s="1" nd="1"/>
        <i x="2169" s="1" nd="1"/>
        <i x="953" s="1" nd="1"/>
        <i x="2273" s="1" nd="1"/>
        <i x="1613" s="1" nd="1"/>
        <i x="247" s="1" nd="1"/>
        <i x="2017" s="1" nd="1"/>
        <i x="157" s="1" nd="1"/>
        <i x="1793" s="1" nd="1"/>
        <i x="1515" s="1" nd="1"/>
        <i x="240" s="1" nd="1"/>
        <i x="128" s="1" nd="1"/>
        <i x="605" s="1" nd="1"/>
        <i x="639" s="1" nd="1"/>
        <i x="1048" s="1" nd="1"/>
        <i x="2505" s="1" nd="1"/>
        <i x="1537" s="1" nd="1"/>
        <i x="2453" s="1" nd="1"/>
        <i x="2633" s="1" nd="1"/>
        <i x="1340" s="1" nd="1"/>
        <i x="1224" s="1" nd="1"/>
        <i x="1621" s="1" nd="1"/>
        <i x="1249" s="1" nd="1"/>
        <i x="1867" s="1" nd="1"/>
        <i x="1773" s="1" nd="1"/>
        <i x="630" s="1" nd="1"/>
        <i x="1028" s="1" nd="1"/>
        <i x="573" s="1" nd="1"/>
        <i x="2656" s="1" nd="1"/>
        <i x="617" s="1" nd="1"/>
        <i x="61" s="1" nd="1"/>
        <i x="654" s="1" nd="1"/>
        <i x="830" s="1" nd="1"/>
        <i x="2158" s="1" nd="1"/>
        <i x="296" s="1" nd="1"/>
        <i x="554" s="1" nd="1"/>
        <i x="1955" s="1" nd="1"/>
        <i x="169" s="1" nd="1"/>
        <i x="1395" s="1" nd="1"/>
        <i x="1714" s="1" nd="1"/>
        <i x="2292" s="1" nd="1"/>
        <i x="1730" s="1" nd="1"/>
        <i x="2251" s="1" nd="1"/>
        <i x="18" s="1" nd="1"/>
        <i x="256" s="1" nd="1"/>
        <i x="1874" s="1" nd="1"/>
        <i x="534" s="1" nd="1"/>
        <i x="731" s="1" nd="1"/>
        <i x="1434" s="1" nd="1"/>
        <i x="914" s="1" nd="1"/>
        <i x="2159" s="1" nd="1"/>
        <i x="2274" s="1" nd="1"/>
        <i x="980" s="1" nd="1"/>
        <i x="2565" s="1" nd="1"/>
        <i x="453" s="1" nd="1"/>
        <i x="92" s="1" nd="1"/>
        <i x="2472" s="1" nd="1"/>
        <i x="1133" s="1" nd="1"/>
        <i x="151" s="1" nd="1"/>
        <i x="47" s="1" nd="1"/>
        <i x="2484" s="1" nd="1"/>
        <i x="1396" s="1" nd="1"/>
        <i x="2365" s="1" nd="1"/>
        <i x="2102" s="1" nd="1"/>
        <i x="703" s="1" nd="1"/>
        <i x="324" s="1" nd="1"/>
        <i x="124" s="1" nd="1"/>
        <i x="1559" s="1" nd="1"/>
        <i x="2160" s="1" nd="1"/>
        <i x="779" s="1" nd="1"/>
        <i x="420" s="1" nd="1"/>
        <i x="2121" s="1" nd="1"/>
        <i x="842" s="1" nd="1"/>
        <i x="1767" s="1" nd="1"/>
        <i x="297" s="1" nd="1"/>
        <i x="1095" s="1" nd="1"/>
        <i x="1210" s="1" nd="1"/>
        <i x="1286" s="1" nd="1"/>
        <i x="82" s="1" nd="1"/>
        <i x="1595" s="1" nd="1"/>
        <i x="530" s="1" nd="1"/>
        <i x="400" s="1" nd="1"/>
        <i x="83" s="1" nd="1"/>
        <i x="1681" s="1" nd="1"/>
        <i x="1077" s="1" nd="1"/>
        <i x="2030" s="1" nd="1"/>
        <i x="2566" s="1" nd="1"/>
        <i x="2067" s="1" nd="1"/>
        <i x="2103" s="1" nd="1"/>
        <i x="1747" s="1" nd="1"/>
        <i x="1560" s="1" nd="1"/>
        <i x="454" s="1" nd="1"/>
        <i x="544" s="1" nd="1"/>
        <i x="2081" s="1" nd="1"/>
        <i x="1470" s="1" nd="1"/>
        <i x="1379" s="1" nd="1"/>
        <i x="2371" s="1" nd="1"/>
        <i x="725" s="1" nd="1"/>
        <i x="1232" s="1" nd="1"/>
        <i x="1875" s="1" nd="1"/>
        <i x="1387" s="1" nd="1"/>
        <i x="2095" s="1" nd="1"/>
        <i x="257" s="1" nd="1"/>
        <i x="1134" s="1" nd="1"/>
        <i x="509" s="1" nd="1"/>
        <i x="14" s="1" nd="1"/>
        <i x="1313" s="1" nd="1"/>
        <i x="2675" s="1" nd="1"/>
        <i x="1739" s="1" nd="1"/>
        <i x="1549" s="1" nd="1"/>
        <i x="1673" s="1" nd="1"/>
        <i x="2440" s="1" nd="1"/>
        <i x="307" s="1" nd="1"/>
        <i x="2418" s="1" nd="1"/>
        <i x="968" s="1" nd="1"/>
        <i x="560" s="1" nd="1"/>
        <i x="2313" s="1" nd="1"/>
        <i x="2584" s="1" nd="1"/>
        <i x="1415" s="1" nd="1"/>
        <i x="1314" s="1" nd="1"/>
        <i x="1947" s="1" nd="1"/>
        <i x="118" s="1" nd="1"/>
        <i x="1705" s="1" nd="1"/>
        <i x="2485" s="1" nd="1"/>
        <i x="1086" s="1" nd="1"/>
        <i x="510" s="1" nd="1"/>
        <i x="501" s="1" nd="1"/>
        <i x="969" s="1" nd="1"/>
        <i x="1820" s="1" nd="1"/>
        <i x="2573" s="1" nd="1"/>
        <i x="893" s="1" nd="1"/>
        <i x="519" s="1" nd="1"/>
        <i x="2145" s="1" nd="1"/>
        <i x="110" s="1" nd="1"/>
        <i x="2513" s="1" nd="1"/>
        <i x="1740" s="1" nd="1"/>
        <i x="555" s="1" nd="1"/>
        <i x="1579" s="1" nd="1"/>
        <i x="955" s="1" nd="1"/>
        <i x="2391" s="1" nd="1"/>
        <i x="987" s="1" nd="1"/>
        <i x="2204" s="1" nd="1"/>
        <i x="1327" s="1" nd="1"/>
        <i x="2176" s="1" nd="1"/>
        <i x="2259" s="1" nd="1"/>
        <i x="545" s="1" nd="1"/>
        <i x="970" s="1" nd="1"/>
        <i x="2693" s="1" nd="1"/>
        <i x="158" s="1" nd="1"/>
        <i x="789" s="1" nd="1"/>
        <i x="919" s="1" nd="1"/>
        <i x="640" s="1" nd="1"/>
        <i x="2123" s="1" nd="1"/>
        <i x="2506" s="1" nd="1"/>
        <i x="225" s="1" nd="1"/>
        <i x="2499" s="1" nd="1"/>
        <i x="286" s="1" nd="1"/>
        <i x="1118" s="1" nd="1"/>
        <i x="152" s="1" nd="1"/>
        <i x="2113" s="1" nd="1"/>
        <i x="98" s="1" nd="1"/>
        <i x="1275" s="1" nd="1"/>
        <i x="1287" s="1" nd="1"/>
        <i x="465" s="1" nd="1"/>
        <i x="2314" s="1" nd="1"/>
        <i x="1529" s="1" nd="1"/>
        <i x="2333" s="1" nd="1"/>
        <i x="2686" s="1" nd="1"/>
        <i x="2644" s="1" nd="1"/>
        <i x="1911" s="1" nd="1"/>
        <i x="1973" s="1" nd="1"/>
        <i x="548" s="1" nd="1"/>
        <i x="2410" s="1" nd="1"/>
        <i x="2590" s="1" nd="1"/>
        <i x="821" s="1" nd="1"/>
        <i x="1821" s="1" nd="1"/>
        <i x="2114" s="1" nd="1"/>
        <i x="1731" s="1" nd="1"/>
        <i x="1978" s="1" nd="1"/>
        <i x="2104" s="1" nd="1"/>
        <i x="894" s="1" nd="1"/>
        <i x="2463" s="1" nd="1"/>
        <i x="178" s="1" nd="1"/>
        <i x="264" s="1" nd="1"/>
        <i x="2507" s="1" nd="1"/>
        <i x="1197" s="1" nd="1"/>
        <i x="1380" s="1" nd="1"/>
        <i x="671" s="1" nd="1"/>
        <i x="1916" s="1" nd="1"/>
        <i x="994" s="1" nd="1"/>
        <i x="758" s="1" nd="1"/>
        <i x="1812" s="1" nd="1"/>
        <i x="1225" s="1" nd="1"/>
        <i x="502" s="1" nd="1"/>
        <i x="2315" s="1" nd="1"/>
        <i x="2649" s="1" nd="1"/>
        <i x="1966" s="1" nd="1"/>
        <i x="1658" s="1" nd="1"/>
        <i x="843" s="1" nd="1"/>
        <i x="2240" s="1" nd="1"/>
        <i x="1423" s="1" nd="1"/>
        <i x="2146" s="1" nd="1"/>
        <i x="2699" s="1" nd="1"/>
        <i x="1682" s="1" nd="1"/>
        <i x="2526" s="1" nd="1"/>
        <i x="549" s="1" nd="1"/>
        <i x="436" s="1" nd="1"/>
        <i x="1794" s="1" nd="1"/>
        <i x="1471" s="1" nd="1"/>
        <i x="145" s="1" nd="1"/>
        <i x="2392" s="1" nd="1"/>
        <i x="343" s="1" nd="1"/>
        <i x="2326" s="1" nd="1"/>
        <i x="1029" s="1" nd="1"/>
        <i x="2283" s="1" nd="1"/>
        <i x="241" s="1" nd="1"/>
        <i x="382" s="1" nd="1"/>
        <i x="1435" s="1" nd="1"/>
        <i x="2115" s="1" nd="1"/>
        <i x="191" s="1" nd="1"/>
        <i x="878" s="1" nd="1"/>
        <i x="104" s="1" nd="1"/>
        <i x="1899" s="1" nd="1"/>
        <i x="1752" s="1" nd="1"/>
        <i x="356" s="1" nd="1"/>
        <i x="1198" s="1" nd="1"/>
        <i x="2366" s="1" nd="1"/>
        <i x="1397" s="1" nd="1"/>
        <i x="790" s="1" nd="1"/>
        <i x="1948" s="1" nd="1"/>
        <i x="1592" s="1" nd="1"/>
        <i x="129" s="1" nd="1"/>
        <i x="2046" s="1" nd="1"/>
        <i x="253" s="1" nd="1"/>
        <i x="1186" s="1" nd="1"/>
        <i x="421" s="1" nd="1"/>
        <i x="1416" s="1" nd="1"/>
        <i x="1211" s="1" nd="1"/>
        <i x="2687" s="1" nd="1"/>
        <i x="2385" s="1" nd="1"/>
        <i x="645" s="1" nd="1"/>
        <i x="1388" s="1" nd="1"/>
        <i x="655" s="1" nd="1"/>
        <i x="1949" s="1" nd="1"/>
        <i x="606" s="1" nd="1"/>
        <i x="15" s="1" nd="1"/>
        <i x="483" s="1" nd="1"/>
        <i x="1240" s="1" nd="1"/>
        <i x="2035" s="1" nd="1"/>
        <i x="1568" s="1" nd="1"/>
        <i x="1503" s="1" nd="1"/>
        <i x="1147" s="1" nd="1"/>
        <i x="1496" s="1" nd="1"/>
        <i x="2275" s="1" nd="1"/>
        <i x="2105" s="1" nd="1"/>
        <i x="79" s="1" nd="1"/>
        <i x="1087" s="1" nd="1"/>
        <i x="886" s="1" nd="1"/>
        <i x="2058" s="1" nd="1"/>
        <i x="2197" s="1" nd="1"/>
        <i x="2486" s="1" nd="1"/>
        <i x="1638" s="1" nd="1"/>
        <i x="1659" s="1" nd="1"/>
        <i x="1706" s="1" nd="1"/>
        <i x="466" s="1" nd="1"/>
        <i x="1328" s="1" nd="1"/>
        <i x="2520" s="1" nd="1"/>
        <i x="1842" s="1" nd="1"/>
        <i x="414" s="1" nd="1"/>
        <i x="383" s="1" nd="1"/>
        <i x="546" s="1" nd="1"/>
        <i x="99" s="1" nd="1"/>
        <i x="1035" s="1" nd="1"/>
        <i x="726" s="1" nd="1"/>
        <i x="845" s="1" nd="1"/>
        <i x="1315" s="1" nd="1"/>
        <i x="688" s="1" nd="1"/>
        <i x="863" s="1" nd="1"/>
        <i x="1036" s="1" nd="1"/>
        <i x="19" s="1" nd="1"/>
        <i x="1001" s="1" nd="1"/>
        <i x="105" s="1" nd="1"/>
        <i x="391" s="1" nd="1"/>
        <i x="1813" s="1" nd="1"/>
        <i x="1288" s="1" nd="1"/>
        <i x="2441" s="1" nd="1"/>
        <i x="1843" s="1" nd="1"/>
        <i x="1263" s="1" nd="1"/>
        <i x="220" s="1" nd="1"/>
        <i x="1609" s="1" nd="1"/>
        <i x="1164" s="1" nd="1"/>
        <i x="258" s="1" nd="1"/>
        <i x="1250" s="1" nd="1"/>
        <i x="2367" s="1" nd="1"/>
        <i x="1165" s="1" nd="1"/>
        <i x="1596" s="1" nd="1"/>
        <i x="1830" s="1" nd="1"/>
        <i x="2047" s="1" nd="1"/>
        <i x="235" s="1" nd="1"/>
        <i x="1524" s="1" nd="1"/>
        <i x="69" s="1" nd="1"/>
        <i x="1593" s="1" nd="1"/>
        <i x="1353" s="1" nd="1"/>
        <i x="1597" s="1" nd="1"/>
        <i x="1997" s="1" nd="1"/>
        <i x="596" s="1" nd="1"/>
        <i x="477" s="1" nd="1"/>
        <i x="874" s="1" nd="1"/>
        <i x="182" s="1" nd="1"/>
        <i x="2075" s="1" nd="1"/>
        <i x="1341" s="1" nd="1"/>
        <i x="1538" s="1" nd="1"/>
        <i x="1639" s="1" nd="1"/>
        <i x="1233" s="1" nd="1"/>
        <i x="1295" s="1" nd="1"/>
        <i x="1660" s="1" nd="1"/>
        <i x="1675" s="1" nd="1"/>
        <i x="920" s="1" nd="1"/>
        <i x="228" s="1" nd="1"/>
        <i x="2316" s="1" nd="1"/>
        <i x="2487" s="1" nd="1"/>
        <i x="2059" s="1" nd="1"/>
        <i x="582" s="1" nd="1"/>
        <i x="895" s="1" nd="1"/>
        <i x="1917" s="1" nd="1"/>
        <i x="455" s="1" nd="1"/>
        <i x="2597" s="1" nd="1"/>
        <i x="1289" s="1" nd="1"/>
        <i x="2442" s="1" nd="1"/>
        <i x="1472" s="1" nd="1"/>
        <i x="2400" s="1" nd="1"/>
        <i x="2068" s="1" nd="1"/>
        <i x="1135" s="1" nd="1"/>
        <i x="1424" s="1" nd="1"/>
        <i x="20" s="1" nd="1"/>
        <i x="2694" s="1" nd="1"/>
        <i x="379" s="1" nd="1"/>
        <i x="512" s="1" nd="1"/>
        <i x="2171" s="1" nd="1"/>
        <i x="2334" s="1" nd="1"/>
        <i x="561" s="1" nd="1"/>
        <i x="2411" s="1" nd="1"/>
        <i x="1277" s="1" nd="1"/>
        <i x="114" s="1" nd="1"/>
        <i x="183" s="1" nd="1"/>
        <i x="350" s="1" nd="1"/>
        <i x="299" s="1" nd="1"/>
        <i x="1749" s="1" nd="1"/>
        <i x="733" s="1" nd="1"/>
        <i x="344" s="1" nd="1"/>
        <i x="513" s="1" nd="1"/>
        <i x="2036" s="1" nd="1"/>
        <i x="1530" s="1" nd="1"/>
        <i x="201" s="1" nd="1"/>
        <i x="1570" s="1" nd="1"/>
        <i x="762" s="1" nd="1"/>
        <i x="369" s="1" nd="1"/>
        <i x="170" s="1" nd="1"/>
        <i x="2229" s="1" nd="1"/>
        <i x="1661" s="1" nd="1"/>
        <i x="1551" s="1" nd="1"/>
        <i x="2488" s="1" nd="1"/>
        <i x="712" s="1" nd="1"/>
        <i x="1264" s="1" nd="1"/>
        <i x="488" s="1" nd="1"/>
        <i x="1136" s="1" nd="1"/>
        <i x="1504" s="1" nd="1"/>
        <i x="484" s="1" nd="1"/>
        <i x="278" s="1" nd="1"/>
        <i x="1445" s="1" nd="1"/>
        <i x="2343" s="1" nd="1"/>
        <i x="1884" s="1" nd="1"/>
        <i x="1741" s="1" nd="1"/>
        <i x="2031" s="1" nd="1"/>
        <i x="988" s="1" nd="1"/>
        <i x="1753" s="1" nd="1"/>
        <i x="2431" s="1" nd="1"/>
        <i x="1598" s="1" nd="1"/>
        <i x="809" s="1" nd="1"/>
        <i x="407" s="1" nd="1"/>
        <i x="497" s="1" nd="1"/>
        <i x="2424" s="1" nd="1"/>
        <i x="2650" s="1" nd="1"/>
        <i x="1096" s="1" nd="1"/>
        <i x="672" s="1" nd="1"/>
        <i x="146" s="1" nd="1"/>
        <i x="1580" s="1" nd="1"/>
        <i x="834" s="1" nd="1"/>
        <i x="1844" s="1" nd="1"/>
        <i x="489" s="1" nd="1"/>
        <i x="2368" s="1" nd="1"/>
        <i x="1856" s="1" nd="1"/>
        <i x="1691" s="1" nd="1"/>
        <i x="206" s="1" nd="1"/>
        <i x="1426" s="1" nd="1"/>
        <i x="1622" s="1" nd="1"/>
        <i x="2209" s="1" nd="1"/>
        <i x="330" s="1" nd="1"/>
        <i x="331" s="1" nd="1"/>
        <i x="1795" s="1" nd="1"/>
        <i x="1427" s="1" nd="1"/>
        <i x="2300" s="1" nd="1"/>
        <i x="2591" s="1" nd="1"/>
        <i x="928" s="1" nd="1"/>
        <i x="159" s="1" nd="1"/>
        <i x="2266" s="1" nd="1"/>
        <i x="2634" s="1" nd="1"/>
        <i x="2443" s="1" nd="1"/>
        <i x="1912" s="1" nd="1"/>
        <i x="941" s="1" nd="1"/>
        <i x="1571" s="1" nd="1"/>
        <i x="319" s="1" nd="1"/>
        <i x="521" s="1" nd="1"/>
        <i x="2133" s="1" nd="1"/>
        <i x="717" s="1" nd="1"/>
        <i x="856" s="1" nd="1"/>
        <i x="2301" s="1" nd="1"/>
        <i x="153" s="1" nd="1"/>
        <i x="2432" s="1" nd="1"/>
        <i x="456" s="1" nd="1"/>
        <i x="1088" s="1" nd="1"/>
        <i x="54" s="1" nd="1"/>
        <i x="1488" s="1" nd="1"/>
        <i x="1079" s="1" nd="1"/>
        <i x="171" s="1" nd="1"/>
        <i x="618" s="1" nd="1"/>
        <i x="1581" s="1" nd="1"/>
        <i x="2592" s="1" nd="1"/>
        <i x="300" s="1" nd="1"/>
        <i x="62" s="1" nd="1"/>
        <i x="864" s="1" nd="1"/>
        <i x="154" s="1" nd="1"/>
        <i x="2293" s="1" nd="1"/>
        <i x="563" s="1" nd="1"/>
        <i x="213" s="1" nd="1"/>
        <i x="1307" s="1" nd="1"/>
        <i x="1003" s="1" nd="1"/>
        <i x="1265" s="1" nd="1"/>
        <i x="470" s="1" nd="1"/>
        <i x="1733" s="1" nd="1"/>
        <i x="1831" s="1" nd="1"/>
        <i x="1928" s="1" nd="1"/>
        <i x="2393" s="1" nd="1"/>
        <i x="2426" s="1" nd="1"/>
        <i x="2614" s="1" nd="1"/>
        <i x="2124" s="1" nd="1"/>
        <i x="1715" s="1" nd="1"/>
        <i x="1355" s="1" nd="1"/>
        <i x="2489" s="1" nd="1"/>
        <i x="1049" s="1" nd="1"/>
        <i x="1632" s="1" nd="1"/>
        <i x="1296" s="1" nd="1"/>
        <i x="214" s="1" nd="1"/>
        <i x="1832" s="1" nd="1"/>
        <i x="1446" s="1" nd="1"/>
        <i x="1918" s="1" nd="1"/>
        <i x="408" s="1" nd="1"/>
        <i x="1518" s="1" nd="1"/>
        <i x="1615" s="1" nd="1"/>
        <i x="942" s="1" nd="1"/>
        <i x="1122" s="1" nd="1"/>
        <i x="2377" s="1" nd="1"/>
        <i x="2394" s="1" nd="1"/>
        <i x="1123" s="1" nd="1"/>
        <i x="35" s="1" nd="1"/>
        <i x="106" s="1" nd="1"/>
        <i x="1885" s="1" nd="1"/>
        <i x="1929" s="1" nd="1"/>
        <i x="1967" s="1" nd="1"/>
        <i x="1818" s="1" nd="1"/>
        <i x="1742" s="1" nd="1"/>
        <i x="172" s="1" nd="1"/>
        <i x="1998" s="1" nd="1"/>
        <i x="2593" s="1" nd="1"/>
        <i x="457" s="1" nd="1"/>
        <i x="1497" s="1" nd="1"/>
        <i x="1987" s="1" nd="1"/>
        <i x="1010" s="1" nd="1"/>
        <i x="2060" s="1" nd="1"/>
        <i x="2594" s="1" nd="1"/>
        <i x="631" s="1" nd="1"/>
        <i x="1097" s="1" nd="1"/>
        <i x="2184" s="1" nd="1"/>
        <i x="1361" s="1" nd="1"/>
        <i x="514" s="1" nd="1"/>
        <i x="646" s="1" nd="1"/>
        <i x="989" s="1" nd="1"/>
        <i x="1457" s="1" nd="1"/>
        <i x="1999" s="1" nd="1"/>
        <i x="2540" s="1" nd="1"/>
        <i x="2626" s="1" nd="1"/>
        <i x="896" s="1" nd="1"/>
        <i x="556" s="1" nd="1"/>
        <i x="2241" s="1" nd="1"/>
        <i x="2205" s="1" nd="1"/>
        <i x="2395" s="1" nd="1"/>
        <i x="2344" s="1" nd="1"/>
        <i x="836" s="1" nd="1"/>
        <i x="458" s="1" nd="1"/>
        <i x="1788" s="1" nd="1"/>
        <i x="1803" s="1" nd="1"/>
        <i x="2134" s="1" nd="1"/>
        <i x="1316" s="1" nd="1"/>
        <i x="1213" s="1" nd="1"/>
        <i x="2147" s="1" nd="1"/>
        <i x="2220" s="1" nd="1"/>
        <i x="1329" s="1" nd="1"/>
        <i x="467" s="1" nd="1"/>
        <i x="1330" s="1" nd="1"/>
        <i x="1237" s="1" nd="1"/>
        <i x="2603" s="1" nd="1"/>
        <i x="2500" s="1" nd="1"/>
        <i x="358" s="1" nd="1"/>
        <i x="1381" s="1" nd="1"/>
        <i x="311" s="1" nd="1"/>
        <i x="85" s="1" nd="1"/>
        <i x="550" s="1" nd="1"/>
        <i x="2161" s="1" nd="1"/>
        <i x="1968" s="1" nd="1"/>
        <i x="1900" s="1" nd="1"/>
        <i x="184" s="1" nd="1"/>
        <i x="16" s="1" nd="1"/>
        <i x="160" s="1" nd="1"/>
        <i x="887" s="1" nd="1"/>
        <i x="1930" s="1" nd="1"/>
        <i x="6" s="1" nd="1"/>
        <i x="1331" s="1" nd="1"/>
        <i x="155" s="1" nd="1"/>
        <i x="1754" s="1" nd="1"/>
        <i x="522" s="1" nd="1"/>
        <i x="2061" s="1" nd="1"/>
        <i x="857" s="1" nd="1"/>
        <i x="359" s="1" nd="1"/>
        <i x="2194" s="1" nd="1"/>
        <i x="2444" s="1" nd="1"/>
        <i x="371" s="1" nd="1"/>
        <i x="1707" s="1" nd="1"/>
        <i x="557" s="1" nd="1"/>
        <i x="444" s="1" nd="1"/>
        <i x="921" s="1" nd="1"/>
        <i x="1064" s="1" nd="1"/>
        <i x="1200" s="1" nd="1"/>
        <i x="647" s="1" nd="1"/>
        <i x="1692" s="1" nd="1"/>
        <i x="1390" s="1" nd="1"/>
        <i x="1215" s="1" nd="1"/>
        <i x="632" s="1" nd="1"/>
        <i x="2294" s="1" nd="1"/>
        <i x="221" s="1" nd="1"/>
        <i x="2427" s="1" nd="1"/>
        <i x="27" s="1" nd="1"/>
        <i x="279" s="1" nd="1"/>
        <i x="1775" s="1" nd="1"/>
        <i x="1962" s="1" nd="1"/>
        <i x="2657" s="1" nd="1"/>
        <i x="1037" s="1" nd="1"/>
        <i x="1399" s="1" nd="1"/>
        <i x="2635" s="1" nd="1"/>
        <i x="2651" s="1" nd="1"/>
        <i x="607" s="1" nd="1"/>
        <i x="2009" s="1" nd="1"/>
        <i x="1776" s="1" nd="1"/>
        <i x="929" s="1" nd="1"/>
        <i x="1343" s="1" nd="1"/>
        <i x="747" s="1" nd="1"/>
        <i x="337" s="1" nd="1"/>
        <i x="2636" s="1" nd="1"/>
        <i x="49" s="1" nd="1"/>
        <i x="2464" s="1" nd="1"/>
        <i x="915" s="1" nd="1"/>
        <i x="1913" s="1" nd="1"/>
        <i x="1599" s="1" nd="1"/>
        <i x="597" s="1" nd="1"/>
        <i x="1814" s="1" nd="1"/>
        <i x="1647" s="1" nd="1"/>
        <i x="1031" s="1" nd="1"/>
        <i x="2221" s="1" nd="1"/>
        <i x="2490" s="1" nd="1"/>
        <i x="50" s="1" nd="1"/>
        <i x="2574" s="1" nd="1"/>
        <i x="1716" s="1" nd="1"/>
        <i x="2335" s="1" nd="1"/>
        <i x="1400" s="1" nd="1"/>
        <i x="1693" s="1" nd="1"/>
        <i x="972" s="1" nd="1"/>
        <i x="690" s="1" nd="1"/>
        <i x="2210" s="1" nd="1"/>
        <i x="1969" s="1" nd="1"/>
        <i x="1525" s="1" nd="1"/>
        <i x="930" s="1" nd="1"/>
        <i x="1382" s="1" nd="1"/>
        <i x="2177" s="1" nd="1"/>
        <i x="135" s="1" nd="1"/>
        <i x="2019" s="1" nd="1"/>
        <i x="1201" s="1" nd="1"/>
        <i x="445" s="1" nd="1"/>
        <i x="2616" s="1" nd="1"/>
        <i x="1148" s="1" nd="1"/>
        <i x="800" s="1" nd="1"/>
        <i x="51" s="1" nd="1"/>
        <i x="2198" s="1" nd="1"/>
        <i x="2645" s="1" nd="1"/>
        <i x="944" s="1" nd="1"/>
        <i x="1901" s="1" nd="1"/>
        <i x="1663" s="1" nd="1"/>
        <i x="2199" s="1" nd="1"/>
        <i x="2480" s="1" nd="1"/>
        <i x="1401" s="1" nd="1"/>
        <i x="598" s="1" nd="1"/>
        <i x="774" s="1" nd="1"/>
        <i x="1011" s="1" nd="1"/>
        <i x="1308" s="1" nd="1"/>
        <i x="1640" s="1" nd="1"/>
        <i x="1798" s="1" nd="1"/>
        <i x="2336" s="1" nd="1"/>
        <i x="691" s="1" nd="1"/>
        <i x="75" s="1" nd="1"/>
        <i x="2689" s="1" nd="1"/>
        <i x="1648" s="1" nd="1"/>
        <i x="63" s="1" nd="1"/>
        <i x="568" s="1" nd="1"/>
        <i x="2598" s="1" nd="1"/>
        <i x="1004" s="1" nd="1"/>
        <i x="734" s="1" nd="1"/>
        <i x="1833" s="1" nd="1"/>
        <i x="2668" s="1" nd="1"/>
        <i x="535" s="1" nd="1"/>
        <i x="2549" s="1" nd="1"/>
        <i x="2677" s="1" nd="1"/>
        <i x="2514" s="1" nd="1"/>
        <i x="1111" s="1" nd="1"/>
        <i x="2501" s="1" nd="1"/>
        <i x="1641" s="1" nd="1"/>
        <i x="982" s="1" nd="1"/>
        <i x="648" s="1" nd="1"/>
        <i x="2069" s="1" nd="1"/>
        <i x="1755" s="1" nd="1"/>
        <i x="2097" s="1" nd="1"/>
        <i x="70" s="1" nd="1"/>
        <i x="1278" s="1" nd="1"/>
        <i x="704" s="1" nd="1"/>
        <i x="1149" s="1" nd="1"/>
        <i x="280" s="1" nd="1"/>
        <i x="1970" s="1" nd="1"/>
        <i x="222" s="1" nd="1"/>
        <i x="945" s="1" nd="1"/>
        <i x="973" s="1" nd="1"/>
        <i x="90" s="1" nd="1"/>
        <i x="1694" s="1" nd="1"/>
        <i x="1317" s="1" nd="1"/>
        <i x="705" s="1" nd="1"/>
        <i x="718" s="1" nd="1"/>
        <i x="1309" s="1" nd="1"/>
        <i x="997" s="1" nd="1"/>
        <i x="664" s="1" nd="1"/>
        <i x="1332" s="1" nd="1"/>
        <i x="2277" s="1" nd="1"/>
        <i x="1098" s="1" nd="1"/>
        <i x="1363" s="1" nd="1"/>
        <i x="1150" s="1" nd="1"/>
        <i x="504" s="1" nd="1"/>
        <i x="2020" s="1" nd="1"/>
        <i x="1886" s="1" nd="1"/>
        <i x="2252" s="1" nd="1"/>
        <i x="1216" s="1" nd="1"/>
        <i x="2211" s="1" nd="1"/>
        <i x="1012" s="1" nd="1"/>
        <i x="998" s="1" nd="1"/>
        <i x="1804" s="1" nd="1"/>
        <i x="1368" s="1" nd="1"/>
        <i x="1356" s="1" nd="1"/>
        <i x="763" s="1" nd="1"/>
        <i x="1734" s="1" nd="1"/>
        <i x="569" s="1" nd="1"/>
        <i x="332" s="1" nd="1"/>
        <i x="619" s="1" nd="1"/>
        <i x="1402" s="1" nd="1"/>
        <i x="1623" s="1" nd="1"/>
        <i x="1957" s="1" nd="1"/>
        <i x="1157" s="1" nd="1"/>
        <i x="7" s="1" nd="1"/>
        <i x="136" s="1" nd="1"/>
        <i x="1403" s="1" nd="1"/>
        <i x="80" s="1" nd="1"/>
        <i x="2032" s="1" nd="1"/>
        <i x="2604" s="1" nd="1"/>
        <i x="2135" s="1" nd="1"/>
        <i x="1506" s="1" nd="1"/>
        <i x="1583" s="1" nd="1"/>
        <i x="1137" s="1" nd="1"/>
        <i x="2148" s="1" nd="1"/>
        <i x="1887" s="1" nd="1"/>
        <i x="570" s="1" nd="1"/>
        <i x="1138" s="1" nd="1"/>
        <i x="130" s="1" nd="1"/>
        <i x="1823" s="1" nd="1"/>
        <i x="1050" s="1" nd="1"/>
        <i x="1018" s="1" nd="1"/>
        <i x="372" s="1" nd="1"/>
        <i x="2491" s="1" nd="1"/>
        <i x="2599" s="1" nd="1"/>
        <i x="2637" s="1" nd="1"/>
        <i x="2085" s="1" nd="1"/>
        <i x="2600" s="1" nd="1"/>
        <i x="292" s="1" nd="1"/>
        <i x="735" s="1" nd="1"/>
        <i x="2021" s="1" nd="1"/>
        <i x="2372" s="1" nd="1"/>
        <i x="316" s="1" nd="1"/>
        <i x="0" s="1" nd="1"/>
        <i x="2473" s="1" nd="1"/>
        <i x="1540" s="1" nd="1"/>
        <i x="1735" s="1" nd="1"/>
        <i x="1931" s="1" nd="1"/>
        <i x="946" s="1" nd="1"/>
        <i x="242" s="1" nd="1"/>
        <i x="1151" s="1" nd="1"/>
        <i x="2690" s="1" nd="1"/>
        <i x="866" s="1" nd="1"/>
        <i x="2562" s="1" nd="1"/>
        <i x="1125" s="1" nd="1"/>
        <i x="974" s="1" nd="1"/>
        <i x="1805" s="1" nd="1"/>
        <i x="810" s="1" nd="1"/>
        <i x="1038" s="1" nd="1"/>
        <i x="2352" s="1" nd="1"/>
        <i x="2454" s="1" nd="1"/>
        <i x="1436" s="1" nd="1"/>
        <i x="665" s="1" nd="1"/>
        <i x="2701" s="1" nd="1"/>
        <i x="2401" s="1" nd="1"/>
        <i x="897" s="1" nd="1"/>
        <i x="2567" s="1" nd="1"/>
        <i x="93" s="1" nd="1"/>
        <i x="2605" s="1" nd="1"/>
        <i x="1834" s="1" nd="1"/>
        <i x="2492" s="1" nd="1"/>
        <i x="2242" s="1" nd="1"/>
        <i x="837" s="1" nd="1"/>
        <i x="846" s="1" nd="1"/>
        <i x="119" s="1" nd="1"/>
        <i x="1187" s="1" nd="1"/>
        <i x="148" s="1" nd="1"/>
        <i x="2702" s="1" nd="1"/>
        <i x="680" s="1" nd="1"/>
        <i x="2200" s="1" nd="1"/>
        <i x="2302" s="1" nd="1"/>
        <i x="176" s="1" nd="1"/>
        <i x="764" s="1" nd="1"/>
        <i x="792" s="1" nd="1"/>
        <i x="2527" s="1" nd="1"/>
        <i x="990" s="1" nd="1"/>
        <i x="132" s="1" nd="1"/>
        <i x="2445" s="1" nd="1"/>
        <i x="1835" s="1" nd="1"/>
        <i x="223" s="1" nd="1"/>
        <i x="824" s="1" nd="1"/>
        <i x="1051" s="1" nd="1"/>
        <i x="361" s="1" nd="1"/>
        <i x="1519" s="1" nd="1"/>
        <i x="266" s="1" nd="1"/>
        <i x="2267" s="1" nd="1"/>
        <i x="2212" s="1" nd="1"/>
        <i x="1383" s="1" nd="1"/>
        <i x="1863" s="1" nd="1"/>
        <i x="1520" s="1" nd="1"/>
        <i x="281" s="1" nd="1"/>
        <i x="1584" s="1" nd="1"/>
        <i x="1013" s="1" nd="1"/>
        <i x="1610" s="1" nd="1"/>
        <i x="1743" s="1" nd="1"/>
        <i x="401" s="1" nd="1"/>
        <i x="384" s="1" nd="1"/>
        <i x="2086" s="1" nd="1"/>
        <i x="1877" s="1" nd="1"/>
        <i x="2082" s="1" nd="1"/>
        <i x="2353" s="1" nd="1"/>
        <i x="1815" s="1" nd="1"/>
        <i x="2536" s="1" nd="1"/>
        <i x="2373" s="1" nd="1"/>
        <i x="1318" s="1" nd="1"/>
        <i x="1188" s="1" nd="1"/>
        <i x="385" s="1" nd="1"/>
        <i x="2493" s="1" nd="1"/>
        <i x="1167" s="1" nd="1"/>
        <i x="838" s="1" nd="1"/>
        <i x="2125" s="1" nd="1"/>
        <i x="1933" s="1" nd="1"/>
        <i x="1498" s="1" nd="1"/>
        <i x="1717" s="1" nd="1"/>
        <i x="2254" s="1" nd="1"/>
        <i x="1257" s="1" nd="1"/>
        <i x="392" s="1" nd="1"/>
        <i x="185" s="1" nd="1"/>
        <i x="1039" s="1" nd="1"/>
        <i x="956" s="1" nd="1"/>
        <i x="2284" s="1" nd="1"/>
        <i x="492" s="1" nd="1"/>
        <i x="22" s="1" nd="1"/>
        <i x="2303" s="1" nd="1"/>
        <i x="2039" s="1" nd="1"/>
        <i x="1100" s="1" nd="1"/>
        <i x="2568" s="1" nd="1"/>
        <i x="2178" s="1" nd="1"/>
        <i x="2569" s="1" nd="1"/>
        <i x="1499" s="1" nd="1"/>
        <i x="780" s="1" nd="1"/>
        <i x="1437" s="1" nd="1"/>
        <i x="1669" s="1" nd="1"/>
        <i x="2318" s="1" nd="1"/>
        <i x="749" s="1" nd="1"/>
        <i x="879" s="1" nd="1"/>
        <i x="1189" s="1" nd="1"/>
        <i x="1040" s="1" nd="1"/>
        <i x="2550" s="1" nd="1"/>
        <i x="460" s="1" nd="1"/>
        <i x="2669" s="1" nd="1"/>
        <i x="1676" s="1" nd="1"/>
        <i x="713" s="1" nd="1"/>
        <i x="1847" s="1" nd="1"/>
        <i x="1310" s="1" nd="1"/>
        <i x="1226" s="1" nd="1"/>
        <i x="1963" s="1" nd="1"/>
        <i x="1140" s="1" nd="1"/>
        <i x="2319" s="1" nd="1"/>
        <i x="706" s="1" nd="1"/>
        <i x="1014" s="1" nd="1"/>
        <i x="2213" s="1" nd="1"/>
        <i x="386" s="1" nd="1"/>
        <i x="1364" s="1" nd="1"/>
        <i x="1279" s="1" nd="1"/>
        <i x="1630" s="1" nd="1"/>
        <i x="1319" s="1" nd="1"/>
        <i x="416" s="1" nd="1"/>
        <i x="633" s="1" nd="1"/>
        <i x="2678" s="1" nd="1"/>
        <i x="2515" s="1" nd="1"/>
        <i x="1428" s="1" nd="1"/>
        <i x="714" s="1" nd="1"/>
        <i x="2446" s="1" nd="1"/>
        <i x="1458" s="1" nd="1"/>
        <i x="65" s="1" nd="1"/>
        <i x="1981" s="1" nd="1"/>
        <i x="2647" s="1" nd="1"/>
        <i x="536" s="1" nd="1"/>
        <i x="1101" s="1" nd="1"/>
        <i x="766" s="1" nd="1"/>
        <i x="1817" s="1" nd="1"/>
        <i x="1168" s="1" nd="1"/>
        <i x="1789" s="1" nd="1"/>
        <i x="1065" s="1" nd="1"/>
        <i x="2136" s="1" nd="1"/>
        <i x="2090" s="1" nd="1"/>
        <i x="620" s="1" nd="1"/>
        <i x="243" s="1" nd="1"/>
        <i x="2116" s="1" nd="1"/>
        <i x="649" s="1" nd="1"/>
        <i x="537" s="1" nd="1"/>
        <i x="1982" s="1" nd="1"/>
        <i x="2106" s="1" nd="1"/>
        <i x="472" s="1" nd="1"/>
        <i x="923" s="1" nd="1"/>
        <i x="2601" s="1" nd="1"/>
        <i x="2304" s="1" nd="1"/>
        <i x="1552" s="1" nd="1"/>
        <i x="781" s="1" nd="1"/>
        <i x="1585" s="1" nd="1"/>
        <i x="478" s="1" nd="1"/>
        <i x="2022" s="1" nd="1"/>
        <i x="1718" s="1" nd="1"/>
        <i x="2076" s="1" nd="1"/>
        <i x="1267" s="1" nd="1"/>
        <i x="107" s="1" nd="1"/>
        <i x="1958" s="1" nd="1"/>
        <i x="137" s="1" nd="1"/>
        <i x="2419" s="1" nd="1"/>
        <i x="2033" s="1" nd="1"/>
        <i x="1333" s="1" nd="1"/>
        <i x="1301" s="1" nd="1"/>
        <i x="1429" s="1" nd="1"/>
        <i x="2386" s="1" nd="1"/>
        <i x="1757" s="1" nd="1"/>
        <i x="2652" s="1" nd="1"/>
        <i x="1744" s="1" nd="1"/>
        <i x="867" s="1" nd="1"/>
        <i x="1708" s="1" nd="1"/>
        <i x="1934" s="1" nd="1"/>
        <i x="1126" s="1" nd="1"/>
        <i x="293" s="1" nd="1"/>
        <i x="2664" s="1" nd="1"/>
        <i x="193" s="1" nd="1"/>
        <i x="161" s="1" nd="1"/>
        <i x="1251" s="1" nd="1"/>
        <i x="1489" s="1" nd="1"/>
        <i x="100" s="1" nd="1"/>
        <i x="924" s="1" nd="1"/>
        <i x="8" s="1" nd="1"/>
        <i x="1334" s="1" nd="1"/>
        <i x="1696" s="1" nd="1"/>
        <i x="56" s="1" nd="1"/>
        <i x="1521" s="1" nd="1"/>
        <i x="362" s="1" nd="1"/>
        <i x="1019" s="1" nd="1"/>
        <i x="473" s="1" nd="1"/>
        <i x="825" s="1" nd="1"/>
        <i x="2679" s="1" nd="1"/>
        <i x="2658" s="1" nd="1"/>
        <i x="149" s="1" nd="1"/>
        <i x="267" s="1" nd="1"/>
        <i x="715" s="1" nd="1"/>
        <i x="1959" s="1" nd="1"/>
        <i x="215" s="1" nd="1"/>
        <i x="28" s="1" nd="1"/>
        <i x="1141" s="1" nd="1"/>
        <i x="2091" s="1" nd="1"/>
        <i x="94" s="1" nd="1"/>
        <i x="816" s="1" nd="1"/>
        <i x="903" s="1" nd="1"/>
        <i x="634" s="1" nd="1"/>
        <i x="2509" s="1" nd="1"/>
        <i x="2551" s="1" nd="1"/>
        <i x="469" s="1" nd="1"/>
        <i x="2056" s="1" nd="1"/>
        <i x="351" s="1" nd="1"/>
        <i x="666" s="1" nd="1"/>
        <i x="1258" s="1" nd="1"/>
        <i x="1205" s="1" nd="1"/>
        <i x="1169" s="1" nd="1"/>
        <i x="1242" s="1" nd="1"/>
        <i x="1697" s="1" nd="1"/>
        <i x="1320" s="1" nd="1"/>
        <i x="1259" s="1" nd="1"/>
        <i x="2671" s="1" nd="1"/>
        <i x="52" s="1" nd="1"/>
        <i x="194" s="1" nd="1"/>
        <i x="393" s="1" nd="1"/>
        <i x="479" s="1" nd="1"/>
        <i x="380" s="1" nd="1"/>
        <i x="1825" s="1" nd="1"/>
        <i x="2196" s="1" nd="1"/>
        <i x="999" s="1" nd="1"/>
        <i x="2406" s="1" nd="1"/>
        <i x="667" s="1" nd="1"/>
        <i x="1677" s="1" nd="1"/>
        <i x="2260" s="1" nd="1"/>
        <i x="1719" s="1" nd="1"/>
        <i x="641" s="1" nd="1"/>
        <i x="931" s="1" nd="1"/>
        <i x="1600" s="1" nd="1"/>
        <i x="1779" s="1" nd="1"/>
        <i x="1790" s="1" nd="1"/>
        <i x="1020" s="1" nd="1"/>
        <i x="1919" s="1" nd="1"/>
        <i x="2510" s="1" nd="1"/>
        <i x="120" s="1" nd="1"/>
        <i x="1837" s="1" nd="1"/>
        <i x="2465" s="1" nd="1"/>
        <i x="1206" s="1" nd="1"/>
        <i x="1736" s="1" nd="1"/>
        <i x="1780" s="1" nd="1"/>
        <i x="1346" s="1" nd="1"/>
        <i x="2010" s="1" nd="1"/>
        <i x="1391" s="1" nd="1"/>
        <i x="2552" s="1" nd="1"/>
        <i x="1447" s="1" nd="1"/>
        <i x="162" s="1" nd="1"/>
        <i x="1572" s="1" nd="1"/>
        <i x="2255" s="1" nd="1"/>
        <i x="2595" s="1" nd="1"/>
        <i x="2077" s="1" nd="1"/>
        <i x="1950" s="1" nd="1"/>
        <i x="565" s="1" nd="1"/>
        <i x="682" s="1" nd="1"/>
        <i x="1649" s="1" nd="1"/>
        <i x="1369" s="1" nd="1"/>
        <i x="2528" s="1" nd="1"/>
        <i x="1678" s="1" nd="1"/>
        <i x="1281" s="1" nd="1"/>
        <i x="402" s="1" nd="1"/>
        <i x="1586" s="1" nd="1"/>
        <i x="1490" s="1" nd="1"/>
        <i x="1737" s="1" nd="1"/>
        <i x="2137" s="1" nd="1"/>
        <i x="1483" s="1" nd="1"/>
        <i x="248" s="1" nd="1"/>
        <i x="208" s="1" nd="1"/>
        <i x="1158" s="1" nd="1"/>
        <i x="881" s="1" nd="1"/>
        <i x="498" s="1" nd="1"/>
        <i x="195" s="1" nd="1"/>
        <i x="1171" s="1" nd="1"/>
        <i x="1235" s="1" nd="1"/>
        <i x="515" s="1" nd="1"/>
        <i x="2149" s="1" nd="1"/>
        <i x="958" s="1" nd="1"/>
        <i x="326" s="1" nd="1"/>
        <i x="1888" s="1" nd="1"/>
        <i x="2369" s="1" nd="1"/>
        <i x="591" s="1" nd="1"/>
        <i x="1404" s="1" nd="1"/>
        <i x="1878" s="1" nd="1"/>
        <i x="1405" s="1" nd="1"/>
        <i x="622" s="1" nd="1"/>
        <i x="2011" s="1" nd="1"/>
        <i x="2150" s="1" nd="1"/>
        <i x="1127" s="1" nd="1"/>
        <i x="1243" s="1" nd="1"/>
        <i x="138" s="1" nd="1"/>
        <i x="1282" s="1" nd="1"/>
        <i x="975" s="1" nd="1"/>
        <i x="1745" s="1" nd="1"/>
        <i x="2040" s="1" nd="1"/>
        <i x="1476" s="1" nd="1"/>
        <i x="1054" s="1" nd="1"/>
        <i x="2041" s="1" nd="1"/>
        <i x="698" s="1" nd="1"/>
        <i x="1532" s="1" nd="1"/>
        <i x="2433" s="1" nd="1"/>
        <i x="2062" s="1" nd="1"/>
        <i x="1819" s="1" nd="1"/>
        <i x="2162" s="1" nd="1"/>
        <i x="699" s="1" nd="1"/>
        <i x="1066" s="1" nd="1"/>
        <i x="1392" s="1" nd="1"/>
        <i x="196" s="1" nd="1"/>
        <i x="282" s="1" nd="1"/>
        <i x="1720" s="1" nd="1"/>
        <i x="2063" s="1" nd="1"/>
        <i x="1260" s="1" nd="1"/>
        <i x="875" s="1" nd="1"/>
        <i x="2529" s="1" nd="1"/>
        <i x="1758" s="1" nd="1"/>
        <i x="1721" s="1" nd="1"/>
        <i x="2455" s="1" nd="1"/>
        <i x="1089" s="1" nd="1"/>
        <i x="1561" s="1" nd="1"/>
        <i x="1172" s="1" nd="1"/>
        <i x="236" s="1" nd="1"/>
        <i x="668" s="1" nd="1"/>
        <i x="1935" s="1" nd="1"/>
        <i x="1021" s="1" nd="1"/>
        <i x="352" s="1" nd="1"/>
        <i x="2127" s="1" nd="1"/>
        <i x="417" s="1" nd="1"/>
        <i x="1988" s="1" nd="1"/>
        <i x="904" s="1" nd="1"/>
        <i x="959" s="1" nd="1"/>
        <i x="2402" s="1" nd="1"/>
        <i x="1889" s="1" nd="1"/>
        <i x="750" s="1" nd="1"/>
        <i x="2185" s="1" nd="1"/>
        <i x="1684" s="1" nd="1"/>
        <i x="2179" s="1" nd="1"/>
        <i x="1128" s="1" nd="1"/>
        <i x="2138" s="1" nd="1"/>
        <i x="1384" s="1" nd="1"/>
        <i x="1849" s="1" nd="1"/>
        <i x="751" s="1" nd="1"/>
        <i x="164" s="1" nd="1"/>
        <i x="916" s="1" nd="1"/>
        <i x="1252" s="1" nd="1"/>
        <i x="960" s="1" nd="1"/>
        <i x="683" s="1" nd="1"/>
        <i x="1698" s="1" nd="1"/>
        <i x="642" s="1" nd="1"/>
        <i x="1032" s="1" nd="1"/>
        <i x="1067" s="1" nd="1"/>
        <i x="1463" s="1" nd="1"/>
        <i x="272" s="1" nd="1"/>
        <i x="531" s="1" nd="1"/>
        <i x="752" s="1" nd="1"/>
        <i x="17" s="1" nd="1"/>
        <i x="2012" s="1" nd="1"/>
        <i x="394" s="1" nd="1"/>
        <i x="2354" s="1" nd="1"/>
        <i x="2474" s="1" nd="1"/>
        <i x="1722" s="1" nd="1"/>
        <i x="2672" s="1" nd="1"/>
        <i x="1152" s="1" nd="1"/>
        <i x="1936" s="1" nd="1"/>
        <i x="674" s="1" nd="1"/>
        <i x="1500" s="1" nd="1"/>
        <i x="1090" s="1" nd="1"/>
        <i x="905" s="1" nd="1"/>
        <i x="2064" s="1" nd="1"/>
        <i x="76" s="1" nd="1"/>
        <i x="925" s="1" nd="1"/>
        <i x="2070" s="1" nd="1"/>
        <i x="2042" s="1" nd="1"/>
        <i x="1459" s="1" nd="1"/>
        <i x="1943" s="1" nd="1"/>
        <i x="1879" s="1" nd="1"/>
        <i x="198" s="1" nd="1"/>
        <i x="499" s="1" nd="1"/>
        <i x="2139" s="1" nd="1"/>
        <i x="2577" s="1" nd="1"/>
        <i x="1190" s="1" nd="1"/>
        <i x="2268" s="1" nd="1"/>
        <i x="431" s="1" nd="1"/>
        <i x="976" s="1" nd="1"/>
        <i x="2530" s="1" nd="1"/>
        <i x="675" s="1" nd="1"/>
        <i x="858" s="1" nd="1"/>
        <i x="2053" s="1" nd="1"/>
        <i x="1562" s="1" nd="1"/>
        <i x="1920" s="1" nd="1"/>
        <i x="538" s="1" nd="1"/>
        <i x="1852" s="1" nd="1"/>
        <i x="2279" s="1" nd="1"/>
        <i x="2024" s="1" nd="1"/>
        <i x="1464" s="1" nd="1"/>
        <i x="1015" s="1" nd="1"/>
        <i x="1177" s="1" nd="1"/>
        <i x="2269" s="1" nd="1"/>
        <i x="1526" s="1" nd="1"/>
        <i x="906" s="1" nd="1"/>
        <i x="1335" s="1" nd="1"/>
        <i x="2553" s="1" nd="1"/>
        <i x="2043" s="1" nd="1"/>
        <i x="611" s="1" nd="1"/>
        <i x="1573" s="1" nd="1"/>
        <i x="817" s="1" nd="1"/>
        <i x="188" s="1" nd="1"/>
        <i x="2286" s="1" nd="1"/>
        <i x="740" s="1" nd="1"/>
        <i x="2355" s="1" nd="1"/>
        <i x="237" s="1" nd="1"/>
        <i x="1042" s="1" nd="1"/>
        <i x="692" s="1" nd="1"/>
        <i x="32" s="1" nd="1"/>
        <i x="283" s="1" nd="1"/>
        <i x="95" s="1" nd="1"/>
        <i x="1465" s="1" nd="1"/>
        <i x="2320" s="1" nd="1"/>
        <i x="1022" s="1" nd="1"/>
        <i x="301" s="1" nd="1"/>
        <i x="612" s="1" nd="1"/>
        <i x="480" s="1" nd="1"/>
        <i x="2087" s="1" nd="1"/>
        <i x="2345" s="1" nd="1"/>
        <i x="1370" s="1" nd="1"/>
        <i x="71" s="1" nd="1"/>
        <i x="847" s="1" nd="1"/>
        <i x="2696" s="1" nd="1"/>
        <i x="1921" s="1" nd="1"/>
        <i x="2521" s="1" nd="1"/>
        <i x="302" s="1" nd="1"/>
        <i x="1951" s="1" nd="1"/>
        <i x="2387" s="1" nd="1"/>
        <i x="446" s="1" nd="1"/>
        <i x="125" s="1" nd="1"/>
        <i x="2172" s="1" nd="1"/>
        <i x="1759" s="1" nd="1"/>
        <i x="91" s="1" nd="1"/>
        <i x="2296" s="1" nd="1"/>
        <i x="1563" s="1" nd="1"/>
        <i x="438" s="1" nd="1"/>
        <i x="320" s="1" nd="1"/>
        <i x="422" s="1" nd="1"/>
        <i x="2660" s="1" nd="1"/>
        <i x="826" s="1" nd="1"/>
        <i x="1679" s="1" nd="1"/>
        <i x="898" s="1" nd="1"/>
        <i x="126" s="1" nd="1"/>
        <i x="1491" s="1" nd="1"/>
        <i x="229" s="1" nd="1"/>
        <i x="2098" s="1" nd="1"/>
        <i x="694" s="1" nd="1"/>
        <i x="423" s="1" nd="1"/>
        <i x="2628" s="1" nd="1"/>
        <i x="948" s="1" nd="1"/>
        <i x="410" s="1" nd="1"/>
        <i x="547" s="1" nd="1"/>
        <i x="1005" s="1" nd="1"/>
        <i x="2223" s="1" nd="1"/>
        <i x="2517" s="1" nd="1"/>
        <i x="1905" s="1" nd="1"/>
        <i x="889" s="1" nd="1"/>
        <i x="317" s="1" nd="1"/>
        <i x="72" s="1" nd="1"/>
        <i x="775" s="1" nd="1"/>
        <i x="1972" s="1" nd="1"/>
        <i x="599" s="1" nd="1"/>
        <i x="1989" s="1" nd="1"/>
        <i x="2001" s="1" nd="1"/>
        <i x="2374" s="1" nd="1"/>
        <i x="1601" s="1" nd="1"/>
        <i x="592" s="1" nd="1"/>
        <i x="2117" s="1" nd="1"/>
        <i x="2511" s="1" nd="1"/>
        <i x="81" s="1" nd="1"/>
        <i x="2321" s="1" nd="1"/>
        <i x="818" s="1" nd="1"/>
        <i x="2013" s="1" nd="1"/>
        <i x="1438" s="1" nd="1"/>
        <i x="1178" s="1" nd="1"/>
        <i x="623" s="1" nd="1"/>
        <i x="1685" s="1" nd="1"/>
        <i x="1439" s="1" nd="1"/>
        <i x="2287" s="1" nd="1"/>
        <i x="2617" s="1" nd="1"/>
        <i x="2099" s="1" nd="1"/>
        <i x="1507" s="1" nd="1"/>
        <i x="321" s="1" nd="1"/>
        <i x="187" s="1" nd="1"/>
        <i x="1858" s="1" nd="1"/>
        <i x="737" s="1" nd="1"/>
        <i x="209" s="1" nd="1"/>
        <i x="1244" s="1" nd="1"/>
        <i x="859" s="1" nd="1"/>
        <i x="139" s="1" nd="1"/>
        <i x="269" s="1" nd="1"/>
        <i x="2629" s="1" nd="1"/>
        <i x="1023" s="1" nd="1"/>
        <i x="1826" s="1" nd="1"/>
        <i x="1890" s="1" nd="1"/>
        <i x="448" s="1" nd="1"/>
        <i x="2434" s="1" nd="1"/>
        <i x="1838" s="1" nd="1"/>
        <i x="1542" s="1" nd="1"/>
        <i x="1440" s="1" nd="1"/>
        <i x="2375" s="1" nd="1"/>
        <i x="2288" s="1" nd="1"/>
        <i x="2639" s="1" nd="1"/>
        <i x="1665" s="1" nd="1"/>
        <i x="1782" s="1" nd="1"/>
        <i x="1602" s="1" nd="1"/>
        <i x="1587" s="1" nd="1"/>
        <i x="2025" s="1" nd="1"/>
        <i x="77" s="1" nd="1"/>
        <i x="202" s="1" nd="1"/>
        <i x="700" s="1" nd="1"/>
        <i x="768" s="1" nd="1"/>
        <i x="635" s="1" nd="1"/>
        <i x="1105" s="1" nd="1"/>
        <i x="2456" s="1" nd="1"/>
        <i x="932" s="1" nd="1"/>
        <i x="1634" s="1" nd="1"/>
        <i x="1944" s="1" nd="1"/>
        <i x="1112" s="1" nd="1"/>
        <i x="244" s="1" nd="1"/>
        <i x="1738" s="1" nd="1"/>
        <i x="2243" s="1" nd="1"/>
        <i x="1769" s="1" nd="1"/>
        <i x="411" s="1" nd="1"/>
        <i x="2244" s="1" nd="1"/>
        <i x="23" s="1" nd="1"/>
        <i x="493" s="1" nd="1"/>
        <i x="2608" s="1" nd="1"/>
        <i x="624" s="1" nd="1"/>
        <i x="353" s="1" nd="1"/>
        <i x="2305" s="1" nd="1"/>
        <i x="2078" s="1" nd="1"/>
        <i x="500" s="1" nd="1"/>
        <i x="481" s="1" nd="1"/>
        <i x="961" s="1" nd="1"/>
        <i x="2164" s="1" nd="1"/>
        <i x="2214" s="1" nd="1"/>
        <i x="1207" s="1" nd="1"/>
        <i x="58" s="1" nd="1"/>
        <i x="36" s="1" nd="1"/>
        <i x="2054" s="1" nd="1"/>
        <i x="759" s="1" nd="1"/>
        <i x="1418" s="1" nd="1"/>
        <i x="1091" s="1" nd="1"/>
        <i x="2261" s="1" nd="1"/>
        <i x="2653" s="1" nd="1"/>
        <i x="2585" s="1" nd="1"/>
        <i x="2435" s="1" nd="1"/>
        <i x="2502" s="1" nd="1"/>
        <i x="381" s="1" nd="1"/>
        <i x="1311" s="1" nd="1"/>
        <i x="911" s="1" nd="1"/>
        <i x="403" s="1" nd="1"/>
        <i x="1783" s="1" nd="1"/>
        <i x="1574" s="1" nd="1"/>
        <i x="2388" s="1" nd="1"/>
        <i x="1760" s="1" nd="1"/>
        <i x="1179" s="1" nd="1"/>
        <i x="783" s="1" nd="1"/>
        <i x="2640" s="1" nd="1"/>
        <i x="270" s="1" nd="1"/>
        <i x="912" s="1" nd="1"/>
        <i x="962" s="1" nd="1"/>
        <i x="523" s="1" nd="1"/>
        <i x="254" s="1" nd="1"/>
        <i x="1321" s="1" nd="1"/>
        <i x="643" s="1" nd="1"/>
        <i x="2206" s="1" nd="1"/>
        <i x="2157" s="1" nd="1"/>
        <i x="505" s="1" nd="1"/>
        <i x="1746" s="1" nd="1"/>
        <i x="1635" s="1" nd="1"/>
        <i x="1322" s="1" nd="1"/>
        <i x="1686" s="1" nd="1"/>
        <i x="1603" s="1" nd="1"/>
        <i x="1068" s="1" nd="1"/>
        <i x="2618" s="1" nd="1"/>
        <i x="418" s="1" nd="1"/>
        <i x="461" s="1" nd="1"/>
        <i x="45" s="1" nd="1"/>
        <i x="2518" s="1" nd="1"/>
        <i x="784" s="1" nd="1"/>
        <i x="432" s="1" nd="1"/>
        <i x="33" s="1" nd="1"/>
        <i x="794" s="1" nd="1"/>
        <i x="785" s="1" nd="1"/>
        <i x="24" s="1" nd="1"/>
        <i x="1533" s="1" nd="1"/>
        <i x="1208" s="1" nd="1"/>
        <i x="73" s="1" nd="1"/>
        <i x="1960" s="1" nd="1"/>
        <i x="2397" s="1" nd="1"/>
        <i x="2014" s="1" nd="1"/>
        <i x="1406" s="1" nd="1"/>
        <i x="2100" s="1" nd="1"/>
        <i x="2495" s="1" nd="1"/>
        <i x="1922" s="1" nd="1"/>
        <i x="2338" s="1" nd="1"/>
        <i x="2163" s="1" nd="1"/>
        <i x="1636" s="1" nd="1"/>
        <i x="1" s="1" nd="1"/>
        <i x="517" s="1" nd="1"/>
        <i x="659" s="1" nd="1"/>
        <i x="348" s="1" nd="1"/>
        <i x="2048" s="1" nd="1"/>
        <i x="2306" s="1" nd="1"/>
        <i x="2654" s="1" nd="1"/>
        <i x="2165" s="1" nd="1"/>
        <i x="1650" s="1" nd="1"/>
        <i x="2703" s="1" nd="1"/>
        <i x="899" s="1" nd="1"/>
        <i x="2322" s="1" nd="1"/>
        <i x="1292" s="1" nd="1"/>
        <i x="1466" s="1" nd="1"/>
        <i x="1880" s="1" nd="1"/>
        <i x="1142" s="1" nd="1"/>
        <i x="96" s="1" nd="1"/>
        <i x="1903" s="1" nd="1"/>
        <i x="777" s="1" nd="1"/>
        <i x="2034" s="1" nd="1"/>
        <i x="1268" s="1" nd="1"/>
        <i x="1508" s="1" nd="1"/>
        <i x="1245" s="1" nd="1"/>
        <i x="333" s="1" nd="1"/>
        <i x="2531" s="1" nd="1"/>
        <i x="2554" s="1" nd="1"/>
        <i x="1180" s="1" nd="1"/>
        <i x="1983" s="1" nd="1"/>
        <i x="1181" s="1" nd="1"/>
        <i x="769" s="1" nd="1"/>
        <i x="2356" s="1" nd="1"/>
        <i x="2609" s="1" nd="1"/>
        <i x="2307" s="1" nd="1"/>
        <i x="1666" s="1" nd="1"/>
        <i x="907" s="1" nd="1"/>
        <i x="701" s="1" nd="1"/>
        <i x="578" s="1" nd="1"/>
        <i x="539" s="1" nd="1"/>
        <i x="308" s="1" nd="1"/>
        <i x="9" s="1" nd="1"/>
        <i x="375" s="1" nd="1"/>
        <i x="2308" s="1" nd="1"/>
        <i x="2630" s="1" nd="1"/>
        <i x="636" s="1" nd="1"/>
        <i x="801" s="1" nd="1"/>
        <i x="2610" s="1" nd="1"/>
        <i x="2328" s="1" nd="1"/>
        <i x="2704" s="1" nd="1"/>
        <i x="1750" s="1" nd="1"/>
        <i x="1509" s="1" nd="1"/>
        <i x="848" s="1" nd="1"/>
        <i x="2339" s="1" nd="1"/>
        <i x="2680" s="1" nd="1"/>
        <i x="284" s="1" nd="1"/>
        <i x="395" s="1" nd="1"/>
        <i x="494" s="1" nd="1"/>
        <i x="2180" s="1" nd="1"/>
        <i x="1393" s="1" nd="1"/>
        <i x="900" s="1" nd="1"/>
        <i x="2447" s="1" nd="1"/>
        <i x="1510" s="1" nd="1"/>
        <i x="2580" s="1" nd="1"/>
        <i x="189" s="1" nd="1"/>
        <i x="540" s="1" nd="1"/>
        <i x="1699" s="1" nd="1"/>
        <i x="1419" s="1" nd="1"/>
        <i x="439" s="1" nd="1"/>
        <i x="650" s="1" nd="1"/>
        <i x="2049" s="1" nd="1"/>
        <i x="729" s="1" nd="1"/>
        <i x="1016" s="1" nd="1"/>
        <i x="1791" s="1" nd="1"/>
        <i x="1056" s="1" nd="1"/>
        <i x="303" s="1" nd="1"/>
        <i x="1113" s="1" nd="1"/>
        <i x="338" s="1" nd="1"/>
        <i x="2207" s="1" nd="1"/>
        <i x="1543" s="1" nd="1"/>
        <i x="2602" s="1" nd="1"/>
        <i x="1511" s="1" nd="1"/>
        <i x="1347" s="1" nd="1"/>
        <i x="396" s="1" nd="1"/>
        <i x="786" s="1" nd="1"/>
        <i x="933" s="1" nd="1"/>
        <i x="695" s="1" nd="1"/>
        <i x="2166" s="1" nd="1"/>
        <i x="2101" s="1" nd="1"/>
        <i x="1667" s="1" nd="1"/>
        <i x="1827" s="1" nd="1"/>
        <i x="1512" s="1" nd="1"/>
        <i x="2448" s="1" nd="1"/>
        <i x="2705" s="1" nd="1"/>
        <i x="53" s="1" nd="1"/>
        <i x="827" s="1" nd="1"/>
        <i x="1616" s="1" nd="1"/>
        <i x="1217" s="1" nd="1"/>
        <i x="1420" s="1" nd="1"/>
        <i x="802" s="1" nd="1"/>
        <i x="2270" s="1" nd="1"/>
        <i x="1407" s="1" nd="1"/>
        <i x="2619" s="1" nd="1"/>
        <i x="901" s="1" nd="1"/>
        <i x="1762" s="1" nd="1"/>
        <i x="1576" s="1" nd="1"/>
        <i x="1871" s="1" nd="1"/>
        <i x="720" s="1" nd="1"/>
        <i x="1253" s="1" nd="1"/>
        <i x="288" s="1" nd="1"/>
        <i x="660" s="1" nd="1"/>
        <i x="2079" s="1" nd="1"/>
        <i x="552" s="1" nd="1"/>
        <i x="115" s="1" nd="1"/>
        <i x="2309" s="1" nd="1"/>
        <i x="1283" s="1" nd="1"/>
        <i x="1153" s="1" nd="1"/>
        <i x="179" s="1" nd="1"/>
        <i x="1672" s="1" nd="1"/>
        <i x="677" s="1" nd="1"/>
        <i x="1906" s="1" nd="1"/>
        <i x="1143" s="1" nd="1"/>
        <i x="2620" s="1" nd="1"/>
        <i x="55" s="1" nd="1"/>
        <i x="2026" s="1" nd="1"/>
        <i x="934" s="1" nd="1"/>
        <i x="908" s="1" nd="1"/>
        <i x="2581" s="1" nd="1"/>
        <i x="1144" s="1" nd="1"/>
        <i x="1513" s="1" nd="1"/>
        <i x="600" s="1" nd="1"/>
        <i x="868" s="1" nd="1"/>
        <i x="2555" s="1" nd="1"/>
        <i x="1449" s="1" nd="1"/>
        <i x="2398" s="1" nd="1"/>
        <i x="1604" s="1" nd="1"/>
        <i x="1191" s="1" nd="1"/>
        <i x="2692" s="1" nd="1"/>
        <i x="2706" s="1" nd="1"/>
        <i x="2477" s="1" nd="1"/>
        <i x="882" s="1" nd="1"/>
        <i x="1924" s="1" nd="1"/>
        <i x="532" s="1" nd="1"/>
        <i x="2421" s="1" nd="1"/>
        <i x="1907" s="1" nd="1"/>
        <i x="2323" s="1" nd="1"/>
        <i x="2027" s="1" nd="1"/>
        <i x="255" s="1" nd="1"/>
        <i x="1238" s="1" nd="1"/>
        <i x="2467" s="1" nd="1"/>
        <i x="644" s="1" nd="1"/>
        <i x="1534" s="1" nd="1"/>
        <i x="1270" s="1" nd="1"/>
        <i x="1092" s="1" nd="1"/>
        <i x="2496" s="1" nd="1"/>
        <i x="1625" s="1" nd="1"/>
        <i x="721" s="1" nd="1"/>
        <i x="112" s="1" nd="1"/>
        <i x="2359" s="1" nd="1"/>
        <i x="1785" s="1" nd="1"/>
        <i x="803" s="1" nd="1"/>
        <i x="587" s="1" nd="1"/>
        <i x="10" s="1" nd="1"/>
        <i x="2324" s="1" nd="1"/>
        <i x="742" s="1" nd="1"/>
        <i x="637" s="1" nd="1"/>
        <i x="2224" s="1" nd="1"/>
        <i x="2376" s="1" nd="1"/>
        <i x="753" s="1" nd="1"/>
        <i x="2152" s="1" nd="1"/>
        <i x="2428" s="1" nd="1"/>
        <i x="200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1DB8AEF-A956-4826-B410-688A0AE15F55}" cache="Slicer_Product_Category" caption="Product Category" rowHeight="234950"/>
  <slicer name="Region" xr10:uid="{EBA25E71-670B-4874-9E2D-B64E082B5DB1}" cache="Slicer_Region" caption="Region" rowHeight="234950"/>
  <slicer name="ID" xr10:uid="{A29CCF18-DE15-41FF-95E8-53BD6F9CE264}" cache="Slicer_ID" caption="I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84E4D-AAC5-490F-9987-8F7C5A5CD8FC}">
  <dimension ref="A1:U2708"/>
  <sheetViews>
    <sheetView zoomScale="85" workbookViewId="0"/>
  </sheetViews>
  <sheetFormatPr defaultColWidth="16.44140625" defaultRowHeight="14.4" x14ac:dyDescent="0.3"/>
  <cols>
    <col min="1" max="1" width="13.77734375" customWidth="1"/>
    <col min="3" max="3" width="14.109375" customWidth="1"/>
    <col min="4" max="4" width="11.33203125" customWidth="1"/>
    <col min="5" max="5" width="11.6640625" customWidth="1"/>
    <col min="6" max="6" width="13.77734375" customWidth="1"/>
    <col min="7" max="7" width="20.44140625" customWidth="1"/>
    <col min="12" max="12" width="21.77734375" bestFit="1" customWidth="1"/>
    <col min="13" max="13" width="13.77734375" customWidth="1"/>
  </cols>
  <sheetData>
    <row r="1" spans="1:21" ht="15.6" x14ac:dyDescent="0.3">
      <c r="A1" s="1" t="s">
        <v>53</v>
      </c>
      <c r="B1" s="1" t="s">
        <v>54</v>
      </c>
      <c r="C1" s="1" t="s">
        <v>55</v>
      </c>
      <c r="D1" s="1" t="s">
        <v>73</v>
      </c>
      <c r="E1" s="1" t="s">
        <v>56</v>
      </c>
      <c r="F1" s="1" t="s">
        <v>57</v>
      </c>
      <c r="G1" s="1" t="s">
        <v>58</v>
      </c>
      <c r="H1" s="1" t="s">
        <v>59</v>
      </c>
      <c r="I1" s="1" t="s">
        <v>60</v>
      </c>
      <c r="J1" s="1" t="s">
        <v>61</v>
      </c>
      <c r="K1" s="1" t="s">
        <v>62</v>
      </c>
      <c r="L1" s="1" t="s">
        <v>63</v>
      </c>
      <c r="M1" s="1" t="s">
        <v>64</v>
      </c>
      <c r="N1" s="1" t="s">
        <v>65</v>
      </c>
      <c r="O1" s="1" t="s">
        <v>66</v>
      </c>
      <c r="P1" s="1" t="s">
        <v>67</v>
      </c>
      <c r="Q1" s="1" t="s">
        <v>68</v>
      </c>
      <c r="R1" s="1" t="s">
        <v>69</v>
      </c>
      <c r="S1" s="1" t="s">
        <v>70</v>
      </c>
      <c r="T1" s="1" t="s">
        <v>71</v>
      </c>
      <c r="U1" s="1" t="s">
        <v>72</v>
      </c>
    </row>
    <row r="2" spans="1:21" ht="15.6" x14ac:dyDescent="0.3">
      <c r="A2" s="2">
        <v>3392</v>
      </c>
      <c r="B2" s="3">
        <v>46023</v>
      </c>
      <c r="C2" s="4">
        <f>YEAR(B2)</f>
        <v>2026</v>
      </c>
      <c r="D2" s="5">
        <f>ROUNDUP(MONTH(B2)/3,0)</f>
        <v>1</v>
      </c>
      <c r="E2" s="4">
        <f>MONTH(B2)</f>
        <v>1</v>
      </c>
      <c r="F2" s="3" t="str">
        <f>TEXT(B2,"MMM")</f>
        <v>Jan</v>
      </c>
      <c r="G2" s="4" t="s">
        <v>0</v>
      </c>
      <c r="H2" s="4" t="s">
        <v>1</v>
      </c>
      <c r="I2" s="4" t="s">
        <v>2</v>
      </c>
      <c r="J2" s="4" t="s">
        <v>3</v>
      </c>
      <c r="K2" s="4" t="s">
        <v>4</v>
      </c>
      <c r="L2" s="4" t="s">
        <v>5</v>
      </c>
      <c r="M2" s="6">
        <v>2</v>
      </c>
      <c r="N2" s="7">
        <v>82.06</v>
      </c>
      <c r="O2" s="8">
        <v>0</v>
      </c>
      <c r="P2" s="7">
        <v>42.94</v>
      </c>
      <c r="Q2" s="7">
        <f>M2*N2*(1-O2)</f>
        <v>164.12</v>
      </c>
      <c r="R2" s="7">
        <f t="shared" ref="R2:R65" si="0">M2*P2</f>
        <v>85.88</v>
      </c>
      <c r="S2" s="7">
        <f t="shared" ref="S2:S65" si="1">Q2-R2</f>
        <v>78.240000000000009</v>
      </c>
      <c r="T2" s="9">
        <f t="shared" ref="T2:T65" si="2">IFERROR(S2/Q2,0)</f>
        <v>0.476724348038021</v>
      </c>
      <c r="U2" s="10">
        <v>1</v>
      </c>
    </row>
    <row r="3" spans="1:21" ht="15.6" x14ac:dyDescent="0.3">
      <c r="A3" s="11">
        <v>4836</v>
      </c>
      <c r="B3" s="12">
        <v>46024</v>
      </c>
      <c r="C3" s="4">
        <f t="shared" ref="C3:C66" si="3">YEAR(B3)</f>
        <v>2026</v>
      </c>
      <c r="D3" s="5">
        <f t="shared" ref="D3:D66" si="4">ROUNDUP(MONTH(B3)/3,0)</f>
        <v>1</v>
      </c>
      <c r="E3" s="4">
        <f t="shared" ref="E3:E66" si="5">MONTH(B3)</f>
        <v>1</v>
      </c>
      <c r="F3" s="3" t="str">
        <f t="shared" ref="F3:F66" si="6">TEXT(B3,"MMM")</f>
        <v>Jan</v>
      </c>
      <c r="G3" s="13" t="s">
        <v>6</v>
      </c>
      <c r="H3" s="13" t="s">
        <v>7</v>
      </c>
      <c r="I3" s="13" t="s">
        <v>8</v>
      </c>
      <c r="J3" s="13" t="s">
        <v>3</v>
      </c>
      <c r="K3" s="13" t="s">
        <v>9</v>
      </c>
      <c r="L3" s="13" t="s">
        <v>10</v>
      </c>
      <c r="M3" s="14">
        <v>4</v>
      </c>
      <c r="N3" s="15">
        <v>94.18</v>
      </c>
      <c r="O3" s="16">
        <v>0.15</v>
      </c>
      <c r="P3" s="15">
        <v>45.03</v>
      </c>
      <c r="Q3" s="15">
        <f>M3*N3*(1-O3)</f>
        <v>320.21199999999999</v>
      </c>
      <c r="R3" s="15">
        <f t="shared" si="0"/>
        <v>180.12</v>
      </c>
      <c r="S3" s="15">
        <f t="shared" si="1"/>
        <v>140.09199999999998</v>
      </c>
      <c r="T3" s="17">
        <f t="shared" si="2"/>
        <v>0.43749765780170635</v>
      </c>
      <c r="U3" s="18">
        <v>1</v>
      </c>
    </row>
    <row r="4" spans="1:21" ht="15.6" x14ac:dyDescent="0.3">
      <c r="A4" s="2">
        <v>163</v>
      </c>
      <c r="B4" s="3">
        <v>46025</v>
      </c>
      <c r="C4" s="4">
        <f t="shared" si="3"/>
        <v>2026</v>
      </c>
      <c r="D4" s="5">
        <f t="shared" si="4"/>
        <v>1</v>
      </c>
      <c r="E4" s="4">
        <f t="shared" si="5"/>
        <v>1</v>
      </c>
      <c r="F4" s="3" t="str">
        <f t="shared" si="6"/>
        <v>Jan</v>
      </c>
      <c r="G4" s="4" t="s">
        <v>11</v>
      </c>
      <c r="H4" s="4" t="s">
        <v>12</v>
      </c>
      <c r="I4" s="4" t="s">
        <v>2</v>
      </c>
      <c r="J4" s="4" t="s">
        <v>13</v>
      </c>
      <c r="K4" s="4" t="s">
        <v>14</v>
      </c>
      <c r="L4" s="4" t="s">
        <v>15</v>
      </c>
      <c r="M4" s="6">
        <v>2</v>
      </c>
      <c r="N4" s="7">
        <v>36.72</v>
      </c>
      <c r="O4" s="8">
        <v>0.05</v>
      </c>
      <c r="P4" s="7">
        <v>13.76</v>
      </c>
      <c r="Q4" s="7">
        <f t="shared" ref="Q2:Q65" si="7">M4*N4*(1-O4)</f>
        <v>69.768000000000001</v>
      </c>
      <c r="R4" s="7">
        <f t="shared" si="0"/>
        <v>27.52</v>
      </c>
      <c r="S4" s="7">
        <f t="shared" si="1"/>
        <v>42.248000000000005</v>
      </c>
      <c r="T4" s="9">
        <f t="shared" si="2"/>
        <v>0.60554982226808862</v>
      </c>
      <c r="U4" s="10">
        <v>1</v>
      </c>
    </row>
    <row r="5" spans="1:21" ht="15.6" x14ac:dyDescent="0.3">
      <c r="A5" s="11">
        <v>542</v>
      </c>
      <c r="B5" s="12">
        <v>46025</v>
      </c>
      <c r="C5" s="4">
        <f t="shared" si="3"/>
        <v>2026</v>
      </c>
      <c r="D5" s="5">
        <f t="shared" si="4"/>
        <v>1</v>
      </c>
      <c r="E5" s="4">
        <f t="shared" si="5"/>
        <v>1</v>
      </c>
      <c r="F5" s="3" t="str">
        <f t="shared" si="6"/>
        <v>Jan</v>
      </c>
      <c r="G5" s="13" t="s">
        <v>0</v>
      </c>
      <c r="H5" s="13" t="s">
        <v>1</v>
      </c>
      <c r="I5" s="13" t="s">
        <v>8</v>
      </c>
      <c r="J5" s="13" t="s">
        <v>16</v>
      </c>
      <c r="K5" s="13" t="s">
        <v>9</v>
      </c>
      <c r="L5" s="13" t="s">
        <v>17</v>
      </c>
      <c r="M5" s="14">
        <v>4</v>
      </c>
      <c r="N5" s="15">
        <v>143.66999999999999</v>
      </c>
      <c r="O5" s="16">
        <v>0.1</v>
      </c>
      <c r="P5" s="15">
        <v>81.22</v>
      </c>
      <c r="Q5" s="15">
        <f t="shared" si="7"/>
        <v>517.21199999999999</v>
      </c>
      <c r="R5" s="15">
        <f t="shared" si="0"/>
        <v>324.88</v>
      </c>
      <c r="S5" s="15">
        <f t="shared" si="1"/>
        <v>192.33199999999999</v>
      </c>
      <c r="T5" s="17">
        <f t="shared" si="2"/>
        <v>0.37186298848441257</v>
      </c>
      <c r="U5" s="18">
        <v>1</v>
      </c>
    </row>
    <row r="6" spans="1:21" ht="15.6" x14ac:dyDescent="0.3">
      <c r="A6" s="2">
        <v>2002</v>
      </c>
      <c r="B6" s="3">
        <v>46025</v>
      </c>
      <c r="C6" s="4">
        <f t="shared" si="3"/>
        <v>2026</v>
      </c>
      <c r="D6" s="5">
        <f t="shared" si="4"/>
        <v>1</v>
      </c>
      <c r="E6" s="4">
        <f t="shared" si="5"/>
        <v>1</v>
      </c>
      <c r="F6" s="3" t="str">
        <f t="shared" si="6"/>
        <v>Jan</v>
      </c>
      <c r="G6" s="4" t="s">
        <v>0</v>
      </c>
      <c r="H6" s="4" t="s">
        <v>1</v>
      </c>
      <c r="I6" s="4" t="s">
        <v>8</v>
      </c>
      <c r="J6" s="4" t="s">
        <v>16</v>
      </c>
      <c r="K6" s="4" t="s">
        <v>14</v>
      </c>
      <c r="L6" s="4" t="s">
        <v>15</v>
      </c>
      <c r="M6" s="6">
        <v>3</v>
      </c>
      <c r="N6" s="7">
        <v>36.53</v>
      </c>
      <c r="O6" s="8">
        <v>0.15</v>
      </c>
      <c r="P6" s="7">
        <v>13.67</v>
      </c>
      <c r="Q6" s="7">
        <f t="shared" si="7"/>
        <v>93.151499999999999</v>
      </c>
      <c r="R6" s="7">
        <f t="shared" si="0"/>
        <v>41.01</v>
      </c>
      <c r="S6" s="7">
        <f t="shared" si="1"/>
        <v>52.141500000000001</v>
      </c>
      <c r="T6" s="9">
        <f t="shared" si="2"/>
        <v>0.55974944042769037</v>
      </c>
      <c r="U6" s="10">
        <v>1</v>
      </c>
    </row>
    <row r="7" spans="1:21" ht="15.6" x14ac:dyDescent="0.3">
      <c r="A7" s="11">
        <v>2005</v>
      </c>
      <c r="B7" s="12">
        <v>46025</v>
      </c>
      <c r="C7" s="4">
        <f t="shared" si="3"/>
        <v>2026</v>
      </c>
      <c r="D7" s="5">
        <f t="shared" si="4"/>
        <v>1</v>
      </c>
      <c r="E7" s="4">
        <f t="shared" si="5"/>
        <v>1</v>
      </c>
      <c r="F7" s="3" t="str">
        <f t="shared" si="6"/>
        <v>Jan</v>
      </c>
      <c r="G7" s="13" t="s">
        <v>11</v>
      </c>
      <c r="H7" s="13" t="s">
        <v>18</v>
      </c>
      <c r="I7" s="13" t="s">
        <v>19</v>
      </c>
      <c r="J7" s="13" t="s">
        <v>13</v>
      </c>
      <c r="K7" s="13" t="s">
        <v>14</v>
      </c>
      <c r="L7" s="13" t="s">
        <v>15</v>
      </c>
      <c r="M7" s="14">
        <v>1</v>
      </c>
      <c r="N7" s="15">
        <v>35.340000000000003</v>
      </c>
      <c r="O7" s="16">
        <v>0</v>
      </c>
      <c r="P7" s="15">
        <v>13.37</v>
      </c>
      <c r="Q7" s="15">
        <f t="shared" si="7"/>
        <v>35.340000000000003</v>
      </c>
      <c r="R7" s="15">
        <f t="shared" si="0"/>
        <v>13.37</v>
      </c>
      <c r="S7" s="15">
        <f t="shared" si="1"/>
        <v>21.970000000000006</v>
      </c>
      <c r="T7" s="17">
        <f t="shared" si="2"/>
        <v>0.62167515563101317</v>
      </c>
      <c r="U7" s="18">
        <v>1</v>
      </c>
    </row>
    <row r="8" spans="1:21" ht="15.6" x14ac:dyDescent="0.3">
      <c r="A8" s="2">
        <v>2937</v>
      </c>
      <c r="B8" s="3">
        <v>46025</v>
      </c>
      <c r="C8" s="4">
        <f t="shared" si="3"/>
        <v>2026</v>
      </c>
      <c r="D8" s="5">
        <f t="shared" si="4"/>
        <v>1</v>
      </c>
      <c r="E8" s="4">
        <f t="shared" si="5"/>
        <v>1</v>
      </c>
      <c r="F8" s="3" t="str">
        <f t="shared" si="6"/>
        <v>Jan</v>
      </c>
      <c r="G8" s="4" t="s">
        <v>20</v>
      </c>
      <c r="H8" s="4" t="s">
        <v>21</v>
      </c>
      <c r="I8" s="4" t="s">
        <v>8</v>
      </c>
      <c r="J8" s="4" t="s">
        <v>3</v>
      </c>
      <c r="K8" s="4" t="s">
        <v>4</v>
      </c>
      <c r="L8" s="4" t="s">
        <v>22</v>
      </c>
      <c r="M8" s="6">
        <v>8</v>
      </c>
      <c r="N8" s="7">
        <v>49.6</v>
      </c>
      <c r="O8" s="8">
        <v>0.1</v>
      </c>
      <c r="P8" s="7">
        <v>23.05</v>
      </c>
      <c r="Q8" s="7">
        <f t="shared" si="7"/>
        <v>357.12</v>
      </c>
      <c r="R8" s="7">
        <f t="shared" si="0"/>
        <v>184.4</v>
      </c>
      <c r="S8" s="7">
        <f t="shared" si="1"/>
        <v>172.72</v>
      </c>
      <c r="T8" s="9">
        <f t="shared" si="2"/>
        <v>0.4836469534050179</v>
      </c>
      <c r="U8" s="10">
        <v>1</v>
      </c>
    </row>
    <row r="9" spans="1:21" ht="15.6" x14ac:dyDescent="0.3">
      <c r="A9" s="11">
        <v>3326</v>
      </c>
      <c r="B9" s="12">
        <v>46025</v>
      </c>
      <c r="C9" s="4">
        <f t="shared" si="3"/>
        <v>2026</v>
      </c>
      <c r="D9" s="5">
        <f t="shared" si="4"/>
        <v>1</v>
      </c>
      <c r="E9" s="4">
        <f t="shared" si="5"/>
        <v>1</v>
      </c>
      <c r="F9" s="3" t="str">
        <f t="shared" si="6"/>
        <v>Jan</v>
      </c>
      <c r="G9" s="13" t="s">
        <v>0</v>
      </c>
      <c r="H9" s="13" t="s">
        <v>1</v>
      </c>
      <c r="I9" s="13" t="s">
        <v>19</v>
      </c>
      <c r="J9" s="13" t="s">
        <v>13</v>
      </c>
      <c r="K9" s="13" t="s">
        <v>23</v>
      </c>
      <c r="L9" s="13" t="s">
        <v>24</v>
      </c>
      <c r="M9" s="14">
        <v>2</v>
      </c>
      <c r="N9" s="15">
        <v>347.51</v>
      </c>
      <c r="O9" s="16">
        <v>0</v>
      </c>
      <c r="P9" s="15">
        <v>190.16</v>
      </c>
      <c r="Q9" s="15">
        <f t="shared" si="7"/>
        <v>695.02</v>
      </c>
      <c r="R9" s="15">
        <f t="shared" si="0"/>
        <v>380.32</v>
      </c>
      <c r="S9" s="15">
        <f t="shared" si="1"/>
        <v>314.7</v>
      </c>
      <c r="T9" s="17">
        <f t="shared" si="2"/>
        <v>0.4527927253891974</v>
      </c>
      <c r="U9" s="18">
        <v>1</v>
      </c>
    </row>
    <row r="10" spans="1:21" ht="15.6" x14ac:dyDescent="0.3">
      <c r="A10" s="2">
        <v>3863</v>
      </c>
      <c r="B10" s="3">
        <v>46025</v>
      </c>
      <c r="C10" s="4">
        <f t="shared" si="3"/>
        <v>2026</v>
      </c>
      <c r="D10" s="5">
        <f t="shared" si="4"/>
        <v>1</v>
      </c>
      <c r="E10" s="4">
        <f t="shared" si="5"/>
        <v>1</v>
      </c>
      <c r="F10" s="3" t="str">
        <f t="shared" si="6"/>
        <v>Jan</v>
      </c>
      <c r="G10" s="4" t="s">
        <v>11</v>
      </c>
      <c r="H10" s="4" t="s">
        <v>25</v>
      </c>
      <c r="I10" s="4" t="s">
        <v>8</v>
      </c>
      <c r="J10" s="4" t="s">
        <v>3</v>
      </c>
      <c r="K10" s="4" t="s">
        <v>4</v>
      </c>
      <c r="L10" s="4" t="s">
        <v>26</v>
      </c>
      <c r="M10" s="6">
        <v>12</v>
      </c>
      <c r="N10" s="7">
        <v>41.22</v>
      </c>
      <c r="O10" s="8">
        <v>0.1</v>
      </c>
      <c r="P10" s="7">
        <v>16.64</v>
      </c>
      <c r="Q10" s="7">
        <f t="shared" si="7"/>
        <v>445.17599999999999</v>
      </c>
      <c r="R10" s="7">
        <f t="shared" si="0"/>
        <v>199.68</v>
      </c>
      <c r="S10" s="7">
        <f t="shared" si="1"/>
        <v>245.49599999999998</v>
      </c>
      <c r="T10" s="9">
        <f t="shared" si="2"/>
        <v>0.55145829963879456</v>
      </c>
      <c r="U10" s="10">
        <v>1</v>
      </c>
    </row>
    <row r="11" spans="1:21" ht="15.6" x14ac:dyDescent="0.3">
      <c r="A11" s="11">
        <v>4910</v>
      </c>
      <c r="B11" s="12">
        <v>46025</v>
      </c>
      <c r="C11" s="4">
        <f t="shared" si="3"/>
        <v>2026</v>
      </c>
      <c r="D11" s="5">
        <f t="shared" si="4"/>
        <v>1</v>
      </c>
      <c r="E11" s="4">
        <f t="shared" si="5"/>
        <v>1</v>
      </c>
      <c r="F11" s="3" t="str">
        <f t="shared" si="6"/>
        <v>Jan</v>
      </c>
      <c r="G11" s="13" t="s">
        <v>11</v>
      </c>
      <c r="H11" s="13" t="s">
        <v>18</v>
      </c>
      <c r="I11" s="13" t="s">
        <v>19</v>
      </c>
      <c r="J11" s="13" t="s">
        <v>16</v>
      </c>
      <c r="K11" s="13" t="s">
        <v>23</v>
      </c>
      <c r="L11" s="13" t="s">
        <v>24</v>
      </c>
      <c r="M11" s="14">
        <v>1</v>
      </c>
      <c r="N11" s="15">
        <v>332.18</v>
      </c>
      <c r="O11" s="16">
        <v>0</v>
      </c>
      <c r="P11" s="15">
        <v>195.33</v>
      </c>
      <c r="Q11" s="15">
        <f t="shared" si="7"/>
        <v>332.18</v>
      </c>
      <c r="R11" s="15">
        <f t="shared" si="0"/>
        <v>195.33</v>
      </c>
      <c r="S11" s="15">
        <f t="shared" si="1"/>
        <v>136.85</v>
      </c>
      <c r="T11" s="17">
        <f t="shared" si="2"/>
        <v>0.41197543500511768</v>
      </c>
      <c r="U11" s="18">
        <v>1</v>
      </c>
    </row>
    <row r="12" spans="1:21" ht="15.6" x14ac:dyDescent="0.3">
      <c r="A12" s="2">
        <v>5188</v>
      </c>
      <c r="B12" s="3">
        <v>46025</v>
      </c>
      <c r="C12" s="4">
        <f t="shared" si="3"/>
        <v>2026</v>
      </c>
      <c r="D12" s="5">
        <f t="shared" si="4"/>
        <v>1</v>
      </c>
      <c r="E12" s="4">
        <f t="shared" si="5"/>
        <v>1</v>
      </c>
      <c r="F12" s="3" t="str">
        <f t="shared" si="6"/>
        <v>Jan</v>
      </c>
      <c r="G12" s="4" t="s">
        <v>6</v>
      </c>
      <c r="H12" s="4" t="s">
        <v>27</v>
      </c>
      <c r="I12" s="4" t="s">
        <v>28</v>
      </c>
      <c r="J12" s="4" t="s">
        <v>3</v>
      </c>
      <c r="K12" s="4" t="s">
        <v>4</v>
      </c>
      <c r="L12" s="4" t="s">
        <v>22</v>
      </c>
      <c r="M12" s="6">
        <v>1</v>
      </c>
      <c r="N12" s="7">
        <v>49.71</v>
      </c>
      <c r="O12" s="8">
        <v>0</v>
      </c>
      <c r="P12" s="7">
        <v>23.15</v>
      </c>
      <c r="Q12" s="7">
        <f t="shared" si="7"/>
        <v>49.71</v>
      </c>
      <c r="R12" s="7">
        <f t="shared" si="0"/>
        <v>23.15</v>
      </c>
      <c r="S12" s="7">
        <f t="shared" si="1"/>
        <v>26.560000000000002</v>
      </c>
      <c r="T12" s="9">
        <f t="shared" si="2"/>
        <v>0.53429893381613358</v>
      </c>
      <c r="U12" s="10">
        <v>1</v>
      </c>
    </row>
    <row r="13" spans="1:21" ht="15.6" x14ac:dyDescent="0.3">
      <c r="A13" s="11">
        <v>845</v>
      </c>
      <c r="B13" s="12">
        <v>46026</v>
      </c>
      <c r="C13" s="4">
        <f t="shared" si="3"/>
        <v>2026</v>
      </c>
      <c r="D13" s="5">
        <f t="shared" si="4"/>
        <v>1</v>
      </c>
      <c r="E13" s="4">
        <f t="shared" si="5"/>
        <v>1</v>
      </c>
      <c r="F13" s="3" t="str">
        <f t="shared" si="6"/>
        <v>Jan</v>
      </c>
      <c r="G13" s="13" t="s">
        <v>11</v>
      </c>
      <c r="H13" s="13" t="s">
        <v>18</v>
      </c>
      <c r="I13" s="13" t="s">
        <v>2</v>
      </c>
      <c r="J13" s="13" t="s">
        <v>13</v>
      </c>
      <c r="K13" s="13" t="s">
        <v>23</v>
      </c>
      <c r="L13" s="13" t="s">
        <v>29</v>
      </c>
      <c r="M13" s="14">
        <v>2</v>
      </c>
      <c r="N13" s="15">
        <v>194.35</v>
      </c>
      <c r="O13" s="16">
        <v>0</v>
      </c>
      <c r="P13" s="15">
        <v>104.22</v>
      </c>
      <c r="Q13" s="15">
        <f t="shared" si="7"/>
        <v>388.7</v>
      </c>
      <c r="R13" s="15">
        <f t="shared" si="0"/>
        <v>208.44</v>
      </c>
      <c r="S13" s="15">
        <f t="shared" si="1"/>
        <v>180.26</v>
      </c>
      <c r="T13" s="17">
        <f t="shared" si="2"/>
        <v>0.46375096475430921</v>
      </c>
      <c r="U13" s="18">
        <v>1</v>
      </c>
    </row>
    <row r="14" spans="1:21" ht="15.6" x14ac:dyDescent="0.3">
      <c r="A14" s="2">
        <v>1077</v>
      </c>
      <c r="B14" s="3">
        <v>46026</v>
      </c>
      <c r="C14" s="4">
        <f t="shared" si="3"/>
        <v>2026</v>
      </c>
      <c r="D14" s="5">
        <f t="shared" si="4"/>
        <v>1</v>
      </c>
      <c r="E14" s="4">
        <f t="shared" si="5"/>
        <v>1</v>
      </c>
      <c r="F14" s="3" t="str">
        <f t="shared" si="6"/>
        <v>Jan</v>
      </c>
      <c r="G14" s="4" t="s">
        <v>6</v>
      </c>
      <c r="H14" s="4" t="s">
        <v>27</v>
      </c>
      <c r="I14" s="4" t="s">
        <v>2</v>
      </c>
      <c r="J14" s="4" t="s">
        <v>13</v>
      </c>
      <c r="K14" s="4" t="s">
        <v>4</v>
      </c>
      <c r="L14" s="4" t="s">
        <v>30</v>
      </c>
      <c r="M14" s="6">
        <v>3</v>
      </c>
      <c r="N14" s="7">
        <v>102.12</v>
      </c>
      <c r="O14" s="8">
        <v>0.1</v>
      </c>
      <c r="P14" s="7">
        <v>51.28</v>
      </c>
      <c r="Q14" s="7">
        <f t="shared" si="7"/>
        <v>275.72400000000005</v>
      </c>
      <c r="R14" s="7">
        <f t="shared" si="0"/>
        <v>153.84</v>
      </c>
      <c r="S14" s="7">
        <f t="shared" si="1"/>
        <v>121.88400000000004</v>
      </c>
      <c r="T14" s="9">
        <f t="shared" si="2"/>
        <v>0.44205074639857256</v>
      </c>
      <c r="U14" s="10">
        <v>1</v>
      </c>
    </row>
    <row r="15" spans="1:21" ht="15.6" x14ac:dyDescent="0.3">
      <c r="A15" s="11">
        <v>1237</v>
      </c>
      <c r="B15" s="12">
        <v>46026</v>
      </c>
      <c r="C15" s="4">
        <f t="shared" si="3"/>
        <v>2026</v>
      </c>
      <c r="D15" s="5">
        <f t="shared" si="4"/>
        <v>1</v>
      </c>
      <c r="E15" s="4">
        <f t="shared" si="5"/>
        <v>1</v>
      </c>
      <c r="F15" s="3" t="str">
        <f t="shared" si="6"/>
        <v>Jan</v>
      </c>
      <c r="G15" s="13" t="s">
        <v>20</v>
      </c>
      <c r="H15" s="13" t="s">
        <v>31</v>
      </c>
      <c r="I15" s="13" t="s">
        <v>19</v>
      </c>
      <c r="J15" s="13" t="s">
        <v>16</v>
      </c>
      <c r="K15" s="13" t="s">
        <v>14</v>
      </c>
      <c r="L15" s="13" t="s">
        <v>32</v>
      </c>
      <c r="M15" s="14">
        <v>1</v>
      </c>
      <c r="N15" s="15">
        <v>46.99</v>
      </c>
      <c r="O15" s="16">
        <v>0.05</v>
      </c>
      <c r="P15" s="15">
        <v>18.11</v>
      </c>
      <c r="Q15" s="15">
        <f t="shared" si="7"/>
        <v>44.640500000000003</v>
      </c>
      <c r="R15" s="15">
        <f t="shared" si="0"/>
        <v>18.11</v>
      </c>
      <c r="S15" s="15">
        <f t="shared" si="1"/>
        <v>26.530500000000004</v>
      </c>
      <c r="T15" s="17">
        <f t="shared" si="2"/>
        <v>0.59431457980981395</v>
      </c>
      <c r="U15" s="18">
        <v>1</v>
      </c>
    </row>
    <row r="16" spans="1:21" ht="15.6" x14ac:dyDescent="0.3">
      <c r="A16" s="2">
        <v>1908</v>
      </c>
      <c r="B16" s="3">
        <v>46026</v>
      </c>
      <c r="C16" s="4">
        <f t="shared" si="3"/>
        <v>2026</v>
      </c>
      <c r="D16" s="5">
        <f t="shared" si="4"/>
        <v>1</v>
      </c>
      <c r="E16" s="4">
        <f t="shared" si="5"/>
        <v>1</v>
      </c>
      <c r="F16" s="3" t="str">
        <f t="shared" si="6"/>
        <v>Jan</v>
      </c>
      <c r="G16" s="4" t="s">
        <v>20</v>
      </c>
      <c r="H16" s="4" t="s">
        <v>33</v>
      </c>
      <c r="I16" s="4" t="s">
        <v>2</v>
      </c>
      <c r="J16" s="4" t="s">
        <v>13</v>
      </c>
      <c r="K16" s="4" t="s">
        <v>34</v>
      </c>
      <c r="L16" s="4" t="s">
        <v>35</v>
      </c>
      <c r="M16" s="6">
        <v>1</v>
      </c>
      <c r="N16" s="7">
        <v>40</v>
      </c>
      <c r="O16" s="8">
        <v>0</v>
      </c>
      <c r="P16" s="7">
        <v>15.04</v>
      </c>
      <c r="Q16" s="7">
        <f t="shared" si="7"/>
        <v>40</v>
      </c>
      <c r="R16" s="7">
        <f t="shared" si="0"/>
        <v>15.04</v>
      </c>
      <c r="S16" s="7">
        <f t="shared" si="1"/>
        <v>24.96</v>
      </c>
      <c r="T16" s="9">
        <f t="shared" si="2"/>
        <v>0.624</v>
      </c>
      <c r="U16" s="10">
        <v>1</v>
      </c>
    </row>
    <row r="17" spans="1:21" ht="15.6" x14ac:dyDescent="0.3">
      <c r="A17" s="11">
        <v>2245</v>
      </c>
      <c r="B17" s="12">
        <v>46026</v>
      </c>
      <c r="C17" s="4">
        <f t="shared" si="3"/>
        <v>2026</v>
      </c>
      <c r="D17" s="5">
        <f t="shared" si="4"/>
        <v>1</v>
      </c>
      <c r="E17" s="4">
        <f t="shared" si="5"/>
        <v>1</v>
      </c>
      <c r="F17" s="3" t="str">
        <f t="shared" si="6"/>
        <v>Jan</v>
      </c>
      <c r="G17" s="13" t="s">
        <v>0</v>
      </c>
      <c r="H17" s="13" t="s">
        <v>36</v>
      </c>
      <c r="I17" s="13" t="s">
        <v>2</v>
      </c>
      <c r="J17" s="13" t="s">
        <v>13</v>
      </c>
      <c r="K17" s="13" t="s">
        <v>9</v>
      </c>
      <c r="L17" s="13" t="s">
        <v>37</v>
      </c>
      <c r="M17" s="14">
        <v>1</v>
      </c>
      <c r="N17" s="15">
        <v>153.38999999999999</v>
      </c>
      <c r="O17" s="16">
        <v>0</v>
      </c>
      <c r="P17" s="15">
        <v>78.59</v>
      </c>
      <c r="Q17" s="15">
        <f t="shared" si="7"/>
        <v>153.38999999999999</v>
      </c>
      <c r="R17" s="15">
        <f t="shared" si="0"/>
        <v>78.59</v>
      </c>
      <c r="S17" s="15">
        <f t="shared" si="1"/>
        <v>74.799999999999983</v>
      </c>
      <c r="T17" s="17">
        <f t="shared" si="2"/>
        <v>0.48764587000456344</v>
      </c>
      <c r="U17" s="18">
        <v>1</v>
      </c>
    </row>
    <row r="18" spans="1:21" ht="15.6" x14ac:dyDescent="0.3">
      <c r="A18" s="2">
        <v>2928</v>
      </c>
      <c r="B18" s="3">
        <v>46026</v>
      </c>
      <c r="C18" s="4">
        <f t="shared" si="3"/>
        <v>2026</v>
      </c>
      <c r="D18" s="5">
        <f t="shared" si="4"/>
        <v>1</v>
      </c>
      <c r="E18" s="4">
        <f t="shared" si="5"/>
        <v>1</v>
      </c>
      <c r="F18" s="3" t="str">
        <f t="shared" si="6"/>
        <v>Jan</v>
      </c>
      <c r="G18" s="4" t="s">
        <v>6</v>
      </c>
      <c r="H18" s="4" t="s">
        <v>27</v>
      </c>
      <c r="I18" s="4" t="s">
        <v>2</v>
      </c>
      <c r="J18" s="4" t="s">
        <v>3</v>
      </c>
      <c r="K18" s="4" t="s">
        <v>34</v>
      </c>
      <c r="L18" s="4" t="s">
        <v>38</v>
      </c>
      <c r="M18" s="6">
        <v>2</v>
      </c>
      <c r="N18" s="7">
        <v>124.97</v>
      </c>
      <c r="O18" s="8">
        <v>0.1</v>
      </c>
      <c r="P18" s="7">
        <v>67.36</v>
      </c>
      <c r="Q18" s="7">
        <f t="shared" si="7"/>
        <v>224.946</v>
      </c>
      <c r="R18" s="7">
        <f t="shared" si="0"/>
        <v>134.72</v>
      </c>
      <c r="S18" s="7">
        <f t="shared" si="1"/>
        <v>90.225999999999999</v>
      </c>
      <c r="T18" s="9">
        <f t="shared" si="2"/>
        <v>0.40110070861451191</v>
      </c>
      <c r="U18" s="10">
        <v>1</v>
      </c>
    </row>
    <row r="19" spans="1:21" ht="15.6" x14ac:dyDescent="0.3">
      <c r="A19" s="11">
        <v>4249</v>
      </c>
      <c r="B19" s="12">
        <v>46026</v>
      </c>
      <c r="C19" s="4">
        <f t="shared" si="3"/>
        <v>2026</v>
      </c>
      <c r="D19" s="5">
        <f t="shared" si="4"/>
        <v>1</v>
      </c>
      <c r="E19" s="4">
        <f t="shared" si="5"/>
        <v>1</v>
      </c>
      <c r="F19" s="3" t="str">
        <f t="shared" si="6"/>
        <v>Jan</v>
      </c>
      <c r="G19" s="13" t="s">
        <v>20</v>
      </c>
      <c r="H19" s="13" t="s">
        <v>21</v>
      </c>
      <c r="I19" s="13" t="s">
        <v>28</v>
      </c>
      <c r="J19" s="13" t="s">
        <v>13</v>
      </c>
      <c r="K19" s="13" t="s">
        <v>4</v>
      </c>
      <c r="L19" s="13" t="s">
        <v>30</v>
      </c>
      <c r="M19" s="14">
        <v>2</v>
      </c>
      <c r="N19" s="15">
        <v>100.12</v>
      </c>
      <c r="O19" s="16">
        <v>0.1</v>
      </c>
      <c r="P19" s="15">
        <v>49.67</v>
      </c>
      <c r="Q19" s="15">
        <f t="shared" si="7"/>
        <v>180.21600000000001</v>
      </c>
      <c r="R19" s="15">
        <f t="shared" si="0"/>
        <v>99.34</v>
      </c>
      <c r="S19" s="15">
        <f t="shared" si="1"/>
        <v>80.876000000000005</v>
      </c>
      <c r="T19" s="17">
        <f t="shared" si="2"/>
        <v>0.44877258401029874</v>
      </c>
      <c r="U19" s="18">
        <v>1</v>
      </c>
    </row>
    <row r="20" spans="1:21" ht="15.6" x14ac:dyDescent="0.3">
      <c r="A20" s="2">
        <v>1734</v>
      </c>
      <c r="B20" s="3">
        <v>46027</v>
      </c>
      <c r="C20" s="4">
        <f t="shared" si="3"/>
        <v>2026</v>
      </c>
      <c r="D20" s="5">
        <f t="shared" si="4"/>
        <v>1</v>
      </c>
      <c r="E20" s="4">
        <f t="shared" si="5"/>
        <v>1</v>
      </c>
      <c r="F20" s="3" t="str">
        <f t="shared" si="6"/>
        <v>Jan</v>
      </c>
      <c r="G20" s="4" t="s">
        <v>20</v>
      </c>
      <c r="H20" s="4" t="s">
        <v>33</v>
      </c>
      <c r="I20" s="4" t="s">
        <v>28</v>
      </c>
      <c r="J20" s="4" t="s">
        <v>3</v>
      </c>
      <c r="K20" s="4" t="s">
        <v>34</v>
      </c>
      <c r="L20" s="4" t="s">
        <v>35</v>
      </c>
      <c r="M20" s="6">
        <v>1</v>
      </c>
      <c r="N20" s="7">
        <v>40.6</v>
      </c>
      <c r="O20" s="8">
        <v>0.15</v>
      </c>
      <c r="P20" s="7">
        <v>14.61</v>
      </c>
      <c r="Q20" s="7">
        <f t="shared" si="7"/>
        <v>34.51</v>
      </c>
      <c r="R20" s="7">
        <f t="shared" si="0"/>
        <v>14.61</v>
      </c>
      <c r="S20" s="7">
        <f t="shared" si="1"/>
        <v>19.899999999999999</v>
      </c>
      <c r="T20" s="9">
        <f t="shared" si="2"/>
        <v>0.57664445088380178</v>
      </c>
      <c r="U20" s="10">
        <v>1</v>
      </c>
    </row>
    <row r="21" spans="1:21" ht="15.6" x14ac:dyDescent="0.3">
      <c r="A21" s="11">
        <v>2331</v>
      </c>
      <c r="B21" s="12">
        <v>46027</v>
      </c>
      <c r="C21" s="4">
        <f t="shared" si="3"/>
        <v>2026</v>
      </c>
      <c r="D21" s="5">
        <f t="shared" si="4"/>
        <v>1</v>
      </c>
      <c r="E21" s="4">
        <f t="shared" si="5"/>
        <v>1</v>
      </c>
      <c r="F21" s="3" t="str">
        <f t="shared" si="6"/>
        <v>Jan</v>
      </c>
      <c r="G21" s="13" t="s">
        <v>20</v>
      </c>
      <c r="H21" s="13" t="s">
        <v>33</v>
      </c>
      <c r="I21" s="13" t="s">
        <v>2</v>
      </c>
      <c r="J21" s="13" t="s">
        <v>13</v>
      </c>
      <c r="K21" s="13" t="s">
        <v>4</v>
      </c>
      <c r="L21" s="13" t="s">
        <v>30</v>
      </c>
      <c r="M21" s="14">
        <v>1</v>
      </c>
      <c r="N21" s="15">
        <v>104.23</v>
      </c>
      <c r="O21" s="16">
        <v>0.1</v>
      </c>
      <c r="P21" s="15">
        <v>51.6</v>
      </c>
      <c r="Q21" s="15">
        <f t="shared" si="7"/>
        <v>93.807000000000002</v>
      </c>
      <c r="R21" s="15">
        <f t="shared" si="0"/>
        <v>51.6</v>
      </c>
      <c r="S21" s="15">
        <f t="shared" si="1"/>
        <v>42.207000000000001</v>
      </c>
      <c r="T21" s="17">
        <f t="shared" si="2"/>
        <v>0.44993443986056475</v>
      </c>
      <c r="U21" s="18">
        <v>1</v>
      </c>
    </row>
    <row r="22" spans="1:21" ht="15.6" x14ac:dyDescent="0.3">
      <c r="A22" s="2">
        <v>2475</v>
      </c>
      <c r="B22" s="3">
        <v>46027</v>
      </c>
      <c r="C22" s="4">
        <f t="shared" si="3"/>
        <v>2026</v>
      </c>
      <c r="D22" s="5">
        <f t="shared" si="4"/>
        <v>1</v>
      </c>
      <c r="E22" s="4">
        <f t="shared" si="5"/>
        <v>1</v>
      </c>
      <c r="F22" s="3" t="str">
        <f t="shared" si="6"/>
        <v>Jan</v>
      </c>
      <c r="G22" s="4" t="s">
        <v>6</v>
      </c>
      <c r="H22" s="4" t="s">
        <v>7</v>
      </c>
      <c r="I22" s="4" t="s">
        <v>19</v>
      </c>
      <c r="J22" s="4" t="s">
        <v>3</v>
      </c>
      <c r="K22" s="4" t="s">
        <v>34</v>
      </c>
      <c r="L22" s="4" t="s">
        <v>38</v>
      </c>
      <c r="M22" s="6">
        <v>5</v>
      </c>
      <c r="N22" s="7">
        <v>122.87</v>
      </c>
      <c r="O22" s="8">
        <v>0.05</v>
      </c>
      <c r="P22" s="7">
        <v>69.67</v>
      </c>
      <c r="Q22" s="7">
        <f t="shared" si="7"/>
        <v>583.63250000000005</v>
      </c>
      <c r="R22" s="7">
        <f t="shared" si="0"/>
        <v>348.35</v>
      </c>
      <c r="S22" s="7">
        <f t="shared" si="1"/>
        <v>235.28250000000003</v>
      </c>
      <c r="T22" s="9">
        <f t="shared" si="2"/>
        <v>0.40313467807224584</v>
      </c>
      <c r="U22" s="10">
        <v>1</v>
      </c>
    </row>
    <row r="23" spans="1:21" ht="15.6" x14ac:dyDescent="0.3">
      <c r="A23" s="11">
        <v>1433</v>
      </c>
      <c r="B23" s="12">
        <v>46028</v>
      </c>
      <c r="C23" s="4">
        <f t="shared" si="3"/>
        <v>2026</v>
      </c>
      <c r="D23" s="5">
        <f t="shared" si="4"/>
        <v>1</v>
      </c>
      <c r="E23" s="4">
        <f t="shared" si="5"/>
        <v>1</v>
      </c>
      <c r="F23" s="3" t="str">
        <f t="shared" si="6"/>
        <v>Jan</v>
      </c>
      <c r="G23" s="13" t="s">
        <v>11</v>
      </c>
      <c r="H23" s="13" t="s">
        <v>39</v>
      </c>
      <c r="I23" s="13" t="s">
        <v>2</v>
      </c>
      <c r="J23" s="13" t="s">
        <v>13</v>
      </c>
      <c r="K23" s="13" t="s">
        <v>14</v>
      </c>
      <c r="L23" s="13" t="s">
        <v>15</v>
      </c>
      <c r="M23" s="14">
        <v>2</v>
      </c>
      <c r="N23" s="15">
        <v>36.619999999999997</v>
      </c>
      <c r="O23" s="16">
        <v>0.05</v>
      </c>
      <c r="P23" s="15">
        <v>13.87</v>
      </c>
      <c r="Q23" s="15">
        <f t="shared" si="7"/>
        <v>69.577999999999989</v>
      </c>
      <c r="R23" s="15">
        <f t="shared" si="0"/>
        <v>27.74</v>
      </c>
      <c r="S23" s="15">
        <f t="shared" si="1"/>
        <v>41.837999999999994</v>
      </c>
      <c r="T23" s="17">
        <f t="shared" si="2"/>
        <v>0.60131075914800658</v>
      </c>
      <c r="U23" s="18">
        <v>1</v>
      </c>
    </row>
    <row r="24" spans="1:21" ht="15.6" x14ac:dyDescent="0.3">
      <c r="A24" s="2">
        <v>3624</v>
      </c>
      <c r="B24" s="3">
        <v>46028</v>
      </c>
      <c r="C24" s="4">
        <f t="shared" si="3"/>
        <v>2026</v>
      </c>
      <c r="D24" s="5">
        <f t="shared" si="4"/>
        <v>1</v>
      </c>
      <c r="E24" s="4">
        <f t="shared" si="5"/>
        <v>1</v>
      </c>
      <c r="F24" s="3" t="str">
        <f t="shared" si="6"/>
        <v>Jan</v>
      </c>
      <c r="G24" s="4" t="s">
        <v>20</v>
      </c>
      <c r="H24" s="4" t="s">
        <v>31</v>
      </c>
      <c r="I24" s="4" t="s">
        <v>2</v>
      </c>
      <c r="J24" s="4" t="s">
        <v>13</v>
      </c>
      <c r="K24" s="4" t="s">
        <v>9</v>
      </c>
      <c r="L24" s="4" t="s">
        <v>10</v>
      </c>
      <c r="M24" s="6">
        <v>1</v>
      </c>
      <c r="N24" s="7">
        <v>93.4</v>
      </c>
      <c r="O24" s="8">
        <v>0</v>
      </c>
      <c r="P24" s="7">
        <v>46.11</v>
      </c>
      <c r="Q24" s="7">
        <f t="shared" si="7"/>
        <v>93.4</v>
      </c>
      <c r="R24" s="7">
        <f t="shared" si="0"/>
        <v>46.11</v>
      </c>
      <c r="S24" s="7">
        <f t="shared" si="1"/>
        <v>47.290000000000006</v>
      </c>
      <c r="T24" s="9">
        <f t="shared" si="2"/>
        <v>0.50631691648822275</v>
      </c>
      <c r="U24" s="10">
        <v>1</v>
      </c>
    </row>
    <row r="25" spans="1:21" ht="15.6" x14ac:dyDescent="0.3">
      <c r="A25" s="11">
        <v>4680</v>
      </c>
      <c r="B25" s="12">
        <v>46028</v>
      </c>
      <c r="C25" s="4">
        <f t="shared" si="3"/>
        <v>2026</v>
      </c>
      <c r="D25" s="5">
        <f t="shared" si="4"/>
        <v>1</v>
      </c>
      <c r="E25" s="4">
        <f t="shared" si="5"/>
        <v>1</v>
      </c>
      <c r="F25" s="3" t="str">
        <f t="shared" si="6"/>
        <v>Jan</v>
      </c>
      <c r="G25" s="13" t="s">
        <v>6</v>
      </c>
      <c r="H25" s="13" t="s">
        <v>7</v>
      </c>
      <c r="I25" s="13" t="s">
        <v>28</v>
      </c>
      <c r="J25" s="13" t="s">
        <v>13</v>
      </c>
      <c r="K25" s="13" t="s">
        <v>23</v>
      </c>
      <c r="L25" s="13" t="s">
        <v>40</v>
      </c>
      <c r="M25" s="14">
        <v>2</v>
      </c>
      <c r="N25" s="15">
        <v>81.260000000000005</v>
      </c>
      <c r="O25" s="16">
        <v>0</v>
      </c>
      <c r="P25" s="15">
        <v>39.119999999999997</v>
      </c>
      <c r="Q25" s="15">
        <f t="shared" si="7"/>
        <v>162.52000000000001</v>
      </c>
      <c r="R25" s="15">
        <f t="shared" si="0"/>
        <v>78.239999999999995</v>
      </c>
      <c r="S25" s="15">
        <f t="shared" si="1"/>
        <v>84.280000000000015</v>
      </c>
      <c r="T25" s="17">
        <f t="shared" si="2"/>
        <v>0.51858232832882112</v>
      </c>
      <c r="U25" s="18">
        <v>1</v>
      </c>
    </row>
    <row r="26" spans="1:21" ht="15.6" x14ac:dyDescent="0.3">
      <c r="A26" s="2">
        <v>4803</v>
      </c>
      <c r="B26" s="3">
        <v>46028</v>
      </c>
      <c r="C26" s="4">
        <f t="shared" si="3"/>
        <v>2026</v>
      </c>
      <c r="D26" s="5">
        <f t="shared" si="4"/>
        <v>1</v>
      </c>
      <c r="E26" s="4">
        <f t="shared" si="5"/>
        <v>1</v>
      </c>
      <c r="F26" s="3" t="str">
        <f t="shared" si="6"/>
        <v>Jan</v>
      </c>
      <c r="G26" s="4" t="s">
        <v>6</v>
      </c>
      <c r="H26" s="4" t="s">
        <v>41</v>
      </c>
      <c r="I26" s="4" t="s">
        <v>28</v>
      </c>
      <c r="J26" s="4" t="s">
        <v>13</v>
      </c>
      <c r="K26" s="4" t="s">
        <v>34</v>
      </c>
      <c r="L26" s="4" t="s">
        <v>42</v>
      </c>
      <c r="M26" s="6">
        <v>2</v>
      </c>
      <c r="N26" s="7">
        <v>35.78</v>
      </c>
      <c r="O26" s="8">
        <v>0</v>
      </c>
      <c r="P26" s="7">
        <v>13.84</v>
      </c>
      <c r="Q26" s="7">
        <f t="shared" si="7"/>
        <v>71.56</v>
      </c>
      <c r="R26" s="7">
        <f t="shared" si="0"/>
        <v>27.68</v>
      </c>
      <c r="S26" s="7">
        <f t="shared" si="1"/>
        <v>43.88</v>
      </c>
      <c r="T26" s="9">
        <f t="shared" si="2"/>
        <v>0.61319172722191173</v>
      </c>
      <c r="U26" s="10">
        <v>1</v>
      </c>
    </row>
    <row r="27" spans="1:21" ht="15.6" x14ac:dyDescent="0.3">
      <c r="A27" s="11">
        <v>248</v>
      </c>
      <c r="B27" s="12">
        <v>46029</v>
      </c>
      <c r="C27" s="4">
        <f t="shared" si="3"/>
        <v>2026</v>
      </c>
      <c r="D27" s="5">
        <f t="shared" si="4"/>
        <v>1</v>
      </c>
      <c r="E27" s="4">
        <f t="shared" si="5"/>
        <v>1</v>
      </c>
      <c r="F27" s="3" t="str">
        <f t="shared" si="6"/>
        <v>Jan</v>
      </c>
      <c r="G27" s="13" t="s">
        <v>6</v>
      </c>
      <c r="H27" s="13" t="s">
        <v>43</v>
      </c>
      <c r="I27" s="13" t="s">
        <v>28</v>
      </c>
      <c r="J27" s="13" t="s">
        <v>13</v>
      </c>
      <c r="K27" s="13" t="s">
        <v>4</v>
      </c>
      <c r="L27" s="13" t="s">
        <v>5</v>
      </c>
      <c r="M27" s="14">
        <v>3</v>
      </c>
      <c r="N27" s="15">
        <v>81.64</v>
      </c>
      <c r="O27" s="16">
        <v>0</v>
      </c>
      <c r="P27" s="15">
        <v>43.84</v>
      </c>
      <c r="Q27" s="15">
        <f t="shared" si="7"/>
        <v>244.92000000000002</v>
      </c>
      <c r="R27" s="15">
        <f t="shared" si="0"/>
        <v>131.52000000000001</v>
      </c>
      <c r="S27" s="15">
        <f t="shared" si="1"/>
        <v>113.4</v>
      </c>
      <c r="T27" s="17">
        <f t="shared" si="2"/>
        <v>0.46300832925036745</v>
      </c>
      <c r="U27" s="18">
        <v>1</v>
      </c>
    </row>
    <row r="28" spans="1:21" ht="15.6" x14ac:dyDescent="0.3">
      <c r="A28" s="2">
        <v>1118</v>
      </c>
      <c r="B28" s="3">
        <v>46029</v>
      </c>
      <c r="C28" s="4">
        <f t="shared" si="3"/>
        <v>2026</v>
      </c>
      <c r="D28" s="5">
        <f t="shared" si="4"/>
        <v>1</v>
      </c>
      <c r="E28" s="4">
        <f t="shared" si="5"/>
        <v>1</v>
      </c>
      <c r="F28" s="3" t="str">
        <f t="shared" si="6"/>
        <v>Jan</v>
      </c>
      <c r="G28" s="4" t="s">
        <v>6</v>
      </c>
      <c r="H28" s="4" t="s">
        <v>43</v>
      </c>
      <c r="I28" s="4" t="s">
        <v>2</v>
      </c>
      <c r="J28" s="4" t="s">
        <v>3</v>
      </c>
      <c r="K28" s="4" t="s">
        <v>14</v>
      </c>
      <c r="L28" s="4" t="s">
        <v>44</v>
      </c>
      <c r="M28" s="6">
        <v>2</v>
      </c>
      <c r="N28" s="7">
        <v>131.63999999999999</v>
      </c>
      <c r="O28" s="8">
        <v>0.05</v>
      </c>
      <c r="P28" s="7">
        <v>69.02</v>
      </c>
      <c r="Q28" s="7">
        <f t="shared" si="7"/>
        <v>250.11599999999996</v>
      </c>
      <c r="R28" s="7">
        <f t="shared" si="0"/>
        <v>138.04</v>
      </c>
      <c r="S28" s="7">
        <f t="shared" si="1"/>
        <v>112.07599999999996</v>
      </c>
      <c r="T28" s="9">
        <f t="shared" si="2"/>
        <v>0.44809608341729429</v>
      </c>
      <c r="U28" s="10">
        <v>1</v>
      </c>
    </row>
    <row r="29" spans="1:21" ht="15.6" x14ac:dyDescent="0.3">
      <c r="A29" s="11">
        <v>3023</v>
      </c>
      <c r="B29" s="12">
        <v>46029</v>
      </c>
      <c r="C29" s="4">
        <f t="shared" si="3"/>
        <v>2026</v>
      </c>
      <c r="D29" s="5">
        <f t="shared" si="4"/>
        <v>1</v>
      </c>
      <c r="E29" s="4">
        <f t="shared" si="5"/>
        <v>1</v>
      </c>
      <c r="F29" s="3" t="str">
        <f t="shared" si="6"/>
        <v>Jan</v>
      </c>
      <c r="G29" s="13" t="s">
        <v>11</v>
      </c>
      <c r="H29" s="13" t="s">
        <v>18</v>
      </c>
      <c r="I29" s="13" t="s">
        <v>28</v>
      </c>
      <c r="J29" s="13" t="s">
        <v>13</v>
      </c>
      <c r="K29" s="13" t="s">
        <v>9</v>
      </c>
      <c r="L29" s="13" t="s">
        <v>37</v>
      </c>
      <c r="M29" s="14">
        <v>2</v>
      </c>
      <c r="N29" s="15">
        <v>155.35</v>
      </c>
      <c r="O29" s="16">
        <v>0</v>
      </c>
      <c r="P29" s="15">
        <v>80.790000000000006</v>
      </c>
      <c r="Q29" s="15">
        <f t="shared" si="7"/>
        <v>310.7</v>
      </c>
      <c r="R29" s="15">
        <f t="shared" si="0"/>
        <v>161.58000000000001</v>
      </c>
      <c r="S29" s="15">
        <f t="shared" si="1"/>
        <v>149.11999999999998</v>
      </c>
      <c r="T29" s="17">
        <f t="shared" si="2"/>
        <v>0.47994850337946565</v>
      </c>
      <c r="U29" s="18">
        <v>1</v>
      </c>
    </row>
    <row r="30" spans="1:21" ht="15.6" x14ac:dyDescent="0.3">
      <c r="A30" s="2">
        <v>3903</v>
      </c>
      <c r="B30" s="3">
        <v>46029</v>
      </c>
      <c r="C30" s="4">
        <f t="shared" si="3"/>
        <v>2026</v>
      </c>
      <c r="D30" s="5">
        <f t="shared" si="4"/>
        <v>1</v>
      </c>
      <c r="E30" s="4">
        <f t="shared" si="5"/>
        <v>1</v>
      </c>
      <c r="F30" s="3" t="str">
        <f t="shared" si="6"/>
        <v>Jan</v>
      </c>
      <c r="G30" s="4" t="s">
        <v>20</v>
      </c>
      <c r="H30" s="4" t="s">
        <v>33</v>
      </c>
      <c r="I30" s="4" t="s">
        <v>2</v>
      </c>
      <c r="J30" s="4" t="s">
        <v>3</v>
      </c>
      <c r="K30" s="4" t="s">
        <v>34</v>
      </c>
      <c r="L30" s="4" t="s">
        <v>45</v>
      </c>
      <c r="M30" s="6">
        <v>2</v>
      </c>
      <c r="N30" s="7">
        <v>51.56</v>
      </c>
      <c r="O30" s="8">
        <v>0.05</v>
      </c>
      <c r="P30" s="7">
        <v>22.26</v>
      </c>
      <c r="Q30" s="7">
        <f t="shared" si="7"/>
        <v>97.963999999999999</v>
      </c>
      <c r="R30" s="7">
        <f t="shared" si="0"/>
        <v>44.52</v>
      </c>
      <c r="S30" s="7">
        <f t="shared" si="1"/>
        <v>53.443999999999996</v>
      </c>
      <c r="T30" s="9">
        <f t="shared" si="2"/>
        <v>0.54554734392225712</v>
      </c>
      <c r="U30" s="10">
        <v>1</v>
      </c>
    </row>
    <row r="31" spans="1:21" ht="15.6" x14ac:dyDescent="0.3">
      <c r="A31" s="11">
        <v>62</v>
      </c>
      <c r="B31" s="12">
        <v>46030</v>
      </c>
      <c r="C31" s="4">
        <f t="shared" si="3"/>
        <v>2026</v>
      </c>
      <c r="D31" s="5">
        <f t="shared" si="4"/>
        <v>1</v>
      </c>
      <c r="E31" s="4">
        <f t="shared" si="5"/>
        <v>1</v>
      </c>
      <c r="F31" s="3" t="str">
        <f t="shared" si="6"/>
        <v>Jan</v>
      </c>
      <c r="G31" s="13" t="s">
        <v>6</v>
      </c>
      <c r="H31" s="13" t="s">
        <v>43</v>
      </c>
      <c r="I31" s="13" t="s">
        <v>2</v>
      </c>
      <c r="J31" s="13" t="s">
        <v>13</v>
      </c>
      <c r="K31" s="13" t="s">
        <v>4</v>
      </c>
      <c r="L31" s="13" t="s">
        <v>22</v>
      </c>
      <c r="M31" s="14">
        <v>2</v>
      </c>
      <c r="N31" s="15">
        <v>51.63</v>
      </c>
      <c r="O31" s="16">
        <v>0</v>
      </c>
      <c r="P31" s="15">
        <v>22.54</v>
      </c>
      <c r="Q31" s="15">
        <f t="shared" si="7"/>
        <v>103.26</v>
      </c>
      <c r="R31" s="15">
        <f t="shared" si="0"/>
        <v>45.08</v>
      </c>
      <c r="S31" s="15">
        <f t="shared" si="1"/>
        <v>58.180000000000007</v>
      </c>
      <c r="T31" s="17">
        <f t="shared" si="2"/>
        <v>0.5634321131125315</v>
      </c>
      <c r="U31" s="18">
        <v>1</v>
      </c>
    </row>
    <row r="32" spans="1:21" ht="15.6" x14ac:dyDescent="0.3">
      <c r="A32" s="2">
        <v>142</v>
      </c>
      <c r="B32" s="3">
        <v>46030</v>
      </c>
      <c r="C32" s="4">
        <f t="shared" si="3"/>
        <v>2026</v>
      </c>
      <c r="D32" s="5">
        <f t="shared" si="4"/>
        <v>1</v>
      </c>
      <c r="E32" s="4">
        <f t="shared" si="5"/>
        <v>1</v>
      </c>
      <c r="F32" s="3" t="str">
        <f t="shared" si="6"/>
        <v>Jan</v>
      </c>
      <c r="G32" s="4" t="s">
        <v>0</v>
      </c>
      <c r="H32" s="4" t="s">
        <v>36</v>
      </c>
      <c r="I32" s="4" t="s">
        <v>8</v>
      </c>
      <c r="J32" s="4" t="s">
        <v>16</v>
      </c>
      <c r="K32" s="4" t="s">
        <v>23</v>
      </c>
      <c r="L32" s="4" t="s">
        <v>24</v>
      </c>
      <c r="M32" s="6">
        <v>5</v>
      </c>
      <c r="N32" s="7">
        <v>344.88</v>
      </c>
      <c r="O32" s="8">
        <v>0.15</v>
      </c>
      <c r="P32" s="7">
        <v>190.66</v>
      </c>
      <c r="Q32" s="7">
        <f t="shared" si="7"/>
        <v>1465.74</v>
      </c>
      <c r="R32" s="7">
        <f t="shared" si="0"/>
        <v>953.3</v>
      </c>
      <c r="S32" s="7">
        <f t="shared" si="1"/>
        <v>512.44000000000005</v>
      </c>
      <c r="T32" s="9">
        <f t="shared" si="2"/>
        <v>0.34961180018284282</v>
      </c>
      <c r="U32" s="10">
        <v>1</v>
      </c>
    </row>
    <row r="33" spans="1:21" ht="15.6" x14ac:dyDescent="0.3">
      <c r="A33" s="11">
        <v>450</v>
      </c>
      <c r="B33" s="12">
        <v>46030</v>
      </c>
      <c r="C33" s="4">
        <f t="shared" si="3"/>
        <v>2026</v>
      </c>
      <c r="D33" s="5">
        <f t="shared" si="4"/>
        <v>1</v>
      </c>
      <c r="E33" s="4">
        <f t="shared" si="5"/>
        <v>1</v>
      </c>
      <c r="F33" s="3" t="str">
        <f t="shared" si="6"/>
        <v>Jan</v>
      </c>
      <c r="G33" s="13" t="s">
        <v>11</v>
      </c>
      <c r="H33" s="13" t="s">
        <v>18</v>
      </c>
      <c r="I33" s="13" t="s">
        <v>19</v>
      </c>
      <c r="J33" s="13" t="s">
        <v>13</v>
      </c>
      <c r="K33" s="13" t="s">
        <v>9</v>
      </c>
      <c r="L33" s="13" t="s">
        <v>10</v>
      </c>
      <c r="M33" s="14">
        <v>2</v>
      </c>
      <c r="N33" s="15">
        <v>94.06</v>
      </c>
      <c r="O33" s="16">
        <v>0.15</v>
      </c>
      <c r="P33" s="15">
        <v>46.33</v>
      </c>
      <c r="Q33" s="15">
        <f t="shared" si="7"/>
        <v>159.90199999999999</v>
      </c>
      <c r="R33" s="15">
        <f t="shared" si="0"/>
        <v>92.66</v>
      </c>
      <c r="S33" s="15">
        <f t="shared" si="1"/>
        <v>67.24199999999999</v>
      </c>
      <c r="T33" s="17">
        <f t="shared" si="2"/>
        <v>0.42052006854198193</v>
      </c>
      <c r="U33" s="18">
        <v>1</v>
      </c>
    </row>
    <row r="34" spans="1:21" ht="15.6" x14ac:dyDescent="0.3">
      <c r="A34" s="2">
        <v>4397</v>
      </c>
      <c r="B34" s="3">
        <v>46030</v>
      </c>
      <c r="C34" s="4">
        <f t="shared" si="3"/>
        <v>2026</v>
      </c>
      <c r="D34" s="5">
        <f t="shared" si="4"/>
        <v>1</v>
      </c>
      <c r="E34" s="4">
        <f t="shared" si="5"/>
        <v>1</v>
      </c>
      <c r="F34" s="3" t="str">
        <f t="shared" si="6"/>
        <v>Jan</v>
      </c>
      <c r="G34" s="4" t="s">
        <v>0</v>
      </c>
      <c r="H34" s="4" t="s">
        <v>1</v>
      </c>
      <c r="I34" s="4" t="s">
        <v>2</v>
      </c>
      <c r="J34" s="4" t="s">
        <v>16</v>
      </c>
      <c r="K34" s="4" t="s">
        <v>9</v>
      </c>
      <c r="L34" s="4" t="s">
        <v>46</v>
      </c>
      <c r="M34" s="6">
        <v>1</v>
      </c>
      <c r="N34" s="7">
        <v>72.38</v>
      </c>
      <c r="O34" s="8">
        <v>0</v>
      </c>
      <c r="P34" s="7">
        <v>31.65</v>
      </c>
      <c r="Q34" s="7">
        <f t="shared" si="7"/>
        <v>72.38</v>
      </c>
      <c r="R34" s="7">
        <f t="shared" si="0"/>
        <v>31.65</v>
      </c>
      <c r="S34" s="7">
        <f t="shared" si="1"/>
        <v>40.729999999999997</v>
      </c>
      <c r="T34" s="9">
        <f t="shared" si="2"/>
        <v>0.56272450953302011</v>
      </c>
      <c r="U34" s="10">
        <v>1</v>
      </c>
    </row>
    <row r="35" spans="1:21" ht="15.6" x14ac:dyDescent="0.3">
      <c r="A35" s="11">
        <v>4798</v>
      </c>
      <c r="B35" s="12">
        <v>46030</v>
      </c>
      <c r="C35" s="4">
        <f t="shared" si="3"/>
        <v>2026</v>
      </c>
      <c r="D35" s="5">
        <f t="shared" si="4"/>
        <v>1</v>
      </c>
      <c r="E35" s="4">
        <f t="shared" si="5"/>
        <v>1</v>
      </c>
      <c r="F35" s="3" t="str">
        <f t="shared" si="6"/>
        <v>Jan</v>
      </c>
      <c r="G35" s="13" t="s">
        <v>6</v>
      </c>
      <c r="H35" s="13" t="s">
        <v>27</v>
      </c>
      <c r="I35" s="13" t="s">
        <v>2</v>
      </c>
      <c r="J35" s="13" t="s">
        <v>13</v>
      </c>
      <c r="K35" s="13" t="s">
        <v>9</v>
      </c>
      <c r="L35" s="13" t="s">
        <v>37</v>
      </c>
      <c r="M35" s="14">
        <v>1</v>
      </c>
      <c r="N35" s="15">
        <v>153.69</v>
      </c>
      <c r="O35" s="16">
        <v>0</v>
      </c>
      <c r="P35" s="15">
        <v>77.47</v>
      </c>
      <c r="Q35" s="15">
        <f t="shared" si="7"/>
        <v>153.69</v>
      </c>
      <c r="R35" s="15">
        <f t="shared" si="0"/>
        <v>77.47</v>
      </c>
      <c r="S35" s="15">
        <f t="shared" si="1"/>
        <v>76.22</v>
      </c>
      <c r="T35" s="17">
        <f t="shared" si="2"/>
        <v>0.49593337237295854</v>
      </c>
      <c r="U35" s="18">
        <v>1</v>
      </c>
    </row>
    <row r="36" spans="1:21" ht="15.6" x14ac:dyDescent="0.3">
      <c r="A36" s="2">
        <v>136</v>
      </c>
      <c r="B36" s="3">
        <v>46031</v>
      </c>
      <c r="C36" s="4">
        <f t="shared" si="3"/>
        <v>2026</v>
      </c>
      <c r="D36" s="5">
        <f t="shared" si="4"/>
        <v>1</v>
      </c>
      <c r="E36" s="4">
        <f t="shared" si="5"/>
        <v>1</v>
      </c>
      <c r="F36" s="3" t="str">
        <f t="shared" si="6"/>
        <v>Jan</v>
      </c>
      <c r="G36" s="4" t="s">
        <v>20</v>
      </c>
      <c r="H36" s="4" t="s">
        <v>47</v>
      </c>
      <c r="I36" s="4" t="s">
        <v>8</v>
      </c>
      <c r="J36" s="4" t="s">
        <v>16</v>
      </c>
      <c r="K36" s="4" t="s">
        <v>14</v>
      </c>
      <c r="L36" s="4" t="s">
        <v>48</v>
      </c>
      <c r="M36" s="6">
        <v>15</v>
      </c>
      <c r="N36" s="7">
        <v>168.62</v>
      </c>
      <c r="O36" s="8">
        <v>0.05</v>
      </c>
      <c r="P36" s="7">
        <v>86.09</v>
      </c>
      <c r="Q36" s="7">
        <f t="shared" si="7"/>
        <v>2402.835</v>
      </c>
      <c r="R36" s="7">
        <f t="shared" si="0"/>
        <v>1291.3500000000001</v>
      </c>
      <c r="S36" s="7">
        <f t="shared" si="1"/>
        <v>1111.4849999999999</v>
      </c>
      <c r="T36" s="9">
        <f t="shared" si="2"/>
        <v>0.46257233642759488</v>
      </c>
      <c r="U36" s="10">
        <v>1</v>
      </c>
    </row>
    <row r="37" spans="1:21" ht="15.6" x14ac:dyDescent="0.3">
      <c r="A37" s="11">
        <v>2782</v>
      </c>
      <c r="B37" s="12">
        <v>46031</v>
      </c>
      <c r="C37" s="4">
        <f t="shared" si="3"/>
        <v>2026</v>
      </c>
      <c r="D37" s="5">
        <f t="shared" si="4"/>
        <v>1</v>
      </c>
      <c r="E37" s="4">
        <f t="shared" si="5"/>
        <v>1</v>
      </c>
      <c r="F37" s="3" t="str">
        <f t="shared" si="6"/>
        <v>Jan</v>
      </c>
      <c r="G37" s="13" t="s">
        <v>20</v>
      </c>
      <c r="H37" s="13" t="s">
        <v>21</v>
      </c>
      <c r="I37" s="13" t="s">
        <v>2</v>
      </c>
      <c r="J37" s="13" t="s">
        <v>13</v>
      </c>
      <c r="K37" s="13" t="s">
        <v>9</v>
      </c>
      <c r="L37" s="13" t="s">
        <v>37</v>
      </c>
      <c r="M37" s="14">
        <v>1</v>
      </c>
      <c r="N37" s="15">
        <v>152.75</v>
      </c>
      <c r="O37" s="16">
        <v>0.05</v>
      </c>
      <c r="P37" s="15">
        <v>79.88</v>
      </c>
      <c r="Q37" s="15">
        <f t="shared" si="7"/>
        <v>145.11249999999998</v>
      </c>
      <c r="R37" s="15">
        <f t="shared" si="0"/>
        <v>79.88</v>
      </c>
      <c r="S37" s="15">
        <f t="shared" si="1"/>
        <v>65.232499999999987</v>
      </c>
      <c r="T37" s="17">
        <f t="shared" si="2"/>
        <v>0.44953053665259707</v>
      </c>
      <c r="U37" s="18">
        <v>1</v>
      </c>
    </row>
    <row r="38" spans="1:21" ht="15.6" x14ac:dyDescent="0.3">
      <c r="A38" s="2">
        <v>4704</v>
      </c>
      <c r="B38" s="3">
        <v>46031</v>
      </c>
      <c r="C38" s="4">
        <f t="shared" si="3"/>
        <v>2026</v>
      </c>
      <c r="D38" s="5">
        <f t="shared" si="4"/>
        <v>1</v>
      </c>
      <c r="E38" s="4">
        <f t="shared" si="5"/>
        <v>1</v>
      </c>
      <c r="F38" s="3" t="str">
        <f t="shared" si="6"/>
        <v>Jan</v>
      </c>
      <c r="G38" s="4" t="s">
        <v>6</v>
      </c>
      <c r="H38" s="4" t="s">
        <v>49</v>
      </c>
      <c r="I38" s="4" t="s">
        <v>28</v>
      </c>
      <c r="J38" s="4" t="s">
        <v>13</v>
      </c>
      <c r="K38" s="4" t="s">
        <v>34</v>
      </c>
      <c r="L38" s="4" t="s">
        <v>42</v>
      </c>
      <c r="M38" s="6">
        <v>2</v>
      </c>
      <c r="N38" s="7">
        <v>36.72</v>
      </c>
      <c r="O38" s="8">
        <v>0.05</v>
      </c>
      <c r="P38" s="7">
        <v>14.15</v>
      </c>
      <c r="Q38" s="7">
        <f t="shared" si="7"/>
        <v>69.768000000000001</v>
      </c>
      <c r="R38" s="7">
        <f t="shared" si="0"/>
        <v>28.3</v>
      </c>
      <c r="S38" s="7">
        <f t="shared" si="1"/>
        <v>41.468000000000004</v>
      </c>
      <c r="T38" s="9">
        <f t="shared" si="2"/>
        <v>0.59436991170737308</v>
      </c>
      <c r="U38" s="10">
        <v>1</v>
      </c>
    </row>
    <row r="39" spans="1:21" ht="15.6" x14ac:dyDescent="0.3">
      <c r="A39" s="11">
        <v>69</v>
      </c>
      <c r="B39" s="12">
        <v>46032</v>
      </c>
      <c r="C39" s="4">
        <f t="shared" si="3"/>
        <v>2026</v>
      </c>
      <c r="D39" s="5">
        <f t="shared" si="4"/>
        <v>1</v>
      </c>
      <c r="E39" s="4">
        <f t="shared" si="5"/>
        <v>1</v>
      </c>
      <c r="F39" s="3" t="str">
        <f t="shared" si="6"/>
        <v>Jan</v>
      </c>
      <c r="G39" s="13" t="s">
        <v>0</v>
      </c>
      <c r="H39" s="13" t="s">
        <v>50</v>
      </c>
      <c r="I39" s="13" t="s">
        <v>2</v>
      </c>
      <c r="J39" s="13" t="s">
        <v>3</v>
      </c>
      <c r="K39" s="13" t="s">
        <v>9</v>
      </c>
      <c r="L39" s="13" t="s">
        <v>17</v>
      </c>
      <c r="M39" s="14">
        <v>6</v>
      </c>
      <c r="N39" s="15">
        <v>141.31</v>
      </c>
      <c r="O39" s="16">
        <v>0.05</v>
      </c>
      <c r="P39" s="15">
        <v>79.349999999999994</v>
      </c>
      <c r="Q39" s="15">
        <f t="shared" si="7"/>
        <v>805.46699999999998</v>
      </c>
      <c r="R39" s="15">
        <f t="shared" si="0"/>
        <v>476.09999999999997</v>
      </c>
      <c r="S39" s="15">
        <f t="shared" si="1"/>
        <v>329.36700000000002</v>
      </c>
      <c r="T39" s="17">
        <f t="shared" si="2"/>
        <v>0.4089143316858419</v>
      </c>
      <c r="U39" s="18">
        <v>1</v>
      </c>
    </row>
    <row r="40" spans="1:21" ht="15.6" x14ac:dyDescent="0.3">
      <c r="A40" s="2">
        <v>490</v>
      </c>
      <c r="B40" s="3">
        <v>46032</v>
      </c>
      <c r="C40" s="4">
        <f t="shared" si="3"/>
        <v>2026</v>
      </c>
      <c r="D40" s="5">
        <f t="shared" si="4"/>
        <v>1</v>
      </c>
      <c r="E40" s="4">
        <f t="shared" si="5"/>
        <v>1</v>
      </c>
      <c r="F40" s="3" t="str">
        <f t="shared" si="6"/>
        <v>Jan</v>
      </c>
      <c r="G40" s="4" t="s">
        <v>11</v>
      </c>
      <c r="H40" s="4" t="s">
        <v>39</v>
      </c>
      <c r="I40" s="4" t="s">
        <v>2</v>
      </c>
      <c r="J40" s="4" t="s">
        <v>16</v>
      </c>
      <c r="K40" s="4" t="s">
        <v>23</v>
      </c>
      <c r="L40" s="4" t="s">
        <v>51</v>
      </c>
      <c r="M40" s="6">
        <v>2</v>
      </c>
      <c r="N40" s="7">
        <v>121.23</v>
      </c>
      <c r="O40" s="8">
        <v>0</v>
      </c>
      <c r="P40" s="7">
        <v>59.66</v>
      </c>
      <c r="Q40" s="7">
        <f t="shared" si="7"/>
        <v>242.46</v>
      </c>
      <c r="R40" s="7">
        <f t="shared" si="0"/>
        <v>119.32</v>
      </c>
      <c r="S40" s="7">
        <f t="shared" si="1"/>
        <v>123.14000000000001</v>
      </c>
      <c r="T40" s="9">
        <f t="shared" si="2"/>
        <v>0.50787758805576178</v>
      </c>
      <c r="U40" s="10">
        <v>1</v>
      </c>
    </row>
    <row r="41" spans="1:21" ht="15.6" x14ac:dyDescent="0.3">
      <c r="A41" s="11">
        <v>3685</v>
      </c>
      <c r="B41" s="12">
        <v>46032</v>
      </c>
      <c r="C41" s="4">
        <f t="shared" si="3"/>
        <v>2026</v>
      </c>
      <c r="D41" s="5">
        <f t="shared" si="4"/>
        <v>1</v>
      </c>
      <c r="E41" s="4">
        <f t="shared" si="5"/>
        <v>1</v>
      </c>
      <c r="F41" s="3" t="str">
        <f t="shared" si="6"/>
        <v>Jan</v>
      </c>
      <c r="G41" s="13" t="s">
        <v>20</v>
      </c>
      <c r="H41" s="13" t="s">
        <v>33</v>
      </c>
      <c r="I41" s="13" t="s">
        <v>2</v>
      </c>
      <c r="J41" s="13" t="s">
        <v>13</v>
      </c>
      <c r="K41" s="13" t="s">
        <v>14</v>
      </c>
      <c r="L41" s="13" t="s">
        <v>48</v>
      </c>
      <c r="M41" s="14">
        <v>3</v>
      </c>
      <c r="N41" s="15">
        <v>161.58000000000001</v>
      </c>
      <c r="O41" s="16">
        <v>0</v>
      </c>
      <c r="P41" s="15">
        <v>85.58</v>
      </c>
      <c r="Q41" s="15">
        <f t="shared" si="7"/>
        <v>484.74</v>
      </c>
      <c r="R41" s="15">
        <f t="shared" si="0"/>
        <v>256.74</v>
      </c>
      <c r="S41" s="15">
        <f t="shared" si="1"/>
        <v>228</v>
      </c>
      <c r="T41" s="17">
        <f t="shared" si="2"/>
        <v>0.47035524198539425</v>
      </c>
      <c r="U41" s="18">
        <v>1</v>
      </c>
    </row>
    <row r="42" spans="1:21" ht="15.6" x14ac:dyDescent="0.3">
      <c r="A42" s="2">
        <v>3796</v>
      </c>
      <c r="B42" s="3">
        <v>46032</v>
      </c>
      <c r="C42" s="4">
        <f t="shared" si="3"/>
        <v>2026</v>
      </c>
      <c r="D42" s="5">
        <f t="shared" si="4"/>
        <v>1</v>
      </c>
      <c r="E42" s="4">
        <f t="shared" si="5"/>
        <v>1</v>
      </c>
      <c r="F42" s="3" t="str">
        <f t="shared" si="6"/>
        <v>Jan</v>
      </c>
      <c r="G42" s="4" t="s">
        <v>20</v>
      </c>
      <c r="H42" s="4" t="s">
        <v>33</v>
      </c>
      <c r="I42" s="4" t="s">
        <v>19</v>
      </c>
      <c r="J42" s="4" t="s">
        <v>3</v>
      </c>
      <c r="K42" s="4" t="s">
        <v>14</v>
      </c>
      <c r="L42" s="4" t="s">
        <v>48</v>
      </c>
      <c r="M42" s="6">
        <v>2</v>
      </c>
      <c r="N42" s="7">
        <v>166.84</v>
      </c>
      <c r="O42" s="8">
        <v>0</v>
      </c>
      <c r="P42" s="7">
        <v>88.67</v>
      </c>
      <c r="Q42" s="7">
        <f t="shared" si="7"/>
        <v>333.68</v>
      </c>
      <c r="R42" s="7">
        <f t="shared" si="0"/>
        <v>177.34</v>
      </c>
      <c r="S42" s="7">
        <f t="shared" si="1"/>
        <v>156.34</v>
      </c>
      <c r="T42" s="9">
        <f t="shared" si="2"/>
        <v>0.4685327259649964</v>
      </c>
      <c r="U42" s="10">
        <v>1</v>
      </c>
    </row>
    <row r="43" spans="1:21" ht="15.6" x14ac:dyDescent="0.3">
      <c r="A43" s="11">
        <v>387</v>
      </c>
      <c r="B43" s="12">
        <v>46033</v>
      </c>
      <c r="C43" s="4">
        <f t="shared" si="3"/>
        <v>2026</v>
      </c>
      <c r="D43" s="5">
        <f t="shared" si="4"/>
        <v>1</v>
      </c>
      <c r="E43" s="4">
        <f t="shared" si="5"/>
        <v>1</v>
      </c>
      <c r="F43" s="3" t="str">
        <f t="shared" si="6"/>
        <v>Jan</v>
      </c>
      <c r="G43" s="13" t="s">
        <v>11</v>
      </c>
      <c r="H43" s="13" t="s">
        <v>25</v>
      </c>
      <c r="I43" s="13" t="s">
        <v>2</v>
      </c>
      <c r="J43" s="13" t="s">
        <v>3</v>
      </c>
      <c r="K43" s="13" t="s">
        <v>9</v>
      </c>
      <c r="L43" s="13" t="s">
        <v>37</v>
      </c>
      <c r="M43" s="14">
        <v>1</v>
      </c>
      <c r="N43" s="15">
        <v>150.96</v>
      </c>
      <c r="O43" s="16">
        <v>0</v>
      </c>
      <c r="P43" s="15">
        <v>77.5</v>
      </c>
      <c r="Q43" s="15">
        <f t="shared" si="7"/>
        <v>150.96</v>
      </c>
      <c r="R43" s="15">
        <f t="shared" si="0"/>
        <v>77.5</v>
      </c>
      <c r="S43" s="15">
        <f t="shared" si="1"/>
        <v>73.460000000000008</v>
      </c>
      <c r="T43" s="17">
        <f t="shared" si="2"/>
        <v>0.48661897191308956</v>
      </c>
      <c r="U43" s="18">
        <v>1</v>
      </c>
    </row>
    <row r="44" spans="1:21" ht="15.6" x14ac:dyDescent="0.3">
      <c r="A44" s="2">
        <v>2796</v>
      </c>
      <c r="B44" s="3">
        <v>46033</v>
      </c>
      <c r="C44" s="4">
        <f t="shared" si="3"/>
        <v>2026</v>
      </c>
      <c r="D44" s="5">
        <f t="shared" si="4"/>
        <v>1</v>
      </c>
      <c r="E44" s="4">
        <f t="shared" si="5"/>
        <v>1</v>
      </c>
      <c r="F44" s="3" t="str">
        <f t="shared" si="6"/>
        <v>Jan</v>
      </c>
      <c r="G44" s="4" t="s">
        <v>20</v>
      </c>
      <c r="H44" s="4" t="s">
        <v>31</v>
      </c>
      <c r="I44" s="4" t="s">
        <v>19</v>
      </c>
      <c r="J44" s="4" t="s">
        <v>3</v>
      </c>
      <c r="K44" s="4" t="s">
        <v>14</v>
      </c>
      <c r="L44" s="4" t="s">
        <v>15</v>
      </c>
      <c r="M44" s="6">
        <v>3</v>
      </c>
      <c r="N44" s="7">
        <v>36.33</v>
      </c>
      <c r="O44" s="8">
        <v>0.05</v>
      </c>
      <c r="P44" s="7">
        <v>13.27</v>
      </c>
      <c r="Q44" s="7">
        <f t="shared" si="7"/>
        <v>103.54049999999999</v>
      </c>
      <c r="R44" s="7">
        <f t="shared" si="0"/>
        <v>39.81</v>
      </c>
      <c r="S44" s="7">
        <f t="shared" si="1"/>
        <v>63.730499999999992</v>
      </c>
      <c r="T44" s="9">
        <f t="shared" si="2"/>
        <v>0.61551277036521934</v>
      </c>
      <c r="U44" s="10">
        <v>1</v>
      </c>
    </row>
    <row r="45" spans="1:21" ht="15.6" x14ac:dyDescent="0.3">
      <c r="A45" s="11">
        <v>3703</v>
      </c>
      <c r="B45" s="12">
        <v>46033</v>
      </c>
      <c r="C45" s="4">
        <f t="shared" si="3"/>
        <v>2026</v>
      </c>
      <c r="D45" s="5">
        <f t="shared" si="4"/>
        <v>1</v>
      </c>
      <c r="E45" s="4">
        <f t="shared" si="5"/>
        <v>1</v>
      </c>
      <c r="F45" s="3" t="str">
        <f t="shared" si="6"/>
        <v>Jan</v>
      </c>
      <c r="G45" s="13" t="s">
        <v>20</v>
      </c>
      <c r="H45" s="13" t="s">
        <v>33</v>
      </c>
      <c r="I45" s="13" t="s">
        <v>2</v>
      </c>
      <c r="J45" s="13" t="s">
        <v>3</v>
      </c>
      <c r="K45" s="13" t="s">
        <v>14</v>
      </c>
      <c r="L45" s="13" t="s">
        <v>15</v>
      </c>
      <c r="M45" s="14">
        <v>1</v>
      </c>
      <c r="N45" s="15">
        <v>35.340000000000003</v>
      </c>
      <c r="O45" s="16">
        <v>0.1</v>
      </c>
      <c r="P45" s="15">
        <v>13.36</v>
      </c>
      <c r="Q45" s="15">
        <f t="shared" si="7"/>
        <v>31.806000000000004</v>
      </c>
      <c r="R45" s="15">
        <f t="shared" si="0"/>
        <v>13.36</v>
      </c>
      <c r="S45" s="15">
        <f t="shared" si="1"/>
        <v>18.446000000000005</v>
      </c>
      <c r="T45" s="17">
        <f t="shared" si="2"/>
        <v>0.5799534678991386</v>
      </c>
      <c r="U45" s="18">
        <v>1</v>
      </c>
    </row>
    <row r="46" spans="1:21" ht="15.6" x14ac:dyDescent="0.3">
      <c r="A46" s="2">
        <v>4674</v>
      </c>
      <c r="B46" s="3">
        <v>46033</v>
      </c>
      <c r="C46" s="4">
        <f t="shared" si="3"/>
        <v>2026</v>
      </c>
      <c r="D46" s="5">
        <f t="shared" si="4"/>
        <v>1</v>
      </c>
      <c r="E46" s="4">
        <f t="shared" si="5"/>
        <v>1</v>
      </c>
      <c r="F46" s="3" t="str">
        <f t="shared" si="6"/>
        <v>Jan</v>
      </c>
      <c r="G46" s="4" t="s">
        <v>20</v>
      </c>
      <c r="H46" s="4" t="s">
        <v>33</v>
      </c>
      <c r="I46" s="4" t="s">
        <v>2</v>
      </c>
      <c r="J46" s="4" t="s">
        <v>3</v>
      </c>
      <c r="K46" s="4" t="s">
        <v>14</v>
      </c>
      <c r="L46" s="4" t="s">
        <v>32</v>
      </c>
      <c r="M46" s="6">
        <v>2</v>
      </c>
      <c r="N46" s="7">
        <v>46.27</v>
      </c>
      <c r="O46" s="8">
        <v>0</v>
      </c>
      <c r="P46" s="7">
        <v>18.23</v>
      </c>
      <c r="Q46" s="7">
        <f t="shared" si="7"/>
        <v>92.54</v>
      </c>
      <c r="R46" s="7">
        <f t="shared" si="0"/>
        <v>36.46</v>
      </c>
      <c r="S46" s="7">
        <f t="shared" si="1"/>
        <v>56.080000000000005</v>
      </c>
      <c r="T46" s="9">
        <f t="shared" si="2"/>
        <v>0.60600821266479366</v>
      </c>
      <c r="U46" s="10">
        <v>1</v>
      </c>
    </row>
    <row r="47" spans="1:21" ht="15.6" x14ac:dyDescent="0.3">
      <c r="A47" s="11">
        <v>4789</v>
      </c>
      <c r="B47" s="12">
        <v>46033</v>
      </c>
      <c r="C47" s="4">
        <f t="shared" si="3"/>
        <v>2026</v>
      </c>
      <c r="D47" s="5">
        <f t="shared" si="4"/>
        <v>1</v>
      </c>
      <c r="E47" s="4">
        <f t="shared" si="5"/>
        <v>1</v>
      </c>
      <c r="F47" s="3" t="str">
        <f t="shared" si="6"/>
        <v>Jan</v>
      </c>
      <c r="G47" s="13" t="s">
        <v>20</v>
      </c>
      <c r="H47" s="13" t="s">
        <v>31</v>
      </c>
      <c r="I47" s="13" t="s">
        <v>2</v>
      </c>
      <c r="J47" s="13" t="s">
        <v>3</v>
      </c>
      <c r="K47" s="13" t="s">
        <v>4</v>
      </c>
      <c r="L47" s="13" t="s">
        <v>5</v>
      </c>
      <c r="M47" s="14">
        <v>1</v>
      </c>
      <c r="N47" s="15">
        <v>79.930000000000007</v>
      </c>
      <c r="O47" s="16">
        <v>0.05</v>
      </c>
      <c r="P47" s="15">
        <v>43.73</v>
      </c>
      <c r="Q47" s="15">
        <f t="shared" si="7"/>
        <v>75.933500000000009</v>
      </c>
      <c r="R47" s="15">
        <f t="shared" si="0"/>
        <v>43.73</v>
      </c>
      <c r="S47" s="15">
        <f t="shared" si="1"/>
        <v>32.203500000000012</v>
      </c>
      <c r="T47" s="17">
        <f t="shared" si="2"/>
        <v>0.42410135184075554</v>
      </c>
      <c r="U47" s="18">
        <v>1</v>
      </c>
    </row>
    <row r="48" spans="1:21" ht="15.6" x14ac:dyDescent="0.3">
      <c r="A48" s="2">
        <v>804</v>
      </c>
      <c r="B48" s="3">
        <v>46034</v>
      </c>
      <c r="C48" s="4">
        <f t="shared" si="3"/>
        <v>2026</v>
      </c>
      <c r="D48" s="5">
        <f t="shared" si="4"/>
        <v>1</v>
      </c>
      <c r="E48" s="4">
        <f t="shared" si="5"/>
        <v>1</v>
      </c>
      <c r="F48" s="3" t="str">
        <f t="shared" si="6"/>
        <v>Jan</v>
      </c>
      <c r="G48" s="4" t="s">
        <v>6</v>
      </c>
      <c r="H48" s="4" t="s">
        <v>43</v>
      </c>
      <c r="I48" s="4" t="s">
        <v>19</v>
      </c>
      <c r="J48" s="4" t="s">
        <v>13</v>
      </c>
      <c r="K48" s="4" t="s">
        <v>9</v>
      </c>
      <c r="L48" s="4" t="s">
        <v>17</v>
      </c>
      <c r="M48" s="6">
        <v>1</v>
      </c>
      <c r="N48" s="7">
        <v>141.25</v>
      </c>
      <c r="O48" s="8">
        <v>0</v>
      </c>
      <c r="P48" s="7">
        <v>78.72</v>
      </c>
      <c r="Q48" s="7">
        <f t="shared" si="7"/>
        <v>141.25</v>
      </c>
      <c r="R48" s="7">
        <f t="shared" si="0"/>
        <v>78.72</v>
      </c>
      <c r="S48" s="7">
        <f t="shared" si="1"/>
        <v>62.53</v>
      </c>
      <c r="T48" s="9">
        <f t="shared" si="2"/>
        <v>0.44269026548672569</v>
      </c>
      <c r="U48" s="10">
        <v>1</v>
      </c>
    </row>
    <row r="49" spans="1:21" ht="15.6" x14ac:dyDescent="0.3">
      <c r="A49" s="11">
        <v>1780</v>
      </c>
      <c r="B49" s="12">
        <v>46034</v>
      </c>
      <c r="C49" s="4">
        <f t="shared" si="3"/>
        <v>2026</v>
      </c>
      <c r="D49" s="5">
        <f t="shared" si="4"/>
        <v>1</v>
      </c>
      <c r="E49" s="4">
        <f t="shared" si="5"/>
        <v>1</v>
      </c>
      <c r="F49" s="3" t="str">
        <f t="shared" si="6"/>
        <v>Jan</v>
      </c>
      <c r="G49" s="13" t="s">
        <v>20</v>
      </c>
      <c r="H49" s="13" t="s">
        <v>33</v>
      </c>
      <c r="I49" s="13" t="s">
        <v>2</v>
      </c>
      <c r="J49" s="13" t="s">
        <v>3</v>
      </c>
      <c r="K49" s="13" t="s">
        <v>4</v>
      </c>
      <c r="L49" s="13" t="s">
        <v>30</v>
      </c>
      <c r="M49" s="14">
        <v>2</v>
      </c>
      <c r="N49" s="15">
        <v>103.64</v>
      </c>
      <c r="O49" s="16">
        <v>0.1</v>
      </c>
      <c r="P49" s="15">
        <v>50.96</v>
      </c>
      <c r="Q49" s="15">
        <f t="shared" si="7"/>
        <v>186.55199999999999</v>
      </c>
      <c r="R49" s="15">
        <f t="shared" si="0"/>
        <v>101.92</v>
      </c>
      <c r="S49" s="15">
        <f t="shared" si="1"/>
        <v>84.631999999999991</v>
      </c>
      <c r="T49" s="17">
        <f t="shared" si="2"/>
        <v>0.45366439384193147</v>
      </c>
      <c r="U49" s="18">
        <v>1</v>
      </c>
    </row>
    <row r="50" spans="1:21" ht="15.6" x14ac:dyDescent="0.3">
      <c r="A50" s="2">
        <v>2844</v>
      </c>
      <c r="B50" s="3">
        <v>46034</v>
      </c>
      <c r="C50" s="4">
        <f t="shared" si="3"/>
        <v>2026</v>
      </c>
      <c r="D50" s="5">
        <f t="shared" si="4"/>
        <v>1</v>
      </c>
      <c r="E50" s="4">
        <f t="shared" si="5"/>
        <v>1</v>
      </c>
      <c r="F50" s="3" t="str">
        <f t="shared" si="6"/>
        <v>Jan</v>
      </c>
      <c r="G50" s="4" t="s">
        <v>0</v>
      </c>
      <c r="H50" s="4" t="s">
        <v>1</v>
      </c>
      <c r="I50" s="4" t="s">
        <v>2</v>
      </c>
      <c r="J50" s="4" t="s">
        <v>13</v>
      </c>
      <c r="K50" s="4" t="s">
        <v>14</v>
      </c>
      <c r="L50" s="4" t="s">
        <v>44</v>
      </c>
      <c r="M50" s="6">
        <v>1</v>
      </c>
      <c r="N50" s="7">
        <v>136.18</v>
      </c>
      <c r="O50" s="8">
        <v>0</v>
      </c>
      <c r="P50" s="7">
        <v>68.34</v>
      </c>
      <c r="Q50" s="7">
        <f t="shared" si="7"/>
        <v>136.18</v>
      </c>
      <c r="R50" s="7">
        <f t="shared" si="0"/>
        <v>68.34</v>
      </c>
      <c r="S50" s="7">
        <f t="shared" si="1"/>
        <v>67.84</v>
      </c>
      <c r="T50" s="9">
        <f t="shared" si="2"/>
        <v>0.498164194448524</v>
      </c>
      <c r="U50" s="10">
        <v>1</v>
      </c>
    </row>
    <row r="51" spans="1:21" ht="15.6" x14ac:dyDescent="0.3">
      <c r="A51" s="11">
        <v>3068</v>
      </c>
      <c r="B51" s="12">
        <v>46034</v>
      </c>
      <c r="C51" s="4">
        <f t="shared" si="3"/>
        <v>2026</v>
      </c>
      <c r="D51" s="5">
        <f t="shared" si="4"/>
        <v>1</v>
      </c>
      <c r="E51" s="4">
        <f t="shared" si="5"/>
        <v>1</v>
      </c>
      <c r="F51" s="3" t="str">
        <f t="shared" si="6"/>
        <v>Jan</v>
      </c>
      <c r="G51" s="13" t="s">
        <v>11</v>
      </c>
      <c r="H51" s="13" t="s">
        <v>12</v>
      </c>
      <c r="I51" s="13" t="s">
        <v>28</v>
      </c>
      <c r="J51" s="13" t="s">
        <v>13</v>
      </c>
      <c r="K51" s="13" t="s">
        <v>34</v>
      </c>
      <c r="L51" s="13" t="s">
        <v>42</v>
      </c>
      <c r="M51" s="14">
        <v>1</v>
      </c>
      <c r="N51" s="15">
        <v>36.43</v>
      </c>
      <c r="O51" s="16">
        <v>0</v>
      </c>
      <c r="P51" s="15">
        <v>14.33</v>
      </c>
      <c r="Q51" s="15">
        <f t="shared" si="7"/>
        <v>36.43</v>
      </c>
      <c r="R51" s="15">
        <f t="shared" si="0"/>
        <v>14.33</v>
      </c>
      <c r="S51" s="15">
        <f t="shared" si="1"/>
        <v>22.1</v>
      </c>
      <c r="T51" s="17">
        <f t="shared" si="2"/>
        <v>0.60664287674993145</v>
      </c>
      <c r="U51" s="18">
        <v>1</v>
      </c>
    </row>
    <row r="52" spans="1:21" ht="15.6" x14ac:dyDescent="0.3">
      <c r="A52" s="2">
        <v>3096</v>
      </c>
      <c r="B52" s="3">
        <v>46034</v>
      </c>
      <c r="C52" s="4">
        <f t="shared" si="3"/>
        <v>2026</v>
      </c>
      <c r="D52" s="5">
        <f t="shared" si="4"/>
        <v>1</v>
      </c>
      <c r="E52" s="4">
        <f t="shared" si="5"/>
        <v>1</v>
      </c>
      <c r="F52" s="3" t="str">
        <f t="shared" si="6"/>
        <v>Jan</v>
      </c>
      <c r="G52" s="4" t="s">
        <v>20</v>
      </c>
      <c r="H52" s="4" t="s">
        <v>31</v>
      </c>
      <c r="I52" s="4" t="s">
        <v>2</v>
      </c>
      <c r="J52" s="4" t="s">
        <v>13</v>
      </c>
      <c r="K52" s="4" t="s">
        <v>34</v>
      </c>
      <c r="L52" s="4" t="s">
        <v>45</v>
      </c>
      <c r="M52" s="6">
        <v>2</v>
      </c>
      <c r="N52" s="7">
        <v>50.51</v>
      </c>
      <c r="O52" s="8">
        <v>0.1</v>
      </c>
      <c r="P52" s="7">
        <v>21.84</v>
      </c>
      <c r="Q52" s="7">
        <f t="shared" si="7"/>
        <v>90.917999999999992</v>
      </c>
      <c r="R52" s="7">
        <f t="shared" si="0"/>
        <v>43.68</v>
      </c>
      <c r="S52" s="7">
        <f t="shared" si="1"/>
        <v>47.237999999999992</v>
      </c>
      <c r="T52" s="9">
        <f t="shared" si="2"/>
        <v>0.5195670824259222</v>
      </c>
      <c r="U52" s="10">
        <v>1</v>
      </c>
    </row>
    <row r="53" spans="1:21" ht="15.6" x14ac:dyDescent="0.3">
      <c r="A53" s="11">
        <v>3129</v>
      </c>
      <c r="B53" s="12">
        <v>46034</v>
      </c>
      <c r="C53" s="4">
        <f t="shared" si="3"/>
        <v>2026</v>
      </c>
      <c r="D53" s="5">
        <f t="shared" si="4"/>
        <v>1</v>
      </c>
      <c r="E53" s="4">
        <f t="shared" si="5"/>
        <v>1</v>
      </c>
      <c r="F53" s="3" t="str">
        <f t="shared" si="6"/>
        <v>Jan</v>
      </c>
      <c r="G53" s="13" t="s">
        <v>20</v>
      </c>
      <c r="H53" s="13" t="s">
        <v>47</v>
      </c>
      <c r="I53" s="13" t="s">
        <v>19</v>
      </c>
      <c r="J53" s="13" t="s">
        <v>3</v>
      </c>
      <c r="K53" s="13" t="s">
        <v>34</v>
      </c>
      <c r="L53" s="13" t="s">
        <v>38</v>
      </c>
      <c r="M53" s="14">
        <v>1</v>
      </c>
      <c r="N53" s="15">
        <v>123</v>
      </c>
      <c r="O53" s="16">
        <v>0</v>
      </c>
      <c r="P53" s="15">
        <v>67.3</v>
      </c>
      <c r="Q53" s="15">
        <f t="shared" si="7"/>
        <v>123</v>
      </c>
      <c r="R53" s="15">
        <f t="shared" si="0"/>
        <v>67.3</v>
      </c>
      <c r="S53" s="15">
        <f t="shared" si="1"/>
        <v>55.7</v>
      </c>
      <c r="T53" s="17">
        <f t="shared" si="2"/>
        <v>0.45284552845528458</v>
      </c>
      <c r="U53" s="18">
        <v>1</v>
      </c>
    </row>
    <row r="54" spans="1:21" ht="15.6" x14ac:dyDescent="0.3">
      <c r="A54" s="2">
        <v>3948</v>
      </c>
      <c r="B54" s="3">
        <v>46034</v>
      </c>
      <c r="C54" s="4">
        <f t="shared" si="3"/>
        <v>2026</v>
      </c>
      <c r="D54" s="5">
        <f t="shared" si="4"/>
        <v>1</v>
      </c>
      <c r="E54" s="4">
        <f t="shared" si="5"/>
        <v>1</v>
      </c>
      <c r="F54" s="3" t="str">
        <f t="shared" si="6"/>
        <v>Jan</v>
      </c>
      <c r="G54" s="4" t="s">
        <v>6</v>
      </c>
      <c r="H54" s="4" t="s">
        <v>49</v>
      </c>
      <c r="I54" s="4" t="s">
        <v>2</v>
      </c>
      <c r="J54" s="4" t="s">
        <v>13</v>
      </c>
      <c r="K54" s="4" t="s">
        <v>9</v>
      </c>
      <c r="L54" s="4" t="s">
        <v>46</v>
      </c>
      <c r="M54" s="6">
        <v>2</v>
      </c>
      <c r="N54" s="7">
        <v>72.239999999999995</v>
      </c>
      <c r="O54" s="8">
        <v>0</v>
      </c>
      <c r="P54" s="7">
        <v>32.94</v>
      </c>
      <c r="Q54" s="7">
        <f t="shared" si="7"/>
        <v>144.47999999999999</v>
      </c>
      <c r="R54" s="7">
        <f t="shared" si="0"/>
        <v>65.88</v>
      </c>
      <c r="S54" s="7">
        <f t="shared" si="1"/>
        <v>78.599999999999994</v>
      </c>
      <c r="T54" s="9">
        <f t="shared" si="2"/>
        <v>0.54401993355481726</v>
      </c>
      <c r="U54" s="10">
        <v>1</v>
      </c>
    </row>
    <row r="55" spans="1:21" ht="15.6" x14ac:dyDescent="0.3">
      <c r="A55" s="11">
        <v>5036</v>
      </c>
      <c r="B55" s="12">
        <v>46034</v>
      </c>
      <c r="C55" s="4">
        <f t="shared" si="3"/>
        <v>2026</v>
      </c>
      <c r="D55" s="5">
        <f t="shared" si="4"/>
        <v>1</v>
      </c>
      <c r="E55" s="4">
        <f t="shared" si="5"/>
        <v>1</v>
      </c>
      <c r="F55" s="3" t="str">
        <f t="shared" si="6"/>
        <v>Jan</v>
      </c>
      <c r="G55" s="13" t="s">
        <v>11</v>
      </c>
      <c r="H55" s="13" t="s">
        <v>18</v>
      </c>
      <c r="I55" s="13" t="s">
        <v>19</v>
      </c>
      <c r="J55" s="13" t="s">
        <v>3</v>
      </c>
      <c r="K55" s="13" t="s">
        <v>9</v>
      </c>
      <c r="L55" s="13" t="s">
        <v>37</v>
      </c>
      <c r="M55" s="14">
        <v>1</v>
      </c>
      <c r="N55" s="15">
        <v>151.11000000000001</v>
      </c>
      <c r="O55" s="16">
        <v>0.15</v>
      </c>
      <c r="P55" s="15">
        <v>79.650000000000006</v>
      </c>
      <c r="Q55" s="15">
        <f t="shared" si="7"/>
        <v>128.4435</v>
      </c>
      <c r="R55" s="15">
        <f t="shared" si="0"/>
        <v>79.650000000000006</v>
      </c>
      <c r="S55" s="15">
        <f t="shared" si="1"/>
        <v>48.793499999999995</v>
      </c>
      <c r="T55" s="17">
        <f t="shared" si="2"/>
        <v>0.37988298356865075</v>
      </c>
      <c r="U55" s="18">
        <v>1</v>
      </c>
    </row>
    <row r="56" spans="1:21" ht="15.6" x14ac:dyDescent="0.3">
      <c r="A56" s="2">
        <v>2681</v>
      </c>
      <c r="B56" s="3">
        <v>46035</v>
      </c>
      <c r="C56" s="4">
        <f t="shared" si="3"/>
        <v>2026</v>
      </c>
      <c r="D56" s="5">
        <f t="shared" si="4"/>
        <v>1</v>
      </c>
      <c r="E56" s="4">
        <f t="shared" si="5"/>
        <v>1</v>
      </c>
      <c r="F56" s="3" t="str">
        <f t="shared" si="6"/>
        <v>Jan</v>
      </c>
      <c r="G56" s="4" t="s">
        <v>20</v>
      </c>
      <c r="H56" s="4" t="s">
        <v>21</v>
      </c>
      <c r="I56" s="4" t="s">
        <v>2</v>
      </c>
      <c r="J56" s="4" t="s">
        <v>13</v>
      </c>
      <c r="K56" s="4" t="s">
        <v>9</v>
      </c>
      <c r="L56" s="4" t="s">
        <v>10</v>
      </c>
      <c r="M56" s="6">
        <v>1</v>
      </c>
      <c r="N56" s="7">
        <v>94.32</v>
      </c>
      <c r="O56" s="8">
        <v>0</v>
      </c>
      <c r="P56" s="7">
        <v>45.93</v>
      </c>
      <c r="Q56" s="7">
        <f t="shared" si="7"/>
        <v>94.32</v>
      </c>
      <c r="R56" s="7">
        <f t="shared" si="0"/>
        <v>45.93</v>
      </c>
      <c r="S56" s="7">
        <f t="shared" si="1"/>
        <v>48.389999999999993</v>
      </c>
      <c r="T56" s="9">
        <f t="shared" si="2"/>
        <v>0.51304071246819338</v>
      </c>
      <c r="U56" s="10">
        <v>1</v>
      </c>
    </row>
    <row r="57" spans="1:21" ht="15.6" x14ac:dyDescent="0.3">
      <c r="A57" s="11">
        <v>5101</v>
      </c>
      <c r="B57" s="12">
        <v>46035</v>
      </c>
      <c r="C57" s="4">
        <f t="shared" si="3"/>
        <v>2026</v>
      </c>
      <c r="D57" s="5">
        <f t="shared" si="4"/>
        <v>1</v>
      </c>
      <c r="E57" s="4">
        <f t="shared" si="5"/>
        <v>1</v>
      </c>
      <c r="F57" s="3" t="str">
        <f t="shared" si="6"/>
        <v>Jan</v>
      </c>
      <c r="G57" s="13" t="s">
        <v>6</v>
      </c>
      <c r="H57" s="13" t="s">
        <v>43</v>
      </c>
      <c r="I57" s="13" t="s">
        <v>2</v>
      </c>
      <c r="J57" s="13" t="s">
        <v>3</v>
      </c>
      <c r="K57" s="13" t="s">
        <v>4</v>
      </c>
      <c r="L57" s="13" t="s">
        <v>22</v>
      </c>
      <c r="M57" s="14">
        <v>3</v>
      </c>
      <c r="N57" s="15">
        <v>51.52</v>
      </c>
      <c r="O57" s="16">
        <v>0</v>
      </c>
      <c r="P57" s="15">
        <v>21.92</v>
      </c>
      <c r="Q57" s="15">
        <f t="shared" si="7"/>
        <v>154.56</v>
      </c>
      <c r="R57" s="15">
        <f t="shared" si="0"/>
        <v>65.760000000000005</v>
      </c>
      <c r="S57" s="15">
        <f t="shared" si="1"/>
        <v>88.8</v>
      </c>
      <c r="T57" s="17">
        <f t="shared" si="2"/>
        <v>0.57453416149068315</v>
      </c>
      <c r="U57" s="18">
        <v>1</v>
      </c>
    </row>
    <row r="58" spans="1:21" ht="15.6" x14ac:dyDescent="0.3">
      <c r="A58" s="2">
        <v>3871</v>
      </c>
      <c r="B58" s="3">
        <v>46036</v>
      </c>
      <c r="C58" s="4">
        <f t="shared" si="3"/>
        <v>2026</v>
      </c>
      <c r="D58" s="5">
        <f t="shared" si="4"/>
        <v>1</v>
      </c>
      <c r="E58" s="4">
        <f t="shared" si="5"/>
        <v>1</v>
      </c>
      <c r="F58" s="3" t="str">
        <f t="shared" si="6"/>
        <v>Jan</v>
      </c>
      <c r="G58" s="4" t="s">
        <v>0</v>
      </c>
      <c r="H58" s="4" t="s">
        <v>50</v>
      </c>
      <c r="I58" s="4" t="s">
        <v>2</v>
      </c>
      <c r="J58" s="4" t="s">
        <v>13</v>
      </c>
      <c r="K58" s="4" t="s">
        <v>9</v>
      </c>
      <c r="L58" s="4" t="s">
        <v>17</v>
      </c>
      <c r="M58" s="6">
        <v>2</v>
      </c>
      <c r="N58" s="7">
        <v>146.4</v>
      </c>
      <c r="O58" s="8">
        <v>0.05</v>
      </c>
      <c r="P58" s="7">
        <v>81.72</v>
      </c>
      <c r="Q58" s="7">
        <f t="shared" si="7"/>
        <v>278.16000000000003</v>
      </c>
      <c r="R58" s="7">
        <f t="shared" si="0"/>
        <v>163.44</v>
      </c>
      <c r="S58" s="7">
        <f t="shared" si="1"/>
        <v>114.72000000000003</v>
      </c>
      <c r="T58" s="9">
        <f t="shared" si="2"/>
        <v>0.4124245038826575</v>
      </c>
      <c r="U58" s="10">
        <v>1</v>
      </c>
    </row>
    <row r="59" spans="1:21" ht="15.6" x14ac:dyDescent="0.3">
      <c r="A59" s="11">
        <v>4643</v>
      </c>
      <c r="B59" s="12">
        <v>46036</v>
      </c>
      <c r="C59" s="4">
        <f t="shared" si="3"/>
        <v>2026</v>
      </c>
      <c r="D59" s="5">
        <f t="shared" si="4"/>
        <v>1</v>
      </c>
      <c r="E59" s="4">
        <f t="shared" si="5"/>
        <v>1</v>
      </c>
      <c r="F59" s="3" t="str">
        <f t="shared" si="6"/>
        <v>Jan</v>
      </c>
      <c r="G59" s="13" t="s">
        <v>0</v>
      </c>
      <c r="H59" s="13" t="s">
        <v>1</v>
      </c>
      <c r="I59" s="13" t="s">
        <v>8</v>
      </c>
      <c r="J59" s="13" t="s">
        <v>16</v>
      </c>
      <c r="K59" s="13" t="s">
        <v>14</v>
      </c>
      <c r="L59" s="13" t="s">
        <v>32</v>
      </c>
      <c r="M59" s="14">
        <v>3</v>
      </c>
      <c r="N59" s="15">
        <v>47.32</v>
      </c>
      <c r="O59" s="16">
        <v>0.1</v>
      </c>
      <c r="P59" s="15">
        <v>18.420000000000002</v>
      </c>
      <c r="Q59" s="15">
        <f t="shared" si="7"/>
        <v>127.76400000000001</v>
      </c>
      <c r="R59" s="15">
        <f t="shared" si="0"/>
        <v>55.260000000000005</v>
      </c>
      <c r="S59" s="15">
        <f t="shared" si="1"/>
        <v>72.504000000000005</v>
      </c>
      <c r="T59" s="17">
        <f t="shared" si="2"/>
        <v>0.56748379825302897</v>
      </c>
      <c r="U59" s="18">
        <v>1</v>
      </c>
    </row>
    <row r="60" spans="1:21" ht="15.6" x14ac:dyDescent="0.3">
      <c r="A60" s="2">
        <v>4703</v>
      </c>
      <c r="B60" s="3">
        <v>46036</v>
      </c>
      <c r="C60" s="4">
        <f t="shared" si="3"/>
        <v>2026</v>
      </c>
      <c r="D60" s="5">
        <f t="shared" si="4"/>
        <v>1</v>
      </c>
      <c r="E60" s="4">
        <f t="shared" si="5"/>
        <v>1</v>
      </c>
      <c r="F60" s="3" t="str">
        <f t="shared" si="6"/>
        <v>Jan</v>
      </c>
      <c r="G60" s="4" t="s">
        <v>20</v>
      </c>
      <c r="H60" s="4" t="s">
        <v>47</v>
      </c>
      <c r="I60" s="4" t="s">
        <v>19</v>
      </c>
      <c r="J60" s="4" t="s">
        <v>16</v>
      </c>
      <c r="K60" s="4" t="s">
        <v>34</v>
      </c>
      <c r="L60" s="4" t="s">
        <v>35</v>
      </c>
      <c r="M60" s="6">
        <v>2</v>
      </c>
      <c r="N60" s="7">
        <v>40.450000000000003</v>
      </c>
      <c r="O60" s="8">
        <v>0.05</v>
      </c>
      <c r="P60" s="7">
        <v>15.14</v>
      </c>
      <c r="Q60" s="7">
        <f t="shared" si="7"/>
        <v>76.855000000000004</v>
      </c>
      <c r="R60" s="7">
        <f t="shared" si="0"/>
        <v>30.28</v>
      </c>
      <c r="S60" s="7">
        <f t="shared" si="1"/>
        <v>46.575000000000003</v>
      </c>
      <c r="T60" s="9">
        <f t="shared" si="2"/>
        <v>0.60601132001821612</v>
      </c>
      <c r="U60" s="10">
        <v>1</v>
      </c>
    </row>
    <row r="61" spans="1:21" ht="15.6" x14ac:dyDescent="0.3">
      <c r="A61" s="11">
        <v>5068</v>
      </c>
      <c r="B61" s="12">
        <v>46036</v>
      </c>
      <c r="C61" s="4">
        <f t="shared" si="3"/>
        <v>2026</v>
      </c>
      <c r="D61" s="5">
        <f t="shared" si="4"/>
        <v>1</v>
      </c>
      <c r="E61" s="4">
        <f t="shared" si="5"/>
        <v>1</v>
      </c>
      <c r="F61" s="3" t="str">
        <f t="shared" si="6"/>
        <v>Jan</v>
      </c>
      <c r="G61" s="13" t="s">
        <v>0</v>
      </c>
      <c r="H61" s="13" t="s">
        <v>1</v>
      </c>
      <c r="I61" s="13" t="s">
        <v>2</v>
      </c>
      <c r="J61" s="13" t="s">
        <v>3</v>
      </c>
      <c r="K61" s="13" t="s">
        <v>14</v>
      </c>
      <c r="L61" s="13" t="s">
        <v>32</v>
      </c>
      <c r="M61" s="14">
        <v>2</v>
      </c>
      <c r="N61" s="15">
        <v>47.05</v>
      </c>
      <c r="O61" s="16">
        <v>0.1</v>
      </c>
      <c r="P61" s="15">
        <v>18.8</v>
      </c>
      <c r="Q61" s="15">
        <f t="shared" si="7"/>
        <v>84.69</v>
      </c>
      <c r="R61" s="15">
        <f t="shared" si="0"/>
        <v>37.6</v>
      </c>
      <c r="S61" s="15">
        <f t="shared" si="1"/>
        <v>47.089999999999996</v>
      </c>
      <c r="T61" s="17">
        <f t="shared" si="2"/>
        <v>0.55602786633604906</v>
      </c>
      <c r="U61" s="18">
        <v>1</v>
      </c>
    </row>
    <row r="62" spans="1:21" ht="15.6" x14ac:dyDescent="0.3">
      <c r="A62" s="2">
        <v>1539</v>
      </c>
      <c r="B62" s="3">
        <v>46037</v>
      </c>
      <c r="C62" s="4">
        <f t="shared" si="3"/>
        <v>2026</v>
      </c>
      <c r="D62" s="5">
        <f t="shared" si="4"/>
        <v>1</v>
      </c>
      <c r="E62" s="4">
        <f t="shared" si="5"/>
        <v>1</v>
      </c>
      <c r="F62" s="3" t="str">
        <f t="shared" si="6"/>
        <v>Jan</v>
      </c>
      <c r="G62" s="4" t="s">
        <v>20</v>
      </c>
      <c r="H62" s="4" t="s">
        <v>33</v>
      </c>
      <c r="I62" s="4" t="s">
        <v>19</v>
      </c>
      <c r="J62" s="4" t="s">
        <v>16</v>
      </c>
      <c r="K62" s="4" t="s">
        <v>34</v>
      </c>
      <c r="L62" s="4" t="s">
        <v>38</v>
      </c>
      <c r="M62" s="6">
        <v>3</v>
      </c>
      <c r="N62" s="7">
        <v>123.14</v>
      </c>
      <c r="O62" s="8">
        <v>0.05</v>
      </c>
      <c r="P62" s="7">
        <v>70.67</v>
      </c>
      <c r="Q62" s="7">
        <f t="shared" si="7"/>
        <v>350.94900000000001</v>
      </c>
      <c r="R62" s="7">
        <f t="shared" si="0"/>
        <v>212.01</v>
      </c>
      <c r="S62" s="7">
        <f t="shared" si="1"/>
        <v>138.93900000000002</v>
      </c>
      <c r="T62" s="9">
        <f t="shared" si="2"/>
        <v>0.39589513006163296</v>
      </c>
      <c r="U62" s="10">
        <v>1</v>
      </c>
    </row>
    <row r="63" spans="1:21" ht="15.6" x14ac:dyDescent="0.3">
      <c r="A63" s="11">
        <v>1709</v>
      </c>
      <c r="B63" s="12">
        <v>46037</v>
      </c>
      <c r="C63" s="4">
        <f t="shared" si="3"/>
        <v>2026</v>
      </c>
      <c r="D63" s="5">
        <f t="shared" si="4"/>
        <v>1</v>
      </c>
      <c r="E63" s="4">
        <f t="shared" si="5"/>
        <v>1</v>
      </c>
      <c r="F63" s="3" t="str">
        <f t="shared" si="6"/>
        <v>Jan</v>
      </c>
      <c r="G63" s="13" t="s">
        <v>20</v>
      </c>
      <c r="H63" s="13" t="s">
        <v>47</v>
      </c>
      <c r="I63" s="13" t="s">
        <v>2</v>
      </c>
      <c r="J63" s="13" t="s">
        <v>3</v>
      </c>
      <c r="K63" s="13" t="s">
        <v>9</v>
      </c>
      <c r="L63" s="13" t="s">
        <v>37</v>
      </c>
      <c r="M63" s="14">
        <v>2</v>
      </c>
      <c r="N63" s="15">
        <v>151.33000000000001</v>
      </c>
      <c r="O63" s="16">
        <v>0.1</v>
      </c>
      <c r="P63" s="15">
        <v>78.44</v>
      </c>
      <c r="Q63" s="15">
        <f t="shared" si="7"/>
        <v>272.39400000000001</v>
      </c>
      <c r="R63" s="15">
        <f t="shared" si="0"/>
        <v>156.88</v>
      </c>
      <c r="S63" s="15">
        <f t="shared" si="1"/>
        <v>115.51400000000001</v>
      </c>
      <c r="T63" s="17">
        <f t="shared" si="2"/>
        <v>0.42406954631893512</v>
      </c>
      <c r="U63" s="18">
        <v>1</v>
      </c>
    </row>
    <row r="64" spans="1:21" ht="15.6" x14ac:dyDescent="0.3">
      <c r="A64" s="2">
        <v>2702</v>
      </c>
      <c r="B64" s="3">
        <v>46037</v>
      </c>
      <c r="C64" s="4">
        <f t="shared" si="3"/>
        <v>2026</v>
      </c>
      <c r="D64" s="5">
        <f t="shared" si="4"/>
        <v>1</v>
      </c>
      <c r="E64" s="4">
        <f t="shared" si="5"/>
        <v>1</v>
      </c>
      <c r="F64" s="3" t="str">
        <f t="shared" si="6"/>
        <v>Jan</v>
      </c>
      <c r="G64" s="4" t="s">
        <v>6</v>
      </c>
      <c r="H64" s="4" t="s">
        <v>49</v>
      </c>
      <c r="I64" s="4" t="s">
        <v>2</v>
      </c>
      <c r="J64" s="4" t="s">
        <v>3</v>
      </c>
      <c r="K64" s="4" t="s">
        <v>9</v>
      </c>
      <c r="L64" s="4" t="s">
        <v>17</v>
      </c>
      <c r="M64" s="6">
        <v>5</v>
      </c>
      <c r="N64" s="7">
        <v>144.01</v>
      </c>
      <c r="O64" s="8">
        <v>0.05</v>
      </c>
      <c r="P64" s="7">
        <v>79.64</v>
      </c>
      <c r="Q64" s="7">
        <f t="shared" si="7"/>
        <v>684.0474999999999</v>
      </c>
      <c r="R64" s="7">
        <f t="shared" si="0"/>
        <v>398.2</v>
      </c>
      <c r="S64" s="7">
        <f t="shared" si="1"/>
        <v>285.84749999999991</v>
      </c>
      <c r="T64" s="9">
        <f t="shared" si="2"/>
        <v>0.41787668254032062</v>
      </c>
      <c r="U64" s="10">
        <v>1</v>
      </c>
    </row>
    <row r="65" spans="1:21" ht="15.6" x14ac:dyDescent="0.3">
      <c r="A65" s="11">
        <v>3176</v>
      </c>
      <c r="B65" s="12">
        <v>46037</v>
      </c>
      <c r="C65" s="4">
        <f t="shared" si="3"/>
        <v>2026</v>
      </c>
      <c r="D65" s="5">
        <f t="shared" si="4"/>
        <v>1</v>
      </c>
      <c r="E65" s="4">
        <f t="shared" si="5"/>
        <v>1</v>
      </c>
      <c r="F65" s="3" t="str">
        <f t="shared" si="6"/>
        <v>Jan</v>
      </c>
      <c r="G65" s="13" t="s">
        <v>20</v>
      </c>
      <c r="H65" s="13" t="s">
        <v>33</v>
      </c>
      <c r="I65" s="13" t="s">
        <v>2</v>
      </c>
      <c r="J65" s="13" t="s">
        <v>3</v>
      </c>
      <c r="K65" s="13" t="s">
        <v>9</v>
      </c>
      <c r="L65" s="13" t="s">
        <v>10</v>
      </c>
      <c r="M65" s="14">
        <v>3</v>
      </c>
      <c r="N65" s="15">
        <v>91.19</v>
      </c>
      <c r="O65" s="16">
        <v>0</v>
      </c>
      <c r="P65" s="15">
        <v>44.47</v>
      </c>
      <c r="Q65" s="15">
        <f t="shared" si="7"/>
        <v>273.57</v>
      </c>
      <c r="R65" s="15">
        <f t="shared" si="0"/>
        <v>133.41</v>
      </c>
      <c r="S65" s="15">
        <f t="shared" si="1"/>
        <v>140.16</v>
      </c>
      <c r="T65" s="17">
        <f t="shared" si="2"/>
        <v>0.5123368790437548</v>
      </c>
      <c r="U65" s="18">
        <v>1</v>
      </c>
    </row>
    <row r="66" spans="1:21" ht="15.6" x14ac:dyDescent="0.3">
      <c r="A66" s="2">
        <v>3705</v>
      </c>
      <c r="B66" s="3">
        <v>46037</v>
      </c>
      <c r="C66" s="4">
        <f t="shared" si="3"/>
        <v>2026</v>
      </c>
      <c r="D66" s="5">
        <f t="shared" si="4"/>
        <v>1</v>
      </c>
      <c r="E66" s="4">
        <f t="shared" si="5"/>
        <v>1</v>
      </c>
      <c r="F66" s="3" t="str">
        <f t="shared" si="6"/>
        <v>Jan</v>
      </c>
      <c r="G66" s="4" t="s">
        <v>20</v>
      </c>
      <c r="H66" s="4" t="s">
        <v>31</v>
      </c>
      <c r="I66" s="4" t="s">
        <v>19</v>
      </c>
      <c r="J66" s="4" t="s">
        <v>13</v>
      </c>
      <c r="K66" s="4" t="s">
        <v>14</v>
      </c>
      <c r="L66" s="4" t="s">
        <v>32</v>
      </c>
      <c r="M66" s="6">
        <v>2</v>
      </c>
      <c r="N66" s="7">
        <v>45.45</v>
      </c>
      <c r="O66" s="8">
        <v>0</v>
      </c>
      <c r="P66" s="7">
        <v>18.190000000000001</v>
      </c>
      <c r="Q66" s="7">
        <f t="shared" ref="Q66:Q129" si="8">M66*N66*(1-O66)</f>
        <v>90.9</v>
      </c>
      <c r="R66" s="7">
        <f t="shared" ref="R66:R129" si="9">M66*P66</f>
        <v>36.380000000000003</v>
      </c>
      <c r="S66" s="7">
        <f t="shared" ref="S66:S129" si="10">Q66-R66</f>
        <v>54.52</v>
      </c>
      <c r="T66" s="9">
        <f t="shared" ref="T66:T129" si="11">IFERROR(S66/Q66,0)</f>
        <v>0.59977997799779981</v>
      </c>
      <c r="U66" s="10">
        <v>1</v>
      </c>
    </row>
    <row r="67" spans="1:21" ht="15.6" x14ac:dyDescent="0.3">
      <c r="A67" s="11">
        <v>3736</v>
      </c>
      <c r="B67" s="12">
        <v>46037</v>
      </c>
      <c r="C67" s="4">
        <f t="shared" ref="C67:C130" si="12">YEAR(B67)</f>
        <v>2026</v>
      </c>
      <c r="D67" s="5">
        <f t="shared" ref="D67:D130" si="13">ROUNDUP(MONTH(B67)/3,0)</f>
        <v>1</v>
      </c>
      <c r="E67" s="4">
        <f t="shared" ref="E67:E130" si="14">MONTH(B67)</f>
        <v>1</v>
      </c>
      <c r="F67" s="3" t="str">
        <f t="shared" ref="F67:F130" si="15">TEXT(B67,"MMM")</f>
        <v>Jan</v>
      </c>
      <c r="G67" s="13" t="s">
        <v>6</v>
      </c>
      <c r="H67" s="13" t="s">
        <v>7</v>
      </c>
      <c r="I67" s="13" t="s">
        <v>28</v>
      </c>
      <c r="J67" s="13" t="s">
        <v>13</v>
      </c>
      <c r="K67" s="13" t="s">
        <v>34</v>
      </c>
      <c r="L67" s="13" t="s">
        <v>35</v>
      </c>
      <c r="M67" s="14">
        <v>1</v>
      </c>
      <c r="N67" s="15">
        <v>40.72</v>
      </c>
      <c r="O67" s="16">
        <v>0</v>
      </c>
      <c r="P67" s="15">
        <v>14.94</v>
      </c>
      <c r="Q67" s="15">
        <f t="shared" si="8"/>
        <v>40.72</v>
      </c>
      <c r="R67" s="15">
        <f t="shared" si="9"/>
        <v>14.94</v>
      </c>
      <c r="S67" s="15">
        <f t="shared" si="10"/>
        <v>25.78</v>
      </c>
      <c r="T67" s="17">
        <f t="shared" si="11"/>
        <v>0.6331041257367388</v>
      </c>
      <c r="U67" s="18">
        <v>1</v>
      </c>
    </row>
    <row r="68" spans="1:21" ht="15.6" x14ac:dyDescent="0.3">
      <c r="A68" s="2">
        <v>3967</v>
      </c>
      <c r="B68" s="3">
        <v>46037</v>
      </c>
      <c r="C68" s="4">
        <f t="shared" si="12"/>
        <v>2026</v>
      </c>
      <c r="D68" s="5">
        <f t="shared" si="13"/>
        <v>1</v>
      </c>
      <c r="E68" s="4">
        <f t="shared" si="14"/>
        <v>1</v>
      </c>
      <c r="F68" s="3" t="str">
        <f t="shared" si="15"/>
        <v>Jan</v>
      </c>
      <c r="G68" s="4" t="s">
        <v>6</v>
      </c>
      <c r="H68" s="4" t="s">
        <v>43</v>
      </c>
      <c r="I68" s="4" t="s">
        <v>2</v>
      </c>
      <c r="J68" s="4" t="s">
        <v>16</v>
      </c>
      <c r="K68" s="4" t="s">
        <v>14</v>
      </c>
      <c r="L68" s="4" t="s">
        <v>15</v>
      </c>
      <c r="M68" s="6">
        <v>2</v>
      </c>
      <c r="N68" s="7">
        <v>37.090000000000003</v>
      </c>
      <c r="O68" s="8">
        <v>0</v>
      </c>
      <c r="P68" s="7">
        <v>13.29</v>
      </c>
      <c r="Q68" s="7">
        <f t="shared" si="8"/>
        <v>74.180000000000007</v>
      </c>
      <c r="R68" s="7">
        <f t="shared" si="9"/>
        <v>26.58</v>
      </c>
      <c r="S68" s="7">
        <f t="shared" si="10"/>
        <v>47.600000000000009</v>
      </c>
      <c r="T68" s="9">
        <f t="shared" si="11"/>
        <v>0.64168239417632789</v>
      </c>
      <c r="U68" s="10">
        <v>1</v>
      </c>
    </row>
    <row r="69" spans="1:21" ht="15.6" x14ac:dyDescent="0.3">
      <c r="A69" s="11">
        <v>170</v>
      </c>
      <c r="B69" s="12">
        <v>46038</v>
      </c>
      <c r="C69" s="4">
        <f t="shared" si="12"/>
        <v>2026</v>
      </c>
      <c r="D69" s="5">
        <f t="shared" si="13"/>
        <v>1</v>
      </c>
      <c r="E69" s="4">
        <f t="shared" si="14"/>
        <v>1</v>
      </c>
      <c r="F69" s="3" t="str">
        <f t="shared" si="15"/>
        <v>Jan</v>
      </c>
      <c r="G69" s="13" t="s">
        <v>11</v>
      </c>
      <c r="H69" s="13" t="s">
        <v>39</v>
      </c>
      <c r="I69" s="13" t="s">
        <v>2</v>
      </c>
      <c r="J69" s="13" t="s">
        <v>13</v>
      </c>
      <c r="K69" s="13" t="s">
        <v>23</v>
      </c>
      <c r="L69" s="13" t="s">
        <v>51</v>
      </c>
      <c r="M69" s="14">
        <v>1</v>
      </c>
      <c r="N69" s="15">
        <v>124.45</v>
      </c>
      <c r="O69" s="16">
        <v>0.15</v>
      </c>
      <c r="P69" s="15">
        <v>59.77</v>
      </c>
      <c r="Q69" s="15">
        <f t="shared" si="8"/>
        <v>105.7825</v>
      </c>
      <c r="R69" s="15">
        <f t="shared" si="9"/>
        <v>59.77</v>
      </c>
      <c r="S69" s="15">
        <f t="shared" si="10"/>
        <v>46.012499999999996</v>
      </c>
      <c r="T69" s="17">
        <f t="shared" si="11"/>
        <v>0.43497270342447941</v>
      </c>
      <c r="U69" s="18">
        <v>1</v>
      </c>
    </row>
    <row r="70" spans="1:21" ht="15.6" x14ac:dyDescent="0.3">
      <c r="A70" s="2">
        <v>1040</v>
      </c>
      <c r="B70" s="3">
        <v>46038</v>
      </c>
      <c r="C70" s="4">
        <f t="shared" si="12"/>
        <v>2026</v>
      </c>
      <c r="D70" s="5">
        <f t="shared" si="13"/>
        <v>1</v>
      </c>
      <c r="E70" s="4">
        <f t="shared" si="14"/>
        <v>1</v>
      </c>
      <c r="F70" s="3" t="str">
        <f t="shared" si="15"/>
        <v>Jan</v>
      </c>
      <c r="G70" s="4" t="s">
        <v>0</v>
      </c>
      <c r="H70" s="4" t="s">
        <v>1</v>
      </c>
      <c r="I70" s="4" t="s">
        <v>19</v>
      </c>
      <c r="J70" s="4" t="s">
        <v>13</v>
      </c>
      <c r="K70" s="4" t="s">
        <v>14</v>
      </c>
      <c r="L70" s="4" t="s">
        <v>15</v>
      </c>
      <c r="M70" s="6">
        <v>1</v>
      </c>
      <c r="N70" s="7">
        <v>35.93</v>
      </c>
      <c r="O70" s="8">
        <v>0.05</v>
      </c>
      <c r="P70" s="7">
        <v>13.33</v>
      </c>
      <c r="Q70" s="7">
        <f t="shared" si="8"/>
        <v>34.133499999999998</v>
      </c>
      <c r="R70" s="7">
        <f t="shared" si="9"/>
        <v>13.33</v>
      </c>
      <c r="S70" s="7">
        <f t="shared" si="10"/>
        <v>20.8035</v>
      </c>
      <c r="T70" s="9">
        <f t="shared" si="11"/>
        <v>0.60947456311248482</v>
      </c>
      <c r="U70" s="10">
        <v>1</v>
      </c>
    </row>
    <row r="71" spans="1:21" ht="15.6" x14ac:dyDescent="0.3">
      <c r="A71" s="11">
        <v>2380</v>
      </c>
      <c r="B71" s="12">
        <v>46038</v>
      </c>
      <c r="C71" s="4">
        <f t="shared" si="12"/>
        <v>2026</v>
      </c>
      <c r="D71" s="5">
        <f t="shared" si="13"/>
        <v>1</v>
      </c>
      <c r="E71" s="4">
        <f t="shared" si="14"/>
        <v>1</v>
      </c>
      <c r="F71" s="3" t="str">
        <f t="shared" si="15"/>
        <v>Jan</v>
      </c>
      <c r="G71" s="13" t="s">
        <v>20</v>
      </c>
      <c r="H71" s="13" t="s">
        <v>47</v>
      </c>
      <c r="I71" s="13" t="s">
        <v>2</v>
      </c>
      <c r="J71" s="13" t="s">
        <v>3</v>
      </c>
      <c r="K71" s="13" t="s">
        <v>23</v>
      </c>
      <c r="L71" s="13" t="s">
        <v>51</v>
      </c>
      <c r="M71" s="14">
        <v>4</v>
      </c>
      <c r="N71" s="15">
        <v>121.8</v>
      </c>
      <c r="O71" s="16">
        <v>0.05</v>
      </c>
      <c r="P71" s="15">
        <v>59.57</v>
      </c>
      <c r="Q71" s="15">
        <f t="shared" si="8"/>
        <v>462.84</v>
      </c>
      <c r="R71" s="15">
        <f t="shared" si="9"/>
        <v>238.28</v>
      </c>
      <c r="S71" s="15">
        <f t="shared" si="10"/>
        <v>224.55999999999997</v>
      </c>
      <c r="T71" s="17">
        <f t="shared" si="11"/>
        <v>0.48517846339987897</v>
      </c>
      <c r="U71" s="18">
        <v>1</v>
      </c>
    </row>
    <row r="72" spans="1:21" ht="15.6" x14ac:dyDescent="0.3">
      <c r="A72" s="2">
        <v>3219</v>
      </c>
      <c r="B72" s="3">
        <v>46038</v>
      </c>
      <c r="C72" s="4">
        <f t="shared" si="12"/>
        <v>2026</v>
      </c>
      <c r="D72" s="5">
        <f t="shared" si="13"/>
        <v>1</v>
      </c>
      <c r="E72" s="4">
        <f t="shared" si="14"/>
        <v>1</v>
      </c>
      <c r="F72" s="3" t="str">
        <f t="shared" si="15"/>
        <v>Jan</v>
      </c>
      <c r="G72" s="4" t="s">
        <v>6</v>
      </c>
      <c r="H72" s="4" t="s">
        <v>41</v>
      </c>
      <c r="I72" s="4" t="s">
        <v>19</v>
      </c>
      <c r="J72" s="4" t="s">
        <v>3</v>
      </c>
      <c r="K72" s="4" t="s">
        <v>9</v>
      </c>
      <c r="L72" s="4" t="s">
        <v>10</v>
      </c>
      <c r="M72" s="6">
        <v>1</v>
      </c>
      <c r="N72" s="7">
        <v>92.6</v>
      </c>
      <c r="O72" s="8">
        <v>0.05</v>
      </c>
      <c r="P72" s="7">
        <v>44.15</v>
      </c>
      <c r="Q72" s="7">
        <f t="shared" si="8"/>
        <v>87.969999999999985</v>
      </c>
      <c r="R72" s="7">
        <f t="shared" si="9"/>
        <v>44.15</v>
      </c>
      <c r="S72" s="7">
        <f t="shared" si="10"/>
        <v>43.819999999999986</v>
      </c>
      <c r="T72" s="9">
        <f t="shared" si="11"/>
        <v>0.4981243605774695</v>
      </c>
      <c r="U72" s="10">
        <v>1</v>
      </c>
    </row>
    <row r="73" spans="1:21" ht="15.6" x14ac:dyDescent="0.3">
      <c r="A73" s="11">
        <v>4425</v>
      </c>
      <c r="B73" s="12">
        <v>46038</v>
      </c>
      <c r="C73" s="4">
        <f t="shared" si="12"/>
        <v>2026</v>
      </c>
      <c r="D73" s="5">
        <f t="shared" si="13"/>
        <v>1</v>
      </c>
      <c r="E73" s="4">
        <f t="shared" si="14"/>
        <v>1</v>
      </c>
      <c r="F73" s="3" t="str">
        <f t="shared" si="15"/>
        <v>Jan</v>
      </c>
      <c r="G73" s="13" t="s">
        <v>6</v>
      </c>
      <c r="H73" s="13" t="s">
        <v>43</v>
      </c>
      <c r="I73" s="13" t="s">
        <v>8</v>
      </c>
      <c r="J73" s="13" t="s">
        <v>16</v>
      </c>
      <c r="K73" s="13" t="s">
        <v>4</v>
      </c>
      <c r="L73" s="13" t="s">
        <v>30</v>
      </c>
      <c r="M73" s="14">
        <v>10</v>
      </c>
      <c r="N73" s="15">
        <v>102.68</v>
      </c>
      <c r="O73" s="16">
        <v>0.15</v>
      </c>
      <c r="P73" s="15">
        <v>51.07</v>
      </c>
      <c r="Q73" s="15">
        <f t="shared" si="8"/>
        <v>872.78000000000009</v>
      </c>
      <c r="R73" s="15">
        <f t="shared" si="9"/>
        <v>510.7</v>
      </c>
      <c r="S73" s="15">
        <f t="shared" si="10"/>
        <v>362.0800000000001</v>
      </c>
      <c r="T73" s="17">
        <f t="shared" si="11"/>
        <v>0.41485826897958256</v>
      </c>
      <c r="U73" s="18">
        <v>1</v>
      </c>
    </row>
    <row r="74" spans="1:21" ht="15.6" x14ac:dyDescent="0.3">
      <c r="A74" s="2">
        <v>4508</v>
      </c>
      <c r="B74" s="3">
        <v>46038</v>
      </c>
      <c r="C74" s="4">
        <f t="shared" si="12"/>
        <v>2026</v>
      </c>
      <c r="D74" s="5">
        <f t="shared" si="13"/>
        <v>1</v>
      </c>
      <c r="E74" s="4">
        <f t="shared" si="14"/>
        <v>1</v>
      </c>
      <c r="F74" s="3" t="str">
        <f t="shared" si="15"/>
        <v>Jan</v>
      </c>
      <c r="G74" s="4" t="s">
        <v>20</v>
      </c>
      <c r="H74" s="4" t="s">
        <v>47</v>
      </c>
      <c r="I74" s="4" t="s">
        <v>28</v>
      </c>
      <c r="J74" s="4" t="s">
        <v>13</v>
      </c>
      <c r="K74" s="4" t="s">
        <v>4</v>
      </c>
      <c r="L74" s="4" t="s">
        <v>26</v>
      </c>
      <c r="M74" s="6">
        <v>3</v>
      </c>
      <c r="N74" s="7">
        <v>40.92</v>
      </c>
      <c r="O74" s="8">
        <v>0.15</v>
      </c>
      <c r="P74" s="7">
        <v>16.71</v>
      </c>
      <c r="Q74" s="7">
        <f t="shared" si="8"/>
        <v>104.346</v>
      </c>
      <c r="R74" s="7">
        <f t="shared" si="9"/>
        <v>50.13</v>
      </c>
      <c r="S74" s="7">
        <f t="shared" si="10"/>
        <v>54.216000000000001</v>
      </c>
      <c r="T74" s="9">
        <f t="shared" si="11"/>
        <v>0.51957909263412105</v>
      </c>
      <c r="U74" s="10">
        <v>1</v>
      </c>
    </row>
    <row r="75" spans="1:21" ht="15.6" x14ac:dyDescent="0.3">
      <c r="A75" s="11">
        <v>4806</v>
      </c>
      <c r="B75" s="12">
        <v>46038</v>
      </c>
      <c r="C75" s="4">
        <f t="shared" si="12"/>
        <v>2026</v>
      </c>
      <c r="D75" s="5">
        <f t="shared" si="13"/>
        <v>1</v>
      </c>
      <c r="E75" s="4">
        <f t="shared" si="14"/>
        <v>1</v>
      </c>
      <c r="F75" s="3" t="str">
        <f t="shared" si="15"/>
        <v>Jan</v>
      </c>
      <c r="G75" s="13" t="s">
        <v>11</v>
      </c>
      <c r="H75" s="13" t="s">
        <v>52</v>
      </c>
      <c r="I75" s="13" t="s">
        <v>19</v>
      </c>
      <c r="J75" s="13" t="s">
        <v>13</v>
      </c>
      <c r="K75" s="13" t="s">
        <v>4</v>
      </c>
      <c r="L75" s="13" t="s">
        <v>30</v>
      </c>
      <c r="M75" s="14">
        <v>4</v>
      </c>
      <c r="N75" s="15">
        <v>102.68</v>
      </c>
      <c r="O75" s="16">
        <v>0</v>
      </c>
      <c r="P75" s="15">
        <v>50.83</v>
      </c>
      <c r="Q75" s="15">
        <f t="shared" si="8"/>
        <v>410.72</v>
      </c>
      <c r="R75" s="15">
        <f t="shared" si="9"/>
        <v>203.32</v>
      </c>
      <c r="S75" s="15">
        <f t="shared" si="10"/>
        <v>207.40000000000003</v>
      </c>
      <c r="T75" s="17">
        <f t="shared" si="11"/>
        <v>0.50496688741721862</v>
      </c>
      <c r="U75" s="18">
        <v>1</v>
      </c>
    </row>
    <row r="76" spans="1:21" ht="15.6" x14ac:dyDescent="0.3">
      <c r="A76" s="2">
        <v>755</v>
      </c>
      <c r="B76" s="3">
        <v>46039</v>
      </c>
      <c r="C76" s="4">
        <f t="shared" si="12"/>
        <v>2026</v>
      </c>
      <c r="D76" s="5">
        <f t="shared" si="13"/>
        <v>1</v>
      </c>
      <c r="E76" s="4">
        <f t="shared" si="14"/>
        <v>1</v>
      </c>
      <c r="F76" s="3" t="str">
        <f t="shared" si="15"/>
        <v>Jan</v>
      </c>
      <c r="G76" s="4" t="s">
        <v>0</v>
      </c>
      <c r="H76" s="4" t="s">
        <v>36</v>
      </c>
      <c r="I76" s="4" t="s">
        <v>28</v>
      </c>
      <c r="J76" s="4" t="s">
        <v>13</v>
      </c>
      <c r="K76" s="4" t="s">
        <v>14</v>
      </c>
      <c r="L76" s="4" t="s">
        <v>48</v>
      </c>
      <c r="M76" s="6">
        <v>2</v>
      </c>
      <c r="N76" s="7">
        <v>164.38</v>
      </c>
      <c r="O76" s="8">
        <v>0.05</v>
      </c>
      <c r="P76" s="7">
        <v>85.93</v>
      </c>
      <c r="Q76" s="7">
        <f t="shared" si="8"/>
        <v>312.322</v>
      </c>
      <c r="R76" s="7">
        <f t="shared" si="9"/>
        <v>171.86</v>
      </c>
      <c r="S76" s="7">
        <f t="shared" si="10"/>
        <v>140.46199999999999</v>
      </c>
      <c r="T76" s="9">
        <f t="shared" si="11"/>
        <v>0.44973456881039436</v>
      </c>
      <c r="U76" s="10">
        <v>1</v>
      </c>
    </row>
    <row r="77" spans="1:21" ht="15.6" x14ac:dyDescent="0.3">
      <c r="A77" s="11">
        <v>3171</v>
      </c>
      <c r="B77" s="12">
        <v>46039</v>
      </c>
      <c r="C77" s="4">
        <f t="shared" si="12"/>
        <v>2026</v>
      </c>
      <c r="D77" s="5">
        <f t="shared" si="13"/>
        <v>1</v>
      </c>
      <c r="E77" s="4">
        <f t="shared" si="14"/>
        <v>1</v>
      </c>
      <c r="F77" s="3" t="str">
        <f t="shared" si="15"/>
        <v>Jan</v>
      </c>
      <c r="G77" s="13" t="s">
        <v>0</v>
      </c>
      <c r="H77" s="13" t="s">
        <v>50</v>
      </c>
      <c r="I77" s="13" t="s">
        <v>19</v>
      </c>
      <c r="J77" s="13" t="s">
        <v>3</v>
      </c>
      <c r="K77" s="13" t="s">
        <v>4</v>
      </c>
      <c r="L77" s="13" t="s">
        <v>22</v>
      </c>
      <c r="M77" s="14">
        <v>1</v>
      </c>
      <c r="N77" s="15">
        <v>51.78</v>
      </c>
      <c r="O77" s="16">
        <v>0</v>
      </c>
      <c r="P77" s="15">
        <v>22.64</v>
      </c>
      <c r="Q77" s="15">
        <f t="shared" si="8"/>
        <v>51.78</v>
      </c>
      <c r="R77" s="15">
        <f t="shared" si="9"/>
        <v>22.64</v>
      </c>
      <c r="S77" s="15">
        <f t="shared" si="10"/>
        <v>29.14</v>
      </c>
      <c r="T77" s="17">
        <f t="shared" si="11"/>
        <v>0.56276554654306687</v>
      </c>
      <c r="U77" s="18">
        <v>1</v>
      </c>
    </row>
    <row r="78" spans="1:21" ht="15.6" x14ac:dyDescent="0.3">
      <c r="A78" s="2">
        <v>4277</v>
      </c>
      <c r="B78" s="3">
        <v>46039</v>
      </c>
      <c r="C78" s="4">
        <f t="shared" si="12"/>
        <v>2026</v>
      </c>
      <c r="D78" s="5">
        <f t="shared" si="13"/>
        <v>1</v>
      </c>
      <c r="E78" s="4">
        <f t="shared" si="14"/>
        <v>1</v>
      </c>
      <c r="F78" s="3" t="str">
        <f t="shared" si="15"/>
        <v>Jan</v>
      </c>
      <c r="G78" s="4" t="s">
        <v>6</v>
      </c>
      <c r="H78" s="4" t="s">
        <v>41</v>
      </c>
      <c r="I78" s="4" t="s">
        <v>19</v>
      </c>
      <c r="J78" s="4" t="s">
        <v>3</v>
      </c>
      <c r="K78" s="4" t="s">
        <v>34</v>
      </c>
      <c r="L78" s="4" t="s">
        <v>45</v>
      </c>
      <c r="M78" s="6">
        <v>1</v>
      </c>
      <c r="N78" s="7">
        <v>50.52</v>
      </c>
      <c r="O78" s="8">
        <v>0.05</v>
      </c>
      <c r="P78" s="7">
        <v>22.37</v>
      </c>
      <c r="Q78" s="7">
        <f t="shared" si="8"/>
        <v>47.994</v>
      </c>
      <c r="R78" s="7">
        <f t="shared" si="9"/>
        <v>22.37</v>
      </c>
      <c r="S78" s="7">
        <f t="shared" si="10"/>
        <v>25.623999999999999</v>
      </c>
      <c r="T78" s="9">
        <f t="shared" si="11"/>
        <v>0.5339000708421886</v>
      </c>
      <c r="U78" s="10">
        <v>1</v>
      </c>
    </row>
    <row r="79" spans="1:21" ht="15.6" x14ac:dyDescent="0.3">
      <c r="A79" s="11">
        <v>4648</v>
      </c>
      <c r="B79" s="12">
        <v>46039</v>
      </c>
      <c r="C79" s="4">
        <f t="shared" si="12"/>
        <v>2026</v>
      </c>
      <c r="D79" s="5">
        <f t="shared" si="13"/>
        <v>1</v>
      </c>
      <c r="E79" s="4">
        <f t="shared" si="14"/>
        <v>1</v>
      </c>
      <c r="F79" s="3" t="str">
        <f t="shared" si="15"/>
        <v>Jan</v>
      </c>
      <c r="G79" s="13" t="s">
        <v>6</v>
      </c>
      <c r="H79" s="13" t="s">
        <v>49</v>
      </c>
      <c r="I79" s="13" t="s">
        <v>28</v>
      </c>
      <c r="J79" s="13" t="s">
        <v>13</v>
      </c>
      <c r="K79" s="13" t="s">
        <v>23</v>
      </c>
      <c r="L79" s="13" t="s">
        <v>29</v>
      </c>
      <c r="M79" s="14">
        <v>1</v>
      </c>
      <c r="N79" s="15">
        <v>199.02</v>
      </c>
      <c r="O79" s="16">
        <v>0</v>
      </c>
      <c r="P79" s="15">
        <v>106.49</v>
      </c>
      <c r="Q79" s="15">
        <f t="shared" si="8"/>
        <v>199.02</v>
      </c>
      <c r="R79" s="15">
        <f t="shared" si="9"/>
        <v>106.49</v>
      </c>
      <c r="S79" s="15">
        <f t="shared" si="10"/>
        <v>92.530000000000015</v>
      </c>
      <c r="T79" s="17">
        <f t="shared" si="11"/>
        <v>0.46492814792483173</v>
      </c>
      <c r="U79" s="18">
        <v>1</v>
      </c>
    </row>
    <row r="80" spans="1:21" ht="15.6" x14ac:dyDescent="0.3">
      <c r="A80" s="2">
        <v>157</v>
      </c>
      <c r="B80" s="3">
        <v>46040</v>
      </c>
      <c r="C80" s="4">
        <f t="shared" si="12"/>
        <v>2026</v>
      </c>
      <c r="D80" s="5">
        <f t="shared" si="13"/>
        <v>1</v>
      </c>
      <c r="E80" s="4">
        <f t="shared" si="14"/>
        <v>1</v>
      </c>
      <c r="F80" s="3" t="str">
        <f t="shared" si="15"/>
        <v>Jan</v>
      </c>
      <c r="G80" s="4" t="s">
        <v>20</v>
      </c>
      <c r="H80" s="4" t="s">
        <v>33</v>
      </c>
      <c r="I80" s="4" t="s">
        <v>19</v>
      </c>
      <c r="J80" s="4" t="s">
        <v>3</v>
      </c>
      <c r="K80" s="4" t="s">
        <v>23</v>
      </c>
      <c r="L80" s="4" t="s">
        <v>40</v>
      </c>
      <c r="M80" s="6">
        <v>3</v>
      </c>
      <c r="N80" s="7">
        <v>80.27</v>
      </c>
      <c r="O80" s="8">
        <v>0.1</v>
      </c>
      <c r="P80" s="7">
        <v>39.26</v>
      </c>
      <c r="Q80" s="7">
        <f t="shared" si="8"/>
        <v>216.72900000000001</v>
      </c>
      <c r="R80" s="7">
        <f t="shared" si="9"/>
        <v>117.78</v>
      </c>
      <c r="S80" s="7">
        <f t="shared" si="10"/>
        <v>98.949000000000012</v>
      </c>
      <c r="T80" s="9">
        <f t="shared" si="11"/>
        <v>0.45655634455933447</v>
      </c>
      <c r="U80" s="10">
        <v>1</v>
      </c>
    </row>
    <row r="81" spans="1:21" ht="15.6" x14ac:dyDescent="0.3">
      <c r="A81" s="11">
        <v>2271</v>
      </c>
      <c r="B81" s="12">
        <v>46040</v>
      </c>
      <c r="C81" s="4">
        <f t="shared" si="12"/>
        <v>2026</v>
      </c>
      <c r="D81" s="5">
        <f t="shared" si="13"/>
        <v>1</v>
      </c>
      <c r="E81" s="4">
        <f t="shared" si="14"/>
        <v>1</v>
      </c>
      <c r="F81" s="3" t="str">
        <f t="shared" si="15"/>
        <v>Jan</v>
      </c>
      <c r="G81" s="13" t="s">
        <v>6</v>
      </c>
      <c r="H81" s="13" t="s">
        <v>7</v>
      </c>
      <c r="I81" s="13" t="s">
        <v>19</v>
      </c>
      <c r="J81" s="13" t="s">
        <v>13</v>
      </c>
      <c r="K81" s="13" t="s">
        <v>23</v>
      </c>
      <c r="L81" s="13" t="s">
        <v>24</v>
      </c>
      <c r="M81" s="14">
        <v>4</v>
      </c>
      <c r="N81" s="15">
        <v>333.28</v>
      </c>
      <c r="O81" s="16">
        <v>0</v>
      </c>
      <c r="P81" s="15">
        <v>195.76</v>
      </c>
      <c r="Q81" s="15">
        <f t="shared" si="8"/>
        <v>1333.12</v>
      </c>
      <c r="R81" s="15">
        <f t="shared" si="9"/>
        <v>783.04</v>
      </c>
      <c r="S81" s="15">
        <f t="shared" si="10"/>
        <v>550.07999999999993</v>
      </c>
      <c r="T81" s="17">
        <f t="shared" si="11"/>
        <v>0.41262602016322608</v>
      </c>
      <c r="U81" s="18">
        <v>1</v>
      </c>
    </row>
    <row r="82" spans="1:21" ht="15.6" x14ac:dyDescent="0.3">
      <c r="A82" s="2">
        <v>3330</v>
      </c>
      <c r="B82" s="3">
        <v>46040</v>
      </c>
      <c r="C82" s="4">
        <f t="shared" si="12"/>
        <v>2026</v>
      </c>
      <c r="D82" s="5">
        <f t="shared" si="13"/>
        <v>1</v>
      </c>
      <c r="E82" s="4">
        <f t="shared" si="14"/>
        <v>1</v>
      </c>
      <c r="F82" s="3" t="str">
        <f t="shared" si="15"/>
        <v>Jan</v>
      </c>
      <c r="G82" s="4" t="s">
        <v>20</v>
      </c>
      <c r="H82" s="4" t="s">
        <v>47</v>
      </c>
      <c r="I82" s="4" t="s">
        <v>28</v>
      </c>
      <c r="J82" s="4" t="s">
        <v>13</v>
      </c>
      <c r="K82" s="4" t="s">
        <v>4</v>
      </c>
      <c r="L82" s="4" t="s">
        <v>30</v>
      </c>
      <c r="M82" s="6">
        <v>1</v>
      </c>
      <c r="N82" s="7">
        <v>104.36</v>
      </c>
      <c r="O82" s="8">
        <v>0</v>
      </c>
      <c r="P82" s="7">
        <v>51.63</v>
      </c>
      <c r="Q82" s="7">
        <f t="shared" si="8"/>
        <v>104.36</v>
      </c>
      <c r="R82" s="7">
        <f t="shared" si="9"/>
        <v>51.63</v>
      </c>
      <c r="S82" s="7">
        <f t="shared" si="10"/>
        <v>52.73</v>
      </c>
      <c r="T82" s="9">
        <f t="shared" si="11"/>
        <v>0.50527021847451126</v>
      </c>
      <c r="U82" s="10">
        <v>1</v>
      </c>
    </row>
    <row r="83" spans="1:21" ht="15.6" x14ac:dyDescent="0.3">
      <c r="A83" s="11">
        <v>4547</v>
      </c>
      <c r="B83" s="12">
        <v>46040</v>
      </c>
      <c r="C83" s="4">
        <f t="shared" si="12"/>
        <v>2026</v>
      </c>
      <c r="D83" s="5">
        <f t="shared" si="13"/>
        <v>1</v>
      </c>
      <c r="E83" s="4">
        <f t="shared" si="14"/>
        <v>1</v>
      </c>
      <c r="F83" s="3" t="str">
        <f t="shared" si="15"/>
        <v>Jan</v>
      </c>
      <c r="G83" s="13" t="s">
        <v>11</v>
      </c>
      <c r="H83" s="13" t="s">
        <v>25</v>
      </c>
      <c r="I83" s="13" t="s">
        <v>28</v>
      </c>
      <c r="J83" s="13" t="s">
        <v>13</v>
      </c>
      <c r="K83" s="13" t="s">
        <v>4</v>
      </c>
      <c r="L83" s="13" t="s">
        <v>5</v>
      </c>
      <c r="M83" s="14">
        <v>1</v>
      </c>
      <c r="N83" s="15">
        <v>83.52</v>
      </c>
      <c r="O83" s="16">
        <v>0.05</v>
      </c>
      <c r="P83" s="15">
        <v>42.97</v>
      </c>
      <c r="Q83" s="15">
        <f t="shared" si="8"/>
        <v>79.343999999999994</v>
      </c>
      <c r="R83" s="15">
        <f t="shared" si="9"/>
        <v>42.97</v>
      </c>
      <c r="S83" s="15">
        <f t="shared" si="10"/>
        <v>36.373999999999995</v>
      </c>
      <c r="T83" s="17">
        <f t="shared" si="11"/>
        <v>0.45843416011292598</v>
      </c>
      <c r="U83" s="18">
        <v>1</v>
      </c>
    </row>
    <row r="84" spans="1:21" ht="15.6" x14ac:dyDescent="0.3">
      <c r="A84" s="2">
        <v>1840</v>
      </c>
      <c r="B84" s="3">
        <v>46041</v>
      </c>
      <c r="C84" s="4">
        <f t="shared" si="12"/>
        <v>2026</v>
      </c>
      <c r="D84" s="5">
        <f t="shared" si="13"/>
        <v>1</v>
      </c>
      <c r="E84" s="4">
        <f t="shared" si="14"/>
        <v>1</v>
      </c>
      <c r="F84" s="3" t="str">
        <f t="shared" si="15"/>
        <v>Jan</v>
      </c>
      <c r="G84" s="4" t="s">
        <v>11</v>
      </c>
      <c r="H84" s="4" t="s">
        <v>39</v>
      </c>
      <c r="I84" s="4" t="s">
        <v>2</v>
      </c>
      <c r="J84" s="4" t="s">
        <v>13</v>
      </c>
      <c r="K84" s="4" t="s">
        <v>34</v>
      </c>
      <c r="L84" s="4" t="s">
        <v>38</v>
      </c>
      <c r="M84" s="6">
        <v>2</v>
      </c>
      <c r="N84" s="7">
        <v>125.93</v>
      </c>
      <c r="O84" s="8">
        <v>0</v>
      </c>
      <c r="P84" s="7">
        <v>69.150000000000006</v>
      </c>
      <c r="Q84" s="7">
        <f t="shared" si="8"/>
        <v>251.86</v>
      </c>
      <c r="R84" s="7">
        <f t="shared" si="9"/>
        <v>138.30000000000001</v>
      </c>
      <c r="S84" s="7">
        <f t="shared" si="10"/>
        <v>113.56</v>
      </c>
      <c r="T84" s="9">
        <f t="shared" si="11"/>
        <v>0.45088541253077102</v>
      </c>
      <c r="U84" s="10">
        <v>1</v>
      </c>
    </row>
    <row r="85" spans="1:21" ht="15.6" x14ac:dyDescent="0.3">
      <c r="A85" s="11">
        <v>1850</v>
      </c>
      <c r="B85" s="12">
        <v>46041</v>
      </c>
      <c r="C85" s="4">
        <f t="shared" si="12"/>
        <v>2026</v>
      </c>
      <c r="D85" s="5">
        <f t="shared" si="13"/>
        <v>1</v>
      </c>
      <c r="E85" s="4">
        <f t="shared" si="14"/>
        <v>1</v>
      </c>
      <c r="F85" s="3" t="str">
        <f t="shared" si="15"/>
        <v>Jan</v>
      </c>
      <c r="G85" s="13" t="s">
        <v>6</v>
      </c>
      <c r="H85" s="13" t="s">
        <v>27</v>
      </c>
      <c r="I85" s="13" t="s">
        <v>2</v>
      </c>
      <c r="J85" s="13" t="s">
        <v>16</v>
      </c>
      <c r="K85" s="13" t="s">
        <v>4</v>
      </c>
      <c r="L85" s="13" t="s">
        <v>22</v>
      </c>
      <c r="M85" s="14">
        <v>1</v>
      </c>
      <c r="N85" s="15">
        <v>49.85</v>
      </c>
      <c r="O85" s="16">
        <v>0</v>
      </c>
      <c r="P85" s="15">
        <v>23.07</v>
      </c>
      <c r="Q85" s="15">
        <f t="shared" si="8"/>
        <v>49.85</v>
      </c>
      <c r="R85" s="15">
        <f t="shared" si="9"/>
        <v>23.07</v>
      </c>
      <c r="S85" s="15">
        <f t="shared" si="10"/>
        <v>26.78</v>
      </c>
      <c r="T85" s="17">
        <f t="shared" si="11"/>
        <v>0.53721163490471413</v>
      </c>
      <c r="U85" s="18">
        <v>1</v>
      </c>
    </row>
    <row r="86" spans="1:21" ht="15.6" x14ac:dyDescent="0.3">
      <c r="A86" s="2">
        <v>1858</v>
      </c>
      <c r="B86" s="3">
        <v>46041</v>
      </c>
      <c r="C86" s="4">
        <f t="shared" si="12"/>
        <v>2026</v>
      </c>
      <c r="D86" s="5">
        <f t="shared" si="13"/>
        <v>1</v>
      </c>
      <c r="E86" s="4">
        <f t="shared" si="14"/>
        <v>1</v>
      </c>
      <c r="F86" s="3" t="str">
        <f t="shared" si="15"/>
        <v>Jan</v>
      </c>
      <c r="G86" s="4" t="s">
        <v>6</v>
      </c>
      <c r="H86" s="4" t="s">
        <v>7</v>
      </c>
      <c r="I86" s="4" t="s">
        <v>2</v>
      </c>
      <c r="J86" s="4" t="s">
        <v>3</v>
      </c>
      <c r="K86" s="4" t="s">
        <v>14</v>
      </c>
      <c r="L86" s="4" t="s">
        <v>15</v>
      </c>
      <c r="M86" s="6">
        <v>1</v>
      </c>
      <c r="N86" s="7">
        <v>36.130000000000003</v>
      </c>
      <c r="O86" s="8">
        <v>0</v>
      </c>
      <c r="P86" s="7">
        <v>13.39</v>
      </c>
      <c r="Q86" s="7">
        <f t="shared" si="8"/>
        <v>36.130000000000003</v>
      </c>
      <c r="R86" s="7">
        <f t="shared" si="9"/>
        <v>13.39</v>
      </c>
      <c r="S86" s="7">
        <f t="shared" si="10"/>
        <v>22.740000000000002</v>
      </c>
      <c r="T86" s="9">
        <f t="shared" si="11"/>
        <v>0.62939385552172711</v>
      </c>
      <c r="U86" s="10">
        <v>1</v>
      </c>
    </row>
    <row r="87" spans="1:21" ht="15.6" x14ac:dyDescent="0.3">
      <c r="A87" s="11">
        <v>2910</v>
      </c>
      <c r="B87" s="12">
        <v>46041</v>
      </c>
      <c r="C87" s="4">
        <f t="shared" si="12"/>
        <v>2026</v>
      </c>
      <c r="D87" s="5">
        <f t="shared" si="13"/>
        <v>1</v>
      </c>
      <c r="E87" s="4">
        <f t="shared" si="14"/>
        <v>1</v>
      </c>
      <c r="F87" s="3" t="str">
        <f t="shared" si="15"/>
        <v>Jan</v>
      </c>
      <c r="G87" s="13" t="s">
        <v>20</v>
      </c>
      <c r="H87" s="13" t="s">
        <v>47</v>
      </c>
      <c r="I87" s="13" t="s">
        <v>19</v>
      </c>
      <c r="J87" s="13" t="s">
        <v>3</v>
      </c>
      <c r="K87" s="13" t="s">
        <v>4</v>
      </c>
      <c r="L87" s="13" t="s">
        <v>30</v>
      </c>
      <c r="M87" s="14">
        <v>1</v>
      </c>
      <c r="N87" s="15">
        <v>104.83</v>
      </c>
      <c r="O87" s="16">
        <v>0.05</v>
      </c>
      <c r="P87" s="15">
        <v>51.06</v>
      </c>
      <c r="Q87" s="15">
        <f t="shared" si="8"/>
        <v>99.588499999999996</v>
      </c>
      <c r="R87" s="15">
        <f t="shared" si="9"/>
        <v>51.06</v>
      </c>
      <c r="S87" s="15">
        <f t="shared" si="10"/>
        <v>48.528499999999994</v>
      </c>
      <c r="T87" s="17">
        <f t="shared" si="11"/>
        <v>0.48729019916958277</v>
      </c>
      <c r="U87" s="18">
        <v>1</v>
      </c>
    </row>
    <row r="88" spans="1:21" ht="15.6" x14ac:dyDescent="0.3">
      <c r="A88" s="2">
        <v>3694</v>
      </c>
      <c r="B88" s="3">
        <v>46041</v>
      </c>
      <c r="C88" s="4">
        <f t="shared" si="12"/>
        <v>2026</v>
      </c>
      <c r="D88" s="5">
        <f t="shared" si="13"/>
        <v>1</v>
      </c>
      <c r="E88" s="4">
        <f t="shared" si="14"/>
        <v>1</v>
      </c>
      <c r="F88" s="3" t="str">
        <f t="shared" si="15"/>
        <v>Jan</v>
      </c>
      <c r="G88" s="4" t="s">
        <v>0</v>
      </c>
      <c r="H88" s="4" t="s">
        <v>1</v>
      </c>
      <c r="I88" s="4" t="s">
        <v>19</v>
      </c>
      <c r="J88" s="4" t="s">
        <v>3</v>
      </c>
      <c r="K88" s="4" t="s">
        <v>14</v>
      </c>
      <c r="L88" s="4" t="s">
        <v>15</v>
      </c>
      <c r="M88" s="6">
        <v>1</v>
      </c>
      <c r="N88" s="7">
        <v>35.46</v>
      </c>
      <c r="O88" s="8">
        <v>0.05</v>
      </c>
      <c r="P88" s="7">
        <v>13.81</v>
      </c>
      <c r="Q88" s="7">
        <f t="shared" si="8"/>
        <v>33.686999999999998</v>
      </c>
      <c r="R88" s="7">
        <f t="shared" si="9"/>
        <v>13.81</v>
      </c>
      <c r="S88" s="7">
        <f t="shared" si="10"/>
        <v>19.876999999999995</v>
      </c>
      <c r="T88" s="9">
        <f t="shared" si="11"/>
        <v>0.59004957401965141</v>
      </c>
      <c r="U88" s="10">
        <v>1</v>
      </c>
    </row>
    <row r="89" spans="1:21" ht="15.6" x14ac:dyDescent="0.3">
      <c r="A89" s="11">
        <v>631</v>
      </c>
      <c r="B89" s="12">
        <v>46042</v>
      </c>
      <c r="C89" s="4">
        <f t="shared" si="12"/>
        <v>2026</v>
      </c>
      <c r="D89" s="5">
        <f t="shared" si="13"/>
        <v>1</v>
      </c>
      <c r="E89" s="4">
        <f t="shared" si="14"/>
        <v>1</v>
      </c>
      <c r="F89" s="3" t="str">
        <f t="shared" si="15"/>
        <v>Jan</v>
      </c>
      <c r="G89" s="13" t="s">
        <v>20</v>
      </c>
      <c r="H89" s="13" t="s">
        <v>33</v>
      </c>
      <c r="I89" s="13" t="s">
        <v>28</v>
      </c>
      <c r="J89" s="13" t="s">
        <v>3</v>
      </c>
      <c r="K89" s="13" t="s">
        <v>14</v>
      </c>
      <c r="L89" s="13" t="s">
        <v>48</v>
      </c>
      <c r="M89" s="14">
        <v>1</v>
      </c>
      <c r="N89" s="15">
        <v>165.42</v>
      </c>
      <c r="O89" s="16">
        <v>0</v>
      </c>
      <c r="P89" s="15">
        <v>85.69</v>
      </c>
      <c r="Q89" s="15">
        <f t="shared" si="8"/>
        <v>165.42</v>
      </c>
      <c r="R89" s="15">
        <f t="shared" si="9"/>
        <v>85.69</v>
      </c>
      <c r="S89" s="15">
        <f t="shared" si="10"/>
        <v>79.72999999999999</v>
      </c>
      <c r="T89" s="17">
        <f t="shared" si="11"/>
        <v>0.48198524966751299</v>
      </c>
      <c r="U89" s="18">
        <v>1</v>
      </c>
    </row>
    <row r="90" spans="1:21" ht="15.6" x14ac:dyDescent="0.3">
      <c r="A90" s="2">
        <v>1113</v>
      </c>
      <c r="B90" s="3">
        <v>46042</v>
      </c>
      <c r="C90" s="4">
        <f t="shared" si="12"/>
        <v>2026</v>
      </c>
      <c r="D90" s="5">
        <f t="shared" si="13"/>
        <v>1</v>
      </c>
      <c r="E90" s="4">
        <f t="shared" si="14"/>
        <v>1</v>
      </c>
      <c r="F90" s="3" t="str">
        <f t="shared" si="15"/>
        <v>Jan</v>
      </c>
      <c r="G90" s="4" t="s">
        <v>11</v>
      </c>
      <c r="H90" s="4" t="s">
        <v>25</v>
      </c>
      <c r="I90" s="4" t="s">
        <v>2</v>
      </c>
      <c r="J90" s="4" t="s">
        <v>3</v>
      </c>
      <c r="K90" s="4" t="s">
        <v>23</v>
      </c>
      <c r="L90" s="4" t="s">
        <v>51</v>
      </c>
      <c r="M90" s="6">
        <v>1</v>
      </c>
      <c r="N90" s="7">
        <v>122.86</v>
      </c>
      <c r="O90" s="8">
        <v>0.05</v>
      </c>
      <c r="P90" s="7">
        <v>60.36</v>
      </c>
      <c r="Q90" s="7">
        <f t="shared" si="8"/>
        <v>116.717</v>
      </c>
      <c r="R90" s="7">
        <f t="shared" si="9"/>
        <v>60.36</v>
      </c>
      <c r="S90" s="7">
        <f t="shared" si="10"/>
        <v>56.356999999999999</v>
      </c>
      <c r="T90" s="9">
        <f t="shared" si="11"/>
        <v>0.48285168398776529</v>
      </c>
      <c r="U90" s="10">
        <v>1</v>
      </c>
    </row>
    <row r="91" spans="1:21" ht="15.6" x14ac:dyDescent="0.3">
      <c r="A91" s="11">
        <v>1525</v>
      </c>
      <c r="B91" s="12">
        <v>46042</v>
      </c>
      <c r="C91" s="4">
        <f t="shared" si="12"/>
        <v>2026</v>
      </c>
      <c r="D91" s="5">
        <f t="shared" si="13"/>
        <v>1</v>
      </c>
      <c r="E91" s="4">
        <f t="shared" si="14"/>
        <v>1</v>
      </c>
      <c r="F91" s="3" t="str">
        <f t="shared" si="15"/>
        <v>Jan</v>
      </c>
      <c r="G91" s="13" t="s">
        <v>0</v>
      </c>
      <c r="H91" s="13" t="s">
        <v>1</v>
      </c>
      <c r="I91" s="13" t="s">
        <v>19</v>
      </c>
      <c r="J91" s="13" t="s">
        <v>3</v>
      </c>
      <c r="K91" s="13" t="s">
        <v>34</v>
      </c>
      <c r="L91" s="13" t="s">
        <v>42</v>
      </c>
      <c r="M91" s="14">
        <v>2</v>
      </c>
      <c r="N91" s="15">
        <v>35.82</v>
      </c>
      <c r="O91" s="16">
        <v>0</v>
      </c>
      <c r="P91" s="15">
        <v>14.09</v>
      </c>
      <c r="Q91" s="15">
        <f t="shared" si="8"/>
        <v>71.64</v>
      </c>
      <c r="R91" s="15">
        <f t="shared" si="9"/>
        <v>28.18</v>
      </c>
      <c r="S91" s="15">
        <f t="shared" si="10"/>
        <v>43.46</v>
      </c>
      <c r="T91" s="17">
        <f t="shared" si="11"/>
        <v>0.60664433277498608</v>
      </c>
      <c r="U91" s="18">
        <v>1</v>
      </c>
    </row>
    <row r="92" spans="1:21" ht="15.6" x14ac:dyDescent="0.3">
      <c r="A92" s="2">
        <v>3233</v>
      </c>
      <c r="B92" s="3">
        <v>46042</v>
      </c>
      <c r="C92" s="4">
        <f t="shared" si="12"/>
        <v>2026</v>
      </c>
      <c r="D92" s="5">
        <f t="shared" si="13"/>
        <v>1</v>
      </c>
      <c r="E92" s="4">
        <f t="shared" si="14"/>
        <v>1</v>
      </c>
      <c r="F92" s="3" t="str">
        <f t="shared" si="15"/>
        <v>Jan</v>
      </c>
      <c r="G92" s="4" t="s">
        <v>0</v>
      </c>
      <c r="H92" s="4" t="s">
        <v>1</v>
      </c>
      <c r="I92" s="4" t="s">
        <v>2</v>
      </c>
      <c r="J92" s="4" t="s">
        <v>13</v>
      </c>
      <c r="K92" s="4" t="s">
        <v>23</v>
      </c>
      <c r="L92" s="4" t="s">
        <v>51</v>
      </c>
      <c r="M92" s="6">
        <v>3</v>
      </c>
      <c r="N92" s="7">
        <v>120.29</v>
      </c>
      <c r="O92" s="8">
        <v>0.1</v>
      </c>
      <c r="P92" s="7">
        <v>62.41</v>
      </c>
      <c r="Q92" s="7">
        <f t="shared" si="8"/>
        <v>324.78300000000002</v>
      </c>
      <c r="R92" s="7">
        <f t="shared" si="9"/>
        <v>187.23</v>
      </c>
      <c r="S92" s="7">
        <f t="shared" si="10"/>
        <v>137.55300000000003</v>
      </c>
      <c r="T92" s="9">
        <f t="shared" si="11"/>
        <v>0.42352278290427769</v>
      </c>
      <c r="U92" s="10">
        <v>1</v>
      </c>
    </row>
    <row r="93" spans="1:21" ht="15.6" x14ac:dyDescent="0.3">
      <c r="A93" s="11">
        <v>4455</v>
      </c>
      <c r="B93" s="12">
        <v>46042</v>
      </c>
      <c r="C93" s="4">
        <f t="shared" si="12"/>
        <v>2026</v>
      </c>
      <c r="D93" s="5">
        <f t="shared" si="13"/>
        <v>1</v>
      </c>
      <c r="E93" s="4">
        <f t="shared" si="14"/>
        <v>1</v>
      </c>
      <c r="F93" s="3" t="str">
        <f t="shared" si="15"/>
        <v>Jan</v>
      </c>
      <c r="G93" s="13" t="s">
        <v>6</v>
      </c>
      <c r="H93" s="13" t="s">
        <v>41</v>
      </c>
      <c r="I93" s="13" t="s">
        <v>28</v>
      </c>
      <c r="J93" s="13" t="s">
        <v>3</v>
      </c>
      <c r="K93" s="13" t="s">
        <v>23</v>
      </c>
      <c r="L93" s="13" t="s">
        <v>40</v>
      </c>
      <c r="M93" s="14">
        <v>1</v>
      </c>
      <c r="N93" s="15">
        <v>80.239999999999995</v>
      </c>
      <c r="O93" s="16">
        <v>0.1</v>
      </c>
      <c r="P93" s="15">
        <v>39.950000000000003</v>
      </c>
      <c r="Q93" s="15">
        <f t="shared" si="8"/>
        <v>72.215999999999994</v>
      </c>
      <c r="R93" s="15">
        <f t="shared" si="9"/>
        <v>39.950000000000003</v>
      </c>
      <c r="S93" s="15">
        <f t="shared" si="10"/>
        <v>32.265999999999991</v>
      </c>
      <c r="T93" s="17">
        <f t="shared" si="11"/>
        <v>0.44679849340866279</v>
      </c>
      <c r="U93" s="18">
        <v>1</v>
      </c>
    </row>
    <row r="94" spans="1:21" ht="15.6" x14ac:dyDescent="0.3">
      <c r="A94" s="2">
        <v>1769</v>
      </c>
      <c r="B94" s="3">
        <v>46043</v>
      </c>
      <c r="C94" s="4">
        <f t="shared" si="12"/>
        <v>2026</v>
      </c>
      <c r="D94" s="5">
        <f t="shared" si="13"/>
        <v>1</v>
      </c>
      <c r="E94" s="4">
        <f t="shared" si="14"/>
        <v>1</v>
      </c>
      <c r="F94" s="3" t="str">
        <f t="shared" si="15"/>
        <v>Jan</v>
      </c>
      <c r="G94" s="4" t="s">
        <v>0</v>
      </c>
      <c r="H94" s="4" t="s">
        <v>50</v>
      </c>
      <c r="I94" s="4" t="s">
        <v>19</v>
      </c>
      <c r="J94" s="4" t="s">
        <v>13</v>
      </c>
      <c r="K94" s="4" t="s">
        <v>34</v>
      </c>
      <c r="L94" s="4" t="s">
        <v>42</v>
      </c>
      <c r="M94" s="6">
        <v>2</v>
      </c>
      <c r="N94" s="7">
        <v>35.97</v>
      </c>
      <c r="O94" s="8">
        <v>0</v>
      </c>
      <c r="P94" s="7">
        <v>13.55</v>
      </c>
      <c r="Q94" s="7">
        <f t="shared" si="8"/>
        <v>71.94</v>
      </c>
      <c r="R94" s="7">
        <f t="shared" si="9"/>
        <v>27.1</v>
      </c>
      <c r="S94" s="7">
        <f t="shared" si="10"/>
        <v>44.839999999999996</v>
      </c>
      <c r="T94" s="9">
        <f t="shared" si="11"/>
        <v>0.62329719210453149</v>
      </c>
      <c r="U94" s="10">
        <v>1</v>
      </c>
    </row>
    <row r="95" spans="1:21" ht="15.6" x14ac:dyDescent="0.3">
      <c r="A95" s="11">
        <v>3467</v>
      </c>
      <c r="B95" s="12">
        <v>46043</v>
      </c>
      <c r="C95" s="4">
        <f t="shared" si="12"/>
        <v>2026</v>
      </c>
      <c r="D95" s="5">
        <f t="shared" si="13"/>
        <v>1</v>
      </c>
      <c r="E95" s="4">
        <f t="shared" si="14"/>
        <v>1</v>
      </c>
      <c r="F95" s="3" t="str">
        <f t="shared" si="15"/>
        <v>Jan</v>
      </c>
      <c r="G95" s="13" t="s">
        <v>6</v>
      </c>
      <c r="H95" s="13" t="s">
        <v>41</v>
      </c>
      <c r="I95" s="13" t="s">
        <v>2</v>
      </c>
      <c r="J95" s="13" t="s">
        <v>13</v>
      </c>
      <c r="K95" s="13" t="s">
        <v>9</v>
      </c>
      <c r="L95" s="13" t="s">
        <v>46</v>
      </c>
      <c r="M95" s="14">
        <v>1</v>
      </c>
      <c r="N95" s="15">
        <v>72.239999999999995</v>
      </c>
      <c r="O95" s="16">
        <v>0</v>
      </c>
      <c r="P95" s="15">
        <v>33.26</v>
      </c>
      <c r="Q95" s="15">
        <f t="shared" si="8"/>
        <v>72.239999999999995</v>
      </c>
      <c r="R95" s="15">
        <f t="shared" si="9"/>
        <v>33.26</v>
      </c>
      <c r="S95" s="15">
        <f t="shared" si="10"/>
        <v>38.979999999999997</v>
      </c>
      <c r="T95" s="17">
        <f t="shared" si="11"/>
        <v>0.53959025470653377</v>
      </c>
      <c r="U95" s="18">
        <v>1</v>
      </c>
    </row>
    <row r="96" spans="1:21" ht="15.6" x14ac:dyDescent="0.3">
      <c r="A96" s="2">
        <v>3911</v>
      </c>
      <c r="B96" s="3">
        <v>46043</v>
      </c>
      <c r="C96" s="4">
        <f t="shared" si="12"/>
        <v>2026</v>
      </c>
      <c r="D96" s="5">
        <f t="shared" si="13"/>
        <v>1</v>
      </c>
      <c r="E96" s="4">
        <f t="shared" si="14"/>
        <v>1</v>
      </c>
      <c r="F96" s="3" t="str">
        <f t="shared" si="15"/>
        <v>Jan</v>
      </c>
      <c r="G96" s="4" t="s">
        <v>0</v>
      </c>
      <c r="H96" s="4" t="s">
        <v>50</v>
      </c>
      <c r="I96" s="4" t="s">
        <v>2</v>
      </c>
      <c r="J96" s="4" t="s">
        <v>3</v>
      </c>
      <c r="K96" s="4" t="s">
        <v>9</v>
      </c>
      <c r="L96" s="4" t="s">
        <v>37</v>
      </c>
      <c r="M96" s="6">
        <v>5</v>
      </c>
      <c r="N96" s="7">
        <v>152.81</v>
      </c>
      <c r="O96" s="8">
        <v>0</v>
      </c>
      <c r="P96" s="7">
        <v>78.989999999999995</v>
      </c>
      <c r="Q96" s="7">
        <f t="shared" si="8"/>
        <v>764.05</v>
      </c>
      <c r="R96" s="7">
        <f t="shared" si="9"/>
        <v>394.95</v>
      </c>
      <c r="S96" s="7">
        <f t="shared" si="10"/>
        <v>369.09999999999997</v>
      </c>
      <c r="T96" s="9">
        <f t="shared" si="11"/>
        <v>0.48308356782933054</v>
      </c>
      <c r="U96" s="10">
        <v>1</v>
      </c>
    </row>
    <row r="97" spans="1:21" ht="15.6" x14ac:dyDescent="0.3">
      <c r="A97" s="11">
        <v>4401</v>
      </c>
      <c r="B97" s="12">
        <v>46043</v>
      </c>
      <c r="C97" s="4">
        <f t="shared" si="12"/>
        <v>2026</v>
      </c>
      <c r="D97" s="5">
        <f t="shared" si="13"/>
        <v>1</v>
      </c>
      <c r="E97" s="4">
        <f t="shared" si="14"/>
        <v>1</v>
      </c>
      <c r="F97" s="3" t="str">
        <f t="shared" si="15"/>
        <v>Jan</v>
      </c>
      <c r="G97" s="13" t="s">
        <v>0</v>
      </c>
      <c r="H97" s="13" t="s">
        <v>50</v>
      </c>
      <c r="I97" s="13" t="s">
        <v>2</v>
      </c>
      <c r="J97" s="13" t="s">
        <v>13</v>
      </c>
      <c r="K97" s="13" t="s">
        <v>4</v>
      </c>
      <c r="L97" s="13" t="s">
        <v>5</v>
      </c>
      <c r="M97" s="14">
        <v>3</v>
      </c>
      <c r="N97" s="15">
        <v>83.34</v>
      </c>
      <c r="O97" s="16">
        <v>0</v>
      </c>
      <c r="P97" s="15">
        <v>41.44</v>
      </c>
      <c r="Q97" s="15">
        <f t="shared" si="8"/>
        <v>250.02</v>
      </c>
      <c r="R97" s="15">
        <f t="shared" si="9"/>
        <v>124.32</v>
      </c>
      <c r="S97" s="15">
        <f t="shared" si="10"/>
        <v>125.70000000000002</v>
      </c>
      <c r="T97" s="17">
        <f t="shared" si="11"/>
        <v>0.50275977921766268</v>
      </c>
      <c r="U97" s="18">
        <v>1</v>
      </c>
    </row>
    <row r="98" spans="1:21" ht="15.6" x14ac:dyDescent="0.3">
      <c r="A98" s="2">
        <v>4864</v>
      </c>
      <c r="B98" s="3">
        <v>46043</v>
      </c>
      <c r="C98" s="4">
        <f t="shared" si="12"/>
        <v>2026</v>
      </c>
      <c r="D98" s="5">
        <f t="shared" si="13"/>
        <v>1</v>
      </c>
      <c r="E98" s="4">
        <f t="shared" si="14"/>
        <v>1</v>
      </c>
      <c r="F98" s="3" t="str">
        <f t="shared" si="15"/>
        <v>Jan</v>
      </c>
      <c r="G98" s="4" t="s">
        <v>20</v>
      </c>
      <c r="H98" s="4" t="s">
        <v>47</v>
      </c>
      <c r="I98" s="4" t="s">
        <v>2</v>
      </c>
      <c r="J98" s="4" t="s">
        <v>3</v>
      </c>
      <c r="K98" s="4" t="s">
        <v>34</v>
      </c>
      <c r="L98" s="4" t="s">
        <v>42</v>
      </c>
      <c r="M98" s="6">
        <v>1</v>
      </c>
      <c r="N98" s="7">
        <v>35.869999999999997</v>
      </c>
      <c r="O98" s="8">
        <v>0</v>
      </c>
      <c r="P98" s="7">
        <v>13.64</v>
      </c>
      <c r="Q98" s="7">
        <f t="shared" si="8"/>
        <v>35.869999999999997</v>
      </c>
      <c r="R98" s="7">
        <f t="shared" si="9"/>
        <v>13.64</v>
      </c>
      <c r="S98" s="7">
        <f t="shared" si="10"/>
        <v>22.229999999999997</v>
      </c>
      <c r="T98" s="9">
        <f t="shared" si="11"/>
        <v>0.61973794257039305</v>
      </c>
      <c r="U98" s="10">
        <v>1</v>
      </c>
    </row>
    <row r="99" spans="1:21" ht="15.6" x14ac:dyDescent="0.3">
      <c r="A99" s="11">
        <v>347</v>
      </c>
      <c r="B99" s="12">
        <v>46044</v>
      </c>
      <c r="C99" s="4">
        <f t="shared" si="12"/>
        <v>2026</v>
      </c>
      <c r="D99" s="5">
        <f t="shared" si="13"/>
        <v>1</v>
      </c>
      <c r="E99" s="4">
        <f t="shared" si="14"/>
        <v>1</v>
      </c>
      <c r="F99" s="3" t="str">
        <f t="shared" si="15"/>
        <v>Jan</v>
      </c>
      <c r="G99" s="13" t="s">
        <v>20</v>
      </c>
      <c r="H99" s="13" t="s">
        <v>21</v>
      </c>
      <c r="I99" s="13" t="s">
        <v>28</v>
      </c>
      <c r="J99" s="13" t="s">
        <v>13</v>
      </c>
      <c r="K99" s="13" t="s">
        <v>23</v>
      </c>
      <c r="L99" s="13" t="s">
        <v>29</v>
      </c>
      <c r="M99" s="14">
        <v>1</v>
      </c>
      <c r="N99" s="15">
        <v>199.42</v>
      </c>
      <c r="O99" s="16">
        <v>0.05</v>
      </c>
      <c r="P99" s="15">
        <v>101.82</v>
      </c>
      <c r="Q99" s="15">
        <f t="shared" si="8"/>
        <v>189.44899999999998</v>
      </c>
      <c r="R99" s="15">
        <f t="shared" si="9"/>
        <v>101.82</v>
      </c>
      <c r="S99" s="15">
        <f t="shared" si="10"/>
        <v>87.628999999999991</v>
      </c>
      <c r="T99" s="17">
        <f t="shared" si="11"/>
        <v>0.46254664843836601</v>
      </c>
      <c r="U99" s="18">
        <v>1</v>
      </c>
    </row>
    <row r="100" spans="1:21" ht="15.6" x14ac:dyDescent="0.3">
      <c r="A100" s="2">
        <v>2051</v>
      </c>
      <c r="B100" s="3">
        <v>46044</v>
      </c>
      <c r="C100" s="4">
        <f t="shared" si="12"/>
        <v>2026</v>
      </c>
      <c r="D100" s="5">
        <f t="shared" si="13"/>
        <v>1</v>
      </c>
      <c r="E100" s="4">
        <f t="shared" si="14"/>
        <v>1</v>
      </c>
      <c r="F100" s="3" t="str">
        <f t="shared" si="15"/>
        <v>Jan</v>
      </c>
      <c r="G100" s="4" t="s">
        <v>11</v>
      </c>
      <c r="H100" s="4" t="s">
        <v>25</v>
      </c>
      <c r="I100" s="4" t="s">
        <v>2</v>
      </c>
      <c r="J100" s="4" t="s">
        <v>13</v>
      </c>
      <c r="K100" s="4" t="s">
        <v>23</v>
      </c>
      <c r="L100" s="4" t="s">
        <v>24</v>
      </c>
      <c r="M100" s="6">
        <v>3</v>
      </c>
      <c r="N100" s="7">
        <v>347.41</v>
      </c>
      <c r="O100" s="8">
        <v>0.1</v>
      </c>
      <c r="P100" s="7">
        <v>192.13</v>
      </c>
      <c r="Q100" s="7">
        <f t="shared" si="8"/>
        <v>938.00700000000006</v>
      </c>
      <c r="R100" s="7">
        <f t="shared" si="9"/>
        <v>576.39</v>
      </c>
      <c r="S100" s="7">
        <f t="shared" si="10"/>
        <v>361.61700000000008</v>
      </c>
      <c r="T100" s="9">
        <f t="shared" si="11"/>
        <v>0.38551631277804971</v>
      </c>
      <c r="U100" s="10">
        <v>1</v>
      </c>
    </row>
    <row r="101" spans="1:21" ht="15.6" x14ac:dyDescent="0.3">
      <c r="A101" s="11">
        <v>2314</v>
      </c>
      <c r="B101" s="12">
        <v>46044</v>
      </c>
      <c r="C101" s="4">
        <f t="shared" si="12"/>
        <v>2026</v>
      </c>
      <c r="D101" s="5">
        <f t="shared" si="13"/>
        <v>1</v>
      </c>
      <c r="E101" s="4">
        <f t="shared" si="14"/>
        <v>1</v>
      </c>
      <c r="F101" s="3" t="str">
        <f t="shared" si="15"/>
        <v>Jan</v>
      </c>
      <c r="G101" s="13" t="s">
        <v>0</v>
      </c>
      <c r="H101" s="13" t="s">
        <v>36</v>
      </c>
      <c r="I101" s="13" t="s">
        <v>2</v>
      </c>
      <c r="J101" s="13" t="s">
        <v>13</v>
      </c>
      <c r="K101" s="13" t="s">
        <v>4</v>
      </c>
      <c r="L101" s="13" t="s">
        <v>26</v>
      </c>
      <c r="M101" s="14">
        <v>1</v>
      </c>
      <c r="N101" s="15">
        <v>40.28</v>
      </c>
      <c r="O101" s="16">
        <v>0</v>
      </c>
      <c r="P101" s="15">
        <v>16.79</v>
      </c>
      <c r="Q101" s="15">
        <f t="shared" si="8"/>
        <v>40.28</v>
      </c>
      <c r="R101" s="15">
        <f t="shared" si="9"/>
        <v>16.79</v>
      </c>
      <c r="S101" s="15">
        <f t="shared" si="10"/>
        <v>23.490000000000002</v>
      </c>
      <c r="T101" s="17">
        <f t="shared" si="11"/>
        <v>0.58316782522343602</v>
      </c>
      <c r="U101" s="18">
        <v>1</v>
      </c>
    </row>
    <row r="102" spans="1:21" ht="15.6" x14ac:dyDescent="0.3">
      <c r="A102" s="2">
        <v>3861</v>
      </c>
      <c r="B102" s="3">
        <v>46044</v>
      </c>
      <c r="C102" s="4">
        <f t="shared" si="12"/>
        <v>2026</v>
      </c>
      <c r="D102" s="5">
        <f t="shared" si="13"/>
        <v>1</v>
      </c>
      <c r="E102" s="4">
        <f t="shared" si="14"/>
        <v>1</v>
      </c>
      <c r="F102" s="3" t="str">
        <f t="shared" si="15"/>
        <v>Jan</v>
      </c>
      <c r="G102" s="4" t="s">
        <v>20</v>
      </c>
      <c r="H102" s="4" t="s">
        <v>47</v>
      </c>
      <c r="I102" s="4" t="s">
        <v>2</v>
      </c>
      <c r="J102" s="4" t="s">
        <v>3</v>
      </c>
      <c r="K102" s="4" t="s">
        <v>23</v>
      </c>
      <c r="L102" s="4" t="s">
        <v>29</v>
      </c>
      <c r="M102" s="6">
        <v>3</v>
      </c>
      <c r="N102" s="7">
        <v>195.49</v>
      </c>
      <c r="O102" s="8">
        <v>0.05</v>
      </c>
      <c r="P102" s="7">
        <v>106.38</v>
      </c>
      <c r="Q102" s="7">
        <f t="shared" si="8"/>
        <v>557.14649999999995</v>
      </c>
      <c r="R102" s="7">
        <f t="shared" si="9"/>
        <v>319.14</v>
      </c>
      <c r="S102" s="7">
        <f t="shared" si="10"/>
        <v>238.00649999999996</v>
      </c>
      <c r="T102" s="9">
        <f t="shared" si="11"/>
        <v>0.42718836069148775</v>
      </c>
      <c r="U102" s="10">
        <v>1</v>
      </c>
    </row>
    <row r="103" spans="1:21" ht="15.6" x14ac:dyDescent="0.3">
      <c r="A103" s="11">
        <v>843</v>
      </c>
      <c r="B103" s="12">
        <v>46045</v>
      </c>
      <c r="C103" s="4">
        <f t="shared" si="12"/>
        <v>2026</v>
      </c>
      <c r="D103" s="5">
        <f t="shared" si="13"/>
        <v>1</v>
      </c>
      <c r="E103" s="4">
        <f t="shared" si="14"/>
        <v>1</v>
      </c>
      <c r="F103" s="3" t="str">
        <f t="shared" si="15"/>
        <v>Jan</v>
      </c>
      <c r="G103" s="13" t="s">
        <v>6</v>
      </c>
      <c r="H103" s="13" t="s">
        <v>41</v>
      </c>
      <c r="I103" s="13" t="s">
        <v>2</v>
      </c>
      <c r="J103" s="13" t="s">
        <v>3</v>
      </c>
      <c r="K103" s="13" t="s">
        <v>34</v>
      </c>
      <c r="L103" s="13" t="s">
        <v>42</v>
      </c>
      <c r="M103" s="14">
        <v>2</v>
      </c>
      <c r="N103" s="15">
        <v>35.75</v>
      </c>
      <c r="O103" s="16">
        <v>0</v>
      </c>
      <c r="P103" s="15">
        <v>13.94</v>
      </c>
      <c r="Q103" s="15">
        <f t="shared" si="8"/>
        <v>71.5</v>
      </c>
      <c r="R103" s="15">
        <f t="shared" si="9"/>
        <v>27.88</v>
      </c>
      <c r="S103" s="15">
        <f t="shared" si="10"/>
        <v>43.620000000000005</v>
      </c>
      <c r="T103" s="17">
        <f t="shared" si="11"/>
        <v>0.61006993006993016</v>
      </c>
      <c r="U103" s="18">
        <v>1</v>
      </c>
    </row>
    <row r="104" spans="1:21" ht="15.6" x14ac:dyDescent="0.3">
      <c r="A104" s="2">
        <v>868</v>
      </c>
      <c r="B104" s="3">
        <v>46045</v>
      </c>
      <c r="C104" s="4">
        <f t="shared" si="12"/>
        <v>2026</v>
      </c>
      <c r="D104" s="5">
        <f t="shared" si="13"/>
        <v>1</v>
      </c>
      <c r="E104" s="4">
        <f t="shared" si="14"/>
        <v>1</v>
      </c>
      <c r="F104" s="3" t="str">
        <f t="shared" si="15"/>
        <v>Jan</v>
      </c>
      <c r="G104" s="4" t="s">
        <v>0</v>
      </c>
      <c r="H104" s="4" t="s">
        <v>50</v>
      </c>
      <c r="I104" s="4" t="s">
        <v>2</v>
      </c>
      <c r="J104" s="4" t="s">
        <v>3</v>
      </c>
      <c r="K104" s="4" t="s">
        <v>4</v>
      </c>
      <c r="L104" s="4" t="s">
        <v>30</v>
      </c>
      <c r="M104" s="6">
        <v>1</v>
      </c>
      <c r="N104" s="7">
        <v>103.39</v>
      </c>
      <c r="O104" s="8">
        <v>0</v>
      </c>
      <c r="P104" s="7">
        <v>51.32</v>
      </c>
      <c r="Q104" s="7">
        <f t="shared" si="8"/>
        <v>103.39</v>
      </c>
      <c r="R104" s="7">
        <f t="shared" si="9"/>
        <v>51.32</v>
      </c>
      <c r="S104" s="7">
        <f t="shared" si="10"/>
        <v>52.07</v>
      </c>
      <c r="T104" s="9">
        <f t="shared" si="11"/>
        <v>0.50362704323435536</v>
      </c>
      <c r="U104" s="10">
        <v>1</v>
      </c>
    </row>
    <row r="105" spans="1:21" ht="15.6" x14ac:dyDescent="0.3">
      <c r="A105" s="11">
        <v>890</v>
      </c>
      <c r="B105" s="12">
        <v>46045</v>
      </c>
      <c r="C105" s="4">
        <f t="shared" si="12"/>
        <v>2026</v>
      </c>
      <c r="D105" s="5">
        <f t="shared" si="13"/>
        <v>1</v>
      </c>
      <c r="E105" s="4">
        <f t="shared" si="14"/>
        <v>1</v>
      </c>
      <c r="F105" s="3" t="str">
        <f t="shared" si="15"/>
        <v>Jan</v>
      </c>
      <c r="G105" s="13" t="s">
        <v>0</v>
      </c>
      <c r="H105" s="13" t="s">
        <v>50</v>
      </c>
      <c r="I105" s="13" t="s">
        <v>2</v>
      </c>
      <c r="J105" s="13" t="s">
        <v>13</v>
      </c>
      <c r="K105" s="13" t="s">
        <v>23</v>
      </c>
      <c r="L105" s="13" t="s">
        <v>40</v>
      </c>
      <c r="M105" s="14">
        <v>3</v>
      </c>
      <c r="N105" s="15">
        <v>81.98</v>
      </c>
      <c r="O105" s="16">
        <v>0.1</v>
      </c>
      <c r="P105" s="15">
        <v>40.229999999999997</v>
      </c>
      <c r="Q105" s="15">
        <f t="shared" si="8"/>
        <v>221.346</v>
      </c>
      <c r="R105" s="15">
        <f t="shared" si="9"/>
        <v>120.69</v>
      </c>
      <c r="S105" s="15">
        <f t="shared" si="10"/>
        <v>100.65600000000001</v>
      </c>
      <c r="T105" s="17">
        <f t="shared" si="11"/>
        <v>0.45474505977067581</v>
      </c>
      <c r="U105" s="18">
        <v>1</v>
      </c>
    </row>
    <row r="106" spans="1:21" ht="15.6" x14ac:dyDescent="0.3">
      <c r="A106" s="2">
        <v>2185</v>
      </c>
      <c r="B106" s="3">
        <v>46045</v>
      </c>
      <c r="C106" s="4">
        <f t="shared" si="12"/>
        <v>2026</v>
      </c>
      <c r="D106" s="5">
        <f t="shared" si="13"/>
        <v>1</v>
      </c>
      <c r="E106" s="4">
        <f t="shared" si="14"/>
        <v>1</v>
      </c>
      <c r="F106" s="3" t="str">
        <f t="shared" si="15"/>
        <v>Jan</v>
      </c>
      <c r="G106" s="4" t="s">
        <v>11</v>
      </c>
      <c r="H106" s="4" t="s">
        <v>12</v>
      </c>
      <c r="I106" s="4" t="s">
        <v>8</v>
      </c>
      <c r="J106" s="4" t="s">
        <v>16</v>
      </c>
      <c r="K106" s="4" t="s">
        <v>23</v>
      </c>
      <c r="L106" s="4" t="s">
        <v>24</v>
      </c>
      <c r="M106" s="6">
        <v>10</v>
      </c>
      <c r="N106" s="7">
        <v>337.69</v>
      </c>
      <c r="O106" s="8">
        <v>0.1</v>
      </c>
      <c r="P106" s="7">
        <v>200.27</v>
      </c>
      <c r="Q106" s="7">
        <f t="shared" si="8"/>
        <v>3039.21</v>
      </c>
      <c r="R106" s="7">
        <f t="shared" si="9"/>
        <v>2002.7</v>
      </c>
      <c r="S106" s="7">
        <f t="shared" si="10"/>
        <v>1036.51</v>
      </c>
      <c r="T106" s="9">
        <f t="shared" si="11"/>
        <v>0.34104586389226149</v>
      </c>
      <c r="U106" s="10">
        <v>1</v>
      </c>
    </row>
    <row r="107" spans="1:21" ht="15.6" x14ac:dyDescent="0.3">
      <c r="A107" s="11">
        <v>2335</v>
      </c>
      <c r="B107" s="12">
        <v>46045</v>
      </c>
      <c r="C107" s="4">
        <f t="shared" si="12"/>
        <v>2026</v>
      </c>
      <c r="D107" s="5">
        <f t="shared" si="13"/>
        <v>1</v>
      </c>
      <c r="E107" s="4">
        <f t="shared" si="14"/>
        <v>1</v>
      </c>
      <c r="F107" s="3" t="str">
        <f t="shared" si="15"/>
        <v>Jan</v>
      </c>
      <c r="G107" s="13" t="s">
        <v>20</v>
      </c>
      <c r="H107" s="13" t="s">
        <v>33</v>
      </c>
      <c r="I107" s="13" t="s">
        <v>2</v>
      </c>
      <c r="J107" s="13" t="s">
        <v>13</v>
      </c>
      <c r="K107" s="13" t="s">
        <v>23</v>
      </c>
      <c r="L107" s="13" t="s">
        <v>24</v>
      </c>
      <c r="M107" s="14">
        <v>2</v>
      </c>
      <c r="N107" s="15">
        <v>333.29</v>
      </c>
      <c r="O107" s="16">
        <v>0</v>
      </c>
      <c r="P107" s="15">
        <v>197.18</v>
      </c>
      <c r="Q107" s="15">
        <f t="shared" si="8"/>
        <v>666.58</v>
      </c>
      <c r="R107" s="15">
        <f t="shared" si="9"/>
        <v>394.36</v>
      </c>
      <c r="S107" s="15">
        <f t="shared" si="10"/>
        <v>272.22000000000003</v>
      </c>
      <c r="T107" s="17">
        <f t="shared" si="11"/>
        <v>0.40838308980167426</v>
      </c>
      <c r="U107" s="18">
        <v>1</v>
      </c>
    </row>
    <row r="108" spans="1:21" ht="15.6" x14ac:dyDescent="0.3">
      <c r="A108" s="2">
        <v>2784</v>
      </c>
      <c r="B108" s="3">
        <v>46045</v>
      </c>
      <c r="C108" s="4">
        <f t="shared" si="12"/>
        <v>2026</v>
      </c>
      <c r="D108" s="5">
        <f t="shared" si="13"/>
        <v>1</v>
      </c>
      <c r="E108" s="4">
        <f t="shared" si="14"/>
        <v>1</v>
      </c>
      <c r="F108" s="3" t="str">
        <f t="shared" si="15"/>
        <v>Jan</v>
      </c>
      <c r="G108" s="4" t="s">
        <v>0</v>
      </c>
      <c r="H108" s="4" t="s">
        <v>50</v>
      </c>
      <c r="I108" s="4" t="s">
        <v>19</v>
      </c>
      <c r="J108" s="4" t="s">
        <v>13</v>
      </c>
      <c r="K108" s="4" t="s">
        <v>4</v>
      </c>
      <c r="L108" s="4" t="s">
        <v>5</v>
      </c>
      <c r="M108" s="6">
        <v>1</v>
      </c>
      <c r="N108" s="7">
        <v>80.11</v>
      </c>
      <c r="O108" s="8">
        <v>0.05</v>
      </c>
      <c r="P108" s="7">
        <v>43.54</v>
      </c>
      <c r="Q108" s="7">
        <f t="shared" si="8"/>
        <v>76.104500000000002</v>
      </c>
      <c r="R108" s="7">
        <f t="shared" si="9"/>
        <v>43.54</v>
      </c>
      <c r="S108" s="7">
        <f t="shared" si="10"/>
        <v>32.564500000000002</v>
      </c>
      <c r="T108" s="9">
        <f t="shared" si="11"/>
        <v>0.42789191177919839</v>
      </c>
      <c r="U108" s="10">
        <v>1</v>
      </c>
    </row>
    <row r="109" spans="1:21" ht="15.6" x14ac:dyDescent="0.3">
      <c r="A109" s="11">
        <v>3820</v>
      </c>
      <c r="B109" s="12">
        <v>46045</v>
      </c>
      <c r="C109" s="4">
        <f t="shared" si="12"/>
        <v>2026</v>
      </c>
      <c r="D109" s="5">
        <f t="shared" si="13"/>
        <v>1</v>
      </c>
      <c r="E109" s="4">
        <f t="shared" si="14"/>
        <v>1</v>
      </c>
      <c r="F109" s="3" t="str">
        <f t="shared" si="15"/>
        <v>Jan</v>
      </c>
      <c r="G109" s="13" t="s">
        <v>20</v>
      </c>
      <c r="H109" s="13" t="s">
        <v>47</v>
      </c>
      <c r="I109" s="13" t="s">
        <v>19</v>
      </c>
      <c r="J109" s="13" t="s">
        <v>13</v>
      </c>
      <c r="K109" s="13" t="s">
        <v>23</v>
      </c>
      <c r="L109" s="13" t="s">
        <v>40</v>
      </c>
      <c r="M109" s="14">
        <v>1</v>
      </c>
      <c r="N109" s="15">
        <v>82.6</v>
      </c>
      <c r="O109" s="16">
        <v>0.05</v>
      </c>
      <c r="P109" s="15">
        <v>38.299999999999997</v>
      </c>
      <c r="Q109" s="15">
        <f t="shared" si="8"/>
        <v>78.469999999999985</v>
      </c>
      <c r="R109" s="15">
        <f t="shared" si="9"/>
        <v>38.299999999999997</v>
      </c>
      <c r="S109" s="15">
        <f t="shared" si="10"/>
        <v>40.169999999999987</v>
      </c>
      <c r="T109" s="17">
        <f t="shared" si="11"/>
        <v>0.51191538167452522</v>
      </c>
      <c r="U109" s="18">
        <v>1</v>
      </c>
    </row>
    <row r="110" spans="1:21" ht="15.6" x14ac:dyDescent="0.3">
      <c r="A110" s="2">
        <v>994</v>
      </c>
      <c r="B110" s="3">
        <v>46046</v>
      </c>
      <c r="C110" s="4">
        <f t="shared" si="12"/>
        <v>2026</v>
      </c>
      <c r="D110" s="5">
        <f t="shared" si="13"/>
        <v>1</v>
      </c>
      <c r="E110" s="4">
        <f t="shared" si="14"/>
        <v>1</v>
      </c>
      <c r="F110" s="3" t="str">
        <f t="shared" si="15"/>
        <v>Jan</v>
      </c>
      <c r="G110" s="4" t="s">
        <v>0</v>
      </c>
      <c r="H110" s="4" t="s">
        <v>50</v>
      </c>
      <c r="I110" s="4" t="s">
        <v>2</v>
      </c>
      <c r="J110" s="4" t="s">
        <v>3</v>
      </c>
      <c r="K110" s="4" t="s">
        <v>9</v>
      </c>
      <c r="L110" s="4" t="s">
        <v>10</v>
      </c>
      <c r="M110" s="6">
        <v>1</v>
      </c>
      <c r="N110" s="7">
        <v>94.07</v>
      </c>
      <c r="O110" s="8">
        <v>0</v>
      </c>
      <c r="P110" s="7">
        <v>46.28</v>
      </c>
      <c r="Q110" s="7">
        <f t="shared" si="8"/>
        <v>94.07</v>
      </c>
      <c r="R110" s="7">
        <f t="shared" si="9"/>
        <v>46.28</v>
      </c>
      <c r="S110" s="7">
        <f t="shared" si="10"/>
        <v>47.789999999999992</v>
      </c>
      <c r="T110" s="9">
        <f t="shared" si="11"/>
        <v>0.50802593813117891</v>
      </c>
      <c r="U110" s="10">
        <v>1</v>
      </c>
    </row>
    <row r="111" spans="1:21" ht="15.6" x14ac:dyDescent="0.3">
      <c r="A111" s="11">
        <v>1643</v>
      </c>
      <c r="B111" s="12">
        <v>46046</v>
      </c>
      <c r="C111" s="4">
        <f t="shared" si="12"/>
        <v>2026</v>
      </c>
      <c r="D111" s="5">
        <f t="shared" si="13"/>
        <v>1</v>
      </c>
      <c r="E111" s="4">
        <f t="shared" si="14"/>
        <v>1</v>
      </c>
      <c r="F111" s="3" t="str">
        <f t="shared" si="15"/>
        <v>Jan</v>
      </c>
      <c r="G111" s="13" t="s">
        <v>0</v>
      </c>
      <c r="H111" s="13" t="s">
        <v>50</v>
      </c>
      <c r="I111" s="13" t="s">
        <v>2</v>
      </c>
      <c r="J111" s="13" t="s">
        <v>3</v>
      </c>
      <c r="K111" s="13" t="s">
        <v>14</v>
      </c>
      <c r="L111" s="13" t="s">
        <v>48</v>
      </c>
      <c r="M111" s="14">
        <v>1</v>
      </c>
      <c r="N111" s="15">
        <v>163.71</v>
      </c>
      <c r="O111" s="16">
        <v>0</v>
      </c>
      <c r="P111" s="15">
        <v>90.06</v>
      </c>
      <c r="Q111" s="15">
        <f t="shared" si="8"/>
        <v>163.71</v>
      </c>
      <c r="R111" s="15">
        <f t="shared" si="9"/>
        <v>90.06</v>
      </c>
      <c r="S111" s="15">
        <f t="shared" si="10"/>
        <v>73.650000000000006</v>
      </c>
      <c r="T111" s="17">
        <f t="shared" si="11"/>
        <v>0.44988088693421296</v>
      </c>
      <c r="U111" s="18">
        <v>1</v>
      </c>
    </row>
    <row r="112" spans="1:21" ht="15.6" x14ac:dyDescent="0.3">
      <c r="A112" s="2">
        <v>1971</v>
      </c>
      <c r="B112" s="3">
        <v>46046</v>
      </c>
      <c r="C112" s="4">
        <f t="shared" si="12"/>
        <v>2026</v>
      </c>
      <c r="D112" s="5">
        <f t="shared" si="13"/>
        <v>1</v>
      </c>
      <c r="E112" s="4">
        <f t="shared" si="14"/>
        <v>1</v>
      </c>
      <c r="F112" s="3" t="str">
        <f t="shared" si="15"/>
        <v>Jan</v>
      </c>
      <c r="G112" s="4" t="s">
        <v>20</v>
      </c>
      <c r="H112" s="4" t="s">
        <v>33</v>
      </c>
      <c r="I112" s="4" t="s">
        <v>19</v>
      </c>
      <c r="J112" s="4" t="s">
        <v>3</v>
      </c>
      <c r="K112" s="4" t="s">
        <v>23</v>
      </c>
      <c r="L112" s="4" t="s">
        <v>29</v>
      </c>
      <c r="M112" s="6">
        <v>4</v>
      </c>
      <c r="N112" s="7">
        <v>191.43</v>
      </c>
      <c r="O112" s="8">
        <v>0</v>
      </c>
      <c r="P112" s="7">
        <v>106.82</v>
      </c>
      <c r="Q112" s="7">
        <f t="shared" si="8"/>
        <v>765.72</v>
      </c>
      <c r="R112" s="7">
        <f t="shared" si="9"/>
        <v>427.28</v>
      </c>
      <c r="S112" s="7">
        <f t="shared" si="10"/>
        <v>338.44000000000005</v>
      </c>
      <c r="T112" s="9">
        <f t="shared" si="11"/>
        <v>0.441989238886277</v>
      </c>
      <c r="U112" s="10">
        <v>1</v>
      </c>
    </row>
    <row r="113" spans="1:21" ht="15.6" x14ac:dyDescent="0.3">
      <c r="A113" s="11">
        <v>2828</v>
      </c>
      <c r="B113" s="12">
        <v>46046</v>
      </c>
      <c r="C113" s="4">
        <f t="shared" si="12"/>
        <v>2026</v>
      </c>
      <c r="D113" s="5">
        <f t="shared" si="13"/>
        <v>1</v>
      </c>
      <c r="E113" s="4">
        <f t="shared" si="14"/>
        <v>1</v>
      </c>
      <c r="F113" s="3" t="str">
        <f t="shared" si="15"/>
        <v>Jan</v>
      </c>
      <c r="G113" s="13" t="s">
        <v>6</v>
      </c>
      <c r="H113" s="13" t="s">
        <v>41</v>
      </c>
      <c r="I113" s="13" t="s">
        <v>8</v>
      </c>
      <c r="J113" s="13" t="s">
        <v>16</v>
      </c>
      <c r="K113" s="13" t="s">
        <v>14</v>
      </c>
      <c r="L113" s="13" t="s">
        <v>32</v>
      </c>
      <c r="M113" s="14">
        <v>3</v>
      </c>
      <c r="N113" s="15">
        <v>46.94</v>
      </c>
      <c r="O113" s="16">
        <v>0.05</v>
      </c>
      <c r="P113" s="15">
        <v>18.18</v>
      </c>
      <c r="Q113" s="15">
        <f t="shared" si="8"/>
        <v>133.779</v>
      </c>
      <c r="R113" s="15">
        <f t="shared" si="9"/>
        <v>54.54</v>
      </c>
      <c r="S113" s="15">
        <f t="shared" si="10"/>
        <v>79.239000000000004</v>
      </c>
      <c r="T113" s="17">
        <f t="shared" si="11"/>
        <v>0.59231269481757232</v>
      </c>
      <c r="U113" s="18">
        <v>1</v>
      </c>
    </row>
    <row r="114" spans="1:21" ht="15.6" x14ac:dyDescent="0.3">
      <c r="A114" s="2">
        <v>5175</v>
      </c>
      <c r="B114" s="3">
        <v>46046</v>
      </c>
      <c r="C114" s="4">
        <f t="shared" si="12"/>
        <v>2026</v>
      </c>
      <c r="D114" s="5">
        <f t="shared" si="13"/>
        <v>1</v>
      </c>
      <c r="E114" s="4">
        <f t="shared" si="14"/>
        <v>1</v>
      </c>
      <c r="F114" s="3" t="str">
        <f t="shared" si="15"/>
        <v>Jan</v>
      </c>
      <c r="G114" s="4" t="s">
        <v>20</v>
      </c>
      <c r="H114" s="4" t="s">
        <v>31</v>
      </c>
      <c r="I114" s="4" t="s">
        <v>2</v>
      </c>
      <c r="J114" s="4" t="s">
        <v>3</v>
      </c>
      <c r="K114" s="4" t="s">
        <v>9</v>
      </c>
      <c r="L114" s="4" t="s">
        <v>17</v>
      </c>
      <c r="M114" s="6">
        <v>1</v>
      </c>
      <c r="N114" s="7">
        <v>147.21</v>
      </c>
      <c r="O114" s="8">
        <v>0</v>
      </c>
      <c r="P114" s="7">
        <v>79.510000000000005</v>
      </c>
      <c r="Q114" s="7">
        <f t="shared" si="8"/>
        <v>147.21</v>
      </c>
      <c r="R114" s="7">
        <f t="shared" si="9"/>
        <v>79.510000000000005</v>
      </c>
      <c r="S114" s="7">
        <f t="shared" si="10"/>
        <v>67.7</v>
      </c>
      <c r="T114" s="9">
        <f t="shared" si="11"/>
        <v>0.45988723592147274</v>
      </c>
      <c r="U114" s="10">
        <v>1</v>
      </c>
    </row>
    <row r="115" spans="1:21" ht="15.6" x14ac:dyDescent="0.3">
      <c r="A115" s="11">
        <v>1874</v>
      </c>
      <c r="B115" s="12">
        <v>46047</v>
      </c>
      <c r="C115" s="4">
        <f t="shared" si="12"/>
        <v>2026</v>
      </c>
      <c r="D115" s="5">
        <f t="shared" si="13"/>
        <v>1</v>
      </c>
      <c r="E115" s="4">
        <f t="shared" si="14"/>
        <v>1</v>
      </c>
      <c r="F115" s="3" t="str">
        <f t="shared" si="15"/>
        <v>Jan</v>
      </c>
      <c r="G115" s="13" t="s">
        <v>0</v>
      </c>
      <c r="H115" s="13" t="s">
        <v>1</v>
      </c>
      <c r="I115" s="13" t="s">
        <v>2</v>
      </c>
      <c r="J115" s="13" t="s">
        <v>16</v>
      </c>
      <c r="K115" s="13" t="s">
        <v>14</v>
      </c>
      <c r="L115" s="13" t="s">
        <v>15</v>
      </c>
      <c r="M115" s="14">
        <v>1</v>
      </c>
      <c r="N115" s="15">
        <v>35.729999999999997</v>
      </c>
      <c r="O115" s="16">
        <v>0</v>
      </c>
      <c r="P115" s="15">
        <v>13.57</v>
      </c>
      <c r="Q115" s="15">
        <f t="shared" si="8"/>
        <v>35.729999999999997</v>
      </c>
      <c r="R115" s="15">
        <f t="shared" si="9"/>
        <v>13.57</v>
      </c>
      <c r="S115" s="15">
        <f t="shared" si="10"/>
        <v>22.159999999999997</v>
      </c>
      <c r="T115" s="17">
        <f t="shared" si="11"/>
        <v>0.62020710887209629</v>
      </c>
      <c r="U115" s="18">
        <v>1</v>
      </c>
    </row>
    <row r="116" spans="1:21" ht="15.6" x14ac:dyDescent="0.3">
      <c r="A116" s="2">
        <v>2490</v>
      </c>
      <c r="B116" s="3">
        <v>46047</v>
      </c>
      <c r="C116" s="4">
        <f t="shared" si="12"/>
        <v>2026</v>
      </c>
      <c r="D116" s="5">
        <f t="shared" si="13"/>
        <v>1</v>
      </c>
      <c r="E116" s="4">
        <f t="shared" si="14"/>
        <v>1</v>
      </c>
      <c r="F116" s="3" t="str">
        <f t="shared" si="15"/>
        <v>Jan</v>
      </c>
      <c r="G116" s="4" t="s">
        <v>6</v>
      </c>
      <c r="H116" s="4" t="s">
        <v>49</v>
      </c>
      <c r="I116" s="4" t="s">
        <v>2</v>
      </c>
      <c r="J116" s="4" t="s">
        <v>13</v>
      </c>
      <c r="K116" s="4" t="s">
        <v>4</v>
      </c>
      <c r="L116" s="4" t="s">
        <v>30</v>
      </c>
      <c r="M116" s="6">
        <v>2</v>
      </c>
      <c r="N116" s="7">
        <v>103.99</v>
      </c>
      <c r="O116" s="8">
        <v>0.15</v>
      </c>
      <c r="P116" s="7">
        <v>51.94</v>
      </c>
      <c r="Q116" s="7">
        <f t="shared" si="8"/>
        <v>176.78299999999999</v>
      </c>
      <c r="R116" s="7">
        <f t="shared" si="9"/>
        <v>103.88</v>
      </c>
      <c r="S116" s="7">
        <f t="shared" si="10"/>
        <v>72.902999999999992</v>
      </c>
      <c r="T116" s="9">
        <f t="shared" si="11"/>
        <v>0.41238693765803269</v>
      </c>
      <c r="U116" s="10">
        <v>1</v>
      </c>
    </row>
    <row r="117" spans="1:21" ht="15.6" x14ac:dyDescent="0.3">
      <c r="A117" s="11">
        <v>5078</v>
      </c>
      <c r="B117" s="12">
        <v>46047</v>
      </c>
      <c r="C117" s="4">
        <f t="shared" si="12"/>
        <v>2026</v>
      </c>
      <c r="D117" s="5">
        <f t="shared" si="13"/>
        <v>1</v>
      </c>
      <c r="E117" s="4">
        <f t="shared" si="14"/>
        <v>1</v>
      </c>
      <c r="F117" s="3" t="str">
        <f t="shared" si="15"/>
        <v>Jan</v>
      </c>
      <c r="G117" s="13" t="s">
        <v>6</v>
      </c>
      <c r="H117" s="13" t="s">
        <v>43</v>
      </c>
      <c r="I117" s="13" t="s">
        <v>2</v>
      </c>
      <c r="J117" s="13" t="s">
        <v>3</v>
      </c>
      <c r="K117" s="13" t="s">
        <v>9</v>
      </c>
      <c r="L117" s="13" t="s">
        <v>46</v>
      </c>
      <c r="M117" s="14">
        <v>2</v>
      </c>
      <c r="N117" s="15">
        <v>72.739999999999995</v>
      </c>
      <c r="O117" s="16">
        <v>0</v>
      </c>
      <c r="P117" s="15">
        <v>31.96</v>
      </c>
      <c r="Q117" s="15">
        <f t="shared" si="8"/>
        <v>145.47999999999999</v>
      </c>
      <c r="R117" s="15">
        <f t="shared" si="9"/>
        <v>63.92</v>
      </c>
      <c r="S117" s="15">
        <f t="shared" si="10"/>
        <v>81.559999999999988</v>
      </c>
      <c r="T117" s="17">
        <f t="shared" si="11"/>
        <v>0.56062689029419843</v>
      </c>
      <c r="U117" s="18">
        <v>1</v>
      </c>
    </row>
    <row r="118" spans="1:21" ht="15.6" x14ac:dyDescent="0.3">
      <c r="A118" s="2">
        <v>230</v>
      </c>
      <c r="B118" s="3">
        <v>46048</v>
      </c>
      <c r="C118" s="4">
        <f t="shared" si="12"/>
        <v>2026</v>
      </c>
      <c r="D118" s="5">
        <f t="shared" si="13"/>
        <v>1</v>
      </c>
      <c r="E118" s="4">
        <f t="shared" si="14"/>
        <v>1</v>
      </c>
      <c r="F118" s="3" t="str">
        <f t="shared" si="15"/>
        <v>Jan</v>
      </c>
      <c r="G118" s="4" t="s">
        <v>11</v>
      </c>
      <c r="H118" s="4" t="s">
        <v>39</v>
      </c>
      <c r="I118" s="4" t="s">
        <v>19</v>
      </c>
      <c r="J118" s="4" t="s">
        <v>3</v>
      </c>
      <c r="K118" s="4" t="s">
        <v>4</v>
      </c>
      <c r="L118" s="4" t="s">
        <v>30</v>
      </c>
      <c r="M118" s="6">
        <v>1</v>
      </c>
      <c r="N118" s="7">
        <v>100.01</v>
      </c>
      <c r="O118" s="8">
        <v>0.05</v>
      </c>
      <c r="P118" s="7">
        <v>49.41</v>
      </c>
      <c r="Q118" s="7">
        <f t="shared" si="8"/>
        <v>95.009500000000003</v>
      </c>
      <c r="R118" s="7">
        <f t="shared" si="9"/>
        <v>49.41</v>
      </c>
      <c r="S118" s="7">
        <f t="shared" si="10"/>
        <v>45.599500000000006</v>
      </c>
      <c r="T118" s="9">
        <f t="shared" si="11"/>
        <v>0.47994674216788852</v>
      </c>
      <c r="U118" s="10">
        <v>1</v>
      </c>
    </row>
    <row r="119" spans="1:21" ht="15.6" x14ac:dyDescent="0.3">
      <c r="A119" s="11">
        <v>1757</v>
      </c>
      <c r="B119" s="12">
        <v>46048</v>
      </c>
      <c r="C119" s="4">
        <f t="shared" si="12"/>
        <v>2026</v>
      </c>
      <c r="D119" s="5">
        <f t="shared" si="13"/>
        <v>1</v>
      </c>
      <c r="E119" s="4">
        <f t="shared" si="14"/>
        <v>1</v>
      </c>
      <c r="F119" s="3" t="str">
        <f t="shared" si="15"/>
        <v>Jan</v>
      </c>
      <c r="G119" s="13" t="s">
        <v>20</v>
      </c>
      <c r="H119" s="13" t="s">
        <v>31</v>
      </c>
      <c r="I119" s="13" t="s">
        <v>2</v>
      </c>
      <c r="J119" s="13" t="s">
        <v>16</v>
      </c>
      <c r="K119" s="13" t="s">
        <v>14</v>
      </c>
      <c r="L119" s="13" t="s">
        <v>32</v>
      </c>
      <c r="M119" s="14">
        <v>2</v>
      </c>
      <c r="N119" s="15">
        <v>45.73</v>
      </c>
      <c r="O119" s="16">
        <v>0</v>
      </c>
      <c r="P119" s="15">
        <v>18.11</v>
      </c>
      <c r="Q119" s="15">
        <f t="shared" si="8"/>
        <v>91.46</v>
      </c>
      <c r="R119" s="15">
        <f t="shared" si="9"/>
        <v>36.22</v>
      </c>
      <c r="S119" s="15">
        <f t="shared" si="10"/>
        <v>55.239999999999995</v>
      </c>
      <c r="T119" s="17">
        <f t="shared" si="11"/>
        <v>0.60397988191559149</v>
      </c>
      <c r="U119" s="18">
        <v>1</v>
      </c>
    </row>
    <row r="120" spans="1:21" ht="15.6" x14ac:dyDescent="0.3">
      <c r="A120" s="2">
        <v>1944</v>
      </c>
      <c r="B120" s="3">
        <v>46048</v>
      </c>
      <c r="C120" s="4">
        <f t="shared" si="12"/>
        <v>2026</v>
      </c>
      <c r="D120" s="5">
        <f t="shared" si="13"/>
        <v>1</v>
      </c>
      <c r="E120" s="4">
        <f t="shared" si="14"/>
        <v>1</v>
      </c>
      <c r="F120" s="3" t="str">
        <f t="shared" si="15"/>
        <v>Jan</v>
      </c>
      <c r="G120" s="4" t="s">
        <v>11</v>
      </c>
      <c r="H120" s="4" t="s">
        <v>52</v>
      </c>
      <c r="I120" s="4" t="s">
        <v>2</v>
      </c>
      <c r="J120" s="4" t="s">
        <v>3</v>
      </c>
      <c r="K120" s="4" t="s">
        <v>9</v>
      </c>
      <c r="L120" s="4" t="s">
        <v>17</v>
      </c>
      <c r="M120" s="6">
        <v>2</v>
      </c>
      <c r="N120" s="7">
        <v>143.66</v>
      </c>
      <c r="O120" s="8">
        <v>0.15</v>
      </c>
      <c r="P120" s="7">
        <v>78.14</v>
      </c>
      <c r="Q120" s="7">
        <f t="shared" si="8"/>
        <v>244.22199999999998</v>
      </c>
      <c r="R120" s="7">
        <f t="shared" si="9"/>
        <v>156.28</v>
      </c>
      <c r="S120" s="7">
        <f t="shared" si="10"/>
        <v>87.941999999999979</v>
      </c>
      <c r="T120" s="9">
        <f t="shared" si="11"/>
        <v>0.36009040954541355</v>
      </c>
      <c r="U120" s="10">
        <v>1</v>
      </c>
    </row>
    <row r="121" spans="1:21" ht="15.6" x14ac:dyDescent="0.3">
      <c r="A121" s="11">
        <v>3485</v>
      </c>
      <c r="B121" s="12">
        <v>46048</v>
      </c>
      <c r="C121" s="4">
        <f t="shared" si="12"/>
        <v>2026</v>
      </c>
      <c r="D121" s="5">
        <f t="shared" si="13"/>
        <v>1</v>
      </c>
      <c r="E121" s="4">
        <f t="shared" si="14"/>
        <v>1</v>
      </c>
      <c r="F121" s="3" t="str">
        <f t="shared" si="15"/>
        <v>Jan</v>
      </c>
      <c r="G121" s="13" t="s">
        <v>11</v>
      </c>
      <c r="H121" s="13" t="s">
        <v>39</v>
      </c>
      <c r="I121" s="13" t="s">
        <v>2</v>
      </c>
      <c r="J121" s="13" t="s">
        <v>16</v>
      </c>
      <c r="K121" s="13" t="s">
        <v>23</v>
      </c>
      <c r="L121" s="13" t="s">
        <v>51</v>
      </c>
      <c r="M121" s="14">
        <v>2</v>
      </c>
      <c r="N121" s="15">
        <v>121.88</v>
      </c>
      <c r="O121" s="16">
        <v>0.05</v>
      </c>
      <c r="P121" s="15">
        <v>62.17</v>
      </c>
      <c r="Q121" s="15">
        <f t="shared" si="8"/>
        <v>231.57199999999997</v>
      </c>
      <c r="R121" s="15">
        <f t="shared" si="9"/>
        <v>124.34</v>
      </c>
      <c r="S121" s="15">
        <f t="shared" si="10"/>
        <v>107.23199999999997</v>
      </c>
      <c r="T121" s="17">
        <f t="shared" si="11"/>
        <v>0.46306116456220953</v>
      </c>
      <c r="U121" s="18">
        <v>1</v>
      </c>
    </row>
    <row r="122" spans="1:21" ht="15.6" x14ac:dyDescent="0.3">
      <c r="A122" s="2">
        <v>4002</v>
      </c>
      <c r="B122" s="3">
        <v>46048</v>
      </c>
      <c r="C122" s="4">
        <f t="shared" si="12"/>
        <v>2026</v>
      </c>
      <c r="D122" s="5">
        <f t="shared" si="13"/>
        <v>1</v>
      </c>
      <c r="E122" s="4">
        <f t="shared" si="14"/>
        <v>1</v>
      </c>
      <c r="F122" s="3" t="str">
        <f t="shared" si="15"/>
        <v>Jan</v>
      </c>
      <c r="G122" s="4" t="s">
        <v>0</v>
      </c>
      <c r="H122" s="4" t="s">
        <v>50</v>
      </c>
      <c r="I122" s="4" t="s">
        <v>2</v>
      </c>
      <c r="J122" s="4" t="s">
        <v>3</v>
      </c>
      <c r="K122" s="4" t="s">
        <v>34</v>
      </c>
      <c r="L122" s="4" t="s">
        <v>45</v>
      </c>
      <c r="M122" s="6">
        <v>3</v>
      </c>
      <c r="N122" s="7">
        <v>50.92</v>
      </c>
      <c r="O122" s="8">
        <v>0.05</v>
      </c>
      <c r="P122" s="7">
        <v>21.87</v>
      </c>
      <c r="Q122" s="7">
        <f t="shared" si="8"/>
        <v>145.12199999999999</v>
      </c>
      <c r="R122" s="7">
        <f t="shared" si="9"/>
        <v>65.61</v>
      </c>
      <c r="S122" s="7">
        <f t="shared" si="10"/>
        <v>79.511999999999986</v>
      </c>
      <c r="T122" s="9">
        <f t="shared" si="11"/>
        <v>0.54789763095877941</v>
      </c>
      <c r="U122" s="10">
        <v>1</v>
      </c>
    </row>
    <row r="123" spans="1:21" ht="15.6" x14ac:dyDescent="0.3">
      <c r="A123" s="11">
        <v>818</v>
      </c>
      <c r="B123" s="12">
        <v>46049</v>
      </c>
      <c r="C123" s="4">
        <f t="shared" si="12"/>
        <v>2026</v>
      </c>
      <c r="D123" s="5">
        <f t="shared" si="13"/>
        <v>1</v>
      </c>
      <c r="E123" s="4">
        <f t="shared" si="14"/>
        <v>1</v>
      </c>
      <c r="F123" s="3" t="str">
        <f t="shared" si="15"/>
        <v>Jan</v>
      </c>
      <c r="G123" s="13" t="s">
        <v>0</v>
      </c>
      <c r="H123" s="13" t="s">
        <v>1</v>
      </c>
      <c r="I123" s="13" t="s">
        <v>2</v>
      </c>
      <c r="J123" s="13" t="s">
        <v>3</v>
      </c>
      <c r="K123" s="13" t="s">
        <v>4</v>
      </c>
      <c r="L123" s="13" t="s">
        <v>30</v>
      </c>
      <c r="M123" s="14">
        <v>1</v>
      </c>
      <c r="N123" s="15">
        <v>103.78</v>
      </c>
      <c r="O123" s="16">
        <v>0</v>
      </c>
      <c r="P123" s="15">
        <v>49.36</v>
      </c>
      <c r="Q123" s="15">
        <f t="shared" si="8"/>
        <v>103.78</v>
      </c>
      <c r="R123" s="15">
        <f t="shared" si="9"/>
        <v>49.36</v>
      </c>
      <c r="S123" s="15">
        <f t="shared" si="10"/>
        <v>54.42</v>
      </c>
      <c r="T123" s="17">
        <f t="shared" si="11"/>
        <v>0.52437849296588934</v>
      </c>
      <c r="U123" s="18">
        <v>1</v>
      </c>
    </row>
    <row r="124" spans="1:21" ht="15.6" x14ac:dyDescent="0.3">
      <c r="A124" s="2">
        <v>1439</v>
      </c>
      <c r="B124" s="3">
        <v>46049</v>
      </c>
      <c r="C124" s="4">
        <f t="shared" si="12"/>
        <v>2026</v>
      </c>
      <c r="D124" s="5">
        <f t="shared" si="13"/>
        <v>1</v>
      </c>
      <c r="E124" s="4">
        <f t="shared" si="14"/>
        <v>1</v>
      </c>
      <c r="F124" s="3" t="str">
        <f t="shared" si="15"/>
        <v>Jan</v>
      </c>
      <c r="G124" s="4" t="s">
        <v>6</v>
      </c>
      <c r="H124" s="4" t="s">
        <v>27</v>
      </c>
      <c r="I124" s="4" t="s">
        <v>28</v>
      </c>
      <c r="J124" s="4" t="s">
        <v>13</v>
      </c>
      <c r="K124" s="4" t="s">
        <v>9</v>
      </c>
      <c r="L124" s="4" t="s">
        <v>37</v>
      </c>
      <c r="M124" s="6">
        <v>2</v>
      </c>
      <c r="N124" s="7">
        <v>157.16999999999999</v>
      </c>
      <c r="O124" s="8">
        <v>0</v>
      </c>
      <c r="P124" s="7">
        <v>81.260000000000005</v>
      </c>
      <c r="Q124" s="7">
        <f t="shared" si="8"/>
        <v>314.33999999999997</v>
      </c>
      <c r="R124" s="7">
        <f t="shared" si="9"/>
        <v>162.52000000000001</v>
      </c>
      <c r="S124" s="7">
        <f t="shared" si="10"/>
        <v>151.81999999999996</v>
      </c>
      <c r="T124" s="9">
        <f t="shared" si="11"/>
        <v>0.4829802125087484</v>
      </c>
      <c r="U124" s="10">
        <v>1</v>
      </c>
    </row>
    <row r="125" spans="1:21" ht="15.6" x14ac:dyDescent="0.3">
      <c r="A125" s="11">
        <v>1616</v>
      </c>
      <c r="B125" s="12">
        <v>46049</v>
      </c>
      <c r="C125" s="4">
        <f t="shared" si="12"/>
        <v>2026</v>
      </c>
      <c r="D125" s="5">
        <f t="shared" si="13"/>
        <v>1</v>
      </c>
      <c r="E125" s="4">
        <f t="shared" si="14"/>
        <v>1</v>
      </c>
      <c r="F125" s="3" t="str">
        <f t="shared" si="15"/>
        <v>Jan</v>
      </c>
      <c r="G125" s="13" t="s">
        <v>6</v>
      </c>
      <c r="H125" s="13" t="s">
        <v>43</v>
      </c>
      <c r="I125" s="13" t="s">
        <v>2</v>
      </c>
      <c r="J125" s="13" t="s">
        <v>16</v>
      </c>
      <c r="K125" s="13" t="s">
        <v>14</v>
      </c>
      <c r="L125" s="13" t="s">
        <v>44</v>
      </c>
      <c r="M125" s="14">
        <v>2</v>
      </c>
      <c r="N125" s="15">
        <v>132.91999999999999</v>
      </c>
      <c r="O125" s="16">
        <v>0</v>
      </c>
      <c r="P125" s="15">
        <v>69.02</v>
      </c>
      <c r="Q125" s="15">
        <f t="shared" si="8"/>
        <v>265.83999999999997</v>
      </c>
      <c r="R125" s="15">
        <f t="shared" si="9"/>
        <v>138.04</v>
      </c>
      <c r="S125" s="15">
        <f t="shared" si="10"/>
        <v>127.79999999999998</v>
      </c>
      <c r="T125" s="17">
        <f t="shared" si="11"/>
        <v>0.48074029491423409</v>
      </c>
      <c r="U125" s="18">
        <v>1</v>
      </c>
    </row>
    <row r="126" spans="1:21" ht="15.6" x14ac:dyDescent="0.3">
      <c r="A126" s="2">
        <v>1798</v>
      </c>
      <c r="B126" s="3">
        <v>46049</v>
      </c>
      <c r="C126" s="4">
        <f t="shared" si="12"/>
        <v>2026</v>
      </c>
      <c r="D126" s="5">
        <f t="shared" si="13"/>
        <v>1</v>
      </c>
      <c r="E126" s="4">
        <f t="shared" si="14"/>
        <v>1</v>
      </c>
      <c r="F126" s="3" t="str">
        <f t="shared" si="15"/>
        <v>Jan</v>
      </c>
      <c r="G126" s="4" t="s">
        <v>20</v>
      </c>
      <c r="H126" s="4" t="s">
        <v>33</v>
      </c>
      <c r="I126" s="4" t="s">
        <v>19</v>
      </c>
      <c r="J126" s="4" t="s">
        <v>3</v>
      </c>
      <c r="K126" s="4" t="s">
        <v>9</v>
      </c>
      <c r="L126" s="4" t="s">
        <v>46</v>
      </c>
      <c r="M126" s="6">
        <v>1</v>
      </c>
      <c r="N126" s="7">
        <v>71.41</v>
      </c>
      <c r="O126" s="8">
        <v>0.05</v>
      </c>
      <c r="P126" s="7">
        <v>32.28</v>
      </c>
      <c r="Q126" s="7">
        <f t="shared" si="8"/>
        <v>67.839499999999987</v>
      </c>
      <c r="R126" s="7">
        <f t="shared" si="9"/>
        <v>32.28</v>
      </c>
      <c r="S126" s="7">
        <f t="shared" si="10"/>
        <v>35.559499999999986</v>
      </c>
      <c r="T126" s="9">
        <f t="shared" si="11"/>
        <v>0.52417102130764515</v>
      </c>
      <c r="U126" s="10">
        <v>1</v>
      </c>
    </row>
    <row r="127" spans="1:21" ht="15.6" x14ac:dyDescent="0.3">
      <c r="A127" s="11">
        <v>4449</v>
      </c>
      <c r="B127" s="12">
        <v>46049</v>
      </c>
      <c r="C127" s="4">
        <f t="shared" si="12"/>
        <v>2026</v>
      </c>
      <c r="D127" s="5">
        <f t="shared" si="13"/>
        <v>1</v>
      </c>
      <c r="E127" s="4">
        <f t="shared" si="14"/>
        <v>1</v>
      </c>
      <c r="F127" s="3" t="str">
        <f t="shared" si="15"/>
        <v>Jan</v>
      </c>
      <c r="G127" s="13" t="s">
        <v>20</v>
      </c>
      <c r="H127" s="13" t="s">
        <v>33</v>
      </c>
      <c r="I127" s="13" t="s">
        <v>2</v>
      </c>
      <c r="J127" s="13" t="s">
        <v>13</v>
      </c>
      <c r="K127" s="13" t="s">
        <v>23</v>
      </c>
      <c r="L127" s="13" t="s">
        <v>29</v>
      </c>
      <c r="M127" s="14">
        <v>1</v>
      </c>
      <c r="N127" s="15">
        <v>199.67</v>
      </c>
      <c r="O127" s="16">
        <v>0</v>
      </c>
      <c r="P127" s="15">
        <v>103.81</v>
      </c>
      <c r="Q127" s="15">
        <f t="shared" si="8"/>
        <v>199.67</v>
      </c>
      <c r="R127" s="15">
        <f t="shared" si="9"/>
        <v>103.81</v>
      </c>
      <c r="S127" s="15">
        <f t="shared" si="10"/>
        <v>95.859999999999985</v>
      </c>
      <c r="T127" s="17">
        <f t="shared" si="11"/>
        <v>0.4800921520508839</v>
      </c>
      <c r="U127" s="18">
        <v>1</v>
      </c>
    </row>
    <row r="128" spans="1:21" ht="15.6" x14ac:dyDescent="0.3">
      <c r="A128" s="2">
        <v>4473</v>
      </c>
      <c r="B128" s="3">
        <v>46049</v>
      </c>
      <c r="C128" s="4">
        <f t="shared" si="12"/>
        <v>2026</v>
      </c>
      <c r="D128" s="5">
        <f t="shared" si="13"/>
        <v>1</v>
      </c>
      <c r="E128" s="4">
        <f t="shared" si="14"/>
        <v>1</v>
      </c>
      <c r="F128" s="3" t="str">
        <f t="shared" si="15"/>
        <v>Jan</v>
      </c>
      <c r="G128" s="4" t="s">
        <v>0</v>
      </c>
      <c r="H128" s="4" t="s">
        <v>1</v>
      </c>
      <c r="I128" s="4" t="s">
        <v>19</v>
      </c>
      <c r="J128" s="4" t="s">
        <v>3</v>
      </c>
      <c r="K128" s="4" t="s">
        <v>23</v>
      </c>
      <c r="L128" s="4" t="s">
        <v>29</v>
      </c>
      <c r="M128" s="6">
        <v>1</v>
      </c>
      <c r="N128" s="7">
        <v>196.88</v>
      </c>
      <c r="O128" s="8">
        <v>0</v>
      </c>
      <c r="P128" s="7">
        <v>102.76</v>
      </c>
      <c r="Q128" s="7">
        <f t="shared" si="8"/>
        <v>196.88</v>
      </c>
      <c r="R128" s="7">
        <f t="shared" si="9"/>
        <v>102.76</v>
      </c>
      <c r="S128" s="7">
        <f t="shared" si="10"/>
        <v>94.11999999999999</v>
      </c>
      <c r="T128" s="9">
        <f t="shared" si="11"/>
        <v>0.47805770012190163</v>
      </c>
      <c r="U128" s="10">
        <v>1</v>
      </c>
    </row>
    <row r="129" spans="1:21" ht="15.6" x14ac:dyDescent="0.3">
      <c r="A129" s="11">
        <v>203</v>
      </c>
      <c r="B129" s="12">
        <v>46050</v>
      </c>
      <c r="C129" s="4">
        <f t="shared" si="12"/>
        <v>2026</v>
      </c>
      <c r="D129" s="5">
        <f t="shared" si="13"/>
        <v>1</v>
      </c>
      <c r="E129" s="4">
        <f t="shared" si="14"/>
        <v>1</v>
      </c>
      <c r="F129" s="3" t="str">
        <f t="shared" si="15"/>
        <v>Jan</v>
      </c>
      <c r="G129" s="13" t="s">
        <v>20</v>
      </c>
      <c r="H129" s="13" t="s">
        <v>31</v>
      </c>
      <c r="I129" s="13" t="s">
        <v>2</v>
      </c>
      <c r="J129" s="13" t="s">
        <v>3</v>
      </c>
      <c r="K129" s="13" t="s">
        <v>4</v>
      </c>
      <c r="L129" s="13" t="s">
        <v>22</v>
      </c>
      <c r="M129" s="14">
        <v>3</v>
      </c>
      <c r="N129" s="15">
        <v>49.95</v>
      </c>
      <c r="O129" s="16">
        <v>0</v>
      </c>
      <c r="P129" s="15">
        <v>22.55</v>
      </c>
      <c r="Q129" s="15">
        <f t="shared" si="8"/>
        <v>149.85000000000002</v>
      </c>
      <c r="R129" s="15">
        <f t="shared" si="9"/>
        <v>67.650000000000006</v>
      </c>
      <c r="S129" s="15">
        <f t="shared" si="10"/>
        <v>82.200000000000017</v>
      </c>
      <c r="T129" s="17">
        <f t="shared" si="11"/>
        <v>0.54854854854854862</v>
      </c>
      <c r="U129" s="18">
        <v>1</v>
      </c>
    </row>
    <row r="130" spans="1:21" ht="15.6" x14ac:dyDescent="0.3">
      <c r="A130" s="2">
        <v>1654</v>
      </c>
      <c r="B130" s="3">
        <v>46050</v>
      </c>
      <c r="C130" s="4">
        <f t="shared" si="12"/>
        <v>2026</v>
      </c>
      <c r="D130" s="5">
        <f t="shared" si="13"/>
        <v>1</v>
      </c>
      <c r="E130" s="4">
        <f t="shared" si="14"/>
        <v>1</v>
      </c>
      <c r="F130" s="3" t="str">
        <f t="shared" si="15"/>
        <v>Jan</v>
      </c>
      <c r="G130" s="4" t="s">
        <v>6</v>
      </c>
      <c r="H130" s="4" t="s">
        <v>27</v>
      </c>
      <c r="I130" s="4" t="s">
        <v>28</v>
      </c>
      <c r="J130" s="4" t="s">
        <v>16</v>
      </c>
      <c r="K130" s="4" t="s">
        <v>9</v>
      </c>
      <c r="L130" s="4" t="s">
        <v>46</v>
      </c>
      <c r="M130" s="6">
        <v>1</v>
      </c>
      <c r="N130" s="7">
        <v>70.41</v>
      </c>
      <c r="O130" s="8">
        <v>0</v>
      </c>
      <c r="P130" s="7">
        <v>32.74</v>
      </c>
      <c r="Q130" s="7">
        <f t="shared" ref="Q130:Q193" si="16">M130*N130*(1-O130)</f>
        <v>70.41</v>
      </c>
      <c r="R130" s="7">
        <f t="shared" ref="R130:R193" si="17">M130*P130</f>
        <v>32.74</v>
      </c>
      <c r="S130" s="7">
        <f t="shared" ref="S130:S193" si="18">Q130-R130</f>
        <v>37.669999999999995</v>
      </c>
      <c r="T130" s="9">
        <f t="shared" ref="T130:T193" si="19">IFERROR(S130/Q130,0)</f>
        <v>0.53500923164323244</v>
      </c>
      <c r="U130" s="10">
        <v>1</v>
      </c>
    </row>
    <row r="131" spans="1:21" ht="15.6" x14ac:dyDescent="0.3">
      <c r="A131" s="11">
        <v>2203</v>
      </c>
      <c r="B131" s="12">
        <v>46050</v>
      </c>
      <c r="C131" s="4">
        <f t="shared" ref="C131:C194" si="20">YEAR(B131)</f>
        <v>2026</v>
      </c>
      <c r="D131" s="5">
        <f t="shared" ref="D131:D194" si="21">ROUNDUP(MONTH(B131)/3,0)</f>
        <v>1</v>
      </c>
      <c r="E131" s="4">
        <f t="shared" ref="E131:E194" si="22">MONTH(B131)</f>
        <v>1</v>
      </c>
      <c r="F131" s="3" t="str">
        <f t="shared" ref="F131:F194" si="23">TEXT(B131,"MMM")</f>
        <v>Jan</v>
      </c>
      <c r="G131" s="13" t="s">
        <v>11</v>
      </c>
      <c r="H131" s="13" t="s">
        <v>52</v>
      </c>
      <c r="I131" s="13" t="s">
        <v>28</v>
      </c>
      <c r="J131" s="13" t="s">
        <v>3</v>
      </c>
      <c r="K131" s="13" t="s">
        <v>9</v>
      </c>
      <c r="L131" s="13" t="s">
        <v>46</v>
      </c>
      <c r="M131" s="14">
        <v>2</v>
      </c>
      <c r="N131" s="15">
        <v>70.290000000000006</v>
      </c>
      <c r="O131" s="16">
        <v>0.15</v>
      </c>
      <c r="P131" s="15">
        <v>31.84</v>
      </c>
      <c r="Q131" s="15">
        <f t="shared" si="16"/>
        <v>119.49300000000001</v>
      </c>
      <c r="R131" s="15">
        <f t="shared" si="17"/>
        <v>63.68</v>
      </c>
      <c r="S131" s="15">
        <f t="shared" si="18"/>
        <v>55.813000000000009</v>
      </c>
      <c r="T131" s="17">
        <f t="shared" si="19"/>
        <v>0.46708175374289712</v>
      </c>
      <c r="U131" s="18">
        <v>1</v>
      </c>
    </row>
    <row r="132" spans="1:21" ht="15.6" x14ac:dyDescent="0.3">
      <c r="A132" s="2">
        <v>3352</v>
      </c>
      <c r="B132" s="3">
        <v>46050</v>
      </c>
      <c r="C132" s="4">
        <f t="shared" si="20"/>
        <v>2026</v>
      </c>
      <c r="D132" s="5">
        <f t="shared" si="21"/>
        <v>1</v>
      </c>
      <c r="E132" s="4">
        <f t="shared" si="22"/>
        <v>1</v>
      </c>
      <c r="F132" s="3" t="str">
        <f t="shared" si="23"/>
        <v>Jan</v>
      </c>
      <c r="G132" s="4" t="s">
        <v>11</v>
      </c>
      <c r="H132" s="4" t="s">
        <v>52</v>
      </c>
      <c r="I132" s="4" t="s">
        <v>2</v>
      </c>
      <c r="J132" s="4" t="s">
        <v>16</v>
      </c>
      <c r="K132" s="4" t="s">
        <v>9</v>
      </c>
      <c r="L132" s="4" t="s">
        <v>10</v>
      </c>
      <c r="M132" s="6">
        <v>4</v>
      </c>
      <c r="N132" s="7">
        <v>91.46</v>
      </c>
      <c r="O132" s="8">
        <v>0</v>
      </c>
      <c r="P132" s="7">
        <v>44.04</v>
      </c>
      <c r="Q132" s="7">
        <f t="shared" si="16"/>
        <v>365.84</v>
      </c>
      <c r="R132" s="7">
        <f t="shared" si="17"/>
        <v>176.16</v>
      </c>
      <c r="S132" s="7">
        <f t="shared" si="18"/>
        <v>189.67999999999998</v>
      </c>
      <c r="T132" s="9">
        <f t="shared" si="19"/>
        <v>0.51847802317953207</v>
      </c>
      <c r="U132" s="10">
        <v>1</v>
      </c>
    </row>
    <row r="133" spans="1:21" ht="15.6" x14ac:dyDescent="0.3">
      <c r="A133" s="11">
        <v>183</v>
      </c>
      <c r="B133" s="12">
        <v>46051</v>
      </c>
      <c r="C133" s="4">
        <f t="shared" si="20"/>
        <v>2026</v>
      </c>
      <c r="D133" s="5">
        <f t="shared" si="21"/>
        <v>1</v>
      </c>
      <c r="E133" s="4">
        <f t="shared" si="22"/>
        <v>1</v>
      </c>
      <c r="F133" s="3" t="str">
        <f t="shared" si="23"/>
        <v>Jan</v>
      </c>
      <c r="G133" s="13" t="s">
        <v>6</v>
      </c>
      <c r="H133" s="13" t="s">
        <v>43</v>
      </c>
      <c r="I133" s="13" t="s">
        <v>2</v>
      </c>
      <c r="J133" s="13" t="s">
        <v>13</v>
      </c>
      <c r="K133" s="13" t="s">
        <v>23</v>
      </c>
      <c r="L133" s="13" t="s">
        <v>51</v>
      </c>
      <c r="M133" s="14">
        <v>2</v>
      </c>
      <c r="N133" s="15">
        <v>123.27</v>
      </c>
      <c r="O133" s="16">
        <v>0</v>
      </c>
      <c r="P133" s="15">
        <v>60.26</v>
      </c>
      <c r="Q133" s="15">
        <f t="shared" si="16"/>
        <v>246.54</v>
      </c>
      <c r="R133" s="15">
        <f t="shared" si="17"/>
        <v>120.52</v>
      </c>
      <c r="S133" s="15">
        <f t="shared" si="18"/>
        <v>126.02</v>
      </c>
      <c r="T133" s="17">
        <f t="shared" si="19"/>
        <v>0.51115437657175311</v>
      </c>
      <c r="U133" s="18">
        <v>1</v>
      </c>
    </row>
    <row r="134" spans="1:21" ht="15.6" x14ac:dyDescent="0.3">
      <c r="A134" s="2">
        <v>3525</v>
      </c>
      <c r="B134" s="3">
        <v>46051</v>
      </c>
      <c r="C134" s="4">
        <f t="shared" si="20"/>
        <v>2026</v>
      </c>
      <c r="D134" s="5">
        <f t="shared" si="21"/>
        <v>1</v>
      </c>
      <c r="E134" s="4">
        <f t="shared" si="22"/>
        <v>1</v>
      </c>
      <c r="F134" s="3" t="str">
        <f t="shared" si="23"/>
        <v>Jan</v>
      </c>
      <c r="G134" s="4" t="s">
        <v>11</v>
      </c>
      <c r="H134" s="4" t="s">
        <v>25</v>
      </c>
      <c r="I134" s="4" t="s">
        <v>8</v>
      </c>
      <c r="J134" s="4" t="s">
        <v>16</v>
      </c>
      <c r="K134" s="4" t="s">
        <v>34</v>
      </c>
      <c r="L134" s="4" t="s">
        <v>45</v>
      </c>
      <c r="M134" s="6">
        <v>3</v>
      </c>
      <c r="N134" s="7">
        <v>49.63</v>
      </c>
      <c r="O134" s="8">
        <v>0.1</v>
      </c>
      <c r="P134" s="7">
        <v>22.06</v>
      </c>
      <c r="Q134" s="7">
        <f t="shared" si="16"/>
        <v>134.001</v>
      </c>
      <c r="R134" s="7">
        <f t="shared" si="17"/>
        <v>66.179999999999993</v>
      </c>
      <c r="S134" s="7">
        <f t="shared" si="18"/>
        <v>67.821000000000012</v>
      </c>
      <c r="T134" s="9">
        <f t="shared" si="19"/>
        <v>0.50612308863366695</v>
      </c>
      <c r="U134" s="10">
        <v>1</v>
      </c>
    </row>
    <row r="135" spans="1:21" ht="15.6" x14ac:dyDescent="0.3">
      <c r="A135" s="11">
        <v>4299</v>
      </c>
      <c r="B135" s="12">
        <v>46051</v>
      </c>
      <c r="C135" s="4">
        <f t="shared" si="20"/>
        <v>2026</v>
      </c>
      <c r="D135" s="5">
        <f t="shared" si="21"/>
        <v>1</v>
      </c>
      <c r="E135" s="4">
        <f t="shared" si="22"/>
        <v>1</v>
      </c>
      <c r="F135" s="3" t="str">
        <f t="shared" si="23"/>
        <v>Jan</v>
      </c>
      <c r="G135" s="13" t="s">
        <v>0</v>
      </c>
      <c r="H135" s="13" t="s">
        <v>36</v>
      </c>
      <c r="I135" s="13" t="s">
        <v>8</v>
      </c>
      <c r="J135" s="13" t="s">
        <v>16</v>
      </c>
      <c r="K135" s="13" t="s">
        <v>14</v>
      </c>
      <c r="L135" s="13" t="s">
        <v>44</v>
      </c>
      <c r="M135" s="14">
        <v>12</v>
      </c>
      <c r="N135" s="15">
        <v>132.21</v>
      </c>
      <c r="O135" s="16">
        <v>0.1</v>
      </c>
      <c r="P135" s="15">
        <v>68.95</v>
      </c>
      <c r="Q135" s="15">
        <f t="shared" si="16"/>
        <v>1427.8679999999999</v>
      </c>
      <c r="R135" s="15">
        <f t="shared" si="17"/>
        <v>827.40000000000009</v>
      </c>
      <c r="S135" s="15">
        <f t="shared" si="18"/>
        <v>600.46799999999985</v>
      </c>
      <c r="T135" s="17">
        <f t="shared" si="19"/>
        <v>0.42053467127213429</v>
      </c>
      <c r="U135" s="18">
        <v>1</v>
      </c>
    </row>
    <row r="136" spans="1:21" ht="15.6" x14ac:dyDescent="0.3">
      <c r="A136" s="2">
        <v>748</v>
      </c>
      <c r="B136" s="3">
        <v>46052</v>
      </c>
      <c r="C136" s="4">
        <f t="shared" si="20"/>
        <v>2026</v>
      </c>
      <c r="D136" s="5">
        <f t="shared" si="21"/>
        <v>1</v>
      </c>
      <c r="E136" s="4">
        <f t="shared" si="22"/>
        <v>1</v>
      </c>
      <c r="F136" s="3" t="str">
        <f t="shared" si="23"/>
        <v>Jan</v>
      </c>
      <c r="G136" s="4" t="s">
        <v>6</v>
      </c>
      <c r="H136" s="4" t="s">
        <v>7</v>
      </c>
      <c r="I136" s="4" t="s">
        <v>19</v>
      </c>
      <c r="J136" s="4" t="s">
        <v>16</v>
      </c>
      <c r="K136" s="4" t="s">
        <v>4</v>
      </c>
      <c r="L136" s="4" t="s">
        <v>26</v>
      </c>
      <c r="M136" s="6">
        <v>1</v>
      </c>
      <c r="N136" s="7">
        <v>39.549999999999997</v>
      </c>
      <c r="O136" s="8">
        <v>0</v>
      </c>
      <c r="P136" s="7">
        <v>17.059999999999999</v>
      </c>
      <c r="Q136" s="7">
        <f t="shared" si="16"/>
        <v>39.549999999999997</v>
      </c>
      <c r="R136" s="7">
        <f t="shared" si="17"/>
        <v>17.059999999999999</v>
      </c>
      <c r="S136" s="7">
        <f t="shared" si="18"/>
        <v>22.49</v>
      </c>
      <c r="T136" s="9">
        <f t="shared" si="19"/>
        <v>0.56864728192161818</v>
      </c>
      <c r="U136" s="10">
        <v>1</v>
      </c>
    </row>
    <row r="137" spans="1:21" ht="15.6" x14ac:dyDescent="0.3">
      <c r="A137" s="11">
        <v>3117</v>
      </c>
      <c r="B137" s="12">
        <v>46052</v>
      </c>
      <c r="C137" s="4">
        <f t="shared" si="20"/>
        <v>2026</v>
      </c>
      <c r="D137" s="5">
        <f t="shared" si="21"/>
        <v>1</v>
      </c>
      <c r="E137" s="4">
        <f t="shared" si="22"/>
        <v>1</v>
      </c>
      <c r="F137" s="3" t="str">
        <f t="shared" si="23"/>
        <v>Jan</v>
      </c>
      <c r="G137" s="13" t="s">
        <v>6</v>
      </c>
      <c r="H137" s="13" t="s">
        <v>43</v>
      </c>
      <c r="I137" s="13" t="s">
        <v>2</v>
      </c>
      <c r="J137" s="13" t="s">
        <v>13</v>
      </c>
      <c r="K137" s="13" t="s">
        <v>23</v>
      </c>
      <c r="L137" s="13" t="s">
        <v>40</v>
      </c>
      <c r="M137" s="14">
        <v>3</v>
      </c>
      <c r="N137" s="15">
        <v>80.08</v>
      </c>
      <c r="O137" s="16">
        <v>0</v>
      </c>
      <c r="P137" s="15">
        <v>39.450000000000003</v>
      </c>
      <c r="Q137" s="15">
        <f t="shared" si="16"/>
        <v>240.24</v>
      </c>
      <c r="R137" s="15">
        <f t="shared" si="17"/>
        <v>118.35000000000001</v>
      </c>
      <c r="S137" s="15">
        <f t="shared" si="18"/>
        <v>121.89</v>
      </c>
      <c r="T137" s="17">
        <f t="shared" si="19"/>
        <v>0.50736763236763238</v>
      </c>
      <c r="U137" s="18">
        <v>1</v>
      </c>
    </row>
    <row r="138" spans="1:21" ht="15.6" x14ac:dyDescent="0.3">
      <c r="A138" s="2">
        <v>3328</v>
      </c>
      <c r="B138" s="3">
        <v>46052</v>
      </c>
      <c r="C138" s="4">
        <f t="shared" si="20"/>
        <v>2026</v>
      </c>
      <c r="D138" s="5">
        <f t="shared" si="21"/>
        <v>1</v>
      </c>
      <c r="E138" s="4">
        <f t="shared" si="22"/>
        <v>1</v>
      </c>
      <c r="F138" s="3" t="str">
        <f t="shared" si="23"/>
        <v>Jan</v>
      </c>
      <c r="G138" s="4" t="s">
        <v>11</v>
      </c>
      <c r="H138" s="4" t="s">
        <v>25</v>
      </c>
      <c r="I138" s="4" t="s">
        <v>19</v>
      </c>
      <c r="J138" s="4" t="s">
        <v>3</v>
      </c>
      <c r="K138" s="4" t="s">
        <v>34</v>
      </c>
      <c r="L138" s="4" t="s">
        <v>38</v>
      </c>
      <c r="M138" s="6">
        <v>1</v>
      </c>
      <c r="N138" s="7">
        <v>120.48</v>
      </c>
      <c r="O138" s="8">
        <v>0</v>
      </c>
      <c r="P138" s="7">
        <v>69.55</v>
      </c>
      <c r="Q138" s="7">
        <f t="shared" si="16"/>
        <v>120.48</v>
      </c>
      <c r="R138" s="7">
        <f t="shared" si="17"/>
        <v>69.55</v>
      </c>
      <c r="S138" s="7">
        <f t="shared" si="18"/>
        <v>50.930000000000007</v>
      </c>
      <c r="T138" s="9">
        <f t="shared" si="19"/>
        <v>0.42272576361221786</v>
      </c>
      <c r="U138" s="10">
        <v>1</v>
      </c>
    </row>
    <row r="139" spans="1:21" ht="15.6" x14ac:dyDescent="0.3">
      <c r="A139" s="11">
        <v>3822</v>
      </c>
      <c r="B139" s="12">
        <v>46052</v>
      </c>
      <c r="C139" s="4">
        <f t="shared" si="20"/>
        <v>2026</v>
      </c>
      <c r="D139" s="5">
        <f t="shared" si="21"/>
        <v>1</v>
      </c>
      <c r="E139" s="4">
        <f t="shared" si="22"/>
        <v>1</v>
      </c>
      <c r="F139" s="3" t="str">
        <f t="shared" si="23"/>
        <v>Jan</v>
      </c>
      <c r="G139" s="13" t="s">
        <v>20</v>
      </c>
      <c r="H139" s="13" t="s">
        <v>31</v>
      </c>
      <c r="I139" s="13" t="s">
        <v>2</v>
      </c>
      <c r="J139" s="13" t="s">
        <v>3</v>
      </c>
      <c r="K139" s="13" t="s">
        <v>34</v>
      </c>
      <c r="L139" s="13" t="s">
        <v>35</v>
      </c>
      <c r="M139" s="14">
        <v>1</v>
      </c>
      <c r="N139" s="15">
        <v>39.369999999999997</v>
      </c>
      <c r="O139" s="16">
        <v>0.05</v>
      </c>
      <c r="P139" s="15">
        <v>14.66</v>
      </c>
      <c r="Q139" s="15">
        <f t="shared" si="16"/>
        <v>37.401499999999999</v>
      </c>
      <c r="R139" s="15">
        <f t="shared" si="17"/>
        <v>14.66</v>
      </c>
      <c r="S139" s="15">
        <f t="shared" si="18"/>
        <v>22.741499999999998</v>
      </c>
      <c r="T139" s="17">
        <f t="shared" si="19"/>
        <v>0.60803711081106371</v>
      </c>
      <c r="U139" s="18">
        <v>1</v>
      </c>
    </row>
    <row r="140" spans="1:21" ht="15.6" x14ac:dyDescent="0.3">
      <c r="A140" s="2">
        <v>4125</v>
      </c>
      <c r="B140" s="3">
        <v>46052</v>
      </c>
      <c r="C140" s="4">
        <f t="shared" si="20"/>
        <v>2026</v>
      </c>
      <c r="D140" s="5">
        <f t="shared" si="21"/>
        <v>1</v>
      </c>
      <c r="E140" s="4">
        <f t="shared" si="22"/>
        <v>1</v>
      </c>
      <c r="F140" s="3" t="str">
        <f t="shared" si="23"/>
        <v>Jan</v>
      </c>
      <c r="G140" s="4" t="s">
        <v>6</v>
      </c>
      <c r="H140" s="4" t="s">
        <v>43</v>
      </c>
      <c r="I140" s="4" t="s">
        <v>8</v>
      </c>
      <c r="J140" s="4" t="s">
        <v>16</v>
      </c>
      <c r="K140" s="4" t="s">
        <v>23</v>
      </c>
      <c r="L140" s="4" t="s">
        <v>40</v>
      </c>
      <c r="M140" s="6">
        <v>8</v>
      </c>
      <c r="N140" s="7">
        <v>81.06</v>
      </c>
      <c r="O140" s="8">
        <v>0.15</v>
      </c>
      <c r="P140" s="7">
        <v>39.549999999999997</v>
      </c>
      <c r="Q140" s="7">
        <f t="shared" si="16"/>
        <v>551.20799999999997</v>
      </c>
      <c r="R140" s="7">
        <f t="shared" si="17"/>
        <v>316.39999999999998</v>
      </c>
      <c r="S140" s="7">
        <f t="shared" si="18"/>
        <v>234.80799999999999</v>
      </c>
      <c r="T140" s="9">
        <f t="shared" si="19"/>
        <v>0.42598801178502488</v>
      </c>
      <c r="U140" s="10">
        <v>1</v>
      </c>
    </row>
    <row r="141" spans="1:21" ht="15.6" x14ac:dyDescent="0.3">
      <c r="A141" s="11">
        <v>4592</v>
      </c>
      <c r="B141" s="12">
        <v>46052</v>
      </c>
      <c r="C141" s="4">
        <f t="shared" si="20"/>
        <v>2026</v>
      </c>
      <c r="D141" s="5">
        <f t="shared" si="21"/>
        <v>1</v>
      </c>
      <c r="E141" s="4">
        <f t="shared" si="22"/>
        <v>1</v>
      </c>
      <c r="F141" s="3" t="str">
        <f t="shared" si="23"/>
        <v>Jan</v>
      </c>
      <c r="G141" s="13" t="s">
        <v>6</v>
      </c>
      <c r="H141" s="13" t="s">
        <v>43</v>
      </c>
      <c r="I141" s="13" t="s">
        <v>28</v>
      </c>
      <c r="J141" s="13" t="s">
        <v>3</v>
      </c>
      <c r="K141" s="13" t="s">
        <v>34</v>
      </c>
      <c r="L141" s="13" t="s">
        <v>38</v>
      </c>
      <c r="M141" s="14">
        <v>5</v>
      </c>
      <c r="N141" s="15">
        <v>120.4</v>
      </c>
      <c r="O141" s="16">
        <v>0</v>
      </c>
      <c r="P141" s="15">
        <v>69.510000000000005</v>
      </c>
      <c r="Q141" s="15">
        <f t="shared" si="16"/>
        <v>602</v>
      </c>
      <c r="R141" s="15">
        <f t="shared" si="17"/>
        <v>347.55</v>
      </c>
      <c r="S141" s="15">
        <f t="shared" si="18"/>
        <v>254.45</v>
      </c>
      <c r="T141" s="17">
        <f t="shared" si="19"/>
        <v>0.42267441860465116</v>
      </c>
      <c r="U141" s="18">
        <v>1</v>
      </c>
    </row>
    <row r="142" spans="1:21" ht="15.6" x14ac:dyDescent="0.3">
      <c r="A142" s="2">
        <v>373</v>
      </c>
      <c r="B142" s="3">
        <v>46053</v>
      </c>
      <c r="C142" s="4">
        <f t="shared" si="20"/>
        <v>2026</v>
      </c>
      <c r="D142" s="5">
        <f t="shared" si="21"/>
        <v>1</v>
      </c>
      <c r="E142" s="4">
        <f t="shared" si="22"/>
        <v>1</v>
      </c>
      <c r="F142" s="3" t="str">
        <f t="shared" si="23"/>
        <v>Jan</v>
      </c>
      <c r="G142" s="4" t="s">
        <v>11</v>
      </c>
      <c r="H142" s="4" t="s">
        <v>39</v>
      </c>
      <c r="I142" s="4" t="s">
        <v>8</v>
      </c>
      <c r="J142" s="4" t="s">
        <v>16</v>
      </c>
      <c r="K142" s="4" t="s">
        <v>14</v>
      </c>
      <c r="L142" s="4" t="s">
        <v>32</v>
      </c>
      <c r="M142" s="6">
        <v>10</v>
      </c>
      <c r="N142" s="7">
        <v>47.71</v>
      </c>
      <c r="O142" s="8">
        <v>0.1</v>
      </c>
      <c r="P142" s="7">
        <v>18.649999999999999</v>
      </c>
      <c r="Q142" s="7">
        <f t="shared" si="16"/>
        <v>429.39000000000004</v>
      </c>
      <c r="R142" s="7">
        <f t="shared" si="17"/>
        <v>186.5</v>
      </c>
      <c r="S142" s="7">
        <f t="shared" si="18"/>
        <v>242.89000000000004</v>
      </c>
      <c r="T142" s="9">
        <f t="shared" si="19"/>
        <v>0.56566291716155481</v>
      </c>
      <c r="U142" s="10">
        <v>1</v>
      </c>
    </row>
    <row r="143" spans="1:21" ht="15.6" x14ac:dyDescent="0.3">
      <c r="A143" s="11">
        <v>672</v>
      </c>
      <c r="B143" s="12">
        <v>46053</v>
      </c>
      <c r="C143" s="4">
        <f t="shared" si="20"/>
        <v>2026</v>
      </c>
      <c r="D143" s="5">
        <f t="shared" si="21"/>
        <v>1</v>
      </c>
      <c r="E143" s="4">
        <f t="shared" si="22"/>
        <v>1</v>
      </c>
      <c r="F143" s="3" t="str">
        <f t="shared" si="23"/>
        <v>Jan</v>
      </c>
      <c r="G143" s="13" t="s">
        <v>0</v>
      </c>
      <c r="H143" s="13" t="s">
        <v>36</v>
      </c>
      <c r="I143" s="13" t="s">
        <v>2</v>
      </c>
      <c r="J143" s="13" t="s">
        <v>16</v>
      </c>
      <c r="K143" s="13" t="s">
        <v>4</v>
      </c>
      <c r="L143" s="13" t="s">
        <v>30</v>
      </c>
      <c r="M143" s="14">
        <v>1</v>
      </c>
      <c r="N143" s="15">
        <v>102.92</v>
      </c>
      <c r="O143" s="16">
        <v>0.05</v>
      </c>
      <c r="P143" s="15">
        <v>50.92</v>
      </c>
      <c r="Q143" s="15">
        <f t="shared" si="16"/>
        <v>97.774000000000001</v>
      </c>
      <c r="R143" s="15">
        <f t="shared" si="17"/>
        <v>50.92</v>
      </c>
      <c r="S143" s="15">
        <f t="shared" si="18"/>
        <v>46.853999999999999</v>
      </c>
      <c r="T143" s="17">
        <f t="shared" si="19"/>
        <v>0.4792071511853867</v>
      </c>
      <c r="U143" s="18">
        <v>1</v>
      </c>
    </row>
    <row r="144" spans="1:21" ht="15.6" x14ac:dyDescent="0.3">
      <c r="A144" s="2">
        <v>1125</v>
      </c>
      <c r="B144" s="3">
        <v>46053</v>
      </c>
      <c r="C144" s="4">
        <f t="shared" si="20"/>
        <v>2026</v>
      </c>
      <c r="D144" s="5">
        <f t="shared" si="21"/>
        <v>1</v>
      </c>
      <c r="E144" s="4">
        <f t="shared" si="22"/>
        <v>1</v>
      </c>
      <c r="F144" s="3" t="str">
        <f t="shared" si="23"/>
        <v>Jan</v>
      </c>
      <c r="G144" s="4" t="s">
        <v>6</v>
      </c>
      <c r="H144" s="4" t="s">
        <v>7</v>
      </c>
      <c r="I144" s="4" t="s">
        <v>2</v>
      </c>
      <c r="J144" s="4" t="s">
        <v>3</v>
      </c>
      <c r="K144" s="4" t="s">
        <v>9</v>
      </c>
      <c r="L144" s="4" t="s">
        <v>46</v>
      </c>
      <c r="M144" s="6">
        <v>1</v>
      </c>
      <c r="N144" s="7">
        <v>72.69</v>
      </c>
      <c r="O144" s="8">
        <v>0.1</v>
      </c>
      <c r="P144" s="7">
        <v>32.67</v>
      </c>
      <c r="Q144" s="7">
        <f t="shared" si="16"/>
        <v>65.421000000000006</v>
      </c>
      <c r="R144" s="7">
        <f t="shared" si="17"/>
        <v>32.67</v>
      </c>
      <c r="S144" s="7">
        <f t="shared" si="18"/>
        <v>32.751000000000005</v>
      </c>
      <c r="T144" s="9">
        <f t="shared" si="19"/>
        <v>0.50061906727197691</v>
      </c>
      <c r="U144" s="10">
        <v>1</v>
      </c>
    </row>
    <row r="145" spans="1:21" ht="15.6" x14ac:dyDescent="0.3">
      <c r="A145" s="11">
        <v>1164</v>
      </c>
      <c r="B145" s="12">
        <v>46053</v>
      </c>
      <c r="C145" s="4">
        <f t="shared" si="20"/>
        <v>2026</v>
      </c>
      <c r="D145" s="5">
        <f t="shared" si="21"/>
        <v>1</v>
      </c>
      <c r="E145" s="4">
        <f t="shared" si="22"/>
        <v>1</v>
      </c>
      <c r="F145" s="3" t="str">
        <f t="shared" si="23"/>
        <v>Jan</v>
      </c>
      <c r="G145" s="13" t="s">
        <v>0</v>
      </c>
      <c r="H145" s="13" t="s">
        <v>1</v>
      </c>
      <c r="I145" s="13" t="s">
        <v>2</v>
      </c>
      <c r="J145" s="13" t="s">
        <v>13</v>
      </c>
      <c r="K145" s="13" t="s">
        <v>4</v>
      </c>
      <c r="L145" s="13" t="s">
        <v>5</v>
      </c>
      <c r="M145" s="14">
        <v>1</v>
      </c>
      <c r="N145" s="15">
        <v>79.989999999999995</v>
      </c>
      <c r="O145" s="16">
        <v>0.05</v>
      </c>
      <c r="P145" s="15">
        <v>43.02</v>
      </c>
      <c r="Q145" s="15">
        <f t="shared" si="16"/>
        <v>75.990499999999997</v>
      </c>
      <c r="R145" s="15">
        <f t="shared" si="17"/>
        <v>43.02</v>
      </c>
      <c r="S145" s="15">
        <f t="shared" si="18"/>
        <v>32.970499999999994</v>
      </c>
      <c r="T145" s="17">
        <f t="shared" si="19"/>
        <v>0.43387660299642711</v>
      </c>
      <c r="U145" s="18">
        <v>1</v>
      </c>
    </row>
    <row r="146" spans="1:21" ht="15.6" x14ac:dyDescent="0.3">
      <c r="A146" s="2">
        <v>1613</v>
      </c>
      <c r="B146" s="3">
        <v>46053</v>
      </c>
      <c r="C146" s="4">
        <f t="shared" si="20"/>
        <v>2026</v>
      </c>
      <c r="D146" s="5">
        <f t="shared" si="21"/>
        <v>1</v>
      </c>
      <c r="E146" s="4">
        <f t="shared" si="22"/>
        <v>1</v>
      </c>
      <c r="F146" s="3" t="str">
        <f t="shared" si="23"/>
        <v>Jan</v>
      </c>
      <c r="G146" s="4" t="s">
        <v>6</v>
      </c>
      <c r="H146" s="4" t="s">
        <v>27</v>
      </c>
      <c r="I146" s="4" t="s">
        <v>8</v>
      </c>
      <c r="J146" s="4" t="s">
        <v>16</v>
      </c>
      <c r="K146" s="4" t="s">
        <v>34</v>
      </c>
      <c r="L146" s="4" t="s">
        <v>45</v>
      </c>
      <c r="M146" s="6">
        <v>4</v>
      </c>
      <c r="N146" s="7">
        <v>51.11</v>
      </c>
      <c r="O146" s="8">
        <v>0.15</v>
      </c>
      <c r="P146" s="7">
        <v>22.25</v>
      </c>
      <c r="Q146" s="7">
        <f t="shared" si="16"/>
        <v>173.774</v>
      </c>
      <c r="R146" s="7">
        <f t="shared" si="17"/>
        <v>89</v>
      </c>
      <c r="S146" s="7">
        <f t="shared" si="18"/>
        <v>84.774000000000001</v>
      </c>
      <c r="T146" s="9">
        <f t="shared" si="19"/>
        <v>0.48784052850253778</v>
      </c>
      <c r="U146" s="10">
        <v>1</v>
      </c>
    </row>
    <row r="147" spans="1:21" ht="15.6" x14ac:dyDescent="0.3">
      <c r="A147" s="11">
        <v>2149</v>
      </c>
      <c r="B147" s="12">
        <v>46053</v>
      </c>
      <c r="C147" s="4">
        <f t="shared" si="20"/>
        <v>2026</v>
      </c>
      <c r="D147" s="5">
        <f t="shared" si="21"/>
        <v>1</v>
      </c>
      <c r="E147" s="4">
        <f t="shared" si="22"/>
        <v>1</v>
      </c>
      <c r="F147" s="3" t="str">
        <f t="shared" si="23"/>
        <v>Jan</v>
      </c>
      <c r="G147" s="13" t="s">
        <v>0</v>
      </c>
      <c r="H147" s="13" t="s">
        <v>50</v>
      </c>
      <c r="I147" s="13" t="s">
        <v>2</v>
      </c>
      <c r="J147" s="13" t="s">
        <v>3</v>
      </c>
      <c r="K147" s="13" t="s">
        <v>34</v>
      </c>
      <c r="L147" s="13" t="s">
        <v>38</v>
      </c>
      <c r="M147" s="14">
        <v>2</v>
      </c>
      <c r="N147" s="15">
        <v>124.83</v>
      </c>
      <c r="O147" s="16">
        <v>0</v>
      </c>
      <c r="P147" s="15">
        <v>70.91</v>
      </c>
      <c r="Q147" s="15">
        <f t="shared" si="16"/>
        <v>249.66</v>
      </c>
      <c r="R147" s="15">
        <f t="shared" si="17"/>
        <v>141.82</v>
      </c>
      <c r="S147" s="15">
        <f t="shared" si="18"/>
        <v>107.84</v>
      </c>
      <c r="T147" s="17">
        <f t="shared" si="19"/>
        <v>0.43194744853000083</v>
      </c>
      <c r="U147" s="18">
        <v>1</v>
      </c>
    </row>
    <row r="148" spans="1:21" ht="15.6" x14ac:dyDescent="0.3">
      <c r="A148" s="2">
        <v>2593</v>
      </c>
      <c r="B148" s="3">
        <v>46053</v>
      </c>
      <c r="C148" s="4">
        <f t="shared" si="20"/>
        <v>2026</v>
      </c>
      <c r="D148" s="5">
        <f t="shared" si="21"/>
        <v>1</v>
      </c>
      <c r="E148" s="4">
        <f t="shared" si="22"/>
        <v>1</v>
      </c>
      <c r="F148" s="3" t="str">
        <f t="shared" si="23"/>
        <v>Jan</v>
      </c>
      <c r="G148" s="4" t="s">
        <v>6</v>
      </c>
      <c r="H148" s="4" t="s">
        <v>41</v>
      </c>
      <c r="I148" s="4" t="s">
        <v>19</v>
      </c>
      <c r="J148" s="4" t="s">
        <v>13</v>
      </c>
      <c r="K148" s="4" t="s">
        <v>4</v>
      </c>
      <c r="L148" s="4" t="s">
        <v>26</v>
      </c>
      <c r="M148" s="6">
        <v>6</v>
      </c>
      <c r="N148" s="7">
        <v>41.07</v>
      </c>
      <c r="O148" s="8">
        <v>0.1</v>
      </c>
      <c r="P148" s="7">
        <v>16.29</v>
      </c>
      <c r="Q148" s="7">
        <f t="shared" si="16"/>
        <v>221.77800000000002</v>
      </c>
      <c r="R148" s="7">
        <f t="shared" si="17"/>
        <v>97.74</v>
      </c>
      <c r="S148" s="7">
        <f t="shared" si="18"/>
        <v>124.03800000000003</v>
      </c>
      <c r="T148" s="9">
        <f t="shared" si="19"/>
        <v>0.55928901874847825</v>
      </c>
      <c r="U148" s="10">
        <v>1</v>
      </c>
    </row>
    <row r="149" spans="1:21" ht="15.6" x14ac:dyDescent="0.3">
      <c r="A149" s="11">
        <v>2659</v>
      </c>
      <c r="B149" s="12">
        <v>46053</v>
      </c>
      <c r="C149" s="4">
        <f t="shared" si="20"/>
        <v>2026</v>
      </c>
      <c r="D149" s="5">
        <f t="shared" si="21"/>
        <v>1</v>
      </c>
      <c r="E149" s="4">
        <f t="shared" si="22"/>
        <v>1</v>
      </c>
      <c r="F149" s="3" t="str">
        <f t="shared" si="23"/>
        <v>Jan</v>
      </c>
      <c r="G149" s="13" t="s">
        <v>0</v>
      </c>
      <c r="H149" s="13" t="s">
        <v>50</v>
      </c>
      <c r="I149" s="13" t="s">
        <v>2</v>
      </c>
      <c r="J149" s="13" t="s">
        <v>13</v>
      </c>
      <c r="K149" s="13" t="s">
        <v>14</v>
      </c>
      <c r="L149" s="13" t="s">
        <v>15</v>
      </c>
      <c r="M149" s="14">
        <v>1</v>
      </c>
      <c r="N149" s="15">
        <v>36.020000000000003</v>
      </c>
      <c r="O149" s="16">
        <v>0</v>
      </c>
      <c r="P149" s="15">
        <v>13.34</v>
      </c>
      <c r="Q149" s="15">
        <f t="shared" si="16"/>
        <v>36.020000000000003</v>
      </c>
      <c r="R149" s="15">
        <f t="shared" si="17"/>
        <v>13.34</v>
      </c>
      <c r="S149" s="15">
        <f t="shared" si="18"/>
        <v>22.680000000000003</v>
      </c>
      <c r="T149" s="17">
        <f t="shared" si="19"/>
        <v>0.62965019433647973</v>
      </c>
      <c r="U149" s="18">
        <v>1</v>
      </c>
    </row>
    <row r="150" spans="1:21" ht="15.6" x14ac:dyDescent="0.3">
      <c r="A150" s="2">
        <v>3496</v>
      </c>
      <c r="B150" s="3">
        <v>46053</v>
      </c>
      <c r="C150" s="4">
        <f t="shared" si="20"/>
        <v>2026</v>
      </c>
      <c r="D150" s="5">
        <f t="shared" si="21"/>
        <v>1</v>
      </c>
      <c r="E150" s="4">
        <f t="shared" si="22"/>
        <v>1</v>
      </c>
      <c r="F150" s="3" t="str">
        <f t="shared" si="23"/>
        <v>Jan</v>
      </c>
      <c r="G150" s="4" t="s">
        <v>0</v>
      </c>
      <c r="H150" s="4" t="s">
        <v>1</v>
      </c>
      <c r="I150" s="4" t="s">
        <v>19</v>
      </c>
      <c r="J150" s="4" t="s">
        <v>3</v>
      </c>
      <c r="K150" s="4" t="s">
        <v>34</v>
      </c>
      <c r="L150" s="4" t="s">
        <v>42</v>
      </c>
      <c r="M150" s="6">
        <v>1</v>
      </c>
      <c r="N150" s="7">
        <v>35.82</v>
      </c>
      <c r="O150" s="8">
        <v>0.05</v>
      </c>
      <c r="P150" s="7">
        <v>14.32</v>
      </c>
      <c r="Q150" s="7">
        <f t="shared" si="16"/>
        <v>34.028999999999996</v>
      </c>
      <c r="R150" s="7">
        <f t="shared" si="17"/>
        <v>14.32</v>
      </c>
      <c r="S150" s="7">
        <f t="shared" si="18"/>
        <v>19.708999999999996</v>
      </c>
      <c r="T150" s="9">
        <f t="shared" si="19"/>
        <v>0.57918246201769075</v>
      </c>
      <c r="U150" s="10">
        <v>1</v>
      </c>
    </row>
    <row r="151" spans="1:21" ht="15.6" x14ac:dyDescent="0.3">
      <c r="A151" s="11">
        <v>3889</v>
      </c>
      <c r="B151" s="12">
        <v>46053</v>
      </c>
      <c r="C151" s="4">
        <f t="shared" si="20"/>
        <v>2026</v>
      </c>
      <c r="D151" s="5">
        <f t="shared" si="21"/>
        <v>1</v>
      </c>
      <c r="E151" s="4">
        <f t="shared" si="22"/>
        <v>1</v>
      </c>
      <c r="F151" s="3" t="str">
        <f t="shared" si="23"/>
        <v>Jan</v>
      </c>
      <c r="G151" s="13" t="s">
        <v>11</v>
      </c>
      <c r="H151" s="13" t="s">
        <v>18</v>
      </c>
      <c r="I151" s="13" t="s">
        <v>19</v>
      </c>
      <c r="J151" s="13" t="s">
        <v>3</v>
      </c>
      <c r="K151" s="13" t="s">
        <v>4</v>
      </c>
      <c r="L151" s="13" t="s">
        <v>30</v>
      </c>
      <c r="M151" s="14">
        <v>3</v>
      </c>
      <c r="N151" s="15">
        <v>103.94</v>
      </c>
      <c r="O151" s="16">
        <v>0.1</v>
      </c>
      <c r="P151" s="15">
        <v>50.67</v>
      </c>
      <c r="Q151" s="15">
        <f t="shared" si="16"/>
        <v>280.63799999999998</v>
      </c>
      <c r="R151" s="15">
        <f t="shared" si="17"/>
        <v>152.01</v>
      </c>
      <c r="S151" s="15">
        <f t="shared" si="18"/>
        <v>128.62799999999999</v>
      </c>
      <c r="T151" s="17">
        <f t="shared" si="19"/>
        <v>0.45834135077929572</v>
      </c>
      <c r="U151" s="18">
        <v>1</v>
      </c>
    </row>
    <row r="152" spans="1:21" ht="15.6" x14ac:dyDescent="0.3">
      <c r="A152" s="2">
        <v>1432</v>
      </c>
      <c r="B152" s="3">
        <v>46054</v>
      </c>
      <c r="C152" s="4">
        <f t="shared" si="20"/>
        <v>2026</v>
      </c>
      <c r="D152" s="5">
        <f t="shared" si="21"/>
        <v>1</v>
      </c>
      <c r="E152" s="4">
        <f t="shared" si="22"/>
        <v>2</v>
      </c>
      <c r="F152" s="3" t="str">
        <f t="shared" si="23"/>
        <v>Feb</v>
      </c>
      <c r="G152" s="4" t="s">
        <v>0</v>
      </c>
      <c r="H152" s="4" t="s">
        <v>1</v>
      </c>
      <c r="I152" s="4" t="s">
        <v>2</v>
      </c>
      <c r="J152" s="4" t="s">
        <v>3</v>
      </c>
      <c r="K152" s="4" t="s">
        <v>9</v>
      </c>
      <c r="L152" s="4" t="s">
        <v>17</v>
      </c>
      <c r="M152" s="6">
        <v>1</v>
      </c>
      <c r="N152" s="7">
        <v>140.53</v>
      </c>
      <c r="O152" s="8">
        <v>0</v>
      </c>
      <c r="P152" s="7">
        <v>77.36</v>
      </c>
      <c r="Q152" s="7">
        <f t="shared" si="16"/>
        <v>140.53</v>
      </c>
      <c r="R152" s="7">
        <f t="shared" si="17"/>
        <v>77.36</v>
      </c>
      <c r="S152" s="7">
        <f t="shared" si="18"/>
        <v>63.17</v>
      </c>
      <c r="T152" s="9">
        <f t="shared" si="19"/>
        <v>0.44951255959581587</v>
      </c>
      <c r="U152" s="10">
        <v>1</v>
      </c>
    </row>
    <row r="153" spans="1:21" ht="15.6" x14ac:dyDescent="0.3">
      <c r="A153" s="11">
        <v>1778</v>
      </c>
      <c r="B153" s="12">
        <v>46054</v>
      </c>
      <c r="C153" s="4">
        <f t="shared" si="20"/>
        <v>2026</v>
      </c>
      <c r="D153" s="5">
        <f t="shared" si="21"/>
        <v>1</v>
      </c>
      <c r="E153" s="4">
        <f t="shared" si="22"/>
        <v>2</v>
      </c>
      <c r="F153" s="3" t="str">
        <f t="shared" si="23"/>
        <v>Feb</v>
      </c>
      <c r="G153" s="13" t="s">
        <v>20</v>
      </c>
      <c r="H153" s="13" t="s">
        <v>31</v>
      </c>
      <c r="I153" s="13" t="s">
        <v>19</v>
      </c>
      <c r="J153" s="13" t="s">
        <v>3</v>
      </c>
      <c r="K153" s="13" t="s">
        <v>9</v>
      </c>
      <c r="L153" s="13" t="s">
        <v>17</v>
      </c>
      <c r="M153" s="14">
        <v>1</v>
      </c>
      <c r="N153" s="15">
        <v>142.03</v>
      </c>
      <c r="O153" s="16">
        <v>0.05</v>
      </c>
      <c r="P153" s="15">
        <v>77.069999999999993</v>
      </c>
      <c r="Q153" s="15">
        <f t="shared" si="16"/>
        <v>134.92849999999999</v>
      </c>
      <c r="R153" s="15">
        <f t="shared" si="17"/>
        <v>77.069999999999993</v>
      </c>
      <c r="S153" s="15">
        <f t="shared" si="18"/>
        <v>57.858499999999992</v>
      </c>
      <c r="T153" s="17">
        <f t="shared" si="19"/>
        <v>0.42880859121682963</v>
      </c>
      <c r="U153" s="18">
        <v>1</v>
      </c>
    </row>
    <row r="154" spans="1:21" ht="15.6" x14ac:dyDescent="0.3">
      <c r="A154" s="2">
        <v>2047</v>
      </c>
      <c r="B154" s="3">
        <v>46054</v>
      </c>
      <c r="C154" s="4">
        <f t="shared" si="20"/>
        <v>2026</v>
      </c>
      <c r="D154" s="5">
        <f t="shared" si="21"/>
        <v>1</v>
      </c>
      <c r="E154" s="4">
        <f t="shared" si="22"/>
        <v>2</v>
      </c>
      <c r="F154" s="3" t="str">
        <f t="shared" si="23"/>
        <v>Feb</v>
      </c>
      <c r="G154" s="4" t="s">
        <v>11</v>
      </c>
      <c r="H154" s="4" t="s">
        <v>25</v>
      </c>
      <c r="I154" s="4" t="s">
        <v>8</v>
      </c>
      <c r="J154" s="4" t="s">
        <v>16</v>
      </c>
      <c r="K154" s="4" t="s">
        <v>23</v>
      </c>
      <c r="L154" s="4" t="s">
        <v>51</v>
      </c>
      <c r="M154" s="6">
        <v>12</v>
      </c>
      <c r="N154" s="7">
        <v>124.84</v>
      </c>
      <c r="O154" s="8">
        <v>0.1</v>
      </c>
      <c r="P154" s="7">
        <v>59.47</v>
      </c>
      <c r="Q154" s="7">
        <f t="shared" si="16"/>
        <v>1348.2719999999999</v>
      </c>
      <c r="R154" s="7">
        <f t="shared" si="17"/>
        <v>713.64</v>
      </c>
      <c r="S154" s="7">
        <f t="shared" si="18"/>
        <v>634.63199999999995</v>
      </c>
      <c r="T154" s="9">
        <f t="shared" si="19"/>
        <v>0.47070027412866244</v>
      </c>
      <c r="U154" s="10">
        <v>1</v>
      </c>
    </row>
    <row r="155" spans="1:21" ht="15.6" x14ac:dyDescent="0.3">
      <c r="A155" s="11">
        <v>2668</v>
      </c>
      <c r="B155" s="12">
        <v>46054</v>
      </c>
      <c r="C155" s="4">
        <f t="shared" si="20"/>
        <v>2026</v>
      </c>
      <c r="D155" s="5">
        <f t="shared" si="21"/>
        <v>1</v>
      </c>
      <c r="E155" s="4">
        <f t="shared" si="22"/>
        <v>2</v>
      </c>
      <c r="F155" s="3" t="str">
        <f t="shared" si="23"/>
        <v>Feb</v>
      </c>
      <c r="G155" s="13" t="s">
        <v>6</v>
      </c>
      <c r="H155" s="13" t="s">
        <v>43</v>
      </c>
      <c r="I155" s="13" t="s">
        <v>2</v>
      </c>
      <c r="J155" s="13" t="s">
        <v>3</v>
      </c>
      <c r="K155" s="13" t="s">
        <v>34</v>
      </c>
      <c r="L155" s="13" t="s">
        <v>42</v>
      </c>
      <c r="M155" s="14">
        <v>3</v>
      </c>
      <c r="N155" s="15">
        <v>35.36</v>
      </c>
      <c r="O155" s="16">
        <v>0</v>
      </c>
      <c r="P155" s="15">
        <v>13.7</v>
      </c>
      <c r="Q155" s="15">
        <f t="shared" si="16"/>
        <v>106.08</v>
      </c>
      <c r="R155" s="15">
        <f t="shared" si="17"/>
        <v>41.099999999999994</v>
      </c>
      <c r="S155" s="15">
        <f t="shared" si="18"/>
        <v>64.98</v>
      </c>
      <c r="T155" s="17">
        <f t="shared" si="19"/>
        <v>0.61255656108597289</v>
      </c>
      <c r="U155" s="18">
        <v>1</v>
      </c>
    </row>
    <row r="156" spans="1:21" ht="15.6" x14ac:dyDescent="0.3">
      <c r="A156" s="2">
        <v>2706</v>
      </c>
      <c r="B156" s="3">
        <v>46054</v>
      </c>
      <c r="C156" s="4">
        <f t="shared" si="20"/>
        <v>2026</v>
      </c>
      <c r="D156" s="5">
        <f t="shared" si="21"/>
        <v>1</v>
      </c>
      <c r="E156" s="4">
        <f t="shared" si="22"/>
        <v>2</v>
      </c>
      <c r="F156" s="3" t="str">
        <f t="shared" si="23"/>
        <v>Feb</v>
      </c>
      <c r="G156" s="4" t="s">
        <v>20</v>
      </c>
      <c r="H156" s="4" t="s">
        <v>47</v>
      </c>
      <c r="I156" s="4" t="s">
        <v>28</v>
      </c>
      <c r="J156" s="4" t="s">
        <v>3</v>
      </c>
      <c r="K156" s="4" t="s">
        <v>34</v>
      </c>
      <c r="L156" s="4" t="s">
        <v>38</v>
      </c>
      <c r="M156" s="6">
        <v>2</v>
      </c>
      <c r="N156" s="7">
        <v>122.43</v>
      </c>
      <c r="O156" s="8">
        <v>0</v>
      </c>
      <c r="P156" s="7">
        <v>69.08</v>
      </c>
      <c r="Q156" s="7">
        <f t="shared" si="16"/>
        <v>244.86</v>
      </c>
      <c r="R156" s="7">
        <f t="shared" si="17"/>
        <v>138.16</v>
      </c>
      <c r="S156" s="7">
        <f t="shared" si="18"/>
        <v>106.70000000000002</v>
      </c>
      <c r="T156" s="9">
        <f t="shared" si="19"/>
        <v>0.43575920934411505</v>
      </c>
      <c r="U156" s="10">
        <v>1</v>
      </c>
    </row>
    <row r="157" spans="1:21" ht="15.6" x14ac:dyDescent="0.3">
      <c r="A157" s="11">
        <v>2940</v>
      </c>
      <c r="B157" s="12">
        <v>46054</v>
      </c>
      <c r="C157" s="4">
        <f t="shared" si="20"/>
        <v>2026</v>
      </c>
      <c r="D157" s="5">
        <f t="shared" si="21"/>
        <v>1</v>
      </c>
      <c r="E157" s="4">
        <f t="shared" si="22"/>
        <v>2</v>
      </c>
      <c r="F157" s="3" t="str">
        <f t="shared" si="23"/>
        <v>Feb</v>
      </c>
      <c r="G157" s="13" t="s">
        <v>0</v>
      </c>
      <c r="H157" s="13" t="s">
        <v>50</v>
      </c>
      <c r="I157" s="13" t="s">
        <v>28</v>
      </c>
      <c r="J157" s="13" t="s">
        <v>13</v>
      </c>
      <c r="K157" s="13" t="s">
        <v>9</v>
      </c>
      <c r="L157" s="13" t="s">
        <v>17</v>
      </c>
      <c r="M157" s="14">
        <v>2</v>
      </c>
      <c r="N157" s="15">
        <v>140.47</v>
      </c>
      <c r="O157" s="16">
        <v>0.05</v>
      </c>
      <c r="P157" s="15">
        <v>78.39</v>
      </c>
      <c r="Q157" s="15">
        <f t="shared" si="16"/>
        <v>266.89299999999997</v>
      </c>
      <c r="R157" s="15">
        <f t="shared" si="17"/>
        <v>156.78</v>
      </c>
      <c r="S157" s="15">
        <f t="shared" si="18"/>
        <v>110.11299999999997</v>
      </c>
      <c r="T157" s="17">
        <f t="shared" si="19"/>
        <v>0.41257357817552348</v>
      </c>
      <c r="U157" s="18">
        <v>1</v>
      </c>
    </row>
    <row r="158" spans="1:21" ht="15.6" x14ac:dyDescent="0.3">
      <c r="A158" s="2">
        <v>1263</v>
      </c>
      <c r="B158" s="3">
        <v>46055</v>
      </c>
      <c r="C158" s="4">
        <f t="shared" si="20"/>
        <v>2026</v>
      </c>
      <c r="D158" s="5">
        <f t="shared" si="21"/>
        <v>1</v>
      </c>
      <c r="E158" s="4">
        <f t="shared" si="22"/>
        <v>2</v>
      </c>
      <c r="F158" s="3" t="str">
        <f t="shared" si="23"/>
        <v>Feb</v>
      </c>
      <c r="G158" s="4" t="s">
        <v>6</v>
      </c>
      <c r="H158" s="4" t="s">
        <v>49</v>
      </c>
      <c r="I158" s="4" t="s">
        <v>2</v>
      </c>
      <c r="J158" s="4" t="s">
        <v>3</v>
      </c>
      <c r="K158" s="4" t="s">
        <v>14</v>
      </c>
      <c r="L158" s="4" t="s">
        <v>32</v>
      </c>
      <c r="M158" s="6">
        <v>1</v>
      </c>
      <c r="N158" s="7">
        <v>45.43</v>
      </c>
      <c r="O158" s="8">
        <v>0.05</v>
      </c>
      <c r="P158" s="7">
        <v>18.670000000000002</v>
      </c>
      <c r="Q158" s="7">
        <f t="shared" si="16"/>
        <v>43.158499999999997</v>
      </c>
      <c r="R158" s="7">
        <f t="shared" si="17"/>
        <v>18.670000000000002</v>
      </c>
      <c r="S158" s="7">
        <f t="shared" si="18"/>
        <v>24.488499999999995</v>
      </c>
      <c r="T158" s="9">
        <f t="shared" si="19"/>
        <v>0.56740850585632019</v>
      </c>
      <c r="U158" s="10">
        <v>1</v>
      </c>
    </row>
    <row r="159" spans="1:21" ht="15.6" x14ac:dyDescent="0.3">
      <c r="A159" s="11">
        <v>1641</v>
      </c>
      <c r="B159" s="12">
        <v>46055</v>
      </c>
      <c r="C159" s="4">
        <f t="shared" si="20"/>
        <v>2026</v>
      </c>
      <c r="D159" s="5">
        <f t="shared" si="21"/>
        <v>1</v>
      </c>
      <c r="E159" s="4">
        <f t="shared" si="22"/>
        <v>2</v>
      </c>
      <c r="F159" s="3" t="str">
        <f t="shared" si="23"/>
        <v>Feb</v>
      </c>
      <c r="G159" s="13" t="s">
        <v>20</v>
      </c>
      <c r="H159" s="13" t="s">
        <v>47</v>
      </c>
      <c r="I159" s="13" t="s">
        <v>8</v>
      </c>
      <c r="J159" s="13" t="s">
        <v>16</v>
      </c>
      <c r="K159" s="13" t="s">
        <v>4</v>
      </c>
      <c r="L159" s="13" t="s">
        <v>30</v>
      </c>
      <c r="M159" s="14">
        <v>8</v>
      </c>
      <c r="N159" s="15">
        <v>102.78</v>
      </c>
      <c r="O159" s="16">
        <v>0.15</v>
      </c>
      <c r="P159" s="15">
        <v>50.39</v>
      </c>
      <c r="Q159" s="15">
        <f t="shared" si="16"/>
        <v>698.904</v>
      </c>
      <c r="R159" s="15">
        <f t="shared" si="17"/>
        <v>403.12</v>
      </c>
      <c r="S159" s="15">
        <f t="shared" si="18"/>
        <v>295.78399999999999</v>
      </c>
      <c r="T159" s="17">
        <f t="shared" si="19"/>
        <v>0.42321119924911005</v>
      </c>
      <c r="U159" s="18">
        <v>1</v>
      </c>
    </row>
    <row r="160" spans="1:21" ht="15.6" x14ac:dyDescent="0.3">
      <c r="A160" s="2">
        <v>2014</v>
      </c>
      <c r="B160" s="3">
        <v>46055</v>
      </c>
      <c r="C160" s="4">
        <f t="shared" si="20"/>
        <v>2026</v>
      </c>
      <c r="D160" s="5">
        <f t="shared" si="21"/>
        <v>1</v>
      </c>
      <c r="E160" s="4">
        <f t="shared" si="22"/>
        <v>2</v>
      </c>
      <c r="F160" s="3" t="str">
        <f t="shared" si="23"/>
        <v>Feb</v>
      </c>
      <c r="G160" s="4" t="s">
        <v>6</v>
      </c>
      <c r="H160" s="4" t="s">
        <v>41</v>
      </c>
      <c r="I160" s="4" t="s">
        <v>28</v>
      </c>
      <c r="J160" s="4" t="s">
        <v>13</v>
      </c>
      <c r="K160" s="4" t="s">
        <v>23</v>
      </c>
      <c r="L160" s="4" t="s">
        <v>51</v>
      </c>
      <c r="M160" s="6">
        <v>1</v>
      </c>
      <c r="N160" s="7">
        <v>123.95</v>
      </c>
      <c r="O160" s="8">
        <v>0</v>
      </c>
      <c r="P160" s="7">
        <v>61.32</v>
      </c>
      <c r="Q160" s="7">
        <f t="shared" si="16"/>
        <v>123.95</v>
      </c>
      <c r="R160" s="7">
        <f t="shared" si="17"/>
        <v>61.32</v>
      </c>
      <c r="S160" s="7">
        <f t="shared" si="18"/>
        <v>62.63</v>
      </c>
      <c r="T160" s="9">
        <f t="shared" si="19"/>
        <v>0.50528438886647842</v>
      </c>
      <c r="U160" s="10">
        <v>1</v>
      </c>
    </row>
    <row r="161" spans="1:21" ht="15.6" x14ac:dyDescent="0.3">
      <c r="A161" s="11">
        <v>2642</v>
      </c>
      <c r="B161" s="12">
        <v>46055</v>
      </c>
      <c r="C161" s="4">
        <f t="shared" si="20"/>
        <v>2026</v>
      </c>
      <c r="D161" s="5">
        <f t="shared" si="21"/>
        <v>1</v>
      </c>
      <c r="E161" s="4">
        <f t="shared" si="22"/>
        <v>2</v>
      </c>
      <c r="F161" s="3" t="str">
        <f t="shared" si="23"/>
        <v>Feb</v>
      </c>
      <c r="G161" s="13" t="s">
        <v>6</v>
      </c>
      <c r="H161" s="13" t="s">
        <v>41</v>
      </c>
      <c r="I161" s="13" t="s">
        <v>28</v>
      </c>
      <c r="J161" s="13" t="s">
        <v>3</v>
      </c>
      <c r="K161" s="13" t="s">
        <v>23</v>
      </c>
      <c r="L161" s="13" t="s">
        <v>29</v>
      </c>
      <c r="M161" s="14">
        <v>3</v>
      </c>
      <c r="N161" s="15">
        <v>199.9</v>
      </c>
      <c r="O161" s="16">
        <v>0</v>
      </c>
      <c r="P161" s="15">
        <v>104.18</v>
      </c>
      <c r="Q161" s="15">
        <f t="shared" si="16"/>
        <v>599.70000000000005</v>
      </c>
      <c r="R161" s="15">
        <f t="shared" si="17"/>
        <v>312.54000000000002</v>
      </c>
      <c r="S161" s="15">
        <f t="shared" si="18"/>
        <v>287.16000000000003</v>
      </c>
      <c r="T161" s="17">
        <f t="shared" si="19"/>
        <v>0.47883941970985494</v>
      </c>
      <c r="U161" s="18">
        <v>1</v>
      </c>
    </row>
    <row r="162" spans="1:21" ht="15.6" x14ac:dyDescent="0.3">
      <c r="A162" s="2">
        <v>2929</v>
      </c>
      <c r="B162" s="3">
        <v>46055</v>
      </c>
      <c r="C162" s="4">
        <f t="shared" si="20"/>
        <v>2026</v>
      </c>
      <c r="D162" s="5">
        <f t="shared" si="21"/>
        <v>1</v>
      </c>
      <c r="E162" s="4">
        <f t="shared" si="22"/>
        <v>2</v>
      </c>
      <c r="F162" s="3" t="str">
        <f t="shared" si="23"/>
        <v>Feb</v>
      </c>
      <c r="G162" s="4" t="s">
        <v>6</v>
      </c>
      <c r="H162" s="4" t="s">
        <v>43</v>
      </c>
      <c r="I162" s="4" t="s">
        <v>28</v>
      </c>
      <c r="J162" s="4" t="s">
        <v>3</v>
      </c>
      <c r="K162" s="4" t="s">
        <v>9</v>
      </c>
      <c r="L162" s="4" t="s">
        <v>10</v>
      </c>
      <c r="M162" s="6">
        <v>1</v>
      </c>
      <c r="N162" s="7">
        <v>93.78</v>
      </c>
      <c r="O162" s="8">
        <v>0</v>
      </c>
      <c r="P162" s="7">
        <v>44.21</v>
      </c>
      <c r="Q162" s="7">
        <f t="shared" si="16"/>
        <v>93.78</v>
      </c>
      <c r="R162" s="7">
        <f t="shared" si="17"/>
        <v>44.21</v>
      </c>
      <c r="S162" s="7">
        <f t="shared" si="18"/>
        <v>49.57</v>
      </c>
      <c r="T162" s="9">
        <f t="shared" si="19"/>
        <v>0.52857752185967155</v>
      </c>
      <c r="U162" s="10">
        <v>1</v>
      </c>
    </row>
    <row r="163" spans="1:21" ht="15.6" x14ac:dyDescent="0.3">
      <c r="A163" s="11">
        <v>3855</v>
      </c>
      <c r="B163" s="12">
        <v>46055</v>
      </c>
      <c r="C163" s="4">
        <f t="shared" si="20"/>
        <v>2026</v>
      </c>
      <c r="D163" s="5">
        <f t="shared" si="21"/>
        <v>1</v>
      </c>
      <c r="E163" s="4">
        <f t="shared" si="22"/>
        <v>2</v>
      </c>
      <c r="F163" s="3" t="str">
        <f t="shared" si="23"/>
        <v>Feb</v>
      </c>
      <c r="G163" s="13" t="s">
        <v>0</v>
      </c>
      <c r="H163" s="13" t="s">
        <v>1</v>
      </c>
      <c r="I163" s="13" t="s">
        <v>2</v>
      </c>
      <c r="J163" s="13" t="s">
        <v>16</v>
      </c>
      <c r="K163" s="13" t="s">
        <v>34</v>
      </c>
      <c r="L163" s="13" t="s">
        <v>35</v>
      </c>
      <c r="M163" s="14">
        <v>1</v>
      </c>
      <c r="N163" s="15">
        <v>39.39</v>
      </c>
      <c r="O163" s="16">
        <v>0.1</v>
      </c>
      <c r="P163" s="15">
        <v>15.09</v>
      </c>
      <c r="Q163" s="15">
        <f t="shared" si="16"/>
        <v>35.451000000000001</v>
      </c>
      <c r="R163" s="15">
        <f t="shared" si="17"/>
        <v>15.09</v>
      </c>
      <c r="S163" s="15">
        <f t="shared" si="18"/>
        <v>20.361000000000001</v>
      </c>
      <c r="T163" s="17">
        <f t="shared" si="19"/>
        <v>0.57434204958957435</v>
      </c>
      <c r="U163" s="18">
        <v>1</v>
      </c>
    </row>
    <row r="164" spans="1:21" ht="15.6" x14ac:dyDescent="0.3">
      <c r="A164" s="2">
        <v>4031</v>
      </c>
      <c r="B164" s="3">
        <v>46055</v>
      </c>
      <c r="C164" s="4">
        <f t="shared" si="20"/>
        <v>2026</v>
      </c>
      <c r="D164" s="5">
        <f t="shared" si="21"/>
        <v>1</v>
      </c>
      <c r="E164" s="4">
        <f t="shared" si="22"/>
        <v>2</v>
      </c>
      <c r="F164" s="3" t="str">
        <f t="shared" si="23"/>
        <v>Feb</v>
      </c>
      <c r="G164" s="4" t="s">
        <v>0</v>
      </c>
      <c r="H164" s="4" t="s">
        <v>1</v>
      </c>
      <c r="I164" s="4" t="s">
        <v>2</v>
      </c>
      <c r="J164" s="4" t="s">
        <v>13</v>
      </c>
      <c r="K164" s="4" t="s">
        <v>4</v>
      </c>
      <c r="L164" s="4" t="s">
        <v>30</v>
      </c>
      <c r="M164" s="6">
        <v>6</v>
      </c>
      <c r="N164" s="7">
        <v>101.64</v>
      </c>
      <c r="O164" s="8">
        <v>0</v>
      </c>
      <c r="P164" s="7">
        <v>51.06</v>
      </c>
      <c r="Q164" s="7">
        <f t="shared" si="16"/>
        <v>609.84</v>
      </c>
      <c r="R164" s="7">
        <f t="shared" si="17"/>
        <v>306.36</v>
      </c>
      <c r="S164" s="7">
        <f t="shared" si="18"/>
        <v>303.48</v>
      </c>
      <c r="T164" s="9">
        <f t="shared" si="19"/>
        <v>0.49763872491145217</v>
      </c>
      <c r="U164" s="10">
        <v>1</v>
      </c>
    </row>
    <row r="165" spans="1:21" ht="15.6" x14ac:dyDescent="0.3">
      <c r="A165" s="11">
        <v>2</v>
      </c>
      <c r="B165" s="12">
        <v>46056</v>
      </c>
      <c r="C165" s="4">
        <f t="shared" si="20"/>
        <v>2026</v>
      </c>
      <c r="D165" s="5">
        <f t="shared" si="21"/>
        <v>1</v>
      </c>
      <c r="E165" s="4">
        <f t="shared" si="22"/>
        <v>2</v>
      </c>
      <c r="F165" s="3" t="str">
        <f t="shared" si="23"/>
        <v>Feb</v>
      </c>
      <c r="G165" s="13" t="s">
        <v>0</v>
      </c>
      <c r="H165" s="13" t="s">
        <v>1</v>
      </c>
      <c r="I165" s="13" t="s">
        <v>8</v>
      </c>
      <c r="J165" s="13" t="s">
        <v>16</v>
      </c>
      <c r="K165" s="13" t="s">
        <v>34</v>
      </c>
      <c r="L165" s="13" t="s">
        <v>42</v>
      </c>
      <c r="M165" s="14">
        <v>12</v>
      </c>
      <c r="N165" s="15">
        <v>36.74</v>
      </c>
      <c r="O165" s="16">
        <v>0.2</v>
      </c>
      <c r="P165" s="15">
        <v>13.53</v>
      </c>
      <c r="Q165" s="15">
        <f t="shared" si="16"/>
        <v>352.70400000000001</v>
      </c>
      <c r="R165" s="15">
        <f t="shared" si="17"/>
        <v>162.35999999999999</v>
      </c>
      <c r="S165" s="15">
        <f t="shared" si="18"/>
        <v>190.34400000000002</v>
      </c>
      <c r="T165" s="17">
        <f t="shared" si="19"/>
        <v>0.53967065868263475</v>
      </c>
      <c r="U165" s="18">
        <v>1</v>
      </c>
    </row>
    <row r="166" spans="1:21" ht="15.6" x14ac:dyDescent="0.3">
      <c r="A166" s="2">
        <v>4228</v>
      </c>
      <c r="B166" s="3">
        <v>46056</v>
      </c>
      <c r="C166" s="4">
        <f t="shared" si="20"/>
        <v>2026</v>
      </c>
      <c r="D166" s="5">
        <f t="shared" si="21"/>
        <v>1</v>
      </c>
      <c r="E166" s="4">
        <f t="shared" si="22"/>
        <v>2</v>
      </c>
      <c r="F166" s="3" t="str">
        <f t="shared" si="23"/>
        <v>Feb</v>
      </c>
      <c r="G166" s="4" t="s">
        <v>20</v>
      </c>
      <c r="H166" s="4" t="s">
        <v>33</v>
      </c>
      <c r="I166" s="4" t="s">
        <v>19</v>
      </c>
      <c r="J166" s="4" t="s">
        <v>13</v>
      </c>
      <c r="K166" s="4" t="s">
        <v>9</v>
      </c>
      <c r="L166" s="4" t="s">
        <v>37</v>
      </c>
      <c r="M166" s="6">
        <v>2</v>
      </c>
      <c r="N166" s="7">
        <v>154.62</v>
      </c>
      <c r="O166" s="8">
        <v>0</v>
      </c>
      <c r="P166" s="7">
        <v>78.209999999999994</v>
      </c>
      <c r="Q166" s="7">
        <f t="shared" si="16"/>
        <v>309.24</v>
      </c>
      <c r="R166" s="7">
        <f t="shared" si="17"/>
        <v>156.41999999999999</v>
      </c>
      <c r="S166" s="7">
        <f t="shared" si="18"/>
        <v>152.82000000000002</v>
      </c>
      <c r="T166" s="9">
        <f t="shared" si="19"/>
        <v>0.49417927823050062</v>
      </c>
      <c r="U166" s="10">
        <v>1</v>
      </c>
    </row>
    <row r="167" spans="1:21" ht="15.6" x14ac:dyDescent="0.3">
      <c r="A167" s="11">
        <v>928</v>
      </c>
      <c r="B167" s="12">
        <v>46057</v>
      </c>
      <c r="C167" s="4">
        <f t="shared" si="20"/>
        <v>2026</v>
      </c>
      <c r="D167" s="5">
        <f t="shared" si="21"/>
        <v>1</v>
      </c>
      <c r="E167" s="4">
        <f t="shared" si="22"/>
        <v>2</v>
      </c>
      <c r="F167" s="3" t="str">
        <f t="shared" si="23"/>
        <v>Feb</v>
      </c>
      <c r="G167" s="13" t="s">
        <v>0</v>
      </c>
      <c r="H167" s="13" t="s">
        <v>1</v>
      </c>
      <c r="I167" s="13" t="s">
        <v>28</v>
      </c>
      <c r="J167" s="13" t="s">
        <v>13</v>
      </c>
      <c r="K167" s="13" t="s">
        <v>23</v>
      </c>
      <c r="L167" s="13" t="s">
        <v>51</v>
      </c>
      <c r="M167" s="14">
        <v>1</v>
      </c>
      <c r="N167" s="15">
        <v>125.63</v>
      </c>
      <c r="O167" s="16">
        <v>0.1</v>
      </c>
      <c r="P167" s="15">
        <v>60.38</v>
      </c>
      <c r="Q167" s="15">
        <f t="shared" si="16"/>
        <v>113.06699999999999</v>
      </c>
      <c r="R167" s="15">
        <f t="shared" si="17"/>
        <v>60.38</v>
      </c>
      <c r="S167" s="15">
        <f t="shared" si="18"/>
        <v>52.686999999999991</v>
      </c>
      <c r="T167" s="17">
        <f t="shared" si="19"/>
        <v>0.46598034793529497</v>
      </c>
      <c r="U167" s="18">
        <v>1</v>
      </c>
    </row>
    <row r="168" spans="1:21" ht="15.6" x14ac:dyDescent="0.3">
      <c r="A168" s="2">
        <v>933</v>
      </c>
      <c r="B168" s="3">
        <v>46057</v>
      </c>
      <c r="C168" s="4">
        <f t="shared" si="20"/>
        <v>2026</v>
      </c>
      <c r="D168" s="5">
        <f t="shared" si="21"/>
        <v>1</v>
      </c>
      <c r="E168" s="4">
        <f t="shared" si="22"/>
        <v>2</v>
      </c>
      <c r="F168" s="3" t="str">
        <f t="shared" si="23"/>
        <v>Feb</v>
      </c>
      <c r="G168" s="4" t="s">
        <v>6</v>
      </c>
      <c r="H168" s="4" t="s">
        <v>41</v>
      </c>
      <c r="I168" s="4" t="s">
        <v>2</v>
      </c>
      <c r="J168" s="4" t="s">
        <v>13</v>
      </c>
      <c r="K168" s="4" t="s">
        <v>23</v>
      </c>
      <c r="L168" s="4" t="s">
        <v>40</v>
      </c>
      <c r="M168" s="6">
        <v>2</v>
      </c>
      <c r="N168" s="7">
        <v>81.59</v>
      </c>
      <c r="O168" s="8">
        <v>0.1</v>
      </c>
      <c r="P168" s="7">
        <v>38.64</v>
      </c>
      <c r="Q168" s="7">
        <f t="shared" si="16"/>
        <v>146.86200000000002</v>
      </c>
      <c r="R168" s="7">
        <f t="shared" si="17"/>
        <v>77.28</v>
      </c>
      <c r="S168" s="7">
        <f t="shared" si="18"/>
        <v>69.582000000000022</v>
      </c>
      <c r="T168" s="9">
        <f t="shared" si="19"/>
        <v>0.47379172284185161</v>
      </c>
      <c r="U168" s="10">
        <v>1</v>
      </c>
    </row>
    <row r="169" spans="1:21" ht="15.6" x14ac:dyDescent="0.3">
      <c r="A169" s="11">
        <v>1646</v>
      </c>
      <c r="B169" s="12">
        <v>46057</v>
      </c>
      <c r="C169" s="4">
        <f t="shared" si="20"/>
        <v>2026</v>
      </c>
      <c r="D169" s="5">
        <f t="shared" si="21"/>
        <v>1</v>
      </c>
      <c r="E169" s="4">
        <f t="shared" si="22"/>
        <v>2</v>
      </c>
      <c r="F169" s="3" t="str">
        <f t="shared" si="23"/>
        <v>Feb</v>
      </c>
      <c r="G169" s="13" t="s">
        <v>11</v>
      </c>
      <c r="H169" s="13" t="s">
        <v>25</v>
      </c>
      <c r="I169" s="13" t="s">
        <v>2</v>
      </c>
      <c r="J169" s="13" t="s">
        <v>13</v>
      </c>
      <c r="K169" s="13" t="s">
        <v>14</v>
      </c>
      <c r="L169" s="13" t="s">
        <v>32</v>
      </c>
      <c r="M169" s="14">
        <v>2</v>
      </c>
      <c r="N169" s="15">
        <v>45.81</v>
      </c>
      <c r="O169" s="16">
        <v>0.1</v>
      </c>
      <c r="P169" s="15">
        <v>18.420000000000002</v>
      </c>
      <c r="Q169" s="15">
        <f t="shared" si="16"/>
        <v>82.458000000000013</v>
      </c>
      <c r="R169" s="15">
        <f t="shared" si="17"/>
        <v>36.840000000000003</v>
      </c>
      <c r="S169" s="15">
        <f t="shared" si="18"/>
        <v>45.618000000000009</v>
      </c>
      <c r="T169" s="17">
        <f t="shared" si="19"/>
        <v>0.55322709743141962</v>
      </c>
      <c r="U169" s="18">
        <v>1</v>
      </c>
    </row>
    <row r="170" spans="1:21" ht="15.6" x14ac:dyDescent="0.3">
      <c r="A170" s="2">
        <v>380</v>
      </c>
      <c r="B170" s="3">
        <v>46058</v>
      </c>
      <c r="C170" s="4">
        <f t="shared" si="20"/>
        <v>2026</v>
      </c>
      <c r="D170" s="5">
        <f t="shared" si="21"/>
        <v>1</v>
      </c>
      <c r="E170" s="4">
        <f t="shared" si="22"/>
        <v>2</v>
      </c>
      <c r="F170" s="3" t="str">
        <f t="shared" si="23"/>
        <v>Feb</v>
      </c>
      <c r="G170" s="4" t="s">
        <v>6</v>
      </c>
      <c r="H170" s="4" t="s">
        <v>43</v>
      </c>
      <c r="I170" s="4" t="s">
        <v>2</v>
      </c>
      <c r="J170" s="4" t="s">
        <v>3</v>
      </c>
      <c r="K170" s="4" t="s">
        <v>34</v>
      </c>
      <c r="L170" s="4" t="s">
        <v>38</v>
      </c>
      <c r="M170" s="6">
        <v>3</v>
      </c>
      <c r="N170" s="7">
        <v>125.63</v>
      </c>
      <c r="O170" s="8">
        <v>0</v>
      </c>
      <c r="P170" s="7">
        <v>71.05</v>
      </c>
      <c r="Q170" s="7">
        <f t="shared" si="16"/>
        <v>376.89</v>
      </c>
      <c r="R170" s="7">
        <f t="shared" si="17"/>
        <v>213.14999999999998</v>
      </c>
      <c r="S170" s="7">
        <f t="shared" si="18"/>
        <v>163.74</v>
      </c>
      <c r="T170" s="9">
        <f t="shared" si="19"/>
        <v>0.43445037013452203</v>
      </c>
      <c r="U170" s="10">
        <v>1</v>
      </c>
    </row>
    <row r="171" spans="1:21" ht="15.6" x14ac:dyDescent="0.3">
      <c r="A171" s="11">
        <v>1723</v>
      </c>
      <c r="B171" s="12">
        <v>46058</v>
      </c>
      <c r="C171" s="4">
        <f t="shared" si="20"/>
        <v>2026</v>
      </c>
      <c r="D171" s="5">
        <f t="shared" si="21"/>
        <v>1</v>
      </c>
      <c r="E171" s="4">
        <f t="shared" si="22"/>
        <v>2</v>
      </c>
      <c r="F171" s="3" t="str">
        <f t="shared" si="23"/>
        <v>Feb</v>
      </c>
      <c r="G171" s="13" t="s">
        <v>20</v>
      </c>
      <c r="H171" s="13" t="s">
        <v>33</v>
      </c>
      <c r="I171" s="13" t="s">
        <v>2</v>
      </c>
      <c r="J171" s="13" t="s">
        <v>3</v>
      </c>
      <c r="K171" s="13" t="s">
        <v>4</v>
      </c>
      <c r="L171" s="13" t="s">
        <v>30</v>
      </c>
      <c r="M171" s="14">
        <v>2</v>
      </c>
      <c r="N171" s="15">
        <v>101.01</v>
      </c>
      <c r="O171" s="16">
        <v>0</v>
      </c>
      <c r="P171" s="15">
        <v>50.26</v>
      </c>
      <c r="Q171" s="15">
        <f t="shared" si="16"/>
        <v>202.02</v>
      </c>
      <c r="R171" s="15">
        <f t="shared" si="17"/>
        <v>100.52</v>
      </c>
      <c r="S171" s="15">
        <f t="shared" si="18"/>
        <v>101.50000000000001</v>
      </c>
      <c r="T171" s="17">
        <f t="shared" si="19"/>
        <v>0.50242550242550243</v>
      </c>
      <c r="U171" s="18">
        <v>1</v>
      </c>
    </row>
    <row r="172" spans="1:21" ht="15.6" x14ac:dyDescent="0.3">
      <c r="A172" s="2">
        <v>2529</v>
      </c>
      <c r="B172" s="3">
        <v>46058</v>
      </c>
      <c r="C172" s="4">
        <f t="shared" si="20"/>
        <v>2026</v>
      </c>
      <c r="D172" s="5">
        <f t="shared" si="21"/>
        <v>1</v>
      </c>
      <c r="E172" s="4">
        <f t="shared" si="22"/>
        <v>2</v>
      </c>
      <c r="F172" s="3" t="str">
        <f t="shared" si="23"/>
        <v>Feb</v>
      </c>
      <c r="G172" s="4" t="s">
        <v>20</v>
      </c>
      <c r="H172" s="4" t="s">
        <v>47</v>
      </c>
      <c r="I172" s="4" t="s">
        <v>2</v>
      </c>
      <c r="J172" s="4" t="s">
        <v>3</v>
      </c>
      <c r="K172" s="4" t="s">
        <v>9</v>
      </c>
      <c r="L172" s="4" t="s">
        <v>37</v>
      </c>
      <c r="M172" s="6">
        <v>6</v>
      </c>
      <c r="N172" s="7">
        <v>154.22</v>
      </c>
      <c r="O172" s="8">
        <v>0</v>
      </c>
      <c r="P172" s="7">
        <v>79.599999999999994</v>
      </c>
      <c r="Q172" s="7">
        <f t="shared" si="16"/>
        <v>925.31999999999994</v>
      </c>
      <c r="R172" s="7">
        <f t="shared" si="17"/>
        <v>477.59999999999997</v>
      </c>
      <c r="S172" s="7">
        <f t="shared" si="18"/>
        <v>447.71999999999997</v>
      </c>
      <c r="T172" s="9">
        <f t="shared" si="19"/>
        <v>0.4838542342108676</v>
      </c>
      <c r="U172" s="10">
        <v>1</v>
      </c>
    </row>
    <row r="173" spans="1:21" ht="15.6" x14ac:dyDescent="0.3">
      <c r="A173" s="11">
        <v>2685</v>
      </c>
      <c r="B173" s="12">
        <v>46058</v>
      </c>
      <c r="C173" s="4">
        <f t="shared" si="20"/>
        <v>2026</v>
      </c>
      <c r="D173" s="5">
        <f t="shared" si="21"/>
        <v>1</v>
      </c>
      <c r="E173" s="4">
        <f t="shared" si="22"/>
        <v>2</v>
      </c>
      <c r="F173" s="3" t="str">
        <f t="shared" si="23"/>
        <v>Feb</v>
      </c>
      <c r="G173" s="13" t="s">
        <v>6</v>
      </c>
      <c r="H173" s="13" t="s">
        <v>49</v>
      </c>
      <c r="I173" s="13" t="s">
        <v>2</v>
      </c>
      <c r="J173" s="13" t="s">
        <v>13</v>
      </c>
      <c r="K173" s="13" t="s">
        <v>9</v>
      </c>
      <c r="L173" s="13" t="s">
        <v>46</v>
      </c>
      <c r="M173" s="14">
        <v>1</v>
      </c>
      <c r="N173" s="15">
        <v>72.78</v>
      </c>
      <c r="O173" s="16">
        <v>0.05</v>
      </c>
      <c r="P173" s="15">
        <v>33.26</v>
      </c>
      <c r="Q173" s="15">
        <f t="shared" si="16"/>
        <v>69.140999999999991</v>
      </c>
      <c r="R173" s="15">
        <f t="shared" si="17"/>
        <v>33.26</v>
      </c>
      <c r="S173" s="15">
        <f t="shared" si="18"/>
        <v>35.880999999999993</v>
      </c>
      <c r="T173" s="17">
        <f t="shared" si="19"/>
        <v>0.51895402149231273</v>
      </c>
      <c r="U173" s="18">
        <v>1</v>
      </c>
    </row>
    <row r="174" spans="1:21" ht="15.6" x14ac:dyDescent="0.3">
      <c r="A174" s="2">
        <v>2793</v>
      </c>
      <c r="B174" s="3">
        <v>46058</v>
      </c>
      <c r="C174" s="4">
        <f t="shared" si="20"/>
        <v>2026</v>
      </c>
      <c r="D174" s="5">
        <f t="shared" si="21"/>
        <v>1</v>
      </c>
      <c r="E174" s="4">
        <f t="shared" si="22"/>
        <v>2</v>
      </c>
      <c r="F174" s="3" t="str">
        <f t="shared" si="23"/>
        <v>Feb</v>
      </c>
      <c r="G174" s="4" t="s">
        <v>6</v>
      </c>
      <c r="H174" s="4" t="s">
        <v>49</v>
      </c>
      <c r="I174" s="4" t="s">
        <v>8</v>
      </c>
      <c r="J174" s="4" t="s">
        <v>16</v>
      </c>
      <c r="K174" s="4" t="s">
        <v>23</v>
      </c>
      <c r="L174" s="4" t="s">
        <v>51</v>
      </c>
      <c r="M174" s="6">
        <v>3</v>
      </c>
      <c r="N174" s="7">
        <v>122.69</v>
      </c>
      <c r="O174" s="8">
        <v>0.05</v>
      </c>
      <c r="P174" s="7">
        <v>62.08</v>
      </c>
      <c r="Q174" s="7">
        <f t="shared" si="16"/>
        <v>349.66649999999998</v>
      </c>
      <c r="R174" s="7">
        <f t="shared" si="17"/>
        <v>186.24</v>
      </c>
      <c r="S174" s="7">
        <f t="shared" si="18"/>
        <v>163.42649999999998</v>
      </c>
      <c r="T174" s="9">
        <f t="shared" si="19"/>
        <v>0.46737820180085876</v>
      </c>
      <c r="U174" s="10">
        <v>1</v>
      </c>
    </row>
    <row r="175" spans="1:21" ht="15.6" x14ac:dyDescent="0.3">
      <c r="A175" s="11">
        <v>346</v>
      </c>
      <c r="B175" s="12">
        <v>46059</v>
      </c>
      <c r="C175" s="4">
        <f t="shared" si="20"/>
        <v>2026</v>
      </c>
      <c r="D175" s="5">
        <f t="shared" si="21"/>
        <v>1</v>
      </c>
      <c r="E175" s="4">
        <f t="shared" si="22"/>
        <v>2</v>
      </c>
      <c r="F175" s="3" t="str">
        <f t="shared" si="23"/>
        <v>Feb</v>
      </c>
      <c r="G175" s="13" t="s">
        <v>6</v>
      </c>
      <c r="H175" s="13" t="s">
        <v>7</v>
      </c>
      <c r="I175" s="13" t="s">
        <v>2</v>
      </c>
      <c r="J175" s="13" t="s">
        <v>16</v>
      </c>
      <c r="K175" s="13" t="s">
        <v>4</v>
      </c>
      <c r="L175" s="13" t="s">
        <v>30</v>
      </c>
      <c r="M175" s="14">
        <v>3</v>
      </c>
      <c r="N175" s="15">
        <v>103.22</v>
      </c>
      <c r="O175" s="16">
        <v>0</v>
      </c>
      <c r="P175" s="15">
        <v>50.74</v>
      </c>
      <c r="Q175" s="15">
        <f t="shared" si="16"/>
        <v>309.65999999999997</v>
      </c>
      <c r="R175" s="15">
        <f t="shared" si="17"/>
        <v>152.22</v>
      </c>
      <c r="S175" s="15">
        <f t="shared" si="18"/>
        <v>157.43999999999997</v>
      </c>
      <c r="T175" s="17">
        <f t="shared" si="19"/>
        <v>0.50842859910869986</v>
      </c>
      <c r="U175" s="18">
        <v>1</v>
      </c>
    </row>
    <row r="176" spans="1:21" ht="15.6" x14ac:dyDescent="0.3">
      <c r="A176" s="2">
        <v>539</v>
      </c>
      <c r="B176" s="3">
        <v>46059</v>
      </c>
      <c r="C176" s="4">
        <f t="shared" si="20"/>
        <v>2026</v>
      </c>
      <c r="D176" s="5">
        <f t="shared" si="21"/>
        <v>1</v>
      </c>
      <c r="E176" s="4">
        <f t="shared" si="22"/>
        <v>2</v>
      </c>
      <c r="F176" s="3" t="str">
        <f t="shared" si="23"/>
        <v>Feb</v>
      </c>
      <c r="G176" s="4" t="s">
        <v>0</v>
      </c>
      <c r="H176" s="4" t="s">
        <v>50</v>
      </c>
      <c r="I176" s="4" t="s">
        <v>28</v>
      </c>
      <c r="J176" s="4" t="s">
        <v>13</v>
      </c>
      <c r="K176" s="4" t="s">
        <v>9</v>
      </c>
      <c r="L176" s="4" t="s">
        <v>10</v>
      </c>
      <c r="M176" s="6">
        <v>3</v>
      </c>
      <c r="N176" s="7">
        <v>92.96</v>
      </c>
      <c r="O176" s="8">
        <v>0.15</v>
      </c>
      <c r="P176" s="7">
        <v>44.56</v>
      </c>
      <c r="Q176" s="7">
        <f t="shared" si="16"/>
        <v>237.048</v>
      </c>
      <c r="R176" s="7">
        <f t="shared" si="17"/>
        <v>133.68</v>
      </c>
      <c r="S176" s="7">
        <f t="shared" si="18"/>
        <v>103.36799999999999</v>
      </c>
      <c r="T176" s="9">
        <f t="shared" si="19"/>
        <v>0.43606358205932971</v>
      </c>
      <c r="U176" s="10">
        <v>1</v>
      </c>
    </row>
    <row r="177" spans="1:21" ht="15.6" x14ac:dyDescent="0.3">
      <c r="A177" s="11">
        <v>1368</v>
      </c>
      <c r="B177" s="12">
        <v>46059</v>
      </c>
      <c r="C177" s="4">
        <f t="shared" si="20"/>
        <v>2026</v>
      </c>
      <c r="D177" s="5">
        <f t="shared" si="21"/>
        <v>1</v>
      </c>
      <c r="E177" s="4">
        <f t="shared" si="22"/>
        <v>2</v>
      </c>
      <c r="F177" s="3" t="str">
        <f t="shared" si="23"/>
        <v>Feb</v>
      </c>
      <c r="G177" s="13" t="s">
        <v>6</v>
      </c>
      <c r="H177" s="13" t="s">
        <v>43</v>
      </c>
      <c r="I177" s="13" t="s">
        <v>19</v>
      </c>
      <c r="J177" s="13" t="s">
        <v>13</v>
      </c>
      <c r="K177" s="13" t="s">
        <v>14</v>
      </c>
      <c r="L177" s="13" t="s">
        <v>15</v>
      </c>
      <c r="M177" s="14">
        <v>1</v>
      </c>
      <c r="N177" s="15">
        <v>36.520000000000003</v>
      </c>
      <c r="O177" s="16">
        <v>0</v>
      </c>
      <c r="P177" s="15">
        <v>13.94</v>
      </c>
      <c r="Q177" s="15">
        <f t="shared" si="16"/>
        <v>36.520000000000003</v>
      </c>
      <c r="R177" s="15">
        <f t="shared" si="17"/>
        <v>13.94</v>
      </c>
      <c r="S177" s="15">
        <f t="shared" si="18"/>
        <v>22.580000000000005</v>
      </c>
      <c r="T177" s="17">
        <f t="shared" si="19"/>
        <v>0.61829134720700996</v>
      </c>
      <c r="U177" s="18">
        <v>1</v>
      </c>
    </row>
    <row r="178" spans="1:21" ht="15.6" x14ac:dyDescent="0.3">
      <c r="A178" s="2">
        <v>3506</v>
      </c>
      <c r="B178" s="3">
        <v>46059</v>
      </c>
      <c r="C178" s="4">
        <f t="shared" si="20"/>
        <v>2026</v>
      </c>
      <c r="D178" s="5">
        <f t="shared" si="21"/>
        <v>1</v>
      </c>
      <c r="E178" s="4">
        <f t="shared" si="22"/>
        <v>2</v>
      </c>
      <c r="F178" s="3" t="str">
        <f t="shared" si="23"/>
        <v>Feb</v>
      </c>
      <c r="G178" s="4" t="s">
        <v>0</v>
      </c>
      <c r="H178" s="4" t="s">
        <v>1</v>
      </c>
      <c r="I178" s="4" t="s">
        <v>19</v>
      </c>
      <c r="J178" s="4" t="s">
        <v>3</v>
      </c>
      <c r="K178" s="4" t="s">
        <v>34</v>
      </c>
      <c r="L178" s="4" t="s">
        <v>45</v>
      </c>
      <c r="M178" s="6">
        <v>3</v>
      </c>
      <c r="N178" s="7">
        <v>50.65</v>
      </c>
      <c r="O178" s="8">
        <v>0</v>
      </c>
      <c r="P178" s="7">
        <v>21.49</v>
      </c>
      <c r="Q178" s="7">
        <f t="shared" si="16"/>
        <v>151.94999999999999</v>
      </c>
      <c r="R178" s="7">
        <f t="shared" si="17"/>
        <v>64.47</v>
      </c>
      <c r="S178" s="7">
        <f t="shared" si="18"/>
        <v>87.47999999999999</v>
      </c>
      <c r="T178" s="9">
        <f t="shared" si="19"/>
        <v>0.57571569595261596</v>
      </c>
      <c r="U178" s="10">
        <v>1</v>
      </c>
    </row>
    <row r="179" spans="1:21" ht="15.6" x14ac:dyDescent="0.3">
      <c r="A179" s="11">
        <v>1314</v>
      </c>
      <c r="B179" s="12">
        <v>46060</v>
      </c>
      <c r="C179" s="4">
        <f t="shared" si="20"/>
        <v>2026</v>
      </c>
      <c r="D179" s="5">
        <f t="shared" si="21"/>
        <v>1</v>
      </c>
      <c r="E179" s="4">
        <f t="shared" si="22"/>
        <v>2</v>
      </c>
      <c r="F179" s="3" t="str">
        <f t="shared" si="23"/>
        <v>Feb</v>
      </c>
      <c r="G179" s="13" t="s">
        <v>20</v>
      </c>
      <c r="H179" s="13" t="s">
        <v>21</v>
      </c>
      <c r="I179" s="13" t="s">
        <v>2</v>
      </c>
      <c r="J179" s="13" t="s">
        <v>3</v>
      </c>
      <c r="K179" s="13" t="s">
        <v>14</v>
      </c>
      <c r="L179" s="13" t="s">
        <v>15</v>
      </c>
      <c r="M179" s="14">
        <v>2</v>
      </c>
      <c r="N179" s="15">
        <v>37.03</v>
      </c>
      <c r="O179" s="16">
        <v>0.15</v>
      </c>
      <c r="P179" s="15">
        <v>13.87</v>
      </c>
      <c r="Q179" s="15">
        <f t="shared" si="16"/>
        <v>62.951000000000001</v>
      </c>
      <c r="R179" s="15">
        <f t="shared" si="17"/>
        <v>27.74</v>
      </c>
      <c r="S179" s="15">
        <f t="shared" si="18"/>
        <v>35.210999999999999</v>
      </c>
      <c r="T179" s="17">
        <f t="shared" si="19"/>
        <v>0.55933980397451988</v>
      </c>
      <c r="U179" s="18">
        <v>1</v>
      </c>
    </row>
    <row r="180" spans="1:21" ht="15.6" x14ac:dyDescent="0.3">
      <c r="A180" s="2">
        <v>2092</v>
      </c>
      <c r="B180" s="3">
        <v>46060</v>
      </c>
      <c r="C180" s="4">
        <f t="shared" si="20"/>
        <v>2026</v>
      </c>
      <c r="D180" s="5">
        <f t="shared" si="21"/>
        <v>1</v>
      </c>
      <c r="E180" s="4">
        <f t="shared" si="22"/>
        <v>2</v>
      </c>
      <c r="F180" s="3" t="str">
        <f t="shared" si="23"/>
        <v>Feb</v>
      </c>
      <c r="G180" s="4" t="s">
        <v>11</v>
      </c>
      <c r="H180" s="4" t="s">
        <v>12</v>
      </c>
      <c r="I180" s="4" t="s">
        <v>2</v>
      </c>
      <c r="J180" s="4" t="s">
        <v>13</v>
      </c>
      <c r="K180" s="4" t="s">
        <v>34</v>
      </c>
      <c r="L180" s="4" t="s">
        <v>42</v>
      </c>
      <c r="M180" s="6">
        <v>1</v>
      </c>
      <c r="N180" s="7">
        <v>36.619999999999997</v>
      </c>
      <c r="O180" s="8">
        <v>0</v>
      </c>
      <c r="P180" s="7">
        <v>13.55</v>
      </c>
      <c r="Q180" s="7">
        <f t="shared" si="16"/>
        <v>36.619999999999997</v>
      </c>
      <c r="R180" s="7">
        <f t="shared" si="17"/>
        <v>13.55</v>
      </c>
      <c r="S180" s="7">
        <f t="shared" si="18"/>
        <v>23.069999999999997</v>
      </c>
      <c r="T180" s="9">
        <f t="shared" si="19"/>
        <v>0.62998361551064985</v>
      </c>
      <c r="U180" s="10">
        <v>1</v>
      </c>
    </row>
    <row r="181" spans="1:21" ht="15.6" x14ac:dyDescent="0.3">
      <c r="A181" s="11">
        <v>5083</v>
      </c>
      <c r="B181" s="12">
        <v>46060</v>
      </c>
      <c r="C181" s="4">
        <f t="shared" si="20"/>
        <v>2026</v>
      </c>
      <c r="D181" s="5">
        <f t="shared" si="21"/>
        <v>1</v>
      </c>
      <c r="E181" s="4">
        <f t="shared" si="22"/>
        <v>2</v>
      </c>
      <c r="F181" s="3" t="str">
        <f t="shared" si="23"/>
        <v>Feb</v>
      </c>
      <c r="G181" s="13" t="s">
        <v>11</v>
      </c>
      <c r="H181" s="13" t="s">
        <v>52</v>
      </c>
      <c r="I181" s="13" t="s">
        <v>19</v>
      </c>
      <c r="J181" s="13" t="s">
        <v>3</v>
      </c>
      <c r="K181" s="13" t="s">
        <v>23</v>
      </c>
      <c r="L181" s="13" t="s">
        <v>40</v>
      </c>
      <c r="M181" s="14">
        <v>1</v>
      </c>
      <c r="N181" s="15">
        <v>81.47</v>
      </c>
      <c r="O181" s="16">
        <v>0</v>
      </c>
      <c r="P181" s="15">
        <v>39.18</v>
      </c>
      <c r="Q181" s="15">
        <f t="shared" si="16"/>
        <v>81.47</v>
      </c>
      <c r="R181" s="15">
        <f t="shared" si="17"/>
        <v>39.18</v>
      </c>
      <c r="S181" s="15">
        <f t="shared" si="18"/>
        <v>42.29</v>
      </c>
      <c r="T181" s="17">
        <f t="shared" si="19"/>
        <v>0.51908678040996681</v>
      </c>
      <c r="U181" s="18">
        <v>1</v>
      </c>
    </row>
    <row r="182" spans="1:21" ht="15.6" x14ac:dyDescent="0.3">
      <c r="A182" s="2">
        <v>582</v>
      </c>
      <c r="B182" s="3">
        <v>46061</v>
      </c>
      <c r="C182" s="4">
        <f t="shared" si="20"/>
        <v>2026</v>
      </c>
      <c r="D182" s="5">
        <f t="shared" si="21"/>
        <v>1</v>
      </c>
      <c r="E182" s="4">
        <f t="shared" si="22"/>
        <v>2</v>
      </c>
      <c r="F182" s="3" t="str">
        <f t="shared" si="23"/>
        <v>Feb</v>
      </c>
      <c r="G182" s="4" t="s">
        <v>6</v>
      </c>
      <c r="H182" s="4" t="s">
        <v>7</v>
      </c>
      <c r="I182" s="4" t="s">
        <v>8</v>
      </c>
      <c r="J182" s="4" t="s">
        <v>3</v>
      </c>
      <c r="K182" s="4" t="s">
        <v>23</v>
      </c>
      <c r="L182" s="4" t="s">
        <v>51</v>
      </c>
      <c r="M182" s="6">
        <v>12</v>
      </c>
      <c r="N182" s="7">
        <v>122.75</v>
      </c>
      <c r="O182" s="8">
        <v>0.15</v>
      </c>
      <c r="P182" s="7">
        <v>62.51</v>
      </c>
      <c r="Q182" s="7">
        <f t="shared" si="16"/>
        <v>1252.05</v>
      </c>
      <c r="R182" s="7">
        <f t="shared" si="17"/>
        <v>750.12</v>
      </c>
      <c r="S182" s="7">
        <f t="shared" si="18"/>
        <v>501.92999999999995</v>
      </c>
      <c r="T182" s="9">
        <f t="shared" si="19"/>
        <v>0.40088654606445429</v>
      </c>
      <c r="U182" s="10">
        <v>1</v>
      </c>
    </row>
    <row r="183" spans="1:21" ht="15.6" x14ac:dyDescent="0.3">
      <c r="A183" s="11">
        <v>902</v>
      </c>
      <c r="B183" s="12">
        <v>46061</v>
      </c>
      <c r="C183" s="4">
        <f t="shared" si="20"/>
        <v>2026</v>
      </c>
      <c r="D183" s="5">
        <f t="shared" si="21"/>
        <v>1</v>
      </c>
      <c r="E183" s="4">
        <f t="shared" si="22"/>
        <v>2</v>
      </c>
      <c r="F183" s="3" t="str">
        <f t="shared" si="23"/>
        <v>Feb</v>
      </c>
      <c r="G183" s="13" t="s">
        <v>0</v>
      </c>
      <c r="H183" s="13" t="s">
        <v>36</v>
      </c>
      <c r="I183" s="13" t="s">
        <v>2</v>
      </c>
      <c r="J183" s="13" t="s">
        <v>16</v>
      </c>
      <c r="K183" s="13" t="s">
        <v>34</v>
      </c>
      <c r="L183" s="13" t="s">
        <v>45</v>
      </c>
      <c r="M183" s="14">
        <v>1</v>
      </c>
      <c r="N183" s="15">
        <v>50.38</v>
      </c>
      <c r="O183" s="16">
        <v>0.05</v>
      </c>
      <c r="P183" s="15">
        <v>21.95</v>
      </c>
      <c r="Q183" s="15">
        <f t="shared" si="16"/>
        <v>47.860999999999997</v>
      </c>
      <c r="R183" s="15">
        <f t="shared" si="17"/>
        <v>21.95</v>
      </c>
      <c r="S183" s="15">
        <f t="shared" si="18"/>
        <v>25.910999999999998</v>
      </c>
      <c r="T183" s="17">
        <f t="shared" si="19"/>
        <v>0.54138024696516995</v>
      </c>
      <c r="U183" s="18">
        <v>1</v>
      </c>
    </row>
    <row r="184" spans="1:21" ht="15.6" x14ac:dyDescent="0.3">
      <c r="A184" s="2">
        <v>2396</v>
      </c>
      <c r="B184" s="3">
        <v>46061</v>
      </c>
      <c r="C184" s="4">
        <f t="shared" si="20"/>
        <v>2026</v>
      </c>
      <c r="D184" s="5">
        <f t="shared" si="21"/>
        <v>1</v>
      </c>
      <c r="E184" s="4">
        <f t="shared" si="22"/>
        <v>2</v>
      </c>
      <c r="F184" s="3" t="str">
        <f t="shared" si="23"/>
        <v>Feb</v>
      </c>
      <c r="G184" s="4" t="s">
        <v>20</v>
      </c>
      <c r="H184" s="4" t="s">
        <v>31</v>
      </c>
      <c r="I184" s="4" t="s">
        <v>2</v>
      </c>
      <c r="J184" s="4" t="s">
        <v>16</v>
      </c>
      <c r="K184" s="4" t="s">
        <v>34</v>
      </c>
      <c r="L184" s="4" t="s">
        <v>45</v>
      </c>
      <c r="M184" s="6">
        <v>2</v>
      </c>
      <c r="N184" s="7">
        <v>50.4</v>
      </c>
      <c r="O184" s="8">
        <v>0</v>
      </c>
      <c r="P184" s="7">
        <v>21.43</v>
      </c>
      <c r="Q184" s="7">
        <f t="shared" si="16"/>
        <v>100.8</v>
      </c>
      <c r="R184" s="7">
        <f t="shared" si="17"/>
        <v>42.86</v>
      </c>
      <c r="S184" s="7">
        <f t="shared" si="18"/>
        <v>57.94</v>
      </c>
      <c r="T184" s="9">
        <f t="shared" si="19"/>
        <v>0.57480158730158726</v>
      </c>
      <c r="U184" s="10">
        <v>1</v>
      </c>
    </row>
    <row r="185" spans="1:21" ht="15.6" x14ac:dyDescent="0.3">
      <c r="A185" s="11">
        <v>2494</v>
      </c>
      <c r="B185" s="12">
        <v>46061</v>
      </c>
      <c r="C185" s="4">
        <f t="shared" si="20"/>
        <v>2026</v>
      </c>
      <c r="D185" s="5">
        <f t="shared" si="21"/>
        <v>1</v>
      </c>
      <c r="E185" s="4">
        <f t="shared" si="22"/>
        <v>2</v>
      </c>
      <c r="F185" s="3" t="str">
        <f t="shared" si="23"/>
        <v>Feb</v>
      </c>
      <c r="G185" s="13" t="s">
        <v>11</v>
      </c>
      <c r="H185" s="13" t="s">
        <v>25</v>
      </c>
      <c r="I185" s="13" t="s">
        <v>2</v>
      </c>
      <c r="J185" s="13" t="s">
        <v>13</v>
      </c>
      <c r="K185" s="13" t="s">
        <v>9</v>
      </c>
      <c r="L185" s="13" t="s">
        <v>46</v>
      </c>
      <c r="M185" s="14">
        <v>1</v>
      </c>
      <c r="N185" s="15">
        <v>69.98</v>
      </c>
      <c r="O185" s="16">
        <v>0</v>
      </c>
      <c r="P185" s="15">
        <v>33.21</v>
      </c>
      <c r="Q185" s="15">
        <f t="shared" si="16"/>
        <v>69.98</v>
      </c>
      <c r="R185" s="15">
        <f t="shared" si="17"/>
        <v>33.21</v>
      </c>
      <c r="S185" s="15">
        <f t="shared" si="18"/>
        <v>36.770000000000003</v>
      </c>
      <c r="T185" s="17">
        <f t="shared" si="19"/>
        <v>0.52543583881108891</v>
      </c>
      <c r="U185" s="18">
        <v>1</v>
      </c>
    </row>
    <row r="186" spans="1:21" ht="15.6" x14ac:dyDescent="0.3">
      <c r="A186" s="2">
        <v>2925</v>
      </c>
      <c r="B186" s="3">
        <v>46061</v>
      </c>
      <c r="C186" s="4">
        <f t="shared" si="20"/>
        <v>2026</v>
      </c>
      <c r="D186" s="5">
        <f t="shared" si="21"/>
        <v>1</v>
      </c>
      <c r="E186" s="4">
        <f t="shared" si="22"/>
        <v>2</v>
      </c>
      <c r="F186" s="3" t="str">
        <f t="shared" si="23"/>
        <v>Feb</v>
      </c>
      <c r="G186" s="4" t="s">
        <v>0</v>
      </c>
      <c r="H186" s="4" t="s">
        <v>1</v>
      </c>
      <c r="I186" s="4" t="s">
        <v>19</v>
      </c>
      <c r="J186" s="4" t="s">
        <v>13</v>
      </c>
      <c r="K186" s="4" t="s">
        <v>9</v>
      </c>
      <c r="L186" s="4" t="s">
        <v>10</v>
      </c>
      <c r="M186" s="6">
        <v>3</v>
      </c>
      <c r="N186" s="7">
        <v>90.04</v>
      </c>
      <c r="O186" s="8">
        <v>0.05</v>
      </c>
      <c r="P186" s="7">
        <v>45.25</v>
      </c>
      <c r="Q186" s="7">
        <f t="shared" si="16"/>
        <v>256.61399999999998</v>
      </c>
      <c r="R186" s="7">
        <f t="shared" si="17"/>
        <v>135.75</v>
      </c>
      <c r="S186" s="7">
        <f t="shared" si="18"/>
        <v>120.86399999999998</v>
      </c>
      <c r="T186" s="9">
        <f t="shared" si="19"/>
        <v>0.47099534709719654</v>
      </c>
      <c r="U186" s="10">
        <v>1</v>
      </c>
    </row>
    <row r="187" spans="1:21" ht="15.6" x14ac:dyDescent="0.3">
      <c r="A187" s="11">
        <v>3614</v>
      </c>
      <c r="B187" s="12">
        <v>46061</v>
      </c>
      <c r="C187" s="4">
        <f t="shared" si="20"/>
        <v>2026</v>
      </c>
      <c r="D187" s="5">
        <f t="shared" si="21"/>
        <v>1</v>
      </c>
      <c r="E187" s="4">
        <f t="shared" si="22"/>
        <v>2</v>
      </c>
      <c r="F187" s="3" t="str">
        <f t="shared" si="23"/>
        <v>Feb</v>
      </c>
      <c r="G187" s="13" t="s">
        <v>6</v>
      </c>
      <c r="H187" s="13" t="s">
        <v>49</v>
      </c>
      <c r="I187" s="13" t="s">
        <v>2</v>
      </c>
      <c r="J187" s="13" t="s">
        <v>13</v>
      </c>
      <c r="K187" s="13" t="s">
        <v>34</v>
      </c>
      <c r="L187" s="13" t="s">
        <v>45</v>
      </c>
      <c r="M187" s="14">
        <v>3</v>
      </c>
      <c r="N187" s="15">
        <v>51.18</v>
      </c>
      <c r="O187" s="16">
        <v>0</v>
      </c>
      <c r="P187" s="15">
        <v>21.95</v>
      </c>
      <c r="Q187" s="15">
        <f t="shared" si="16"/>
        <v>153.54</v>
      </c>
      <c r="R187" s="15">
        <f t="shared" si="17"/>
        <v>65.849999999999994</v>
      </c>
      <c r="S187" s="15">
        <f t="shared" si="18"/>
        <v>87.69</v>
      </c>
      <c r="T187" s="17">
        <f t="shared" si="19"/>
        <v>0.57112153184837833</v>
      </c>
      <c r="U187" s="18">
        <v>1</v>
      </c>
    </row>
    <row r="188" spans="1:21" ht="15.6" x14ac:dyDescent="0.3">
      <c r="A188" s="2">
        <v>4360</v>
      </c>
      <c r="B188" s="3">
        <v>46061</v>
      </c>
      <c r="C188" s="4">
        <f t="shared" si="20"/>
        <v>2026</v>
      </c>
      <c r="D188" s="5">
        <f t="shared" si="21"/>
        <v>1</v>
      </c>
      <c r="E188" s="4">
        <f t="shared" si="22"/>
        <v>2</v>
      </c>
      <c r="F188" s="3" t="str">
        <f t="shared" si="23"/>
        <v>Feb</v>
      </c>
      <c r="G188" s="4" t="s">
        <v>0</v>
      </c>
      <c r="H188" s="4" t="s">
        <v>50</v>
      </c>
      <c r="I188" s="4" t="s">
        <v>2</v>
      </c>
      <c r="J188" s="4" t="s">
        <v>13</v>
      </c>
      <c r="K188" s="4" t="s">
        <v>14</v>
      </c>
      <c r="L188" s="4" t="s">
        <v>15</v>
      </c>
      <c r="M188" s="6">
        <v>1</v>
      </c>
      <c r="N188" s="7">
        <v>35.69</v>
      </c>
      <c r="O188" s="8">
        <v>0</v>
      </c>
      <c r="P188" s="7">
        <v>13.38</v>
      </c>
      <c r="Q188" s="7">
        <f t="shared" si="16"/>
        <v>35.69</v>
      </c>
      <c r="R188" s="7">
        <f t="shared" si="17"/>
        <v>13.38</v>
      </c>
      <c r="S188" s="7">
        <f t="shared" si="18"/>
        <v>22.309999999999995</v>
      </c>
      <c r="T188" s="9">
        <f t="shared" si="19"/>
        <v>0.62510507144858496</v>
      </c>
      <c r="U188" s="10">
        <v>1</v>
      </c>
    </row>
    <row r="189" spans="1:21" ht="15.6" x14ac:dyDescent="0.3">
      <c r="A189" s="11">
        <v>4582</v>
      </c>
      <c r="B189" s="12">
        <v>46061</v>
      </c>
      <c r="C189" s="4">
        <f t="shared" si="20"/>
        <v>2026</v>
      </c>
      <c r="D189" s="5">
        <f t="shared" si="21"/>
        <v>1</v>
      </c>
      <c r="E189" s="4">
        <f t="shared" si="22"/>
        <v>2</v>
      </c>
      <c r="F189" s="3" t="str">
        <f t="shared" si="23"/>
        <v>Feb</v>
      </c>
      <c r="G189" s="13" t="s">
        <v>20</v>
      </c>
      <c r="H189" s="13" t="s">
        <v>31</v>
      </c>
      <c r="I189" s="13" t="s">
        <v>2</v>
      </c>
      <c r="J189" s="13" t="s">
        <v>13</v>
      </c>
      <c r="K189" s="13" t="s">
        <v>4</v>
      </c>
      <c r="L189" s="13" t="s">
        <v>22</v>
      </c>
      <c r="M189" s="14">
        <v>3</v>
      </c>
      <c r="N189" s="15">
        <v>50.29</v>
      </c>
      <c r="O189" s="16">
        <v>0.05</v>
      </c>
      <c r="P189" s="15">
        <v>22.87</v>
      </c>
      <c r="Q189" s="15">
        <f t="shared" si="16"/>
        <v>143.32650000000001</v>
      </c>
      <c r="R189" s="15">
        <f t="shared" si="17"/>
        <v>68.61</v>
      </c>
      <c r="S189" s="15">
        <f t="shared" si="18"/>
        <v>74.716500000000011</v>
      </c>
      <c r="T189" s="17">
        <f t="shared" si="19"/>
        <v>0.52130275978273388</v>
      </c>
      <c r="U189" s="18">
        <v>1</v>
      </c>
    </row>
    <row r="190" spans="1:21" ht="15.6" x14ac:dyDescent="0.3">
      <c r="A190" s="2">
        <v>4381</v>
      </c>
      <c r="B190" s="3">
        <v>46062</v>
      </c>
      <c r="C190" s="4">
        <f t="shared" si="20"/>
        <v>2026</v>
      </c>
      <c r="D190" s="5">
        <f t="shared" si="21"/>
        <v>1</v>
      </c>
      <c r="E190" s="4">
        <f t="shared" si="22"/>
        <v>2</v>
      </c>
      <c r="F190" s="3" t="str">
        <f t="shared" si="23"/>
        <v>Feb</v>
      </c>
      <c r="G190" s="4" t="s">
        <v>6</v>
      </c>
      <c r="H190" s="4" t="s">
        <v>43</v>
      </c>
      <c r="I190" s="4" t="s">
        <v>28</v>
      </c>
      <c r="J190" s="4" t="s">
        <v>3</v>
      </c>
      <c r="K190" s="4" t="s">
        <v>23</v>
      </c>
      <c r="L190" s="4" t="s">
        <v>29</v>
      </c>
      <c r="M190" s="6">
        <v>1</v>
      </c>
      <c r="N190" s="7">
        <v>194.32</v>
      </c>
      <c r="O190" s="8">
        <v>0.05</v>
      </c>
      <c r="P190" s="7">
        <v>102.52</v>
      </c>
      <c r="Q190" s="7">
        <f t="shared" si="16"/>
        <v>184.60399999999998</v>
      </c>
      <c r="R190" s="7">
        <f t="shared" si="17"/>
        <v>102.52</v>
      </c>
      <c r="S190" s="7">
        <f t="shared" si="18"/>
        <v>82.083999999999989</v>
      </c>
      <c r="T190" s="9">
        <f t="shared" si="19"/>
        <v>0.44464908669367942</v>
      </c>
      <c r="U190" s="10">
        <v>1</v>
      </c>
    </row>
    <row r="191" spans="1:21" ht="15.6" x14ac:dyDescent="0.3">
      <c r="A191" s="11">
        <v>4964</v>
      </c>
      <c r="B191" s="12">
        <v>46062</v>
      </c>
      <c r="C191" s="4">
        <f t="shared" si="20"/>
        <v>2026</v>
      </c>
      <c r="D191" s="5">
        <f t="shared" si="21"/>
        <v>1</v>
      </c>
      <c r="E191" s="4">
        <f t="shared" si="22"/>
        <v>2</v>
      </c>
      <c r="F191" s="3" t="str">
        <f t="shared" si="23"/>
        <v>Feb</v>
      </c>
      <c r="G191" s="13" t="s">
        <v>20</v>
      </c>
      <c r="H191" s="13" t="s">
        <v>47</v>
      </c>
      <c r="I191" s="13" t="s">
        <v>19</v>
      </c>
      <c r="J191" s="13" t="s">
        <v>13</v>
      </c>
      <c r="K191" s="13" t="s">
        <v>34</v>
      </c>
      <c r="L191" s="13" t="s">
        <v>35</v>
      </c>
      <c r="M191" s="14">
        <v>4</v>
      </c>
      <c r="N191" s="15">
        <v>40.44</v>
      </c>
      <c r="O191" s="16">
        <v>0</v>
      </c>
      <c r="P191" s="15">
        <v>14.75</v>
      </c>
      <c r="Q191" s="15">
        <f t="shared" si="16"/>
        <v>161.76</v>
      </c>
      <c r="R191" s="15">
        <f t="shared" si="17"/>
        <v>59</v>
      </c>
      <c r="S191" s="15">
        <f t="shared" si="18"/>
        <v>102.75999999999999</v>
      </c>
      <c r="T191" s="17">
        <f t="shared" si="19"/>
        <v>0.63526211671612265</v>
      </c>
      <c r="U191" s="18">
        <v>1</v>
      </c>
    </row>
    <row r="192" spans="1:21" ht="15.6" x14ac:dyDescent="0.3">
      <c r="A192" s="2">
        <v>255</v>
      </c>
      <c r="B192" s="3">
        <v>46063</v>
      </c>
      <c r="C192" s="4">
        <f t="shared" si="20"/>
        <v>2026</v>
      </c>
      <c r="D192" s="5">
        <f t="shared" si="21"/>
        <v>1</v>
      </c>
      <c r="E192" s="4">
        <f t="shared" si="22"/>
        <v>2</v>
      </c>
      <c r="F192" s="3" t="str">
        <f t="shared" si="23"/>
        <v>Feb</v>
      </c>
      <c r="G192" s="4" t="s">
        <v>20</v>
      </c>
      <c r="H192" s="4" t="s">
        <v>31</v>
      </c>
      <c r="I192" s="4" t="s">
        <v>2</v>
      </c>
      <c r="J192" s="4" t="s">
        <v>13</v>
      </c>
      <c r="K192" s="4" t="s">
        <v>14</v>
      </c>
      <c r="L192" s="4" t="s">
        <v>44</v>
      </c>
      <c r="M192" s="6">
        <v>3</v>
      </c>
      <c r="N192" s="7">
        <v>134.53</v>
      </c>
      <c r="O192" s="8">
        <v>0.1</v>
      </c>
      <c r="P192" s="7">
        <v>69.12</v>
      </c>
      <c r="Q192" s="7">
        <f t="shared" si="16"/>
        <v>363.23100000000005</v>
      </c>
      <c r="R192" s="7">
        <f t="shared" si="17"/>
        <v>207.36</v>
      </c>
      <c r="S192" s="7">
        <f t="shared" si="18"/>
        <v>155.87100000000004</v>
      </c>
      <c r="T192" s="9">
        <f t="shared" si="19"/>
        <v>0.42912361555043488</v>
      </c>
      <c r="U192" s="10">
        <v>1</v>
      </c>
    </row>
    <row r="193" spans="1:21" ht="15.6" x14ac:dyDescent="0.3">
      <c r="A193" s="11">
        <v>2178</v>
      </c>
      <c r="B193" s="12">
        <v>46063</v>
      </c>
      <c r="C193" s="4">
        <f t="shared" si="20"/>
        <v>2026</v>
      </c>
      <c r="D193" s="5">
        <f t="shared" si="21"/>
        <v>1</v>
      </c>
      <c r="E193" s="4">
        <f t="shared" si="22"/>
        <v>2</v>
      </c>
      <c r="F193" s="3" t="str">
        <f t="shared" si="23"/>
        <v>Feb</v>
      </c>
      <c r="G193" s="13" t="s">
        <v>11</v>
      </c>
      <c r="H193" s="13" t="s">
        <v>12</v>
      </c>
      <c r="I193" s="13" t="s">
        <v>28</v>
      </c>
      <c r="J193" s="13" t="s">
        <v>13</v>
      </c>
      <c r="K193" s="13" t="s">
        <v>9</v>
      </c>
      <c r="L193" s="13" t="s">
        <v>37</v>
      </c>
      <c r="M193" s="14">
        <v>6</v>
      </c>
      <c r="N193" s="15">
        <v>154.05000000000001</v>
      </c>
      <c r="O193" s="16">
        <v>0</v>
      </c>
      <c r="P193" s="15">
        <v>79.25</v>
      </c>
      <c r="Q193" s="15">
        <f t="shared" si="16"/>
        <v>924.30000000000007</v>
      </c>
      <c r="R193" s="15">
        <f t="shared" si="17"/>
        <v>475.5</v>
      </c>
      <c r="S193" s="15">
        <f t="shared" si="18"/>
        <v>448.80000000000007</v>
      </c>
      <c r="T193" s="17">
        <f t="shared" si="19"/>
        <v>0.4855566374553717</v>
      </c>
      <c r="U193" s="18">
        <v>1</v>
      </c>
    </row>
    <row r="194" spans="1:21" ht="15.6" x14ac:dyDescent="0.3">
      <c r="A194" s="2">
        <v>3416</v>
      </c>
      <c r="B194" s="3">
        <v>46063</v>
      </c>
      <c r="C194" s="4">
        <f t="shared" si="20"/>
        <v>2026</v>
      </c>
      <c r="D194" s="5">
        <f t="shared" si="21"/>
        <v>1</v>
      </c>
      <c r="E194" s="4">
        <f t="shared" si="22"/>
        <v>2</v>
      </c>
      <c r="F194" s="3" t="str">
        <f t="shared" si="23"/>
        <v>Feb</v>
      </c>
      <c r="G194" s="4" t="s">
        <v>11</v>
      </c>
      <c r="H194" s="4" t="s">
        <v>12</v>
      </c>
      <c r="I194" s="4" t="s">
        <v>2</v>
      </c>
      <c r="J194" s="4" t="s">
        <v>13</v>
      </c>
      <c r="K194" s="4" t="s">
        <v>14</v>
      </c>
      <c r="L194" s="4" t="s">
        <v>44</v>
      </c>
      <c r="M194" s="6">
        <v>1</v>
      </c>
      <c r="N194" s="7">
        <v>135.4</v>
      </c>
      <c r="O194" s="8">
        <v>0</v>
      </c>
      <c r="P194" s="7">
        <v>67.56</v>
      </c>
      <c r="Q194" s="7">
        <f t="shared" ref="Q194:Q257" si="24">M194*N194*(1-O194)</f>
        <v>135.4</v>
      </c>
      <c r="R194" s="7">
        <f t="shared" ref="R194:R257" si="25">M194*P194</f>
        <v>67.56</v>
      </c>
      <c r="S194" s="7">
        <f t="shared" ref="S194:S257" si="26">Q194-R194</f>
        <v>67.84</v>
      </c>
      <c r="T194" s="9">
        <f t="shared" ref="T194:T257" si="27">IFERROR(S194/Q194,0)</f>
        <v>0.50103397341211231</v>
      </c>
      <c r="U194" s="10">
        <v>1</v>
      </c>
    </row>
    <row r="195" spans="1:21" ht="15.6" x14ac:dyDescent="0.3">
      <c r="A195" s="11">
        <v>3854</v>
      </c>
      <c r="B195" s="12">
        <v>46063</v>
      </c>
      <c r="C195" s="4">
        <f t="shared" ref="C195:C258" si="28">YEAR(B195)</f>
        <v>2026</v>
      </c>
      <c r="D195" s="5">
        <f t="shared" ref="D195:D258" si="29">ROUNDUP(MONTH(B195)/3,0)</f>
        <v>1</v>
      </c>
      <c r="E195" s="4">
        <f t="shared" ref="E195:E258" si="30">MONTH(B195)</f>
        <v>2</v>
      </c>
      <c r="F195" s="3" t="str">
        <f t="shared" ref="F195:F258" si="31">TEXT(B195,"MMM")</f>
        <v>Feb</v>
      </c>
      <c r="G195" s="13" t="s">
        <v>0</v>
      </c>
      <c r="H195" s="13" t="s">
        <v>1</v>
      </c>
      <c r="I195" s="13" t="s">
        <v>2</v>
      </c>
      <c r="J195" s="13" t="s">
        <v>13</v>
      </c>
      <c r="K195" s="13" t="s">
        <v>4</v>
      </c>
      <c r="L195" s="13" t="s">
        <v>26</v>
      </c>
      <c r="M195" s="14">
        <v>2</v>
      </c>
      <c r="N195" s="15">
        <v>41.03</v>
      </c>
      <c r="O195" s="16">
        <v>0</v>
      </c>
      <c r="P195" s="15">
        <v>16.260000000000002</v>
      </c>
      <c r="Q195" s="15">
        <f t="shared" si="24"/>
        <v>82.06</v>
      </c>
      <c r="R195" s="15">
        <f t="shared" si="25"/>
        <v>32.520000000000003</v>
      </c>
      <c r="S195" s="15">
        <f t="shared" si="26"/>
        <v>49.54</v>
      </c>
      <c r="T195" s="17">
        <f t="shared" si="27"/>
        <v>0.60370460638557155</v>
      </c>
      <c r="U195" s="18">
        <v>1</v>
      </c>
    </row>
    <row r="196" spans="1:21" ht="15.6" x14ac:dyDescent="0.3">
      <c r="A196" s="2">
        <v>3952</v>
      </c>
      <c r="B196" s="3">
        <v>46063</v>
      </c>
      <c r="C196" s="4">
        <f t="shared" si="28"/>
        <v>2026</v>
      </c>
      <c r="D196" s="5">
        <f t="shared" si="29"/>
        <v>1</v>
      </c>
      <c r="E196" s="4">
        <f t="shared" si="30"/>
        <v>2</v>
      </c>
      <c r="F196" s="3" t="str">
        <f t="shared" si="31"/>
        <v>Feb</v>
      </c>
      <c r="G196" s="4" t="s">
        <v>20</v>
      </c>
      <c r="H196" s="4" t="s">
        <v>33</v>
      </c>
      <c r="I196" s="4" t="s">
        <v>28</v>
      </c>
      <c r="J196" s="4" t="s">
        <v>13</v>
      </c>
      <c r="K196" s="4" t="s">
        <v>4</v>
      </c>
      <c r="L196" s="4" t="s">
        <v>5</v>
      </c>
      <c r="M196" s="6">
        <v>1</v>
      </c>
      <c r="N196" s="7">
        <v>81.44</v>
      </c>
      <c r="O196" s="8">
        <v>0.05</v>
      </c>
      <c r="P196" s="7">
        <v>43.9</v>
      </c>
      <c r="Q196" s="7">
        <f t="shared" si="24"/>
        <v>77.367999999999995</v>
      </c>
      <c r="R196" s="7">
        <f t="shared" si="25"/>
        <v>43.9</v>
      </c>
      <c r="S196" s="7">
        <f t="shared" si="26"/>
        <v>33.467999999999996</v>
      </c>
      <c r="T196" s="9">
        <f t="shared" si="27"/>
        <v>0.43258194602419603</v>
      </c>
      <c r="U196" s="10">
        <v>1</v>
      </c>
    </row>
    <row r="197" spans="1:21" ht="15.6" x14ac:dyDescent="0.3">
      <c r="A197" s="11">
        <v>4076</v>
      </c>
      <c r="B197" s="12">
        <v>46063</v>
      </c>
      <c r="C197" s="4">
        <f t="shared" si="28"/>
        <v>2026</v>
      </c>
      <c r="D197" s="5">
        <f t="shared" si="29"/>
        <v>1</v>
      </c>
      <c r="E197" s="4">
        <f t="shared" si="30"/>
        <v>2</v>
      </c>
      <c r="F197" s="3" t="str">
        <f t="shared" si="31"/>
        <v>Feb</v>
      </c>
      <c r="G197" s="13" t="s">
        <v>0</v>
      </c>
      <c r="H197" s="13" t="s">
        <v>1</v>
      </c>
      <c r="I197" s="13" t="s">
        <v>8</v>
      </c>
      <c r="J197" s="13" t="s">
        <v>16</v>
      </c>
      <c r="K197" s="13" t="s">
        <v>23</v>
      </c>
      <c r="L197" s="13" t="s">
        <v>51</v>
      </c>
      <c r="M197" s="14">
        <v>8</v>
      </c>
      <c r="N197" s="15">
        <v>122.19</v>
      </c>
      <c r="O197" s="16">
        <v>0.1</v>
      </c>
      <c r="P197" s="15">
        <v>60</v>
      </c>
      <c r="Q197" s="15">
        <f t="shared" si="24"/>
        <v>879.76800000000003</v>
      </c>
      <c r="R197" s="15">
        <f t="shared" si="25"/>
        <v>480</v>
      </c>
      <c r="S197" s="15">
        <f t="shared" si="26"/>
        <v>399.76800000000003</v>
      </c>
      <c r="T197" s="17">
        <f t="shared" si="27"/>
        <v>0.45440161497121973</v>
      </c>
      <c r="U197" s="18">
        <v>1</v>
      </c>
    </row>
    <row r="198" spans="1:21" ht="15.6" x14ac:dyDescent="0.3">
      <c r="A198" s="2">
        <v>4156</v>
      </c>
      <c r="B198" s="3">
        <v>46063</v>
      </c>
      <c r="C198" s="4">
        <f t="shared" si="28"/>
        <v>2026</v>
      </c>
      <c r="D198" s="5">
        <f t="shared" si="29"/>
        <v>1</v>
      </c>
      <c r="E198" s="4">
        <f t="shared" si="30"/>
        <v>2</v>
      </c>
      <c r="F198" s="3" t="str">
        <f t="shared" si="31"/>
        <v>Feb</v>
      </c>
      <c r="G198" s="4" t="s">
        <v>11</v>
      </c>
      <c r="H198" s="4" t="s">
        <v>52</v>
      </c>
      <c r="I198" s="4" t="s">
        <v>19</v>
      </c>
      <c r="J198" s="4" t="s">
        <v>3</v>
      </c>
      <c r="K198" s="4" t="s">
        <v>9</v>
      </c>
      <c r="L198" s="4" t="s">
        <v>17</v>
      </c>
      <c r="M198" s="6">
        <v>2</v>
      </c>
      <c r="N198" s="7">
        <v>146.33000000000001</v>
      </c>
      <c r="O198" s="8">
        <v>0.1</v>
      </c>
      <c r="P198" s="7">
        <v>81.34</v>
      </c>
      <c r="Q198" s="7">
        <f t="shared" si="24"/>
        <v>263.39400000000001</v>
      </c>
      <c r="R198" s="7">
        <f t="shared" si="25"/>
        <v>162.68</v>
      </c>
      <c r="S198" s="7">
        <f t="shared" si="26"/>
        <v>100.714</v>
      </c>
      <c r="T198" s="9">
        <f t="shared" si="27"/>
        <v>0.38237013751262366</v>
      </c>
      <c r="U198" s="10">
        <v>1</v>
      </c>
    </row>
    <row r="199" spans="1:21" ht="15.6" x14ac:dyDescent="0.3">
      <c r="A199" s="11">
        <v>4260</v>
      </c>
      <c r="B199" s="12">
        <v>46063</v>
      </c>
      <c r="C199" s="4">
        <f t="shared" si="28"/>
        <v>2026</v>
      </c>
      <c r="D199" s="5">
        <f t="shared" si="29"/>
        <v>1</v>
      </c>
      <c r="E199" s="4">
        <f t="shared" si="30"/>
        <v>2</v>
      </c>
      <c r="F199" s="3" t="str">
        <f t="shared" si="31"/>
        <v>Feb</v>
      </c>
      <c r="G199" s="13" t="s">
        <v>11</v>
      </c>
      <c r="H199" s="13" t="s">
        <v>52</v>
      </c>
      <c r="I199" s="13" t="s">
        <v>28</v>
      </c>
      <c r="J199" s="13" t="s">
        <v>3</v>
      </c>
      <c r="K199" s="13" t="s">
        <v>14</v>
      </c>
      <c r="L199" s="13" t="s">
        <v>44</v>
      </c>
      <c r="M199" s="14">
        <v>1</v>
      </c>
      <c r="N199" s="15">
        <v>131.24</v>
      </c>
      <c r="O199" s="16">
        <v>0.05</v>
      </c>
      <c r="P199" s="15">
        <v>66.14</v>
      </c>
      <c r="Q199" s="15">
        <f t="shared" si="24"/>
        <v>124.678</v>
      </c>
      <c r="R199" s="15">
        <f t="shared" si="25"/>
        <v>66.14</v>
      </c>
      <c r="S199" s="15">
        <f t="shared" si="26"/>
        <v>58.537999999999997</v>
      </c>
      <c r="T199" s="17">
        <f t="shared" si="27"/>
        <v>0.46951346669019395</v>
      </c>
      <c r="U199" s="18">
        <v>1</v>
      </c>
    </row>
    <row r="200" spans="1:21" ht="15.6" x14ac:dyDescent="0.3">
      <c r="A200" s="2">
        <v>4294</v>
      </c>
      <c r="B200" s="3">
        <v>46063</v>
      </c>
      <c r="C200" s="4">
        <f t="shared" si="28"/>
        <v>2026</v>
      </c>
      <c r="D200" s="5">
        <f t="shared" si="29"/>
        <v>1</v>
      </c>
      <c r="E200" s="4">
        <f t="shared" si="30"/>
        <v>2</v>
      </c>
      <c r="F200" s="3" t="str">
        <f t="shared" si="31"/>
        <v>Feb</v>
      </c>
      <c r="G200" s="4" t="s">
        <v>6</v>
      </c>
      <c r="H200" s="4" t="s">
        <v>7</v>
      </c>
      <c r="I200" s="4" t="s">
        <v>8</v>
      </c>
      <c r="J200" s="4" t="s">
        <v>13</v>
      </c>
      <c r="K200" s="4" t="s">
        <v>34</v>
      </c>
      <c r="L200" s="4" t="s">
        <v>45</v>
      </c>
      <c r="M200" s="6">
        <v>5</v>
      </c>
      <c r="N200" s="7">
        <v>51.37</v>
      </c>
      <c r="O200" s="8">
        <v>0.05</v>
      </c>
      <c r="P200" s="7">
        <v>21.81</v>
      </c>
      <c r="Q200" s="7">
        <f t="shared" si="24"/>
        <v>244.00749999999996</v>
      </c>
      <c r="R200" s="7">
        <f t="shared" si="25"/>
        <v>109.05</v>
      </c>
      <c r="S200" s="7">
        <f t="shared" si="26"/>
        <v>134.95749999999998</v>
      </c>
      <c r="T200" s="9">
        <f t="shared" si="27"/>
        <v>0.55308750755612024</v>
      </c>
      <c r="U200" s="10">
        <v>1</v>
      </c>
    </row>
    <row r="201" spans="1:21" ht="15.6" x14ac:dyDescent="0.3">
      <c r="A201" s="11">
        <v>1019</v>
      </c>
      <c r="B201" s="12">
        <v>46064</v>
      </c>
      <c r="C201" s="4">
        <f t="shared" si="28"/>
        <v>2026</v>
      </c>
      <c r="D201" s="5">
        <f t="shared" si="29"/>
        <v>1</v>
      </c>
      <c r="E201" s="4">
        <f t="shared" si="30"/>
        <v>2</v>
      </c>
      <c r="F201" s="3" t="str">
        <f t="shared" si="31"/>
        <v>Feb</v>
      </c>
      <c r="G201" s="13" t="s">
        <v>6</v>
      </c>
      <c r="H201" s="13" t="s">
        <v>43</v>
      </c>
      <c r="I201" s="13" t="s">
        <v>19</v>
      </c>
      <c r="J201" s="13" t="s">
        <v>13</v>
      </c>
      <c r="K201" s="13" t="s">
        <v>23</v>
      </c>
      <c r="L201" s="13" t="s">
        <v>51</v>
      </c>
      <c r="M201" s="14">
        <v>5</v>
      </c>
      <c r="N201" s="15">
        <v>121.94</v>
      </c>
      <c r="O201" s="16">
        <v>0</v>
      </c>
      <c r="P201" s="15">
        <v>62.3</v>
      </c>
      <c r="Q201" s="15">
        <f t="shared" si="24"/>
        <v>609.70000000000005</v>
      </c>
      <c r="R201" s="15">
        <f t="shared" si="25"/>
        <v>311.5</v>
      </c>
      <c r="S201" s="15">
        <f t="shared" si="26"/>
        <v>298.20000000000005</v>
      </c>
      <c r="T201" s="17">
        <f t="shared" si="27"/>
        <v>0.48909299655568317</v>
      </c>
      <c r="U201" s="18">
        <v>1</v>
      </c>
    </row>
    <row r="202" spans="1:21" ht="15.6" x14ac:dyDescent="0.3">
      <c r="A202" s="2">
        <v>1471</v>
      </c>
      <c r="B202" s="3">
        <v>46064</v>
      </c>
      <c r="C202" s="4">
        <f t="shared" si="28"/>
        <v>2026</v>
      </c>
      <c r="D202" s="5">
        <f t="shared" si="29"/>
        <v>1</v>
      </c>
      <c r="E202" s="4">
        <f t="shared" si="30"/>
        <v>2</v>
      </c>
      <c r="F202" s="3" t="str">
        <f t="shared" si="31"/>
        <v>Feb</v>
      </c>
      <c r="G202" s="4" t="s">
        <v>0</v>
      </c>
      <c r="H202" s="4" t="s">
        <v>1</v>
      </c>
      <c r="I202" s="4" t="s">
        <v>2</v>
      </c>
      <c r="J202" s="4" t="s">
        <v>3</v>
      </c>
      <c r="K202" s="4" t="s">
        <v>23</v>
      </c>
      <c r="L202" s="4" t="s">
        <v>51</v>
      </c>
      <c r="M202" s="6">
        <v>4</v>
      </c>
      <c r="N202" s="7">
        <v>124.55</v>
      </c>
      <c r="O202" s="8">
        <v>0</v>
      </c>
      <c r="P202" s="7">
        <v>60.41</v>
      </c>
      <c r="Q202" s="7">
        <f t="shared" si="24"/>
        <v>498.2</v>
      </c>
      <c r="R202" s="7">
        <f t="shared" si="25"/>
        <v>241.64</v>
      </c>
      <c r="S202" s="7">
        <f t="shared" si="26"/>
        <v>256.56</v>
      </c>
      <c r="T202" s="9">
        <f t="shared" si="27"/>
        <v>0.51497390606182258</v>
      </c>
      <c r="U202" s="10">
        <v>1</v>
      </c>
    </row>
    <row r="203" spans="1:21" ht="15.6" x14ac:dyDescent="0.3">
      <c r="A203" s="11">
        <v>2520</v>
      </c>
      <c r="B203" s="12">
        <v>46064</v>
      </c>
      <c r="C203" s="4">
        <f t="shared" si="28"/>
        <v>2026</v>
      </c>
      <c r="D203" s="5">
        <f t="shared" si="29"/>
        <v>1</v>
      </c>
      <c r="E203" s="4">
        <f t="shared" si="30"/>
        <v>2</v>
      </c>
      <c r="F203" s="3" t="str">
        <f t="shared" si="31"/>
        <v>Feb</v>
      </c>
      <c r="G203" s="13" t="s">
        <v>6</v>
      </c>
      <c r="H203" s="13" t="s">
        <v>49</v>
      </c>
      <c r="I203" s="13" t="s">
        <v>8</v>
      </c>
      <c r="J203" s="13" t="s">
        <v>16</v>
      </c>
      <c r="K203" s="13" t="s">
        <v>23</v>
      </c>
      <c r="L203" s="13" t="s">
        <v>24</v>
      </c>
      <c r="M203" s="14">
        <v>10</v>
      </c>
      <c r="N203" s="15">
        <v>343.77</v>
      </c>
      <c r="O203" s="16">
        <v>0.15</v>
      </c>
      <c r="P203" s="15">
        <v>195.29</v>
      </c>
      <c r="Q203" s="15">
        <f t="shared" si="24"/>
        <v>2922.0449999999996</v>
      </c>
      <c r="R203" s="15">
        <f t="shared" si="25"/>
        <v>1952.8999999999999</v>
      </c>
      <c r="S203" s="15">
        <f t="shared" si="26"/>
        <v>969.14499999999975</v>
      </c>
      <c r="T203" s="17">
        <f t="shared" si="27"/>
        <v>0.33166669233362245</v>
      </c>
      <c r="U203" s="18">
        <v>1</v>
      </c>
    </row>
    <row r="204" spans="1:21" ht="15.6" x14ac:dyDescent="0.3">
      <c r="A204" s="2">
        <v>4649</v>
      </c>
      <c r="B204" s="3">
        <v>46064</v>
      </c>
      <c r="C204" s="4">
        <f t="shared" si="28"/>
        <v>2026</v>
      </c>
      <c r="D204" s="5">
        <f t="shared" si="29"/>
        <v>1</v>
      </c>
      <c r="E204" s="4">
        <f t="shared" si="30"/>
        <v>2</v>
      </c>
      <c r="F204" s="3" t="str">
        <f t="shared" si="31"/>
        <v>Feb</v>
      </c>
      <c r="G204" s="4" t="s">
        <v>6</v>
      </c>
      <c r="H204" s="4" t="s">
        <v>7</v>
      </c>
      <c r="I204" s="4" t="s">
        <v>28</v>
      </c>
      <c r="J204" s="4" t="s">
        <v>3</v>
      </c>
      <c r="K204" s="4" t="s">
        <v>4</v>
      </c>
      <c r="L204" s="4" t="s">
        <v>5</v>
      </c>
      <c r="M204" s="6">
        <v>1</v>
      </c>
      <c r="N204" s="7">
        <v>81.819999999999993</v>
      </c>
      <c r="O204" s="8">
        <v>0.05</v>
      </c>
      <c r="P204" s="7">
        <v>43.83</v>
      </c>
      <c r="Q204" s="7">
        <f t="shared" si="24"/>
        <v>77.728999999999985</v>
      </c>
      <c r="R204" s="7">
        <f t="shared" si="25"/>
        <v>43.83</v>
      </c>
      <c r="S204" s="7">
        <f t="shared" si="26"/>
        <v>33.898999999999987</v>
      </c>
      <c r="T204" s="9">
        <f t="shared" si="27"/>
        <v>0.43611779387358635</v>
      </c>
      <c r="U204" s="10">
        <v>1</v>
      </c>
    </row>
    <row r="205" spans="1:21" ht="15.6" x14ac:dyDescent="0.3">
      <c r="A205" s="11">
        <v>4545</v>
      </c>
      <c r="B205" s="12">
        <v>46065</v>
      </c>
      <c r="C205" s="4">
        <f t="shared" si="28"/>
        <v>2026</v>
      </c>
      <c r="D205" s="5">
        <f t="shared" si="29"/>
        <v>1</v>
      </c>
      <c r="E205" s="4">
        <f t="shared" si="30"/>
        <v>2</v>
      </c>
      <c r="F205" s="3" t="str">
        <f t="shared" si="31"/>
        <v>Feb</v>
      </c>
      <c r="G205" s="13" t="s">
        <v>0</v>
      </c>
      <c r="H205" s="13" t="s">
        <v>36</v>
      </c>
      <c r="I205" s="13" t="s">
        <v>19</v>
      </c>
      <c r="J205" s="13" t="s">
        <v>13</v>
      </c>
      <c r="K205" s="13" t="s">
        <v>14</v>
      </c>
      <c r="L205" s="13" t="s">
        <v>15</v>
      </c>
      <c r="M205" s="14">
        <v>1</v>
      </c>
      <c r="N205" s="15">
        <v>36.58</v>
      </c>
      <c r="O205" s="16">
        <v>0.1</v>
      </c>
      <c r="P205" s="15">
        <v>13.76</v>
      </c>
      <c r="Q205" s="15">
        <f t="shared" si="24"/>
        <v>32.921999999999997</v>
      </c>
      <c r="R205" s="15">
        <f t="shared" si="25"/>
        <v>13.76</v>
      </c>
      <c r="S205" s="15">
        <f t="shared" si="26"/>
        <v>19.161999999999999</v>
      </c>
      <c r="T205" s="17">
        <f t="shared" si="27"/>
        <v>0.58204240325618128</v>
      </c>
      <c r="U205" s="18">
        <v>1</v>
      </c>
    </row>
    <row r="206" spans="1:21" ht="15.6" x14ac:dyDescent="0.3">
      <c r="A206" s="2">
        <v>285</v>
      </c>
      <c r="B206" s="3">
        <v>46066</v>
      </c>
      <c r="C206" s="4">
        <f t="shared" si="28"/>
        <v>2026</v>
      </c>
      <c r="D206" s="5">
        <f t="shared" si="29"/>
        <v>1</v>
      </c>
      <c r="E206" s="4">
        <f t="shared" si="30"/>
        <v>2</v>
      </c>
      <c r="F206" s="3" t="str">
        <f t="shared" si="31"/>
        <v>Feb</v>
      </c>
      <c r="G206" s="4" t="s">
        <v>20</v>
      </c>
      <c r="H206" s="4" t="s">
        <v>33</v>
      </c>
      <c r="I206" s="4" t="s">
        <v>19</v>
      </c>
      <c r="J206" s="4" t="s">
        <v>13</v>
      </c>
      <c r="K206" s="4" t="s">
        <v>9</v>
      </c>
      <c r="L206" s="4" t="s">
        <v>10</v>
      </c>
      <c r="M206" s="6">
        <v>4</v>
      </c>
      <c r="N206" s="7">
        <v>92.87</v>
      </c>
      <c r="O206" s="8">
        <v>0</v>
      </c>
      <c r="P206" s="7">
        <v>44.95</v>
      </c>
      <c r="Q206" s="7">
        <f t="shared" si="24"/>
        <v>371.48</v>
      </c>
      <c r="R206" s="7">
        <f t="shared" si="25"/>
        <v>179.8</v>
      </c>
      <c r="S206" s="7">
        <f t="shared" si="26"/>
        <v>191.68</v>
      </c>
      <c r="T206" s="9">
        <f t="shared" si="27"/>
        <v>0.51599009367933668</v>
      </c>
      <c r="U206" s="10">
        <v>1</v>
      </c>
    </row>
    <row r="207" spans="1:21" ht="15.6" x14ac:dyDescent="0.3">
      <c r="A207" s="11">
        <v>1499</v>
      </c>
      <c r="B207" s="12">
        <v>46066</v>
      </c>
      <c r="C207" s="4">
        <f t="shared" si="28"/>
        <v>2026</v>
      </c>
      <c r="D207" s="5">
        <f t="shared" si="29"/>
        <v>1</v>
      </c>
      <c r="E207" s="4">
        <f t="shared" si="30"/>
        <v>2</v>
      </c>
      <c r="F207" s="3" t="str">
        <f t="shared" si="31"/>
        <v>Feb</v>
      </c>
      <c r="G207" s="13" t="s">
        <v>20</v>
      </c>
      <c r="H207" s="13" t="s">
        <v>33</v>
      </c>
      <c r="I207" s="13" t="s">
        <v>2</v>
      </c>
      <c r="J207" s="13" t="s">
        <v>13</v>
      </c>
      <c r="K207" s="13" t="s">
        <v>4</v>
      </c>
      <c r="L207" s="13" t="s">
        <v>26</v>
      </c>
      <c r="M207" s="14">
        <v>2</v>
      </c>
      <c r="N207" s="15">
        <v>41.21</v>
      </c>
      <c r="O207" s="16">
        <v>0</v>
      </c>
      <c r="P207" s="15">
        <v>16.64</v>
      </c>
      <c r="Q207" s="15">
        <f t="shared" si="24"/>
        <v>82.42</v>
      </c>
      <c r="R207" s="15">
        <f t="shared" si="25"/>
        <v>33.28</v>
      </c>
      <c r="S207" s="15">
        <f t="shared" si="26"/>
        <v>49.14</v>
      </c>
      <c r="T207" s="17">
        <f t="shared" si="27"/>
        <v>0.59621451104100942</v>
      </c>
      <c r="U207" s="18">
        <v>1</v>
      </c>
    </row>
    <row r="208" spans="1:21" ht="15.6" x14ac:dyDescent="0.3">
      <c r="A208" s="2">
        <v>2615</v>
      </c>
      <c r="B208" s="3">
        <v>46066</v>
      </c>
      <c r="C208" s="4">
        <f t="shared" si="28"/>
        <v>2026</v>
      </c>
      <c r="D208" s="5">
        <f t="shared" si="29"/>
        <v>1</v>
      </c>
      <c r="E208" s="4">
        <f t="shared" si="30"/>
        <v>2</v>
      </c>
      <c r="F208" s="3" t="str">
        <f t="shared" si="31"/>
        <v>Feb</v>
      </c>
      <c r="G208" s="4" t="s">
        <v>0</v>
      </c>
      <c r="H208" s="4" t="s">
        <v>50</v>
      </c>
      <c r="I208" s="4" t="s">
        <v>2</v>
      </c>
      <c r="J208" s="4" t="s">
        <v>3</v>
      </c>
      <c r="K208" s="4" t="s">
        <v>9</v>
      </c>
      <c r="L208" s="4" t="s">
        <v>37</v>
      </c>
      <c r="M208" s="6">
        <v>6</v>
      </c>
      <c r="N208" s="7">
        <v>155.79</v>
      </c>
      <c r="O208" s="8">
        <v>0</v>
      </c>
      <c r="P208" s="7">
        <v>77.48</v>
      </c>
      <c r="Q208" s="7">
        <f t="shared" si="24"/>
        <v>934.74</v>
      </c>
      <c r="R208" s="7">
        <f t="shared" si="25"/>
        <v>464.88</v>
      </c>
      <c r="S208" s="7">
        <f t="shared" si="26"/>
        <v>469.86</v>
      </c>
      <c r="T208" s="9">
        <f t="shared" si="27"/>
        <v>0.50266384235188399</v>
      </c>
      <c r="U208" s="10">
        <v>1</v>
      </c>
    </row>
    <row r="209" spans="1:21" ht="15.6" x14ac:dyDescent="0.3">
      <c r="A209" s="11">
        <v>479</v>
      </c>
      <c r="B209" s="12">
        <v>46067</v>
      </c>
      <c r="C209" s="4">
        <f t="shared" si="28"/>
        <v>2026</v>
      </c>
      <c r="D209" s="5">
        <f t="shared" si="29"/>
        <v>1</v>
      </c>
      <c r="E209" s="4">
        <f t="shared" si="30"/>
        <v>2</v>
      </c>
      <c r="F209" s="3" t="str">
        <f t="shared" si="31"/>
        <v>Feb</v>
      </c>
      <c r="G209" s="13" t="s">
        <v>0</v>
      </c>
      <c r="H209" s="13" t="s">
        <v>1</v>
      </c>
      <c r="I209" s="13" t="s">
        <v>2</v>
      </c>
      <c r="J209" s="13" t="s">
        <v>3</v>
      </c>
      <c r="K209" s="13" t="s">
        <v>34</v>
      </c>
      <c r="L209" s="13" t="s">
        <v>45</v>
      </c>
      <c r="M209" s="14">
        <v>2</v>
      </c>
      <c r="N209" s="15">
        <v>50.16</v>
      </c>
      <c r="O209" s="16">
        <v>0.1</v>
      </c>
      <c r="P209" s="15">
        <v>21.48</v>
      </c>
      <c r="Q209" s="15">
        <f t="shared" si="24"/>
        <v>90.287999999999997</v>
      </c>
      <c r="R209" s="15">
        <f t="shared" si="25"/>
        <v>42.96</v>
      </c>
      <c r="S209" s="15">
        <f t="shared" si="26"/>
        <v>47.327999999999996</v>
      </c>
      <c r="T209" s="17">
        <f t="shared" si="27"/>
        <v>0.52418926103136632</v>
      </c>
      <c r="U209" s="18">
        <v>1</v>
      </c>
    </row>
    <row r="210" spans="1:21" ht="15.6" x14ac:dyDescent="0.3">
      <c r="A210" s="2">
        <v>4069</v>
      </c>
      <c r="B210" s="3">
        <v>46067</v>
      </c>
      <c r="C210" s="4">
        <f t="shared" si="28"/>
        <v>2026</v>
      </c>
      <c r="D210" s="5">
        <f t="shared" si="29"/>
        <v>1</v>
      </c>
      <c r="E210" s="4">
        <f t="shared" si="30"/>
        <v>2</v>
      </c>
      <c r="F210" s="3" t="str">
        <f t="shared" si="31"/>
        <v>Feb</v>
      </c>
      <c r="G210" s="4" t="s">
        <v>20</v>
      </c>
      <c r="H210" s="4" t="s">
        <v>33</v>
      </c>
      <c r="I210" s="4" t="s">
        <v>2</v>
      </c>
      <c r="J210" s="4" t="s">
        <v>13</v>
      </c>
      <c r="K210" s="4" t="s">
        <v>9</v>
      </c>
      <c r="L210" s="4" t="s">
        <v>17</v>
      </c>
      <c r="M210" s="6">
        <v>4</v>
      </c>
      <c r="N210" s="7">
        <v>140.63999999999999</v>
      </c>
      <c r="O210" s="8">
        <v>0</v>
      </c>
      <c r="P210" s="7">
        <v>77.510000000000005</v>
      </c>
      <c r="Q210" s="7">
        <f t="shared" si="24"/>
        <v>562.55999999999995</v>
      </c>
      <c r="R210" s="7">
        <f t="shared" si="25"/>
        <v>310.04000000000002</v>
      </c>
      <c r="S210" s="7">
        <f t="shared" si="26"/>
        <v>252.51999999999992</v>
      </c>
      <c r="T210" s="9">
        <f t="shared" si="27"/>
        <v>0.4488765642775881</v>
      </c>
      <c r="U210" s="10">
        <v>1</v>
      </c>
    </row>
    <row r="211" spans="1:21" ht="15.6" x14ac:dyDescent="0.3">
      <c r="A211" s="11">
        <v>4588</v>
      </c>
      <c r="B211" s="12">
        <v>46067</v>
      </c>
      <c r="C211" s="4">
        <f t="shared" si="28"/>
        <v>2026</v>
      </c>
      <c r="D211" s="5">
        <f t="shared" si="29"/>
        <v>1</v>
      </c>
      <c r="E211" s="4">
        <f t="shared" si="30"/>
        <v>2</v>
      </c>
      <c r="F211" s="3" t="str">
        <f t="shared" si="31"/>
        <v>Feb</v>
      </c>
      <c r="G211" s="13" t="s">
        <v>0</v>
      </c>
      <c r="H211" s="13" t="s">
        <v>1</v>
      </c>
      <c r="I211" s="13" t="s">
        <v>28</v>
      </c>
      <c r="J211" s="13" t="s">
        <v>13</v>
      </c>
      <c r="K211" s="13" t="s">
        <v>23</v>
      </c>
      <c r="L211" s="13" t="s">
        <v>40</v>
      </c>
      <c r="M211" s="14">
        <v>1</v>
      </c>
      <c r="N211" s="15">
        <v>80.680000000000007</v>
      </c>
      <c r="O211" s="16">
        <v>0</v>
      </c>
      <c r="P211" s="15">
        <v>39.630000000000003</v>
      </c>
      <c r="Q211" s="15">
        <f t="shared" si="24"/>
        <v>80.680000000000007</v>
      </c>
      <c r="R211" s="15">
        <f t="shared" si="25"/>
        <v>39.630000000000003</v>
      </c>
      <c r="S211" s="15">
        <f t="shared" si="26"/>
        <v>41.050000000000004</v>
      </c>
      <c r="T211" s="17">
        <f t="shared" si="27"/>
        <v>0.50880019831432821</v>
      </c>
      <c r="U211" s="18">
        <v>1</v>
      </c>
    </row>
    <row r="212" spans="1:21" ht="15.6" x14ac:dyDescent="0.3">
      <c r="A212" s="2">
        <v>14</v>
      </c>
      <c r="B212" s="3">
        <v>46068</v>
      </c>
      <c r="C212" s="4">
        <f t="shared" si="28"/>
        <v>2026</v>
      </c>
      <c r="D212" s="5">
        <f t="shared" si="29"/>
        <v>1</v>
      </c>
      <c r="E212" s="4">
        <f t="shared" si="30"/>
        <v>2</v>
      </c>
      <c r="F212" s="3" t="str">
        <f t="shared" si="31"/>
        <v>Feb</v>
      </c>
      <c r="G212" s="4" t="s">
        <v>0</v>
      </c>
      <c r="H212" s="4" t="s">
        <v>1</v>
      </c>
      <c r="I212" s="4" t="s">
        <v>8</v>
      </c>
      <c r="J212" s="4" t="s">
        <v>16</v>
      </c>
      <c r="K212" s="4" t="s">
        <v>14</v>
      </c>
      <c r="L212" s="4" t="s">
        <v>48</v>
      </c>
      <c r="M212" s="6">
        <v>3</v>
      </c>
      <c r="N212" s="7">
        <v>162.44999999999999</v>
      </c>
      <c r="O212" s="8">
        <v>0.05</v>
      </c>
      <c r="P212" s="7">
        <v>86.43</v>
      </c>
      <c r="Q212" s="7">
        <f t="shared" si="24"/>
        <v>462.98249999999996</v>
      </c>
      <c r="R212" s="7">
        <f t="shared" si="25"/>
        <v>259.29000000000002</v>
      </c>
      <c r="S212" s="7">
        <f t="shared" si="26"/>
        <v>203.69249999999994</v>
      </c>
      <c r="T212" s="9">
        <f t="shared" si="27"/>
        <v>0.43995723380473334</v>
      </c>
      <c r="U212" s="10">
        <v>1</v>
      </c>
    </row>
    <row r="213" spans="1:21" ht="15.6" x14ac:dyDescent="0.3">
      <c r="A213" s="11">
        <v>303</v>
      </c>
      <c r="B213" s="12">
        <v>46068</v>
      </c>
      <c r="C213" s="4">
        <f t="shared" si="28"/>
        <v>2026</v>
      </c>
      <c r="D213" s="5">
        <f t="shared" si="29"/>
        <v>1</v>
      </c>
      <c r="E213" s="4">
        <f t="shared" si="30"/>
        <v>2</v>
      </c>
      <c r="F213" s="3" t="str">
        <f t="shared" si="31"/>
        <v>Feb</v>
      </c>
      <c r="G213" s="13" t="s">
        <v>6</v>
      </c>
      <c r="H213" s="13" t="s">
        <v>27</v>
      </c>
      <c r="I213" s="13" t="s">
        <v>28</v>
      </c>
      <c r="J213" s="13" t="s">
        <v>3</v>
      </c>
      <c r="K213" s="13" t="s">
        <v>4</v>
      </c>
      <c r="L213" s="13" t="s">
        <v>30</v>
      </c>
      <c r="M213" s="14">
        <v>2</v>
      </c>
      <c r="N213" s="15">
        <v>102.12</v>
      </c>
      <c r="O213" s="16">
        <v>0.15</v>
      </c>
      <c r="P213" s="15">
        <v>51.03</v>
      </c>
      <c r="Q213" s="15">
        <f t="shared" si="24"/>
        <v>173.60400000000001</v>
      </c>
      <c r="R213" s="15">
        <f t="shared" si="25"/>
        <v>102.06</v>
      </c>
      <c r="S213" s="15">
        <f t="shared" si="26"/>
        <v>71.544000000000011</v>
      </c>
      <c r="T213" s="17">
        <f t="shared" si="27"/>
        <v>0.41211032003870884</v>
      </c>
      <c r="U213" s="18">
        <v>1</v>
      </c>
    </row>
    <row r="214" spans="1:21" ht="15.6" x14ac:dyDescent="0.3">
      <c r="A214" s="2">
        <v>1197</v>
      </c>
      <c r="B214" s="3">
        <v>46069</v>
      </c>
      <c r="C214" s="4">
        <f t="shared" si="28"/>
        <v>2026</v>
      </c>
      <c r="D214" s="5">
        <f t="shared" si="29"/>
        <v>1</v>
      </c>
      <c r="E214" s="4">
        <f t="shared" si="30"/>
        <v>2</v>
      </c>
      <c r="F214" s="3" t="str">
        <f t="shared" si="31"/>
        <v>Feb</v>
      </c>
      <c r="G214" s="4" t="s">
        <v>11</v>
      </c>
      <c r="H214" s="4" t="s">
        <v>18</v>
      </c>
      <c r="I214" s="4" t="s">
        <v>2</v>
      </c>
      <c r="J214" s="4" t="s">
        <v>13</v>
      </c>
      <c r="K214" s="4" t="s">
        <v>4</v>
      </c>
      <c r="L214" s="4" t="s">
        <v>30</v>
      </c>
      <c r="M214" s="6">
        <v>2</v>
      </c>
      <c r="N214" s="7">
        <v>101.77</v>
      </c>
      <c r="O214" s="8">
        <v>0</v>
      </c>
      <c r="P214" s="7">
        <v>51.34</v>
      </c>
      <c r="Q214" s="7">
        <f t="shared" si="24"/>
        <v>203.54</v>
      </c>
      <c r="R214" s="7">
        <f t="shared" si="25"/>
        <v>102.68</v>
      </c>
      <c r="S214" s="7">
        <f t="shared" si="26"/>
        <v>100.85999999999999</v>
      </c>
      <c r="T214" s="9">
        <f t="shared" si="27"/>
        <v>0.49552913432249185</v>
      </c>
      <c r="U214" s="10">
        <v>1</v>
      </c>
    </row>
    <row r="215" spans="1:21" ht="15.6" x14ac:dyDescent="0.3">
      <c r="A215" s="11">
        <v>2714</v>
      </c>
      <c r="B215" s="12">
        <v>46069</v>
      </c>
      <c r="C215" s="4">
        <f t="shared" si="28"/>
        <v>2026</v>
      </c>
      <c r="D215" s="5">
        <f t="shared" si="29"/>
        <v>1</v>
      </c>
      <c r="E215" s="4">
        <f t="shared" si="30"/>
        <v>2</v>
      </c>
      <c r="F215" s="3" t="str">
        <f t="shared" si="31"/>
        <v>Feb</v>
      </c>
      <c r="G215" s="13" t="s">
        <v>0</v>
      </c>
      <c r="H215" s="13" t="s">
        <v>50</v>
      </c>
      <c r="I215" s="13" t="s">
        <v>2</v>
      </c>
      <c r="J215" s="13" t="s">
        <v>16</v>
      </c>
      <c r="K215" s="13" t="s">
        <v>9</v>
      </c>
      <c r="L215" s="13" t="s">
        <v>37</v>
      </c>
      <c r="M215" s="14">
        <v>3</v>
      </c>
      <c r="N215" s="15">
        <v>153.24</v>
      </c>
      <c r="O215" s="16">
        <v>0.15</v>
      </c>
      <c r="P215" s="15">
        <v>77.61</v>
      </c>
      <c r="Q215" s="15">
        <f t="shared" si="24"/>
        <v>390.762</v>
      </c>
      <c r="R215" s="15">
        <f t="shared" si="25"/>
        <v>232.82999999999998</v>
      </c>
      <c r="S215" s="15">
        <f t="shared" si="26"/>
        <v>157.93200000000002</v>
      </c>
      <c r="T215" s="17">
        <f t="shared" si="27"/>
        <v>0.40416417154175693</v>
      </c>
      <c r="U215" s="18">
        <v>1</v>
      </c>
    </row>
    <row r="216" spans="1:21" ht="15.6" x14ac:dyDescent="0.3">
      <c r="A216" s="2">
        <v>2753</v>
      </c>
      <c r="B216" s="3">
        <v>46069</v>
      </c>
      <c r="C216" s="4">
        <f t="shared" si="28"/>
        <v>2026</v>
      </c>
      <c r="D216" s="5">
        <f t="shared" si="29"/>
        <v>1</v>
      </c>
      <c r="E216" s="4">
        <f t="shared" si="30"/>
        <v>2</v>
      </c>
      <c r="F216" s="3" t="str">
        <f t="shared" si="31"/>
        <v>Feb</v>
      </c>
      <c r="G216" s="4" t="s">
        <v>20</v>
      </c>
      <c r="H216" s="4" t="s">
        <v>21</v>
      </c>
      <c r="I216" s="4" t="s">
        <v>28</v>
      </c>
      <c r="J216" s="4" t="s">
        <v>3</v>
      </c>
      <c r="K216" s="4" t="s">
        <v>9</v>
      </c>
      <c r="L216" s="4" t="s">
        <v>17</v>
      </c>
      <c r="M216" s="6">
        <v>1</v>
      </c>
      <c r="N216" s="7">
        <v>140.47</v>
      </c>
      <c r="O216" s="8">
        <v>0</v>
      </c>
      <c r="P216" s="7">
        <v>79.66</v>
      </c>
      <c r="Q216" s="7">
        <f t="shared" si="24"/>
        <v>140.47</v>
      </c>
      <c r="R216" s="7">
        <f t="shared" si="25"/>
        <v>79.66</v>
      </c>
      <c r="S216" s="7">
        <f t="shared" si="26"/>
        <v>60.81</v>
      </c>
      <c r="T216" s="9">
        <f t="shared" si="27"/>
        <v>0.43290382288033036</v>
      </c>
      <c r="U216" s="10">
        <v>1</v>
      </c>
    </row>
    <row r="217" spans="1:21" ht="15.6" x14ac:dyDescent="0.3">
      <c r="A217" s="11">
        <v>3901</v>
      </c>
      <c r="B217" s="12">
        <v>46069</v>
      </c>
      <c r="C217" s="4">
        <f t="shared" si="28"/>
        <v>2026</v>
      </c>
      <c r="D217" s="5">
        <f t="shared" si="29"/>
        <v>1</v>
      </c>
      <c r="E217" s="4">
        <f t="shared" si="30"/>
        <v>2</v>
      </c>
      <c r="F217" s="3" t="str">
        <f t="shared" si="31"/>
        <v>Feb</v>
      </c>
      <c r="G217" s="13" t="s">
        <v>20</v>
      </c>
      <c r="H217" s="13" t="s">
        <v>31</v>
      </c>
      <c r="I217" s="13" t="s">
        <v>19</v>
      </c>
      <c r="J217" s="13" t="s">
        <v>13</v>
      </c>
      <c r="K217" s="13" t="s">
        <v>9</v>
      </c>
      <c r="L217" s="13" t="s">
        <v>46</v>
      </c>
      <c r="M217" s="14">
        <v>4</v>
      </c>
      <c r="N217" s="15">
        <v>70.67</v>
      </c>
      <c r="O217" s="16">
        <v>0.05</v>
      </c>
      <c r="P217" s="15">
        <v>32.96</v>
      </c>
      <c r="Q217" s="15">
        <f t="shared" si="24"/>
        <v>268.54599999999999</v>
      </c>
      <c r="R217" s="15">
        <f t="shared" si="25"/>
        <v>131.84</v>
      </c>
      <c r="S217" s="15">
        <f t="shared" si="26"/>
        <v>136.70599999999999</v>
      </c>
      <c r="T217" s="17">
        <f t="shared" si="27"/>
        <v>0.50905990035226734</v>
      </c>
      <c r="U217" s="18">
        <v>1</v>
      </c>
    </row>
    <row r="218" spans="1:21" ht="15.6" x14ac:dyDescent="0.3">
      <c r="A218" s="2">
        <v>594</v>
      </c>
      <c r="B218" s="3">
        <v>46070</v>
      </c>
      <c r="C218" s="4">
        <f t="shared" si="28"/>
        <v>2026</v>
      </c>
      <c r="D218" s="5">
        <f t="shared" si="29"/>
        <v>1</v>
      </c>
      <c r="E218" s="4">
        <f t="shared" si="30"/>
        <v>2</v>
      </c>
      <c r="F218" s="3" t="str">
        <f t="shared" si="31"/>
        <v>Feb</v>
      </c>
      <c r="G218" s="4" t="s">
        <v>0</v>
      </c>
      <c r="H218" s="4" t="s">
        <v>50</v>
      </c>
      <c r="I218" s="4" t="s">
        <v>19</v>
      </c>
      <c r="J218" s="4" t="s">
        <v>16</v>
      </c>
      <c r="K218" s="4" t="s">
        <v>14</v>
      </c>
      <c r="L218" s="4" t="s">
        <v>44</v>
      </c>
      <c r="M218" s="6">
        <v>3</v>
      </c>
      <c r="N218" s="7">
        <v>134.91</v>
      </c>
      <c r="O218" s="8">
        <v>0</v>
      </c>
      <c r="P218" s="7">
        <v>67.69</v>
      </c>
      <c r="Q218" s="7">
        <f t="shared" si="24"/>
        <v>404.73</v>
      </c>
      <c r="R218" s="7">
        <f t="shared" si="25"/>
        <v>203.07</v>
      </c>
      <c r="S218" s="7">
        <f t="shared" si="26"/>
        <v>201.66000000000003</v>
      </c>
      <c r="T218" s="9">
        <f t="shared" si="27"/>
        <v>0.49825809799125348</v>
      </c>
      <c r="U218" s="10">
        <v>1</v>
      </c>
    </row>
    <row r="219" spans="1:21" ht="15.6" x14ac:dyDescent="0.3">
      <c r="A219" s="11">
        <v>624</v>
      </c>
      <c r="B219" s="12">
        <v>46070</v>
      </c>
      <c r="C219" s="4">
        <f t="shared" si="28"/>
        <v>2026</v>
      </c>
      <c r="D219" s="5">
        <f t="shared" si="29"/>
        <v>1</v>
      </c>
      <c r="E219" s="4">
        <f t="shared" si="30"/>
        <v>2</v>
      </c>
      <c r="F219" s="3" t="str">
        <f t="shared" si="31"/>
        <v>Feb</v>
      </c>
      <c r="G219" s="13" t="s">
        <v>11</v>
      </c>
      <c r="H219" s="13" t="s">
        <v>12</v>
      </c>
      <c r="I219" s="13" t="s">
        <v>2</v>
      </c>
      <c r="J219" s="13" t="s">
        <v>16</v>
      </c>
      <c r="K219" s="13" t="s">
        <v>9</v>
      </c>
      <c r="L219" s="13" t="s">
        <v>46</v>
      </c>
      <c r="M219" s="14">
        <v>1</v>
      </c>
      <c r="N219" s="15">
        <v>70.86</v>
      </c>
      <c r="O219" s="16">
        <v>0.1</v>
      </c>
      <c r="P219" s="15">
        <v>33.299999999999997</v>
      </c>
      <c r="Q219" s="15">
        <f t="shared" si="24"/>
        <v>63.774000000000001</v>
      </c>
      <c r="R219" s="15">
        <f t="shared" si="25"/>
        <v>33.299999999999997</v>
      </c>
      <c r="S219" s="15">
        <f t="shared" si="26"/>
        <v>30.474000000000004</v>
      </c>
      <c r="T219" s="17">
        <f t="shared" si="27"/>
        <v>0.47784363533728486</v>
      </c>
      <c r="U219" s="18">
        <v>1</v>
      </c>
    </row>
    <row r="220" spans="1:21" ht="15.6" x14ac:dyDescent="0.3">
      <c r="A220" s="2">
        <v>1013</v>
      </c>
      <c r="B220" s="3">
        <v>46070</v>
      </c>
      <c r="C220" s="4">
        <f t="shared" si="28"/>
        <v>2026</v>
      </c>
      <c r="D220" s="5">
        <f t="shared" si="29"/>
        <v>1</v>
      </c>
      <c r="E220" s="4">
        <f t="shared" si="30"/>
        <v>2</v>
      </c>
      <c r="F220" s="3" t="str">
        <f t="shared" si="31"/>
        <v>Feb</v>
      </c>
      <c r="G220" s="4" t="s">
        <v>6</v>
      </c>
      <c r="H220" s="4" t="s">
        <v>43</v>
      </c>
      <c r="I220" s="4" t="s">
        <v>19</v>
      </c>
      <c r="J220" s="4" t="s">
        <v>13</v>
      </c>
      <c r="K220" s="4" t="s">
        <v>4</v>
      </c>
      <c r="L220" s="4" t="s">
        <v>30</v>
      </c>
      <c r="M220" s="6">
        <v>1</v>
      </c>
      <c r="N220" s="7">
        <v>104.35</v>
      </c>
      <c r="O220" s="8">
        <v>0</v>
      </c>
      <c r="P220" s="7">
        <v>51.49</v>
      </c>
      <c r="Q220" s="7">
        <f t="shared" si="24"/>
        <v>104.35</v>
      </c>
      <c r="R220" s="7">
        <f t="shared" si="25"/>
        <v>51.49</v>
      </c>
      <c r="S220" s="7">
        <f t="shared" si="26"/>
        <v>52.859999999999992</v>
      </c>
      <c r="T220" s="9">
        <f t="shared" si="27"/>
        <v>0.50656444657402966</v>
      </c>
      <c r="U220" s="10">
        <v>1</v>
      </c>
    </row>
    <row r="221" spans="1:21" ht="15.6" x14ac:dyDescent="0.3">
      <c r="A221" s="11">
        <v>1100</v>
      </c>
      <c r="B221" s="12">
        <v>46070</v>
      </c>
      <c r="C221" s="4">
        <f t="shared" si="28"/>
        <v>2026</v>
      </c>
      <c r="D221" s="5">
        <f t="shared" si="29"/>
        <v>1</v>
      </c>
      <c r="E221" s="4">
        <f t="shared" si="30"/>
        <v>2</v>
      </c>
      <c r="F221" s="3" t="str">
        <f t="shared" si="31"/>
        <v>Feb</v>
      </c>
      <c r="G221" s="13" t="s">
        <v>20</v>
      </c>
      <c r="H221" s="13" t="s">
        <v>33</v>
      </c>
      <c r="I221" s="13" t="s">
        <v>2</v>
      </c>
      <c r="J221" s="13" t="s">
        <v>3</v>
      </c>
      <c r="K221" s="13" t="s">
        <v>34</v>
      </c>
      <c r="L221" s="13" t="s">
        <v>38</v>
      </c>
      <c r="M221" s="14">
        <v>2</v>
      </c>
      <c r="N221" s="15">
        <v>120.48</v>
      </c>
      <c r="O221" s="16">
        <v>0</v>
      </c>
      <c r="P221" s="15">
        <v>70.680000000000007</v>
      </c>
      <c r="Q221" s="15">
        <f t="shared" si="24"/>
        <v>240.96</v>
      </c>
      <c r="R221" s="15">
        <f t="shared" si="25"/>
        <v>141.36000000000001</v>
      </c>
      <c r="S221" s="15">
        <f t="shared" si="26"/>
        <v>99.6</v>
      </c>
      <c r="T221" s="17">
        <f t="shared" si="27"/>
        <v>0.4133466135458167</v>
      </c>
      <c r="U221" s="18">
        <v>1</v>
      </c>
    </row>
    <row r="222" spans="1:21" ht="15.6" x14ac:dyDescent="0.3">
      <c r="A222" s="2">
        <v>2353</v>
      </c>
      <c r="B222" s="3">
        <v>46070</v>
      </c>
      <c r="C222" s="4">
        <f t="shared" si="28"/>
        <v>2026</v>
      </c>
      <c r="D222" s="5">
        <f t="shared" si="29"/>
        <v>1</v>
      </c>
      <c r="E222" s="4">
        <f t="shared" si="30"/>
        <v>2</v>
      </c>
      <c r="F222" s="3" t="str">
        <f t="shared" si="31"/>
        <v>Feb</v>
      </c>
      <c r="G222" s="4" t="s">
        <v>6</v>
      </c>
      <c r="H222" s="4" t="s">
        <v>43</v>
      </c>
      <c r="I222" s="4" t="s">
        <v>2</v>
      </c>
      <c r="J222" s="4" t="s">
        <v>3</v>
      </c>
      <c r="K222" s="4" t="s">
        <v>23</v>
      </c>
      <c r="L222" s="4" t="s">
        <v>24</v>
      </c>
      <c r="M222" s="6">
        <v>1</v>
      </c>
      <c r="N222" s="7">
        <v>339.52</v>
      </c>
      <c r="O222" s="8">
        <v>0.1</v>
      </c>
      <c r="P222" s="7">
        <v>191.19</v>
      </c>
      <c r="Q222" s="7">
        <f t="shared" si="24"/>
        <v>305.56799999999998</v>
      </c>
      <c r="R222" s="7">
        <f t="shared" si="25"/>
        <v>191.19</v>
      </c>
      <c r="S222" s="7">
        <f t="shared" si="26"/>
        <v>114.37799999999999</v>
      </c>
      <c r="T222" s="9">
        <f t="shared" si="27"/>
        <v>0.3743127552623311</v>
      </c>
      <c r="U222" s="10">
        <v>1</v>
      </c>
    </row>
    <row r="223" spans="1:21" ht="15.6" x14ac:dyDescent="0.3">
      <c r="A223" s="11">
        <v>3020</v>
      </c>
      <c r="B223" s="12">
        <v>46070</v>
      </c>
      <c r="C223" s="4">
        <f t="shared" si="28"/>
        <v>2026</v>
      </c>
      <c r="D223" s="5">
        <f t="shared" si="29"/>
        <v>1</v>
      </c>
      <c r="E223" s="4">
        <f t="shared" si="30"/>
        <v>2</v>
      </c>
      <c r="F223" s="3" t="str">
        <f t="shared" si="31"/>
        <v>Feb</v>
      </c>
      <c r="G223" s="13" t="s">
        <v>6</v>
      </c>
      <c r="H223" s="13" t="s">
        <v>49</v>
      </c>
      <c r="I223" s="13" t="s">
        <v>8</v>
      </c>
      <c r="J223" s="13" t="s">
        <v>16</v>
      </c>
      <c r="K223" s="13" t="s">
        <v>9</v>
      </c>
      <c r="L223" s="13" t="s">
        <v>37</v>
      </c>
      <c r="M223" s="14">
        <v>5</v>
      </c>
      <c r="N223" s="15">
        <v>154.72999999999999</v>
      </c>
      <c r="O223" s="16">
        <v>0.1</v>
      </c>
      <c r="P223" s="15">
        <v>77.42</v>
      </c>
      <c r="Q223" s="15">
        <f t="shared" si="24"/>
        <v>696.28499999999997</v>
      </c>
      <c r="R223" s="15">
        <f t="shared" si="25"/>
        <v>387.1</v>
      </c>
      <c r="S223" s="15">
        <f t="shared" si="26"/>
        <v>309.18499999999995</v>
      </c>
      <c r="T223" s="17">
        <f t="shared" si="27"/>
        <v>0.44404949122844806</v>
      </c>
      <c r="U223" s="18">
        <v>1</v>
      </c>
    </row>
    <row r="224" spans="1:21" ht="15.6" x14ac:dyDescent="0.3">
      <c r="A224" s="2">
        <v>3227</v>
      </c>
      <c r="B224" s="3">
        <v>46070</v>
      </c>
      <c r="C224" s="4">
        <f t="shared" si="28"/>
        <v>2026</v>
      </c>
      <c r="D224" s="5">
        <f t="shared" si="29"/>
        <v>1</v>
      </c>
      <c r="E224" s="4">
        <f t="shared" si="30"/>
        <v>2</v>
      </c>
      <c r="F224" s="3" t="str">
        <f t="shared" si="31"/>
        <v>Feb</v>
      </c>
      <c r="G224" s="4" t="s">
        <v>11</v>
      </c>
      <c r="H224" s="4" t="s">
        <v>25</v>
      </c>
      <c r="I224" s="4" t="s">
        <v>19</v>
      </c>
      <c r="J224" s="4" t="s">
        <v>16</v>
      </c>
      <c r="K224" s="4" t="s">
        <v>9</v>
      </c>
      <c r="L224" s="4" t="s">
        <v>10</v>
      </c>
      <c r="M224" s="6">
        <v>4</v>
      </c>
      <c r="N224" s="7">
        <v>93.98</v>
      </c>
      <c r="O224" s="8">
        <v>0.05</v>
      </c>
      <c r="P224" s="7">
        <v>44.6</v>
      </c>
      <c r="Q224" s="7">
        <f t="shared" si="24"/>
        <v>357.12400000000002</v>
      </c>
      <c r="R224" s="7">
        <f t="shared" si="25"/>
        <v>178.4</v>
      </c>
      <c r="S224" s="7">
        <f t="shared" si="26"/>
        <v>178.72400000000002</v>
      </c>
      <c r="T224" s="9">
        <f t="shared" si="27"/>
        <v>0.50045362395134463</v>
      </c>
      <c r="U224" s="10">
        <v>1</v>
      </c>
    </row>
    <row r="225" spans="1:21" ht="15.6" x14ac:dyDescent="0.3">
      <c r="A225" s="11">
        <v>3530</v>
      </c>
      <c r="B225" s="12">
        <v>46070</v>
      </c>
      <c r="C225" s="4">
        <f t="shared" si="28"/>
        <v>2026</v>
      </c>
      <c r="D225" s="5">
        <f t="shared" si="29"/>
        <v>1</v>
      </c>
      <c r="E225" s="4">
        <f t="shared" si="30"/>
        <v>2</v>
      </c>
      <c r="F225" s="3" t="str">
        <f t="shared" si="31"/>
        <v>Feb</v>
      </c>
      <c r="G225" s="13" t="s">
        <v>0</v>
      </c>
      <c r="H225" s="13" t="s">
        <v>1</v>
      </c>
      <c r="I225" s="13" t="s">
        <v>2</v>
      </c>
      <c r="J225" s="13" t="s">
        <v>13</v>
      </c>
      <c r="K225" s="13" t="s">
        <v>23</v>
      </c>
      <c r="L225" s="13" t="s">
        <v>24</v>
      </c>
      <c r="M225" s="14">
        <v>2</v>
      </c>
      <c r="N225" s="15">
        <v>336.83</v>
      </c>
      <c r="O225" s="16">
        <v>0</v>
      </c>
      <c r="P225" s="15">
        <v>194.42</v>
      </c>
      <c r="Q225" s="15">
        <f t="shared" si="24"/>
        <v>673.66</v>
      </c>
      <c r="R225" s="15">
        <f t="shared" si="25"/>
        <v>388.84</v>
      </c>
      <c r="S225" s="15">
        <f t="shared" si="26"/>
        <v>284.82</v>
      </c>
      <c r="T225" s="17">
        <f t="shared" si="27"/>
        <v>0.42279488169106078</v>
      </c>
      <c r="U225" s="18">
        <v>1</v>
      </c>
    </row>
    <row r="226" spans="1:21" ht="15.6" x14ac:dyDescent="0.3">
      <c r="A226" s="2">
        <v>6</v>
      </c>
      <c r="B226" s="3">
        <v>46071</v>
      </c>
      <c r="C226" s="4">
        <f t="shared" si="28"/>
        <v>2026</v>
      </c>
      <c r="D226" s="5">
        <f t="shared" si="29"/>
        <v>1</v>
      </c>
      <c r="E226" s="4">
        <f t="shared" si="30"/>
        <v>2</v>
      </c>
      <c r="F226" s="3" t="str">
        <f t="shared" si="31"/>
        <v>Feb</v>
      </c>
      <c r="G226" s="4" t="s">
        <v>20</v>
      </c>
      <c r="H226" s="4" t="s">
        <v>33</v>
      </c>
      <c r="I226" s="4" t="s">
        <v>19</v>
      </c>
      <c r="J226" s="4" t="s">
        <v>3</v>
      </c>
      <c r="K226" s="4" t="s">
        <v>23</v>
      </c>
      <c r="L226" s="4" t="s">
        <v>24</v>
      </c>
      <c r="M226" s="6">
        <v>1</v>
      </c>
      <c r="N226" s="7">
        <v>338.93</v>
      </c>
      <c r="O226" s="8">
        <v>0</v>
      </c>
      <c r="P226" s="7">
        <v>197.92</v>
      </c>
      <c r="Q226" s="7">
        <f t="shared" si="24"/>
        <v>338.93</v>
      </c>
      <c r="R226" s="7">
        <f t="shared" si="25"/>
        <v>197.92</v>
      </c>
      <c r="S226" s="7">
        <f t="shared" si="26"/>
        <v>141.01000000000002</v>
      </c>
      <c r="T226" s="9">
        <f t="shared" si="27"/>
        <v>0.41604461098161866</v>
      </c>
      <c r="U226" s="10">
        <v>1</v>
      </c>
    </row>
    <row r="227" spans="1:21" ht="15.6" x14ac:dyDescent="0.3">
      <c r="A227" s="11">
        <v>2038</v>
      </c>
      <c r="B227" s="12">
        <v>46071</v>
      </c>
      <c r="C227" s="4">
        <f t="shared" si="28"/>
        <v>2026</v>
      </c>
      <c r="D227" s="5">
        <f t="shared" si="29"/>
        <v>1</v>
      </c>
      <c r="E227" s="4">
        <f t="shared" si="30"/>
        <v>2</v>
      </c>
      <c r="F227" s="3" t="str">
        <f t="shared" si="31"/>
        <v>Feb</v>
      </c>
      <c r="G227" s="13" t="s">
        <v>0</v>
      </c>
      <c r="H227" s="13" t="s">
        <v>36</v>
      </c>
      <c r="I227" s="13" t="s">
        <v>2</v>
      </c>
      <c r="J227" s="13" t="s">
        <v>13</v>
      </c>
      <c r="K227" s="13" t="s">
        <v>23</v>
      </c>
      <c r="L227" s="13" t="s">
        <v>51</v>
      </c>
      <c r="M227" s="14">
        <v>5</v>
      </c>
      <c r="N227" s="15">
        <v>122.72</v>
      </c>
      <c r="O227" s="16">
        <v>0</v>
      </c>
      <c r="P227" s="15">
        <v>62.41</v>
      </c>
      <c r="Q227" s="15">
        <f t="shared" si="24"/>
        <v>613.6</v>
      </c>
      <c r="R227" s="15">
        <f t="shared" si="25"/>
        <v>312.04999999999995</v>
      </c>
      <c r="S227" s="15">
        <f t="shared" si="26"/>
        <v>301.55000000000007</v>
      </c>
      <c r="T227" s="17">
        <f t="shared" si="27"/>
        <v>0.49144393741851378</v>
      </c>
      <c r="U227" s="18">
        <v>1</v>
      </c>
    </row>
    <row r="228" spans="1:21" ht="15.6" x14ac:dyDescent="0.3">
      <c r="A228" s="2">
        <v>4104</v>
      </c>
      <c r="B228" s="3">
        <v>46071</v>
      </c>
      <c r="C228" s="4">
        <f t="shared" si="28"/>
        <v>2026</v>
      </c>
      <c r="D228" s="5">
        <f t="shared" si="29"/>
        <v>1</v>
      </c>
      <c r="E228" s="4">
        <f t="shared" si="30"/>
        <v>2</v>
      </c>
      <c r="F228" s="3" t="str">
        <f t="shared" si="31"/>
        <v>Feb</v>
      </c>
      <c r="G228" s="4" t="s">
        <v>20</v>
      </c>
      <c r="H228" s="4" t="s">
        <v>21</v>
      </c>
      <c r="I228" s="4" t="s">
        <v>2</v>
      </c>
      <c r="J228" s="4" t="s">
        <v>13</v>
      </c>
      <c r="K228" s="4" t="s">
        <v>14</v>
      </c>
      <c r="L228" s="4" t="s">
        <v>44</v>
      </c>
      <c r="M228" s="6">
        <v>4</v>
      </c>
      <c r="N228" s="7">
        <v>135.63</v>
      </c>
      <c r="O228" s="8">
        <v>0.05</v>
      </c>
      <c r="P228" s="7">
        <v>65.900000000000006</v>
      </c>
      <c r="Q228" s="7">
        <f t="shared" si="24"/>
        <v>515.39400000000001</v>
      </c>
      <c r="R228" s="7">
        <f t="shared" si="25"/>
        <v>263.60000000000002</v>
      </c>
      <c r="S228" s="7">
        <f t="shared" si="26"/>
        <v>251.79399999999998</v>
      </c>
      <c r="T228" s="9">
        <f t="shared" si="27"/>
        <v>0.4885466264644136</v>
      </c>
      <c r="U228" s="10">
        <v>1</v>
      </c>
    </row>
    <row r="229" spans="1:21" ht="15.6" x14ac:dyDescent="0.3">
      <c r="A229" s="11">
        <v>1072</v>
      </c>
      <c r="B229" s="12">
        <v>46072</v>
      </c>
      <c r="C229" s="4">
        <f t="shared" si="28"/>
        <v>2026</v>
      </c>
      <c r="D229" s="5">
        <f t="shared" si="29"/>
        <v>1</v>
      </c>
      <c r="E229" s="4">
        <f t="shared" si="30"/>
        <v>2</v>
      </c>
      <c r="F229" s="3" t="str">
        <f t="shared" si="31"/>
        <v>Feb</v>
      </c>
      <c r="G229" s="13" t="s">
        <v>11</v>
      </c>
      <c r="H229" s="13" t="s">
        <v>52</v>
      </c>
      <c r="I229" s="13" t="s">
        <v>2</v>
      </c>
      <c r="J229" s="13" t="s">
        <v>3</v>
      </c>
      <c r="K229" s="13" t="s">
        <v>23</v>
      </c>
      <c r="L229" s="13" t="s">
        <v>40</v>
      </c>
      <c r="M229" s="14">
        <v>2</v>
      </c>
      <c r="N229" s="15">
        <v>81.34</v>
      </c>
      <c r="O229" s="16">
        <v>0.05</v>
      </c>
      <c r="P229" s="15">
        <v>40.64</v>
      </c>
      <c r="Q229" s="15">
        <f t="shared" si="24"/>
        <v>154.54599999999999</v>
      </c>
      <c r="R229" s="15">
        <f t="shared" si="25"/>
        <v>81.28</v>
      </c>
      <c r="S229" s="15">
        <f t="shared" si="26"/>
        <v>73.265999999999991</v>
      </c>
      <c r="T229" s="17">
        <f t="shared" si="27"/>
        <v>0.47407244445019603</v>
      </c>
      <c r="U229" s="18">
        <v>1</v>
      </c>
    </row>
    <row r="230" spans="1:21" ht="15.6" x14ac:dyDescent="0.3">
      <c r="A230" s="2">
        <v>2435</v>
      </c>
      <c r="B230" s="3">
        <v>46072</v>
      </c>
      <c r="C230" s="4">
        <f t="shared" si="28"/>
        <v>2026</v>
      </c>
      <c r="D230" s="5">
        <f t="shared" si="29"/>
        <v>1</v>
      </c>
      <c r="E230" s="4">
        <f t="shared" si="30"/>
        <v>2</v>
      </c>
      <c r="F230" s="3" t="str">
        <f t="shared" si="31"/>
        <v>Feb</v>
      </c>
      <c r="G230" s="4" t="s">
        <v>11</v>
      </c>
      <c r="H230" s="4" t="s">
        <v>18</v>
      </c>
      <c r="I230" s="4" t="s">
        <v>2</v>
      </c>
      <c r="J230" s="4" t="s">
        <v>13</v>
      </c>
      <c r="K230" s="4" t="s">
        <v>4</v>
      </c>
      <c r="L230" s="4" t="s">
        <v>26</v>
      </c>
      <c r="M230" s="6">
        <v>1</v>
      </c>
      <c r="N230" s="7">
        <v>41.01</v>
      </c>
      <c r="O230" s="8">
        <v>0.05</v>
      </c>
      <c r="P230" s="7">
        <v>16.489999999999998</v>
      </c>
      <c r="Q230" s="7">
        <f t="shared" si="24"/>
        <v>38.959499999999998</v>
      </c>
      <c r="R230" s="7">
        <f t="shared" si="25"/>
        <v>16.489999999999998</v>
      </c>
      <c r="S230" s="7">
        <f t="shared" si="26"/>
        <v>22.4695</v>
      </c>
      <c r="T230" s="9">
        <f t="shared" si="27"/>
        <v>0.57673994789460847</v>
      </c>
      <c r="U230" s="10">
        <v>1</v>
      </c>
    </row>
    <row r="231" spans="1:21" ht="15.6" x14ac:dyDescent="0.3">
      <c r="A231" s="11">
        <v>4476</v>
      </c>
      <c r="B231" s="12">
        <v>46072</v>
      </c>
      <c r="C231" s="4">
        <f t="shared" si="28"/>
        <v>2026</v>
      </c>
      <c r="D231" s="5">
        <f t="shared" si="29"/>
        <v>1</v>
      </c>
      <c r="E231" s="4">
        <f t="shared" si="30"/>
        <v>2</v>
      </c>
      <c r="F231" s="3" t="str">
        <f t="shared" si="31"/>
        <v>Feb</v>
      </c>
      <c r="G231" s="13" t="s">
        <v>6</v>
      </c>
      <c r="H231" s="13" t="s">
        <v>41</v>
      </c>
      <c r="I231" s="13" t="s">
        <v>28</v>
      </c>
      <c r="J231" s="13" t="s">
        <v>16</v>
      </c>
      <c r="K231" s="13" t="s">
        <v>9</v>
      </c>
      <c r="L231" s="13" t="s">
        <v>37</v>
      </c>
      <c r="M231" s="14">
        <v>2</v>
      </c>
      <c r="N231" s="15">
        <v>153.03</v>
      </c>
      <c r="O231" s="16">
        <v>0</v>
      </c>
      <c r="P231" s="15">
        <v>81.02</v>
      </c>
      <c r="Q231" s="15">
        <f t="shared" si="24"/>
        <v>306.06</v>
      </c>
      <c r="R231" s="15">
        <f t="shared" si="25"/>
        <v>162.04</v>
      </c>
      <c r="S231" s="15">
        <f t="shared" si="26"/>
        <v>144.02000000000001</v>
      </c>
      <c r="T231" s="17">
        <f t="shared" si="27"/>
        <v>0.47056132784421356</v>
      </c>
      <c r="U231" s="18">
        <v>1</v>
      </c>
    </row>
    <row r="232" spans="1:21" ht="15.6" x14ac:dyDescent="0.3">
      <c r="A232" s="2">
        <v>174</v>
      </c>
      <c r="B232" s="3">
        <v>46073</v>
      </c>
      <c r="C232" s="4">
        <f t="shared" si="28"/>
        <v>2026</v>
      </c>
      <c r="D232" s="5">
        <f t="shared" si="29"/>
        <v>1</v>
      </c>
      <c r="E232" s="4">
        <f t="shared" si="30"/>
        <v>2</v>
      </c>
      <c r="F232" s="3" t="str">
        <f t="shared" si="31"/>
        <v>Feb</v>
      </c>
      <c r="G232" s="4" t="s">
        <v>6</v>
      </c>
      <c r="H232" s="4" t="s">
        <v>41</v>
      </c>
      <c r="I232" s="4" t="s">
        <v>2</v>
      </c>
      <c r="J232" s="4" t="s">
        <v>13</v>
      </c>
      <c r="K232" s="4" t="s">
        <v>34</v>
      </c>
      <c r="L232" s="4" t="s">
        <v>38</v>
      </c>
      <c r="M232" s="6">
        <v>2</v>
      </c>
      <c r="N232" s="7">
        <v>124.92</v>
      </c>
      <c r="O232" s="8">
        <v>0</v>
      </c>
      <c r="P232" s="7">
        <v>69.98</v>
      </c>
      <c r="Q232" s="7">
        <f t="shared" si="24"/>
        <v>249.84</v>
      </c>
      <c r="R232" s="7">
        <f t="shared" si="25"/>
        <v>139.96</v>
      </c>
      <c r="S232" s="7">
        <f t="shared" si="26"/>
        <v>109.88</v>
      </c>
      <c r="T232" s="9">
        <f t="shared" si="27"/>
        <v>0.43980147294268329</v>
      </c>
      <c r="U232" s="10">
        <v>1</v>
      </c>
    </row>
    <row r="233" spans="1:21" ht="15.6" x14ac:dyDescent="0.3">
      <c r="A233" s="11">
        <v>304</v>
      </c>
      <c r="B233" s="12">
        <v>46073</v>
      </c>
      <c r="C233" s="4">
        <f t="shared" si="28"/>
        <v>2026</v>
      </c>
      <c r="D233" s="5">
        <f t="shared" si="29"/>
        <v>1</v>
      </c>
      <c r="E233" s="4">
        <f t="shared" si="30"/>
        <v>2</v>
      </c>
      <c r="F233" s="3" t="str">
        <f t="shared" si="31"/>
        <v>Feb</v>
      </c>
      <c r="G233" s="13" t="s">
        <v>6</v>
      </c>
      <c r="H233" s="13" t="s">
        <v>43</v>
      </c>
      <c r="I233" s="13" t="s">
        <v>2</v>
      </c>
      <c r="J233" s="13" t="s">
        <v>16</v>
      </c>
      <c r="K233" s="13" t="s">
        <v>14</v>
      </c>
      <c r="L233" s="13" t="s">
        <v>44</v>
      </c>
      <c r="M233" s="14">
        <v>2</v>
      </c>
      <c r="N233" s="15">
        <v>136.55000000000001</v>
      </c>
      <c r="O233" s="16">
        <v>0</v>
      </c>
      <c r="P233" s="15">
        <v>68.84</v>
      </c>
      <c r="Q233" s="15">
        <f t="shared" si="24"/>
        <v>273.10000000000002</v>
      </c>
      <c r="R233" s="15">
        <f t="shared" si="25"/>
        <v>137.68</v>
      </c>
      <c r="S233" s="15">
        <f t="shared" si="26"/>
        <v>135.42000000000002</v>
      </c>
      <c r="T233" s="17">
        <f t="shared" si="27"/>
        <v>0.49586232149395826</v>
      </c>
      <c r="U233" s="18">
        <v>1</v>
      </c>
    </row>
    <row r="234" spans="1:21" ht="15.6" x14ac:dyDescent="0.3">
      <c r="A234" s="2">
        <v>404</v>
      </c>
      <c r="B234" s="3">
        <v>46073</v>
      </c>
      <c r="C234" s="4">
        <f t="shared" si="28"/>
        <v>2026</v>
      </c>
      <c r="D234" s="5">
        <f t="shared" si="29"/>
        <v>1</v>
      </c>
      <c r="E234" s="4">
        <f t="shared" si="30"/>
        <v>2</v>
      </c>
      <c r="F234" s="3" t="str">
        <f t="shared" si="31"/>
        <v>Feb</v>
      </c>
      <c r="G234" s="4" t="s">
        <v>11</v>
      </c>
      <c r="H234" s="4" t="s">
        <v>25</v>
      </c>
      <c r="I234" s="4" t="s">
        <v>8</v>
      </c>
      <c r="J234" s="4" t="s">
        <v>16</v>
      </c>
      <c r="K234" s="4" t="s">
        <v>23</v>
      </c>
      <c r="L234" s="4" t="s">
        <v>51</v>
      </c>
      <c r="M234" s="6">
        <v>15</v>
      </c>
      <c r="N234" s="7">
        <v>121.98</v>
      </c>
      <c r="O234" s="8">
        <v>0.1</v>
      </c>
      <c r="P234" s="7">
        <v>59.86</v>
      </c>
      <c r="Q234" s="7">
        <f t="shared" si="24"/>
        <v>1646.73</v>
      </c>
      <c r="R234" s="7">
        <f t="shared" si="25"/>
        <v>897.9</v>
      </c>
      <c r="S234" s="7">
        <f t="shared" si="26"/>
        <v>748.83</v>
      </c>
      <c r="T234" s="9">
        <f t="shared" si="27"/>
        <v>0.45473757082217486</v>
      </c>
      <c r="U234" s="10">
        <v>1</v>
      </c>
    </row>
    <row r="235" spans="1:21" ht="15.6" x14ac:dyDescent="0.3">
      <c r="A235" s="11">
        <v>675</v>
      </c>
      <c r="B235" s="12">
        <v>46073</v>
      </c>
      <c r="C235" s="4">
        <f t="shared" si="28"/>
        <v>2026</v>
      </c>
      <c r="D235" s="5">
        <f t="shared" si="29"/>
        <v>1</v>
      </c>
      <c r="E235" s="4">
        <f t="shared" si="30"/>
        <v>2</v>
      </c>
      <c r="F235" s="3" t="str">
        <f t="shared" si="31"/>
        <v>Feb</v>
      </c>
      <c r="G235" s="13" t="s">
        <v>6</v>
      </c>
      <c r="H235" s="13" t="s">
        <v>43</v>
      </c>
      <c r="I235" s="13" t="s">
        <v>2</v>
      </c>
      <c r="J235" s="13" t="s">
        <v>13</v>
      </c>
      <c r="K235" s="13" t="s">
        <v>14</v>
      </c>
      <c r="L235" s="13" t="s">
        <v>32</v>
      </c>
      <c r="M235" s="14">
        <v>1</v>
      </c>
      <c r="N235" s="15">
        <v>45.54</v>
      </c>
      <c r="O235" s="16">
        <v>0</v>
      </c>
      <c r="P235" s="15">
        <v>18.29</v>
      </c>
      <c r="Q235" s="15">
        <f t="shared" si="24"/>
        <v>45.54</v>
      </c>
      <c r="R235" s="15">
        <f t="shared" si="25"/>
        <v>18.29</v>
      </c>
      <c r="S235" s="15">
        <f t="shared" si="26"/>
        <v>27.25</v>
      </c>
      <c r="T235" s="17">
        <f t="shared" si="27"/>
        <v>0.59837505489679399</v>
      </c>
      <c r="U235" s="18">
        <v>1</v>
      </c>
    </row>
    <row r="236" spans="1:21" ht="15.6" x14ac:dyDescent="0.3">
      <c r="A236" s="2">
        <v>940</v>
      </c>
      <c r="B236" s="3">
        <v>46073</v>
      </c>
      <c r="C236" s="4">
        <f t="shared" si="28"/>
        <v>2026</v>
      </c>
      <c r="D236" s="5">
        <f t="shared" si="29"/>
        <v>1</v>
      </c>
      <c r="E236" s="4">
        <f t="shared" si="30"/>
        <v>2</v>
      </c>
      <c r="F236" s="3" t="str">
        <f t="shared" si="31"/>
        <v>Feb</v>
      </c>
      <c r="G236" s="4" t="s">
        <v>11</v>
      </c>
      <c r="H236" s="4" t="s">
        <v>18</v>
      </c>
      <c r="I236" s="4" t="s">
        <v>28</v>
      </c>
      <c r="J236" s="4" t="s">
        <v>3</v>
      </c>
      <c r="K236" s="4" t="s">
        <v>34</v>
      </c>
      <c r="L236" s="4" t="s">
        <v>45</v>
      </c>
      <c r="M236" s="6">
        <v>1</v>
      </c>
      <c r="N236" s="7">
        <v>51.73</v>
      </c>
      <c r="O236" s="8">
        <v>0</v>
      </c>
      <c r="P236" s="7">
        <v>21.83</v>
      </c>
      <c r="Q236" s="7">
        <f t="shared" si="24"/>
        <v>51.73</v>
      </c>
      <c r="R236" s="7">
        <f t="shared" si="25"/>
        <v>21.83</v>
      </c>
      <c r="S236" s="7">
        <f t="shared" si="26"/>
        <v>29.9</v>
      </c>
      <c r="T236" s="9">
        <f t="shared" si="27"/>
        <v>0.57800115986854828</v>
      </c>
      <c r="U236" s="10">
        <v>1</v>
      </c>
    </row>
    <row r="237" spans="1:21" ht="15.6" x14ac:dyDescent="0.3">
      <c r="A237" s="11">
        <v>2375</v>
      </c>
      <c r="B237" s="12">
        <v>46073</v>
      </c>
      <c r="C237" s="4">
        <f t="shared" si="28"/>
        <v>2026</v>
      </c>
      <c r="D237" s="5">
        <f t="shared" si="29"/>
        <v>1</v>
      </c>
      <c r="E237" s="4">
        <f t="shared" si="30"/>
        <v>2</v>
      </c>
      <c r="F237" s="3" t="str">
        <f t="shared" si="31"/>
        <v>Feb</v>
      </c>
      <c r="G237" s="13" t="s">
        <v>6</v>
      </c>
      <c r="H237" s="13" t="s">
        <v>43</v>
      </c>
      <c r="I237" s="13" t="s">
        <v>28</v>
      </c>
      <c r="J237" s="13" t="s">
        <v>3</v>
      </c>
      <c r="K237" s="13" t="s">
        <v>23</v>
      </c>
      <c r="L237" s="13" t="s">
        <v>40</v>
      </c>
      <c r="M237" s="14">
        <v>2</v>
      </c>
      <c r="N237" s="15">
        <v>80.510000000000005</v>
      </c>
      <c r="O237" s="16">
        <v>0.05</v>
      </c>
      <c r="P237" s="15">
        <v>38.630000000000003</v>
      </c>
      <c r="Q237" s="15">
        <f t="shared" si="24"/>
        <v>152.96899999999999</v>
      </c>
      <c r="R237" s="15">
        <f t="shared" si="25"/>
        <v>77.260000000000005</v>
      </c>
      <c r="S237" s="15">
        <f t="shared" si="26"/>
        <v>75.708999999999989</v>
      </c>
      <c r="T237" s="17">
        <f t="shared" si="27"/>
        <v>0.4949303453640933</v>
      </c>
      <c r="U237" s="18">
        <v>1</v>
      </c>
    </row>
    <row r="238" spans="1:21" ht="15.6" x14ac:dyDescent="0.3">
      <c r="A238" s="2">
        <v>4184</v>
      </c>
      <c r="B238" s="3">
        <v>46073</v>
      </c>
      <c r="C238" s="4">
        <f t="shared" si="28"/>
        <v>2026</v>
      </c>
      <c r="D238" s="5">
        <f t="shared" si="29"/>
        <v>1</v>
      </c>
      <c r="E238" s="4">
        <f t="shared" si="30"/>
        <v>2</v>
      </c>
      <c r="F238" s="3" t="str">
        <f t="shared" si="31"/>
        <v>Feb</v>
      </c>
      <c r="G238" s="4" t="s">
        <v>20</v>
      </c>
      <c r="H238" s="4" t="s">
        <v>31</v>
      </c>
      <c r="I238" s="4" t="s">
        <v>2</v>
      </c>
      <c r="J238" s="4" t="s">
        <v>13</v>
      </c>
      <c r="K238" s="4" t="s">
        <v>34</v>
      </c>
      <c r="L238" s="4" t="s">
        <v>42</v>
      </c>
      <c r="M238" s="6">
        <v>1</v>
      </c>
      <c r="N238" s="7">
        <v>36.31</v>
      </c>
      <c r="O238" s="8">
        <v>0</v>
      </c>
      <c r="P238" s="7">
        <v>14</v>
      </c>
      <c r="Q238" s="7">
        <f t="shared" si="24"/>
        <v>36.31</v>
      </c>
      <c r="R238" s="7">
        <f t="shared" si="25"/>
        <v>14</v>
      </c>
      <c r="S238" s="7">
        <f t="shared" si="26"/>
        <v>22.310000000000002</v>
      </c>
      <c r="T238" s="9">
        <f t="shared" si="27"/>
        <v>0.61443128614706699</v>
      </c>
      <c r="U238" s="10">
        <v>1</v>
      </c>
    </row>
    <row r="239" spans="1:21" ht="15.6" x14ac:dyDescent="0.3">
      <c r="A239" s="11">
        <v>4390</v>
      </c>
      <c r="B239" s="12">
        <v>46073</v>
      </c>
      <c r="C239" s="4">
        <f t="shared" si="28"/>
        <v>2026</v>
      </c>
      <c r="D239" s="5">
        <f t="shared" si="29"/>
        <v>1</v>
      </c>
      <c r="E239" s="4">
        <f t="shared" si="30"/>
        <v>2</v>
      </c>
      <c r="F239" s="3" t="str">
        <f t="shared" si="31"/>
        <v>Feb</v>
      </c>
      <c r="G239" s="13" t="s">
        <v>11</v>
      </c>
      <c r="H239" s="13" t="s">
        <v>52</v>
      </c>
      <c r="I239" s="13" t="s">
        <v>2</v>
      </c>
      <c r="J239" s="13" t="s">
        <v>3</v>
      </c>
      <c r="K239" s="13" t="s">
        <v>4</v>
      </c>
      <c r="L239" s="13" t="s">
        <v>5</v>
      </c>
      <c r="M239" s="14">
        <v>1</v>
      </c>
      <c r="N239" s="15">
        <v>82.86</v>
      </c>
      <c r="O239" s="16">
        <v>0.05</v>
      </c>
      <c r="P239" s="15">
        <v>42.3</v>
      </c>
      <c r="Q239" s="15">
        <f t="shared" si="24"/>
        <v>78.716999999999999</v>
      </c>
      <c r="R239" s="15">
        <f t="shared" si="25"/>
        <v>42.3</v>
      </c>
      <c r="S239" s="15">
        <f t="shared" si="26"/>
        <v>36.417000000000002</v>
      </c>
      <c r="T239" s="17">
        <f t="shared" si="27"/>
        <v>0.46263196005945351</v>
      </c>
      <c r="U239" s="18">
        <v>1</v>
      </c>
    </row>
    <row r="240" spans="1:21" ht="15.6" x14ac:dyDescent="0.3">
      <c r="A240" s="2">
        <v>1475</v>
      </c>
      <c r="B240" s="3">
        <v>46074</v>
      </c>
      <c r="C240" s="4">
        <f t="shared" si="28"/>
        <v>2026</v>
      </c>
      <c r="D240" s="5">
        <f t="shared" si="29"/>
        <v>1</v>
      </c>
      <c r="E240" s="4">
        <f t="shared" si="30"/>
        <v>2</v>
      </c>
      <c r="F240" s="3" t="str">
        <f t="shared" si="31"/>
        <v>Feb</v>
      </c>
      <c r="G240" s="4" t="s">
        <v>0</v>
      </c>
      <c r="H240" s="4" t="s">
        <v>1</v>
      </c>
      <c r="I240" s="4" t="s">
        <v>19</v>
      </c>
      <c r="J240" s="4" t="s">
        <v>13</v>
      </c>
      <c r="K240" s="4" t="s">
        <v>4</v>
      </c>
      <c r="L240" s="4" t="s">
        <v>30</v>
      </c>
      <c r="M240" s="6">
        <v>2</v>
      </c>
      <c r="N240" s="7">
        <v>103.03</v>
      </c>
      <c r="O240" s="8">
        <v>0.05</v>
      </c>
      <c r="P240" s="7">
        <v>50.73</v>
      </c>
      <c r="Q240" s="7">
        <f t="shared" si="24"/>
        <v>195.75700000000001</v>
      </c>
      <c r="R240" s="7">
        <f t="shared" si="25"/>
        <v>101.46</v>
      </c>
      <c r="S240" s="7">
        <f t="shared" si="26"/>
        <v>94.297000000000011</v>
      </c>
      <c r="T240" s="9">
        <f t="shared" si="27"/>
        <v>0.48170435795399402</v>
      </c>
      <c r="U240" s="10">
        <v>1</v>
      </c>
    </row>
    <row r="241" spans="1:21" ht="15.6" x14ac:dyDescent="0.3">
      <c r="A241" s="11">
        <v>3504</v>
      </c>
      <c r="B241" s="12">
        <v>46074</v>
      </c>
      <c r="C241" s="4">
        <f t="shared" si="28"/>
        <v>2026</v>
      </c>
      <c r="D241" s="5">
        <f t="shared" si="29"/>
        <v>1</v>
      </c>
      <c r="E241" s="4">
        <f t="shared" si="30"/>
        <v>2</v>
      </c>
      <c r="F241" s="3" t="str">
        <f t="shared" si="31"/>
        <v>Feb</v>
      </c>
      <c r="G241" s="13" t="s">
        <v>6</v>
      </c>
      <c r="H241" s="13" t="s">
        <v>49</v>
      </c>
      <c r="I241" s="13" t="s">
        <v>2</v>
      </c>
      <c r="J241" s="13" t="s">
        <v>16</v>
      </c>
      <c r="K241" s="13" t="s">
        <v>14</v>
      </c>
      <c r="L241" s="13" t="s">
        <v>15</v>
      </c>
      <c r="M241" s="14">
        <v>1</v>
      </c>
      <c r="N241" s="15">
        <v>36.39</v>
      </c>
      <c r="O241" s="16">
        <v>0</v>
      </c>
      <c r="P241" s="15">
        <v>13.49</v>
      </c>
      <c r="Q241" s="15">
        <f t="shared" si="24"/>
        <v>36.39</v>
      </c>
      <c r="R241" s="15">
        <f t="shared" si="25"/>
        <v>13.49</v>
      </c>
      <c r="S241" s="15">
        <f t="shared" si="26"/>
        <v>22.9</v>
      </c>
      <c r="T241" s="17">
        <f t="shared" si="27"/>
        <v>0.62929376202253362</v>
      </c>
      <c r="U241" s="18">
        <v>1</v>
      </c>
    </row>
    <row r="242" spans="1:21" ht="15.6" x14ac:dyDescent="0.3">
      <c r="A242" s="2">
        <v>1649</v>
      </c>
      <c r="B242" s="3">
        <v>46075</v>
      </c>
      <c r="C242" s="4">
        <f t="shared" si="28"/>
        <v>2026</v>
      </c>
      <c r="D242" s="5">
        <f t="shared" si="29"/>
        <v>1</v>
      </c>
      <c r="E242" s="4">
        <f t="shared" si="30"/>
        <v>2</v>
      </c>
      <c r="F242" s="3" t="str">
        <f t="shared" si="31"/>
        <v>Feb</v>
      </c>
      <c r="G242" s="4" t="s">
        <v>11</v>
      </c>
      <c r="H242" s="4" t="s">
        <v>25</v>
      </c>
      <c r="I242" s="4" t="s">
        <v>2</v>
      </c>
      <c r="J242" s="4" t="s">
        <v>3</v>
      </c>
      <c r="K242" s="4" t="s">
        <v>23</v>
      </c>
      <c r="L242" s="4" t="s">
        <v>51</v>
      </c>
      <c r="M242" s="6">
        <v>1</v>
      </c>
      <c r="N242" s="7">
        <v>124.93</v>
      </c>
      <c r="O242" s="8">
        <v>0.1</v>
      </c>
      <c r="P242" s="7">
        <v>59.74</v>
      </c>
      <c r="Q242" s="7">
        <f t="shared" si="24"/>
        <v>112.43700000000001</v>
      </c>
      <c r="R242" s="7">
        <f t="shared" si="25"/>
        <v>59.74</v>
      </c>
      <c r="S242" s="7">
        <f t="shared" si="26"/>
        <v>52.69700000000001</v>
      </c>
      <c r="T242" s="9">
        <f t="shared" si="27"/>
        <v>0.46868023871145625</v>
      </c>
      <c r="U242" s="10">
        <v>1</v>
      </c>
    </row>
    <row r="243" spans="1:21" ht="15.6" x14ac:dyDescent="0.3">
      <c r="A243" s="11">
        <v>2170</v>
      </c>
      <c r="B243" s="12">
        <v>46075</v>
      </c>
      <c r="C243" s="4">
        <f t="shared" si="28"/>
        <v>2026</v>
      </c>
      <c r="D243" s="5">
        <f t="shared" si="29"/>
        <v>1</v>
      </c>
      <c r="E243" s="4">
        <f t="shared" si="30"/>
        <v>2</v>
      </c>
      <c r="F243" s="3" t="str">
        <f t="shared" si="31"/>
        <v>Feb</v>
      </c>
      <c r="G243" s="13" t="s">
        <v>6</v>
      </c>
      <c r="H243" s="13" t="s">
        <v>41</v>
      </c>
      <c r="I243" s="13" t="s">
        <v>28</v>
      </c>
      <c r="J243" s="13" t="s">
        <v>3</v>
      </c>
      <c r="K243" s="13" t="s">
        <v>4</v>
      </c>
      <c r="L243" s="13" t="s">
        <v>30</v>
      </c>
      <c r="M243" s="14">
        <v>1</v>
      </c>
      <c r="N243" s="15">
        <v>101.19</v>
      </c>
      <c r="O243" s="16">
        <v>0.05</v>
      </c>
      <c r="P243" s="15">
        <v>49.14</v>
      </c>
      <c r="Q243" s="15">
        <f t="shared" si="24"/>
        <v>96.130499999999998</v>
      </c>
      <c r="R243" s="15">
        <f t="shared" si="25"/>
        <v>49.14</v>
      </c>
      <c r="S243" s="15">
        <f t="shared" si="26"/>
        <v>46.990499999999997</v>
      </c>
      <c r="T243" s="17">
        <f t="shared" si="27"/>
        <v>0.48881988546819166</v>
      </c>
      <c r="U243" s="18">
        <v>1</v>
      </c>
    </row>
    <row r="244" spans="1:21" ht="15.6" x14ac:dyDescent="0.3">
      <c r="A244" s="2">
        <v>3402</v>
      </c>
      <c r="B244" s="3">
        <v>46075</v>
      </c>
      <c r="C244" s="4">
        <f t="shared" si="28"/>
        <v>2026</v>
      </c>
      <c r="D244" s="5">
        <f t="shared" si="29"/>
        <v>1</v>
      </c>
      <c r="E244" s="4">
        <f t="shared" si="30"/>
        <v>2</v>
      </c>
      <c r="F244" s="3" t="str">
        <f t="shared" si="31"/>
        <v>Feb</v>
      </c>
      <c r="G244" s="4" t="s">
        <v>20</v>
      </c>
      <c r="H244" s="4" t="s">
        <v>33</v>
      </c>
      <c r="I244" s="4" t="s">
        <v>2</v>
      </c>
      <c r="J244" s="4" t="s">
        <v>3</v>
      </c>
      <c r="K244" s="4" t="s">
        <v>34</v>
      </c>
      <c r="L244" s="4" t="s">
        <v>45</v>
      </c>
      <c r="M244" s="6">
        <v>2</v>
      </c>
      <c r="N244" s="7">
        <v>51.2</v>
      </c>
      <c r="O244" s="8">
        <v>0</v>
      </c>
      <c r="P244" s="7">
        <v>21.38</v>
      </c>
      <c r="Q244" s="7">
        <f t="shared" si="24"/>
        <v>102.4</v>
      </c>
      <c r="R244" s="7">
        <f t="shared" si="25"/>
        <v>42.76</v>
      </c>
      <c r="S244" s="7">
        <f t="shared" si="26"/>
        <v>59.640000000000008</v>
      </c>
      <c r="T244" s="9">
        <f t="shared" si="27"/>
        <v>0.58242187500000009</v>
      </c>
      <c r="U244" s="10">
        <v>1</v>
      </c>
    </row>
    <row r="245" spans="1:21" ht="15.6" x14ac:dyDescent="0.3">
      <c r="A245" s="11">
        <v>3773</v>
      </c>
      <c r="B245" s="12">
        <v>46075</v>
      </c>
      <c r="C245" s="4">
        <f t="shared" si="28"/>
        <v>2026</v>
      </c>
      <c r="D245" s="5">
        <f t="shared" si="29"/>
        <v>1</v>
      </c>
      <c r="E245" s="4">
        <f t="shared" si="30"/>
        <v>2</v>
      </c>
      <c r="F245" s="3" t="str">
        <f t="shared" si="31"/>
        <v>Feb</v>
      </c>
      <c r="G245" s="13" t="s">
        <v>20</v>
      </c>
      <c r="H245" s="13" t="s">
        <v>21</v>
      </c>
      <c r="I245" s="13" t="s">
        <v>2</v>
      </c>
      <c r="J245" s="13" t="s">
        <v>3</v>
      </c>
      <c r="K245" s="13" t="s">
        <v>23</v>
      </c>
      <c r="L245" s="13" t="s">
        <v>40</v>
      </c>
      <c r="M245" s="14">
        <v>1</v>
      </c>
      <c r="N245" s="15">
        <v>81.81</v>
      </c>
      <c r="O245" s="16">
        <v>0</v>
      </c>
      <c r="P245" s="15">
        <v>40.32</v>
      </c>
      <c r="Q245" s="15">
        <f t="shared" si="24"/>
        <v>81.81</v>
      </c>
      <c r="R245" s="15">
        <f t="shared" si="25"/>
        <v>40.32</v>
      </c>
      <c r="S245" s="15">
        <f t="shared" si="26"/>
        <v>41.49</v>
      </c>
      <c r="T245" s="17">
        <f t="shared" si="27"/>
        <v>0.50715071507150711</v>
      </c>
      <c r="U245" s="18">
        <v>1</v>
      </c>
    </row>
    <row r="246" spans="1:21" ht="15.6" x14ac:dyDescent="0.3">
      <c r="A246" s="2">
        <v>4670</v>
      </c>
      <c r="B246" s="3">
        <v>46075</v>
      </c>
      <c r="C246" s="4">
        <f t="shared" si="28"/>
        <v>2026</v>
      </c>
      <c r="D246" s="5">
        <f t="shared" si="29"/>
        <v>1</v>
      </c>
      <c r="E246" s="4">
        <f t="shared" si="30"/>
        <v>2</v>
      </c>
      <c r="F246" s="3" t="str">
        <f t="shared" si="31"/>
        <v>Feb</v>
      </c>
      <c r="G246" s="4" t="s">
        <v>0</v>
      </c>
      <c r="H246" s="4" t="s">
        <v>50</v>
      </c>
      <c r="I246" s="4" t="s">
        <v>19</v>
      </c>
      <c r="J246" s="4" t="s">
        <v>16</v>
      </c>
      <c r="K246" s="4" t="s">
        <v>9</v>
      </c>
      <c r="L246" s="4" t="s">
        <v>37</v>
      </c>
      <c r="M246" s="6">
        <v>1</v>
      </c>
      <c r="N246" s="7">
        <v>152.96</v>
      </c>
      <c r="O246" s="8">
        <v>0</v>
      </c>
      <c r="P246" s="7">
        <v>79.510000000000005</v>
      </c>
      <c r="Q246" s="7">
        <f t="shared" si="24"/>
        <v>152.96</v>
      </c>
      <c r="R246" s="7">
        <f t="shared" si="25"/>
        <v>79.510000000000005</v>
      </c>
      <c r="S246" s="7">
        <f t="shared" si="26"/>
        <v>73.45</v>
      </c>
      <c r="T246" s="9">
        <f t="shared" si="27"/>
        <v>0.48019089958158995</v>
      </c>
      <c r="U246" s="10">
        <v>1</v>
      </c>
    </row>
    <row r="247" spans="1:21" ht="15.6" x14ac:dyDescent="0.3">
      <c r="A247" s="11">
        <v>587</v>
      </c>
      <c r="B247" s="12">
        <v>46076</v>
      </c>
      <c r="C247" s="4">
        <f t="shared" si="28"/>
        <v>2026</v>
      </c>
      <c r="D247" s="5">
        <f t="shared" si="29"/>
        <v>1</v>
      </c>
      <c r="E247" s="4">
        <f t="shared" si="30"/>
        <v>2</v>
      </c>
      <c r="F247" s="3" t="str">
        <f t="shared" si="31"/>
        <v>Feb</v>
      </c>
      <c r="G247" s="13" t="s">
        <v>20</v>
      </c>
      <c r="H247" s="13" t="s">
        <v>31</v>
      </c>
      <c r="I247" s="13" t="s">
        <v>28</v>
      </c>
      <c r="J247" s="13" t="s">
        <v>16</v>
      </c>
      <c r="K247" s="13" t="s">
        <v>14</v>
      </c>
      <c r="L247" s="13" t="s">
        <v>48</v>
      </c>
      <c r="M247" s="14">
        <v>1</v>
      </c>
      <c r="N247" s="15">
        <v>166.13</v>
      </c>
      <c r="O247" s="16">
        <v>0.05</v>
      </c>
      <c r="P247" s="15">
        <v>85.7</v>
      </c>
      <c r="Q247" s="15">
        <f t="shared" si="24"/>
        <v>157.8235</v>
      </c>
      <c r="R247" s="15">
        <f t="shared" si="25"/>
        <v>85.7</v>
      </c>
      <c r="S247" s="15">
        <f t="shared" si="26"/>
        <v>72.123499999999993</v>
      </c>
      <c r="T247" s="17">
        <f t="shared" si="27"/>
        <v>0.45698834457479398</v>
      </c>
      <c r="U247" s="18">
        <v>1</v>
      </c>
    </row>
    <row r="248" spans="1:21" ht="15.6" x14ac:dyDescent="0.3">
      <c r="A248" s="2">
        <v>1085</v>
      </c>
      <c r="B248" s="3">
        <v>46076</v>
      </c>
      <c r="C248" s="4">
        <f t="shared" si="28"/>
        <v>2026</v>
      </c>
      <c r="D248" s="5">
        <f t="shared" si="29"/>
        <v>1</v>
      </c>
      <c r="E248" s="4">
        <f t="shared" si="30"/>
        <v>2</v>
      </c>
      <c r="F248" s="3" t="str">
        <f t="shared" si="31"/>
        <v>Feb</v>
      </c>
      <c r="G248" s="4" t="s">
        <v>0</v>
      </c>
      <c r="H248" s="4" t="s">
        <v>50</v>
      </c>
      <c r="I248" s="4" t="s">
        <v>2</v>
      </c>
      <c r="J248" s="4" t="s">
        <v>13</v>
      </c>
      <c r="K248" s="4" t="s">
        <v>23</v>
      </c>
      <c r="L248" s="4" t="s">
        <v>29</v>
      </c>
      <c r="M248" s="6">
        <v>3</v>
      </c>
      <c r="N248" s="7">
        <v>193.18</v>
      </c>
      <c r="O248" s="8">
        <v>0.05</v>
      </c>
      <c r="P248" s="7">
        <v>106.19</v>
      </c>
      <c r="Q248" s="7">
        <f t="shared" si="24"/>
        <v>550.56299999999999</v>
      </c>
      <c r="R248" s="7">
        <f t="shared" si="25"/>
        <v>318.57</v>
      </c>
      <c r="S248" s="7">
        <f t="shared" si="26"/>
        <v>231.99299999999999</v>
      </c>
      <c r="T248" s="9">
        <f t="shared" si="27"/>
        <v>0.42137412067283853</v>
      </c>
      <c r="U248" s="10">
        <v>1</v>
      </c>
    </row>
    <row r="249" spans="1:21" ht="15.6" x14ac:dyDescent="0.3">
      <c r="A249" s="11">
        <v>1635</v>
      </c>
      <c r="B249" s="12">
        <v>46076</v>
      </c>
      <c r="C249" s="4">
        <f t="shared" si="28"/>
        <v>2026</v>
      </c>
      <c r="D249" s="5">
        <f t="shared" si="29"/>
        <v>1</v>
      </c>
      <c r="E249" s="4">
        <f t="shared" si="30"/>
        <v>2</v>
      </c>
      <c r="F249" s="3" t="str">
        <f t="shared" si="31"/>
        <v>Feb</v>
      </c>
      <c r="G249" s="13" t="s">
        <v>11</v>
      </c>
      <c r="H249" s="13" t="s">
        <v>39</v>
      </c>
      <c r="I249" s="13" t="s">
        <v>2</v>
      </c>
      <c r="J249" s="13" t="s">
        <v>3</v>
      </c>
      <c r="K249" s="13" t="s">
        <v>4</v>
      </c>
      <c r="L249" s="13" t="s">
        <v>5</v>
      </c>
      <c r="M249" s="14">
        <v>1</v>
      </c>
      <c r="N249" s="15">
        <v>80.42</v>
      </c>
      <c r="O249" s="16">
        <v>0</v>
      </c>
      <c r="P249" s="15">
        <v>41.72</v>
      </c>
      <c r="Q249" s="15">
        <f t="shared" si="24"/>
        <v>80.42</v>
      </c>
      <c r="R249" s="15">
        <f t="shared" si="25"/>
        <v>41.72</v>
      </c>
      <c r="S249" s="15">
        <f t="shared" si="26"/>
        <v>38.700000000000003</v>
      </c>
      <c r="T249" s="17">
        <f t="shared" si="27"/>
        <v>0.4812235762248197</v>
      </c>
      <c r="U249" s="18">
        <v>1</v>
      </c>
    </row>
    <row r="250" spans="1:21" ht="15.6" x14ac:dyDescent="0.3">
      <c r="A250" s="2">
        <v>4067</v>
      </c>
      <c r="B250" s="3">
        <v>46076</v>
      </c>
      <c r="C250" s="4">
        <f t="shared" si="28"/>
        <v>2026</v>
      </c>
      <c r="D250" s="5">
        <f t="shared" si="29"/>
        <v>1</v>
      </c>
      <c r="E250" s="4">
        <f t="shared" si="30"/>
        <v>2</v>
      </c>
      <c r="F250" s="3" t="str">
        <f t="shared" si="31"/>
        <v>Feb</v>
      </c>
      <c r="G250" s="4" t="s">
        <v>20</v>
      </c>
      <c r="H250" s="4" t="s">
        <v>47</v>
      </c>
      <c r="I250" s="4" t="s">
        <v>2</v>
      </c>
      <c r="J250" s="4" t="s">
        <v>3</v>
      </c>
      <c r="K250" s="4" t="s">
        <v>23</v>
      </c>
      <c r="L250" s="4" t="s">
        <v>51</v>
      </c>
      <c r="M250" s="6">
        <v>2</v>
      </c>
      <c r="N250" s="7">
        <v>122.17</v>
      </c>
      <c r="O250" s="8">
        <v>0</v>
      </c>
      <c r="P250" s="7">
        <v>60.62</v>
      </c>
      <c r="Q250" s="7">
        <f t="shared" si="24"/>
        <v>244.34</v>
      </c>
      <c r="R250" s="7">
        <f t="shared" si="25"/>
        <v>121.24</v>
      </c>
      <c r="S250" s="7">
        <f t="shared" si="26"/>
        <v>123.10000000000001</v>
      </c>
      <c r="T250" s="9">
        <f t="shared" si="27"/>
        <v>0.50380617172792019</v>
      </c>
      <c r="U250" s="10">
        <v>1</v>
      </c>
    </row>
    <row r="251" spans="1:21" ht="15.6" x14ac:dyDescent="0.3">
      <c r="A251" s="11">
        <v>287</v>
      </c>
      <c r="B251" s="12">
        <v>46077</v>
      </c>
      <c r="C251" s="4">
        <f t="shared" si="28"/>
        <v>2026</v>
      </c>
      <c r="D251" s="5">
        <f t="shared" si="29"/>
        <v>1</v>
      </c>
      <c r="E251" s="4">
        <f t="shared" si="30"/>
        <v>2</v>
      </c>
      <c r="F251" s="3" t="str">
        <f t="shared" si="31"/>
        <v>Feb</v>
      </c>
      <c r="G251" s="13" t="s">
        <v>6</v>
      </c>
      <c r="H251" s="13" t="s">
        <v>27</v>
      </c>
      <c r="I251" s="13" t="s">
        <v>28</v>
      </c>
      <c r="J251" s="13" t="s">
        <v>13</v>
      </c>
      <c r="K251" s="13" t="s">
        <v>14</v>
      </c>
      <c r="L251" s="13" t="s">
        <v>48</v>
      </c>
      <c r="M251" s="14">
        <v>1</v>
      </c>
      <c r="N251" s="15">
        <v>164.6</v>
      </c>
      <c r="O251" s="16">
        <v>0</v>
      </c>
      <c r="P251" s="15">
        <v>85.07</v>
      </c>
      <c r="Q251" s="15">
        <f t="shared" si="24"/>
        <v>164.6</v>
      </c>
      <c r="R251" s="15">
        <f t="shared" si="25"/>
        <v>85.07</v>
      </c>
      <c r="S251" s="15">
        <f t="shared" si="26"/>
        <v>79.53</v>
      </c>
      <c r="T251" s="17">
        <f t="shared" si="27"/>
        <v>0.48317132442284327</v>
      </c>
      <c r="U251" s="18">
        <v>1</v>
      </c>
    </row>
    <row r="252" spans="1:21" ht="15.6" x14ac:dyDescent="0.3">
      <c r="A252" s="2">
        <v>794</v>
      </c>
      <c r="B252" s="3">
        <v>46077</v>
      </c>
      <c r="C252" s="4">
        <f t="shared" si="28"/>
        <v>2026</v>
      </c>
      <c r="D252" s="5">
        <f t="shared" si="29"/>
        <v>1</v>
      </c>
      <c r="E252" s="4">
        <f t="shared" si="30"/>
        <v>2</v>
      </c>
      <c r="F252" s="3" t="str">
        <f t="shared" si="31"/>
        <v>Feb</v>
      </c>
      <c r="G252" s="4" t="s">
        <v>6</v>
      </c>
      <c r="H252" s="4" t="s">
        <v>49</v>
      </c>
      <c r="I252" s="4" t="s">
        <v>2</v>
      </c>
      <c r="J252" s="4" t="s">
        <v>13</v>
      </c>
      <c r="K252" s="4" t="s">
        <v>14</v>
      </c>
      <c r="L252" s="4" t="s">
        <v>44</v>
      </c>
      <c r="M252" s="6">
        <v>1</v>
      </c>
      <c r="N252" s="7">
        <v>132.19999999999999</v>
      </c>
      <c r="O252" s="8">
        <v>0</v>
      </c>
      <c r="P252" s="7">
        <v>67.180000000000007</v>
      </c>
      <c r="Q252" s="7">
        <f t="shared" si="24"/>
        <v>132.19999999999999</v>
      </c>
      <c r="R252" s="7">
        <f t="shared" si="25"/>
        <v>67.180000000000007</v>
      </c>
      <c r="S252" s="7">
        <f t="shared" si="26"/>
        <v>65.019999999999982</v>
      </c>
      <c r="T252" s="9">
        <f t="shared" si="27"/>
        <v>0.49183055975794243</v>
      </c>
      <c r="U252" s="10">
        <v>1</v>
      </c>
    </row>
    <row r="253" spans="1:21" ht="15.6" x14ac:dyDescent="0.3">
      <c r="A253" s="11">
        <v>1609</v>
      </c>
      <c r="B253" s="12">
        <v>46077</v>
      </c>
      <c r="C253" s="4">
        <f t="shared" si="28"/>
        <v>2026</v>
      </c>
      <c r="D253" s="5">
        <f t="shared" si="29"/>
        <v>1</v>
      </c>
      <c r="E253" s="4">
        <f t="shared" si="30"/>
        <v>2</v>
      </c>
      <c r="F253" s="3" t="str">
        <f t="shared" si="31"/>
        <v>Feb</v>
      </c>
      <c r="G253" s="13" t="s">
        <v>20</v>
      </c>
      <c r="H253" s="13" t="s">
        <v>21</v>
      </c>
      <c r="I253" s="13" t="s">
        <v>2</v>
      </c>
      <c r="J253" s="13" t="s">
        <v>3</v>
      </c>
      <c r="K253" s="13" t="s">
        <v>4</v>
      </c>
      <c r="L253" s="13" t="s">
        <v>26</v>
      </c>
      <c r="M253" s="14">
        <v>2</v>
      </c>
      <c r="N253" s="15">
        <v>40.700000000000003</v>
      </c>
      <c r="O253" s="16">
        <v>0</v>
      </c>
      <c r="P253" s="15">
        <v>16.63</v>
      </c>
      <c r="Q253" s="15">
        <f t="shared" si="24"/>
        <v>81.400000000000006</v>
      </c>
      <c r="R253" s="15">
        <f t="shared" si="25"/>
        <v>33.26</v>
      </c>
      <c r="S253" s="15">
        <f t="shared" si="26"/>
        <v>48.140000000000008</v>
      </c>
      <c r="T253" s="17">
        <f t="shared" si="27"/>
        <v>0.59140049140049145</v>
      </c>
      <c r="U253" s="18">
        <v>1</v>
      </c>
    </row>
    <row r="254" spans="1:21" ht="15.6" x14ac:dyDescent="0.3">
      <c r="A254" s="2">
        <v>4921</v>
      </c>
      <c r="B254" s="3">
        <v>46077</v>
      </c>
      <c r="C254" s="4">
        <f t="shared" si="28"/>
        <v>2026</v>
      </c>
      <c r="D254" s="5">
        <f t="shared" si="29"/>
        <v>1</v>
      </c>
      <c r="E254" s="4">
        <f t="shared" si="30"/>
        <v>2</v>
      </c>
      <c r="F254" s="3" t="str">
        <f t="shared" si="31"/>
        <v>Feb</v>
      </c>
      <c r="G254" s="4" t="s">
        <v>6</v>
      </c>
      <c r="H254" s="4" t="s">
        <v>43</v>
      </c>
      <c r="I254" s="4" t="s">
        <v>2</v>
      </c>
      <c r="J254" s="4" t="s">
        <v>3</v>
      </c>
      <c r="K254" s="4" t="s">
        <v>14</v>
      </c>
      <c r="L254" s="4" t="s">
        <v>15</v>
      </c>
      <c r="M254" s="6">
        <v>1</v>
      </c>
      <c r="N254" s="7">
        <v>35.39</v>
      </c>
      <c r="O254" s="8">
        <v>0</v>
      </c>
      <c r="P254" s="7">
        <v>13.93</v>
      </c>
      <c r="Q254" s="7">
        <f t="shared" si="24"/>
        <v>35.39</v>
      </c>
      <c r="R254" s="7">
        <f t="shared" si="25"/>
        <v>13.93</v>
      </c>
      <c r="S254" s="7">
        <f t="shared" si="26"/>
        <v>21.46</v>
      </c>
      <c r="T254" s="9">
        <f t="shared" si="27"/>
        <v>0.60638598474145244</v>
      </c>
      <c r="U254" s="10">
        <v>1</v>
      </c>
    </row>
    <row r="255" spans="1:21" ht="15.6" x14ac:dyDescent="0.3">
      <c r="A255" s="11">
        <v>2209</v>
      </c>
      <c r="B255" s="12">
        <v>46078</v>
      </c>
      <c r="C255" s="4">
        <f t="shared" si="28"/>
        <v>2026</v>
      </c>
      <c r="D255" s="5">
        <f t="shared" si="29"/>
        <v>1</v>
      </c>
      <c r="E255" s="4">
        <f t="shared" si="30"/>
        <v>2</v>
      </c>
      <c r="F255" s="3" t="str">
        <f t="shared" si="31"/>
        <v>Feb</v>
      </c>
      <c r="G255" s="13" t="s">
        <v>0</v>
      </c>
      <c r="H255" s="13" t="s">
        <v>1</v>
      </c>
      <c r="I255" s="13" t="s">
        <v>2</v>
      </c>
      <c r="J255" s="13" t="s">
        <v>16</v>
      </c>
      <c r="K255" s="13" t="s">
        <v>4</v>
      </c>
      <c r="L255" s="13" t="s">
        <v>22</v>
      </c>
      <c r="M255" s="14">
        <v>5</v>
      </c>
      <c r="N255" s="15">
        <v>50.58</v>
      </c>
      <c r="O255" s="16">
        <v>0.1</v>
      </c>
      <c r="P255" s="15">
        <v>22.42</v>
      </c>
      <c r="Q255" s="15">
        <f t="shared" si="24"/>
        <v>227.60999999999999</v>
      </c>
      <c r="R255" s="15">
        <f t="shared" si="25"/>
        <v>112.10000000000001</v>
      </c>
      <c r="S255" s="15">
        <f t="shared" si="26"/>
        <v>115.50999999999998</v>
      </c>
      <c r="T255" s="17">
        <f t="shared" si="27"/>
        <v>0.50749088352884308</v>
      </c>
      <c r="U255" s="18">
        <v>1</v>
      </c>
    </row>
    <row r="256" spans="1:21" ht="15.6" x14ac:dyDescent="0.3">
      <c r="A256" s="2">
        <v>4757</v>
      </c>
      <c r="B256" s="3">
        <v>46078</v>
      </c>
      <c r="C256" s="4">
        <f t="shared" si="28"/>
        <v>2026</v>
      </c>
      <c r="D256" s="5">
        <f t="shared" si="29"/>
        <v>1</v>
      </c>
      <c r="E256" s="4">
        <f t="shared" si="30"/>
        <v>2</v>
      </c>
      <c r="F256" s="3" t="str">
        <f t="shared" si="31"/>
        <v>Feb</v>
      </c>
      <c r="G256" s="4" t="s">
        <v>6</v>
      </c>
      <c r="H256" s="4" t="s">
        <v>41</v>
      </c>
      <c r="I256" s="4" t="s">
        <v>28</v>
      </c>
      <c r="J256" s="4" t="s">
        <v>16</v>
      </c>
      <c r="K256" s="4" t="s">
        <v>34</v>
      </c>
      <c r="L256" s="4" t="s">
        <v>45</v>
      </c>
      <c r="M256" s="6">
        <v>2</v>
      </c>
      <c r="N256" s="7">
        <v>49.48</v>
      </c>
      <c r="O256" s="8">
        <v>0</v>
      </c>
      <c r="P256" s="7">
        <v>21.37</v>
      </c>
      <c r="Q256" s="7">
        <f t="shared" si="24"/>
        <v>98.96</v>
      </c>
      <c r="R256" s="7">
        <f t="shared" si="25"/>
        <v>42.74</v>
      </c>
      <c r="S256" s="7">
        <f t="shared" si="26"/>
        <v>56.219999999999992</v>
      </c>
      <c r="T256" s="9">
        <f t="shared" si="27"/>
        <v>0.5681083265966046</v>
      </c>
      <c r="U256" s="10">
        <v>1</v>
      </c>
    </row>
    <row r="257" spans="1:21" ht="15.6" x14ac:dyDescent="0.3">
      <c r="A257" s="11">
        <v>5155</v>
      </c>
      <c r="B257" s="12">
        <v>46078</v>
      </c>
      <c r="C257" s="4">
        <f t="shared" si="28"/>
        <v>2026</v>
      </c>
      <c r="D257" s="5">
        <f t="shared" si="29"/>
        <v>1</v>
      </c>
      <c r="E257" s="4">
        <f t="shared" si="30"/>
        <v>2</v>
      </c>
      <c r="F257" s="3" t="str">
        <f t="shared" si="31"/>
        <v>Feb</v>
      </c>
      <c r="G257" s="13" t="s">
        <v>20</v>
      </c>
      <c r="H257" s="13" t="s">
        <v>47</v>
      </c>
      <c r="I257" s="13" t="s">
        <v>19</v>
      </c>
      <c r="J257" s="13" t="s">
        <v>13</v>
      </c>
      <c r="K257" s="13" t="s">
        <v>34</v>
      </c>
      <c r="L257" s="13" t="s">
        <v>45</v>
      </c>
      <c r="M257" s="14">
        <v>1</v>
      </c>
      <c r="N257" s="15">
        <v>50.51</v>
      </c>
      <c r="O257" s="16">
        <v>0</v>
      </c>
      <c r="P257" s="15">
        <v>21.4</v>
      </c>
      <c r="Q257" s="15">
        <f t="shared" si="24"/>
        <v>50.51</v>
      </c>
      <c r="R257" s="15">
        <f t="shared" si="25"/>
        <v>21.4</v>
      </c>
      <c r="S257" s="15">
        <f t="shared" si="26"/>
        <v>29.11</v>
      </c>
      <c r="T257" s="17">
        <f t="shared" si="27"/>
        <v>0.57632152049099195</v>
      </c>
      <c r="U257" s="18">
        <v>1</v>
      </c>
    </row>
    <row r="258" spans="1:21" ht="15.6" x14ac:dyDescent="0.3">
      <c r="A258" s="2">
        <v>1737</v>
      </c>
      <c r="B258" s="3">
        <v>46079</v>
      </c>
      <c r="C258" s="4">
        <f t="shared" si="28"/>
        <v>2026</v>
      </c>
      <c r="D258" s="5">
        <f t="shared" si="29"/>
        <v>1</v>
      </c>
      <c r="E258" s="4">
        <f t="shared" si="30"/>
        <v>2</v>
      </c>
      <c r="F258" s="3" t="str">
        <f t="shared" si="31"/>
        <v>Feb</v>
      </c>
      <c r="G258" s="4" t="s">
        <v>0</v>
      </c>
      <c r="H258" s="4" t="s">
        <v>50</v>
      </c>
      <c r="I258" s="4" t="s">
        <v>2</v>
      </c>
      <c r="J258" s="4" t="s">
        <v>13</v>
      </c>
      <c r="K258" s="4" t="s">
        <v>23</v>
      </c>
      <c r="L258" s="4" t="s">
        <v>51</v>
      </c>
      <c r="M258" s="6">
        <v>2</v>
      </c>
      <c r="N258" s="7">
        <v>122.16</v>
      </c>
      <c r="O258" s="8">
        <v>0</v>
      </c>
      <c r="P258" s="7">
        <v>61.31</v>
      </c>
      <c r="Q258" s="7">
        <f t="shared" ref="Q258:Q321" si="32">M258*N258*(1-O258)</f>
        <v>244.32</v>
      </c>
      <c r="R258" s="7">
        <f t="shared" ref="R258:R321" si="33">M258*P258</f>
        <v>122.62</v>
      </c>
      <c r="S258" s="7">
        <f t="shared" ref="S258:S321" si="34">Q258-R258</f>
        <v>121.69999999999999</v>
      </c>
      <c r="T258" s="9">
        <f t="shared" ref="T258:T321" si="35">IFERROR(S258/Q258,0)</f>
        <v>0.49811722331368691</v>
      </c>
      <c r="U258" s="10">
        <v>1</v>
      </c>
    </row>
    <row r="259" spans="1:21" ht="15.6" x14ac:dyDescent="0.3">
      <c r="A259" s="11">
        <v>1905</v>
      </c>
      <c r="B259" s="12">
        <v>46079</v>
      </c>
      <c r="C259" s="4">
        <f t="shared" ref="C259:C322" si="36">YEAR(B259)</f>
        <v>2026</v>
      </c>
      <c r="D259" s="5">
        <f t="shared" ref="D259:D322" si="37">ROUNDUP(MONTH(B259)/3,0)</f>
        <v>1</v>
      </c>
      <c r="E259" s="4">
        <f t="shared" ref="E259:E322" si="38">MONTH(B259)</f>
        <v>2</v>
      </c>
      <c r="F259" s="3" t="str">
        <f t="shared" ref="F259:F322" si="39">TEXT(B259,"MMM")</f>
        <v>Feb</v>
      </c>
      <c r="G259" s="13" t="s">
        <v>20</v>
      </c>
      <c r="H259" s="13" t="s">
        <v>31</v>
      </c>
      <c r="I259" s="13" t="s">
        <v>19</v>
      </c>
      <c r="J259" s="13" t="s">
        <v>3</v>
      </c>
      <c r="K259" s="13" t="s">
        <v>4</v>
      </c>
      <c r="L259" s="13" t="s">
        <v>22</v>
      </c>
      <c r="M259" s="14">
        <v>3</v>
      </c>
      <c r="N259" s="15">
        <v>51.32</v>
      </c>
      <c r="O259" s="16">
        <v>0.1</v>
      </c>
      <c r="P259" s="15">
        <v>22.62</v>
      </c>
      <c r="Q259" s="15">
        <f t="shared" si="32"/>
        <v>138.56400000000002</v>
      </c>
      <c r="R259" s="15">
        <f t="shared" si="33"/>
        <v>67.86</v>
      </c>
      <c r="S259" s="15">
        <f t="shared" si="34"/>
        <v>70.704000000000022</v>
      </c>
      <c r="T259" s="17">
        <f t="shared" si="35"/>
        <v>0.51026240581969351</v>
      </c>
      <c r="U259" s="18">
        <v>1</v>
      </c>
    </row>
    <row r="260" spans="1:21" ht="15.6" x14ac:dyDescent="0.3">
      <c r="A260" s="2">
        <v>2359</v>
      </c>
      <c r="B260" s="3">
        <v>46079</v>
      </c>
      <c r="C260" s="4">
        <f t="shared" si="36"/>
        <v>2026</v>
      </c>
      <c r="D260" s="5">
        <f t="shared" si="37"/>
        <v>1</v>
      </c>
      <c r="E260" s="4">
        <f t="shared" si="38"/>
        <v>2</v>
      </c>
      <c r="F260" s="3" t="str">
        <f t="shared" si="39"/>
        <v>Feb</v>
      </c>
      <c r="G260" s="4" t="s">
        <v>11</v>
      </c>
      <c r="H260" s="4" t="s">
        <v>39</v>
      </c>
      <c r="I260" s="4" t="s">
        <v>2</v>
      </c>
      <c r="J260" s="4" t="s">
        <v>3</v>
      </c>
      <c r="K260" s="4" t="s">
        <v>23</v>
      </c>
      <c r="L260" s="4" t="s">
        <v>29</v>
      </c>
      <c r="M260" s="6">
        <v>2</v>
      </c>
      <c r="N260" s="7">
        <v>195.92</v>
      </c>
      <c r="O260" s="8">
        <v>0.05</v>
      </c>
      <c r="P260" s="7">
        <v>104.13</v>
      </c>
      <c r="Q260" s="7">
        <f t="shared" si="32"/>
        <v>372.24799999999993</v>
      </c>
      <c r="R260" s="7">
        <f t="shared" si="33"/>
        <v>208.26</v>
      </c>
      <c r="S260" s="7">
        <f t="shared" si="34"/>
        <v>163.98799999999994</v>
      </c>
      <c r="T260" s="9">
        <f t="shared" si="35"/>
        <v>0.4405342674775955</v>
      </c>
      <c r="U260" s="10">
        <v>1</v>
      </c>
    </row>
    <row r="261" spans="1:21" ht="15.6" x14ac:dyDescent="0.3">
      <c r="A261" s="11">
        <v>3666</v>
      </c>
      <c r="B261" s="12">
        <v>46079</v>
      </c>
      <c r="C261" s="4">
        <f t="shared" si="36"/>
        <v>2026</v>
      </c>
      <c r="D261" s="5">
        <f t="shared" si="37"/>
        <v>1</v>
      </c>
      <c r="E261" s="4">
        <f t="shared" si="38"/>
        <v>2</v>
      </c>
      <c r="F261" s="3" t="str">
        <f t="shared" si="39"/>
        <v>Feb</v>
      </c>
      <c r="G261" s="13" t="s">
        <v>0</v>
      </c>
      <c r="H261" s="13" t="s">
        <v>50</v>
      </c>
      <c r="I261" s="13" t="s">
        <v>2</v>
      </c>
      <c r="J261" s="13" t="s">
        <v>3</v>
      </c>
      <c r="K261" s="13" t="s">
        <v>14</v>
      </c>
      <c r="L261" s="13" t="s">
        <v>15</v>
      </c>
      <c r="M261" s="14">
        <v>1</v>
      </c>
      <c r="N261" s="15">
        <v>36.19</v>
      </c>
      <c r="O261" s="16">
        <v>0.1</v>
      </c>
      <c r="P261" s="15">
        <v>13.62</v>
      </c>
      <c r="Q261" s="15">
        <f t="shared" si="32"/>
        <v>32.570999999999998</v>
      </c>
      <c r="R261" s="15">
        <f t="shared" si="33"/>
        <v>13.62</v>
      </c>
      <c r="S261" s="15">
        <f t="shared" si="34"/>
        <v>18.951000000000001</v>
      </c>
      <c r="T261" s="17">
        <f t="shared" si="35"/>
        <v>0.58183660311319896</v>
      </c>
      <c r="U261" s="18">
        <v>1</v>
      </c>
    </row>
    <row r="262" spans="1:21" ht="15.6" x14ac:dyDescent="0.3">
      <c r="A262" s="2">
        <v>518</v>
      </c>
      <c r="B262" s="3">
        <v>46080</v>
      </c>
      <c r="C262" s="4">
        <f t="shared" si="36"/>
        <v>2026</v>
      </c>
      <c r="D262" s="5">
        <f t="shared" si="37"/>
        <v>1</v>
      </c>
      <c r="E262" s="4">
        <f t="shared" si="38"/>
        <v>2</v>
      </c>
      <c r="F262" s="3" t="str">
        <f t="shared" si="39"/>
        <v>Feb</v>
      </c>
      <c r="G262" s="4" t="s">
        <v>11</v>
      </c>
      <c r="H262" s="4" t="s">
        <v>12</v>
      </c>
      <c r="I262" s="4" t="s">
        <v>2</v>
      </c>
      <c r="J262" s="4" t="s">
        <v>13</v>
      </c>
      <c r="K262" s="4" t="s">
        <v>9</v>
      </c>
      <c r="L262" s="4" t="s">
        <v>46</v>
      </c>
      <c r="M262" s="6">
        <v>1</v>
      </c>
      <c r="N262" s="7">
        <v>72.97</v>
      </c>
      <c r="O262" s="8">
        <v>0</v>
      </c>
      <c r="P262" s="7">
        <v>32.43</v>
      </c>
      <c r="Q262" s="7">
        <f t="shared" si="32"/>
        <v>72.97</v>
      </c>
      <c r="R262" s="7">
        <f t="shared" si="33"/>
        <v>32.43</v>
      </c>
      <c r="S262" s="7">
        <f t="shared" si="34"/>
        <v>40.54</v>
      </c>
      <c r="T262" s="9">
        <f t="shared" si="35"/>
        <v>0.55557078251336167</v>
      </c>
      <c r="U262" s="10">
        <v>1</v>
      </c>
    </row>
    <row r="263" spans="1:21" ht="15.6" x14ac:dyDescent="0.3">
      <c r="A263" s="11">
        <v>892</v>
      </c>
      <c r="B263" s="12">
        <v>46080</v>
      </c>
      <c r="C263" s="4">
        <f t="shared" si="36"/>
        <v>2026</v>
      </c>
      <c r="D263" s="5">
        <f t="shared" si="37"/>
        <v>1</v>
      </c>
      <c r="E263" s="4">
        <f t="shared" si="38"/>
        <v>2</v>
      </c>
      <c r="F263" s="3" t="str">
        <f t="shared" si="39"/>
        <v>Feb</v>
      </c>
      <c r="G263" s="13" t="s">
        <v>20</v>
      </c>
      <c r="H263" s="13" t="s">
        <v>31</v>
      </c>
      <c r="I263" s="13" t="s">
        <v>8</v>
      </c>
      <c r="J263" s="13" t="s">
        <v>16</v>
      </c>
      <c r="K263" s="13" t="s">
        <v>14</v>
      </c>
      <c r="L263" s="13" t="s">
        <v>32</v>
      </c>
      <c r="M263" s="14">
        <v>12</v>
      </c>
      <c r="N263" s="15">
        <v>47.15</v>
      </c>
      <c r="O263" s="16">
        <v>0.1</v>
      </c>
      <c r="P263" s="15">
        <v>17.829999999999998</v>
      </c>
      <c r="Q263" s="15">
        <f t="shared" si="32"/>
        <v>509.21999999999997</v>
      </c>
      <c r="R263" s="15">
        <f t="shared" si="33"/>
        <v>213.95999999999998</v>
      </c>
      <c r="S263" s="15">
        <f t="shared" si="34"/>
        <v>295.26</v>
      </c>
      <c r="T263" s="17">
        <f t="shared" si="35"/>
        <v>0.57982797219276538</v>
      </c>
      <c r="U263" s="18">
        <v>1</v>
      </c>
    </row>
    <row r="264" spans="1:21" ht="15.6" x14ac:dyDescent="0.3">
      <c r="A264" s="2">
        <v>1115</v>
      </c>
      <c r="B264" s="3">
        <v>46080</v>
      </c>
      <c r="C264" s="4">
        <f t="shared" si="36"/>
        <v>2026</v>
      </c>
      <c r="D264" s="5">
        <f t="shared" si="37"/>
        <v>1</v>
      </c>
      <c r="E264" s="4">
        <f t="shared" si="38"/>
        <v>2</v>
      </c>
      <c r="F264" s="3" t="str">
        <f t="shared" si="39"/>
        <v>Feb</v>
      </c>
      <c r="G264" s="4" t="s">
        <v>0</v>
      </c>
      <c r="H264" s="4" t="s">
        <v>1</v>
      </c>
      <c r="I264" s="4" t="s">
        <v>19</v>
      </c>
      <c r="J264" s="4" t="s">
        <v>16</v>
      </c>
      <c r="K264" s="4" t="s">
        <v>14</v>
      </c>
      <c r="L264" s="4" t="s">
        <v>48</v>
      </c>
      <c r="M264" s="6">
        <v>3</v>
      </c>
      <c r="N264" s="7">
        <v>161.19999999999999</v>
      </c>
      <c r="O264" s="8">
        <v>0.1</v>
      </c>
      <c r="P264" s="7">
        <v>87.37</v>
      </c>
      <c r="Q264" s="7">
        <f t="shared" si="32"/>
        <v>435.23999999999995</v>
      </c>
      <c r="R264" s="7">
        <f t="shared" si="33"/>
        <v>262.11</v>
      </c>
      <c r="S264" s="7">
        <f t="shared" si="34"/>
        <v>173.12999999999994</v>
      </c>
      <c r="T264" s="9">
        <f t="shared" si="35"/>
        <v>0.39778053487730897</v>
      </c>
      <c r="U264" s="10">
        <v>1</v>
      </c>
    </row>
    <row r="265" spans="1:21" ht="15.6" x14ac:dyDescent="0.3">
      <c r="A265" s="11">
        <v>1186</v>
      </c>
      <c r="B265" s="12">
        <v>46080</v>
      </c>
      <c r="C265" s="4">
        <f t="shared" si="36"/>
        <v>2026</v>
      </c>
      <c r="D265" s="5">
        <f t="shared" si="37"/>
        <v>1</v>
      </c>
      <c r="E265" s="4">
        <f t="shared" si="38"/>
        <v>2</v>
      </c>
      <c r="F265" s="3" t="str">
        <f t="shared" si="39"/>
        <v>Feb</v>
      </c>
      <c r="G265" s="13" t="s">
        <v>0</v>
      </c>
      <c r="H265" s="13" t="s">
        <v>36</v>
      </c>
      <c r="I265" s="13" t="s">
        <v>19</v>
      </c>
      <c r="J265" s="13" t="s">
        <v>16</v>
      </c>
      <c r="K265" s="13" t="s">
        <v>4</v>
      </c>
      <c r="L265" s="13" t="s">
        <v>22</v>
      </c>
      <c r="M265" s="14">
        <v>1</v>
      </c>
      <c r="N265" s="15">
        <v>49.73</v>
      </c>
      <c r="O265" s="16">
        <v>0</v>
      </c>
      <c r="P265" s="15">
        <v>22</v>
      </c>
      <c r="Q265" s="15">
        <f t="shared" si="32"/>
        <v>49.73</v>
      </c>
      <c r="R265" s="15">
        <f t="shared" si="33"/>
        <v>22</v>
      </c>
      <c r="S265" s="15">
        <f t="shared" si="34"/>
        <v>27.729999999999997</v>
      </c>
      <c r="T265" s="17">
        <f t="shared" si="35"/>
        <v>0.55761109993967417</v>
      </c>
      <c r="U265" s="18">
        <v>1</v>
      </c>
    </row>
    <row r="266" spans="1:21" ht="15.6" x14ac:dyDescent="0.3">
      <c r="A266" s="2">
        <v>2093</v>
      </c>
      <c r="B266" s="3">
        <v>46080</v>
      </c>
      <c r="C266" s="4">
        <f t="shared" si="36"/>
        <v>2026</v>
      </c>
      <c r="D266" s="5">
        <f t="shared" si="37"/>
        <v>1</v>
      </c>
      <c r="E266" s="4">
        <f t="shared" si="38"/>
        <v>2</v>
      </c>
      <c r="F266" s="3" t="str">
        <f t="shared" si="39"/>
        <v>Feb</v>
      </c>
      <c r="G266" s="4" t="s">
        <v>11</v>
      </c>
      <c r="H266" s="4" t="s">
        <v>52</v>
      </c>
      <c r="I266" s="4" t="s">
        <v>2</v>
      </c>
      <c r="J266" s="4" t="s">
        <v>3</v>
      </c>
      <c r="K266" s="4" t="s">
        <v>23</v>
      </c>
      <c r="L266" s="4" t="s">
        <v>51</v>
      </c>
      <c r="M266" s="6">
        <v>2</v>
      </c>
      <c r="N266" s="7">
        <v>126.19</v>
      </c>
      <c r="O266" s="8">
        <v>0</v>
      </c>
      <c r="P266" s="7">
        <v>58.99</v>
      </c>
      <c r="Q266" s="7">
        <f t="shared" si="32"/>
        <v>252.38</v>
      </c>
      <c r="R266" s="7">
        <f t="shared" si="33"/>
        <v>117.98</v>
      </c>
      <c r="S266" s="7">
        <f t="shared" si="34"/>
        <v>134.39999999999998</v>
      </c>
      <c r="T266" s="9">
        <f t="shared" si="35"/>
        <v>0.5325303114351374</v>
      </c>
      <c r="U266" s="10">
        <v>1</v>
      </c>
    </row>
    <row r="267" spans="1:21" ht="15.6" x14ac:dyDescent="0.3">
      <c r="A267" s="11">
        <v>2136</v>
      </c>
      <c r="B267" s="12">
        <v>46080</v>
      </c>
      <c r="C267" s="4">
        <f t="shared" si="36"/>
        <v>2026</v>
      </c>
      <c r="D267" s="5">
        <f t="shared" si="37"/>
        <v>1</v>
      </c>
      <c r="E267" s="4">
        <f t="shared" si="38"/>
        <v>2</v>
      </c>
      <c r="F267" s="3" t="str">
        <f t="shared" si="39"/>
        <v>Feb</v>
      </c>
      <c r="G267" s="13" t="s">
        <v>6</v>
      </c>
      <c r="H267" s="13" t="s">
        <v>43</v>
      </c>
      <c r="I267" s="13" t="s">
        <v>2</v>
      </c>
      <c r="J267" s="13" t="s">
        <v>3</v>
      </c>
      <c r="K267" s="13" t="s">
        <v>14</v>
      </c>
      <c r="L267" s="13" t="s">
        <v>44</v>
      </c>
      <c r="M267" s="14">
        <v>2</v>
      </c>
      <c r="N267" s="15">
        <v>135.38999999999999</v>
      </c>
      <c r="O267" s="16">
        <v>0.05</v>
      </c>
      <c r="P267" s="15">
        <v>65.69</v>
      </c>
      <c r="Q267" s="15">
        <f t="shared" si="32"/>
        <v>257.24099999999999</v>
      </c>
      <c r="R267" s="15">
        <f t="shared" si="33"/>
        <v>131.38</v>
      </c>
      <c r="S267" s="15">
        <f t="shared" si="34"/>
        <v>125.86099999999999</v>
      </c>
      <c r="T267" s="17">
        <f t="shared" si="35"/>
        <v>0.48927270536189799</v>
      </c>
      <c r="U267" s="18">
        <v>1</v>
      </c>
    </row>
    <row r="268" spans="1:21" ht="15.6" x14ac:dyDescent="0.3">
      <c r="A268" s="2">
        <v>3538</v>
      </c>
      <c r="B268" s="3">
        <v>46080</v>
      </c>
      <c r="C268" s="4">
        <f t="shared" si="36"/>
        <v>2026</v>
      </c>
      <c r="D268" s="5">
        <f t="shared" si="37"/>
        <v>1</v>
      </c>
      <c r="E268" s="4">
        <f t="shared" si="38"/>
        <v>2</v>
      </c>
      <c r="F268" s="3" t="str">
        <f t="shared" si="39"/>
        <v>Feb</v>
      </c>
      <c r="G268" s="4" t="s">
        <v>6</v>
      </c>
      <c r="H268" s="4" t="s">
        <v>49</v>
      </c>
      <c r="I268" s="4" t="s">
        <v>8</v>
      </c>
      <c r="J268" s="4" t="s">
        <v>16</v>
      </c>
      <c r="K268" s="4" t="s">
        <v>34</v>
      </c>
      <c r="L268" s="4" t="s">
        <v>35</v>
      </c>
      <c r="M268" s="6">
        <v>12</v>
      </c>
      <c r="N268" s="7">
        <v>41.27</v>
      </c>
      <c r="O268" s="8">
        <v>0.1</v>
      </c>
      <c r="P268" s="7">
        <v>14.71</v>
      </c>
      <c r="Q268" s="7">
        <f t="shared" si="32"/>
        <v>445.71600000000001</v>
      </c>
      <c r="R268" s="7">
        <f t="shared" si="33"/>
        <v>176.52</v>
      </c>
      <c r="S268" s="7">
        <f t="shared" si="34"/>
        <v>269.19600000000003</v>
      </c>
      <c r="T268" s="9">
        <f t="shared" si="35"/>
        <v>0.60396306168053204</v>
      </c>
      <c r="U268" s="10">
        <v>1</v>
      </c>
    </row>
    <row r="269" spans="1:21" ht="15.6" x14ac:dyDescent="0.3">
      <c r="A269" s="11">
        <v>3891</v>
      </c>
      <c r="B269" s="12">
        <v>46080</v>
      </c>
      <c r="C269" s="4">
        <f t="shared" si="36"/>
        <v>2026</v>
      </c>
      <c r="D269" s="5">
        <f t="shared" si="37"/>
        <v>1</v>
      </c>
      <c r="E269" s="4">
        <f t="shared" si="38"/>
        <v>2</v>
      </c>
      <c r="F269" s="3" t="str">
        <f t="shared" si="39"/>
        <v>Feb</v>
      </c>
      <c r="G269" s="13" t="s">
        <v>0</v>
      </c>
      <c r="H269" s="13" t="s">
        <v>1</v>
      </c>
      <c r="I269" s="13" t="s">
        <v>19</v>
      </c>
      <c r="J269" s="13" t="s">
        <v>3</v>
      </c>
      <c r="K269" s="13" t="s">
        <v>4</v>
      </c>
      <c r="L269" s="13" t="s">
        <v>5</v>
      </c>
      <c r="M269" s="14">
        <v>1</v>
      </c>
      <c r="N269" s="15">
        <v>82.04</v>
      </c>
      <c r="O269" s="16">
        <v>0.1</v>
      </c>
      <c r="P269" s="15">
        <v>41.46</v>
      </c>
      <c r="Q269" s="15">
        <f t="shared" si="32"/>
        <v>73.836000000000013</v>
      </c>
      <c r="R269" s="15">
        <f t="shared" si="33"/>
        <v>41.46</v>
      </c>
      <c r="S269" s="15">
        <f t="shared" si="34"/>
        <v>32.376000000000012</v>
      </c>
      <c r="T269" s="17">
        <f t="shared" si="35"/>
        <v>0.43848529172761264</v>
      </c>
      <c r="U269" s="18">
        <v>1</v>
      </c>
    </row>
    <row r="270" spans="1:21" ht="15.6" x14ac:dyDescent="0.3">
      <c r="A270" s="2">
        <v>3917</v>
      </c>
      <c r="B270" s="3">
        <v>46080</v>
      </c>
      <c r="C270" s="4">
        <f t="shared" si="36"/>
        <v>2026</v>
      </c>
      <c r="D270" s="5">
        <f t="shared" si="37"/>
        <v>1</v>
      </c>
      <c r="E270" s="4">
        <f t="shared" si="38"/>
        <v>2</v>
      </c>
      <c r="F270" s="3" t="str">
        <f t="shared" si="39"/>
        <v>Feb</v>
      </c>
      <c r="G270" s="4" t="s">
        <v>20</v>
      </c>
      <c r="H270" s="4" t="s">
        <v>21</v>
      </c>
      <c r="I270" s="4" t="s">
        <v>2</v>
      </c>
      <c r="J270" s="4" t="s">
        <v>3</v>
      </c>
      <c r="K270" s="4" t="s">
        <v>14</v>
      </c>
      <c r="L270" s="4" t="s">
        <v>15</v>
      </c>
      <c r="M270" s="6">
        <v>3</v>
      </c>
      <c r="N270" s="7">
        <v>36.630000000000003</v>
      </c>
      <c r="O270" s="8">
        <v>0</v>
      </c>
      <c r="P270" s="7">
        <v>13.26</v>
      </c>
      <c r="Q270" s="7">
        <f t="shared" si="32"/>
        <v>109.89000000000001</v>
      </c>
      <c r="R270" s="7">
        <f t="shared" si="33"/>
        <v>39.78</v>
      </c>
      <c r="S270" s="7">
        <f t="shared" si="34"/>
        <v>70.110000000000014</v>
      </c>
      <c r="T270" s="9">
        <f t="shared" si="35"/>
        <v>0.63800163800163801</v>
      </c>
      <c r="U270" s="10">
        <v>1</v>
      </c>
    </row>
    <row r="271" spans="1:21" ht="15.6" x14ac:dyDescent="0.3">
      <c r="A271" s="11">
        <v>4594</v>
      </c>
      <c r="B271" s="12">
        <v>46080</v>
      </c>
      <c r="C271" s="4">
        <f t="shared" si="36"/>
        <v>2026</v>
      </c>
      <c r="D271" s="5">
        <f t="shared" si="37"/>
        <v>1</v>
      </c>
      <c r="E271" s="4">
        <f t="shared" si="38"/>
        <v>2</v>
      </c>
      <c r="F271" s="3" t="str">
        <f t="shared" si="39"/>
        <v>Feb</v>
      </c>
      <c r="G271" s="13" t="s">
        <v>20</v>
      </c>
      <c r="H271" s="13" t="s">
        <v>31</v>
      </c>
      <c r="I271" s="13" t="s">
        <v>19</v>
      </c>
      <c r="J271" s="13" t="s">
        <v>3</v>
      </c>
      <c r="K271" s="13" t="s">
        <v>9</v>
      </c>
      <c r="L271" s="13" t="s">
        <v>10</v>
      </c>
      <c r="M271" s="14">
        <v>5</v>
      </c>
      <c r="N271" s="15">
        <v>92.94</v>
      </c>
      <c r="O271" s="16">
        <v>0.05</v>
      </c>
      <c r="P271" s="15">
        <v>46.47</v>
      </c>
      <c r="Q271" s="15">
        <f t="shared" si="32"/>
        <v>441.46499999999997</v>
      </c>
      <c r="R271" s="15">
        <f t="shared" si="33"/>
        <v>232.35</v>
      </c>
      <c r="S271" s="15">
        <f t="shared" si="34"/>
        <v>209.11499999999998</v>
      </c>
      <c r="T271" s="17">
        <f t="shared" si="35"/>
        <v>0.47368421052631576</v>
      </c>
      <c r="U271" s="18">
        <v>1</v>
      </c>
    </row>
    <row r="272" spans="1:21" ht="15.6" x14ac:dyDescent="0.3">
      <c r="A272" s="2">
        <v>4750</v>
      </c>
      <c r="B272" s="3">
        <v>46080</v>
      </c>
      <c r="C272" s="4">
        <f t="shared" si="36"/>
        <v>2026</v>
      </c>
      <c r="D272" s="5">
        <f t="shared" si="37"/>
        <v>1</v>
      </c>
      <c r="E272" s="4">
        <f t="shared" si="38"/>
        <v>2</v>
      </c>
      <c r="F272" s="3" t="str">
        <f t="shared" si="39"/>
        <v>Feb</v>
      </c>
      <c r="G272" s="4" t="s">
        <v>6</v>
      </c>
      <c r="H272" s="4" t="s">
        <v>43</v>
      </c>
      <c r="I272" s="4" t="s">
        <v>19</v>
      </c>
      <c r="J272" s="4" t="s">
        <v>3</v>
      </c>
      <c r="K272" s="4" t="s">
        <v>34</v>
      </c>
      <c r="L272" s="4" t="s">
        <v>38</v>
      </c>
      <c r="M272" s="6">
        <v>2</v>
      </c>
      <c r="N272" s="7">
        <v>120.44</v>
      </c>
      <c r="O272" s="8">
        <v>0.05</v>
      </c>
      <c r="P272" s="7">
        <v>68.98</v>
      </c>
      <c r="Q272" s="7">
        <f t="shared" si="32"/>
        <v>228.83599999999998</v>
      </c>
      <c r="R272" s="7">
        <f t="shared" si="33"/>
        <v>137.96</v>
      </c>
      <c r="S272" s="7">
        <f t="shared" si="34"/>
        <v>90.875999999999976</v>
      </c>
      <c r="T272" s="9">
        <f t="shared" si="35"/>
        <v>0.3971228303239</v>
      </c>
      <c r="U272" s="10">
        <v>1</v>
      </c>
    </row>
    <row r="273" spans="1:21" ht="15.6" x14ac:dyDescent="0.3">
      <c r="A273" s="11">
        <v>4960</v>
      </c>
      <c r="B273" s="12">
        <v>46080</v>
      </c>
      <c r="C273" s="4">
        <f t="shared" si="36"/>
        <v>2026</v>
      </c>
      <c r="D273" s="5">
        <f t="shared" si="37"/>
        <v>1</v>
      </c>
      <c r="E273" s="4">
        <f t="shared" si="38"/>
        <v>2</v>
      </c>
      <c r="F273" s="3" t="str">
        <f t="shared" si="39"/>
        <v>Feb</v>
      </c>
      <c r="G273" s="13" t="s">
        <v>6</v>
      </c>
      <c r="H273" s="13" t="s">
        <v>27</v>
      </c>
      <c r="I273" s="13" t="s">
        <v>28</v>
      </c>
      <c r="J273" s="13" t="s">
        <v>13</v>
      </c>
      <c r="K273" s="13" t="s">
        <v>14</v>
      </c>
      <c r="L273" s="13" t="s">
        <v>15</v>
      </c>
      <c r="M273" s="14">
        <v>2</v>
      </c>
      <c r="N273" s="15">
        <v>36.130000000000003</v>
      </c>
      <c r="O273" s="16">
        <v>0</v>
      </c>
      <c r="P273" s="15">
        <v>13.72</v>
      </c>
      <c r="Q273" s="15">
        <f t="shared" si="32"/>
        <v>72.260000000000005</v>
      </c>
      <c r="R273" s="15">
        <f t="shared" si="33"/>
        <v>27.44</v>
      </c>
      <c r="S273" s="15">
        <f t="shared" si="34"/>
        <v>44.820000000000007</v>
      </c>
      <c r="T273" s="17">
        <f t="shared" si="35"/>
        <v>0.62026017160254643</v>
      </c>
      <c r="U273" s="18">
        <v>1</v>
      </c>
    </row>
    <row r="274" spans="1:21" ht="15.6" x14ac:dyDescent="0.3">
      <c r="A274" s="2">
        <v>4245</v>
      </c>
      <c r="B274" s="3">
        <v>46081</v>
      </c>
      <c r="C274" s="4">
        <f t="shared" si="36"/>
        <v>2026</v>
      </c>
      <c r="D274" s="5">
        <f t="shared" si="37"/>
        <v>1</v>
      </c>
      <c r="E274" s="4">
        <f t="shared" si="38"/>
        <v>2</v>
      </c>
      <c r="F274" s="3" t="str">
        <f t="shared" si="39"/>
        <v>Feb</v>
      </c>
      <c r="G274" s="4" t="s">
        <v>6</v>
      </c>
      <c r="H274" s="4" t="s">
        <v>7</v>
      </c>
      <c r="I274" s="4" t="s">
        <v>19</v>
      </c>
      <c r="J274" s="4" t="s">
        <v>3</v>
      </c>
      <c r="K274" s="4" t="s">
        <v>34</v>
      </c>
      <c r="L274" s="4" t="s">
        <v>38</v>
      </c>
      <c r="M274" s="6">
        <v>1</v>
      </c>
      <c r="N274" s="7">
        <v>124.97</v>
      </c>
      <c r="O274" s="8">
        <v>0.1</v>
      </c>
      <c r="P274" s="7">
        <v>69.790000000000006</v>
      </c>
      <c r="Q274" s="7">
        <f t="shared" si="32"/>
        <v>112.473</v>
      </c>
      <c r="R274" s="7">
        <f t="shared" si="33"/>
        <v>69.790000000000006</v>
      </c>
      <c r="S274" s="7">
        <f t="shared" si="34"/>
        <v>42.682999999999993</v>
      </c>
      <c r="T274" s="9">
        <f t="shared" si="35"/>
        <v>0.37949552337005321</v>
      </c>
      <c r="U274" s="10">
        <v>1</v>
      </c>
    </row>
    <row r="275" spans="1:21" ht="15.6" x14ac:dyDescent="0.3">
      <c r="A275" s="11">
        <v>4664</v>
      </c>
      <c r="B275" s="12">
        <v>46081</v>
      </c>
      <c r="C275" s="4">
        <f t="shared" si="36"/>
        <v>2026</v>
      </c>
      <c r="D275" s="5">
        <f t="shared" si="37"/>
        <v>1</v>
      </c>
      <c r="E275" s="4">
        <f t="shared" si="38"/>
        <v>2</v>
      </c>
      <c r="F275" s="3" t="str">
        <f t="shared" si="39"/>
        <v>Feb</v>
      </c>
      <c r="G275" s="13" t="s">
        <v>20</v>
      </c>
      <c r="H275" s="13" t="s">
        <v>47</v>
      </c>
      <c r="I275" s="13" t="s">
        <v>2</v>
      </c>
      <c r="J275" s="13" t="s">
        <v>3</v>
      </c>
      <c r="K275" s="13" t="s">
        <v>14</v>
      </c>
      <c r="L275" s="13" t="s">
        <v>48</v>
      </c>
      <c r="M275" s="14">
        <v>1</v>
      </c>
      <c r="N275" s="15">
        <v>163.31</v>
      </c>
      <c r="O275" s="16">
        <v>0.05</v>
      </c>
      <c r="P275" s="15">
        <v>87.22</v>
      </c>
      <c r="Q275" s="15">
        <f t="shared" si="32"/>
        <v>155.14449999999999</v>
      </c>
      <c r="R275" s="15">
        <f t="shared" si="33"/>
        <v>87.22</v>
      </c>
      <c r="S275" s="15">
        <f t="shared" si="34"/>
        <v>67.924499999999995</v>
      </c>
      <c r="T275" s="17">
        <f t="shared" si="35"/>
        <v>0.43781442461705056</v>
      </c>
      <c r="U275" s="18">
        <v>1</v>
      </c>
    </row>
    <row r="276" spans="1:21" ht="15.6" x14ac:dyDescent="0.3">
      <c r="A276" s="2">
        <v>383</v>
      </c>
      <c r="B276" s="3">
        <v>46082</v>
      </c>
      <c r="C276" s="4">
        <f t="shared" si="36"/>
        <v>2026</v>
      </c>
      <c r="D276" s="5">
        <f t="shared" si="37"/>
        <v>1</v>
      </c>
      <c r="E276" s="4">
        <f t="shared" si="38"/>
        <v>3</v>
      </c>
      <c r="F276" s="3" t="str">
        <f t="shared" si="39"/>
        <v>Mar</v>
      </c>
      <c r="G276" s="4" t="s">
        <v>11</v>
      </c>
      <c r="H276" s="4" t="s">
        <v>12</v>
      </c>
      <c r="I276" s="4" t="s">
        <v>19</v>
      </c>
      <c r="J276" s="4" t="s">
        <v>3</v>
      </c>
      <c r="K276" s="4" t="s">
        <v>9</v>
      </c>
      <c r="L276" s="4" t="s">
        <v>10</v>
      </c>
      <c r="M276" s="6">
        <v>3</v>
      </c>
      <c r="N276" s="7">
        <v>92.76</v>
      </c>
      <c r="O276" s="8">
        <v>0</v>
      </c>
      <c r="P276" s="7">
        <v>45.84</v>
      </c>
      <c r="Q276" s="7">
        <f t="shared" si="32"/>
        <v>278.28000000000003</v>
      </c>
      <c r="R276" s="7">
        <f t="shared" si="33"/>
        <v>137.52000000000001</v>
      </c>
      <c r="S276" s="7">
        <f t="shared" si="34"/>
        <v>140.76000000000002</v>
      </c>
      <c r="T276" s="9">
        <f t="shared" si="35"/>
        <v>0.50582147477360928</v>
      </c>
      <c r="U276" s="10">
        <v>1</v>
      </c>
    </row>
    <row r="277" spans="1:21" ht="15.6" x14ac:dyDescent="0.3">
      <c r="A277" s="11">
        <v>730</v>
      </c>
      <c r="B277" s="12">
        <v>46082</v>
      </c>
      <c r="C277" s="4">
        <f t="shared" si="36"/>
        <v>2026</v>
      </c>
      <c r="D277" s="5">
        <f t="shared" si="37"/>
        <v>1</v>
      </c>
      <c r="E277" s="4">
        <f t="shared" si="38"/>
        <v>3</v>
      </c>
      <c r="F277" s="3" t="str">
        <f t="shared" si="39"/>
        <v>Mar</v>
      </c>
      <c r="G277" s="13" t="s">
        <v>0</v>
      </c>
      <c r="H277" s="13" t="s">
        <v>50</v>
      </c>
      <c r="I277" s="13" t="s">
        <v>8</v>
      </c>
      <c r="J277" s="13" t="s">
        <v>16</v>
      </c>
      <c r="K277" s="13" t="s">
        <v>34</v>
      </c>
      <c r="L277" s="13" t="s">
        <v>35</v>
      </c>
      <c r="M277" s="14">
        <v>5</v>
      </c>
      <c r="N277" s="15">
        <v>41.31</v>
      </c>
      <c r="O277" s="16">
        <v>0.1</v>
      </c>
      <c r="P277" s="15">
        <v>15.14</v>
      </c>
      <c r="Q277" s="15">
        <f t="shared" si="32"/>
        <v>185.89500000000001</v>
      </c>
      <c r="R277" s="15">
        <f t="shared" si="33"/>
        <v>75.7</v>
      </c>
      <c r="S277" s="15">
        <f t="shared" si="34"/>
        <v>110.19500000000001</v>
      </c>
      <c r="T277" s="17">
        <f t="shared" si="35"/>
        <v>0.59278087092175691</v>
      </c>
      <c r="U277" s="18">
        <v>1</v>
      </c>
    </row>
    <row r="278" spans="1:21" ht="15.6" x14ac:dyDescent="0.3">
      <c r="A278" s="2">
        <v>985</v>
      </c>
      <c r="B278" s="3">
        <v>46082</v>
      </c>
      <c r="C278" s="4">
        <f t="shared" si="36"/>
        <v>2026</v>
      </c>
      <c r="D278" s="5">
        <f t="shared" si="37"/>
        <v>1</v>
      </c>
      <c r="E278" s="4">
        <f t="shared" si="38"/>
        <v>3</v>
      </c>
      <c r="F278" s="3" t="str">
        <f t="shared" si="39"/>
        <v>Mar</v>
      </c>
      <c r="G278" s="4" t="s">
        <v>6</v>
      </c>
      <c r="H278" s="4" t="s">
        <v>49</v>
      </c>
      <c r="I278" s="4" t="s">
        <v>28</v>
      </c>
      <c r="J278" s="4" t="s">
        <v>13</v>
      </c>
      <c r="K278" s="4" t="s">
        <v>34</v>
      </c>
      <c r="L278" s="4" t="s">
        <v>35</v>
      </c>
      <c r="M278" s="6">
        <v>2</v>
      </c>
      <c r="N278" s="7">
        <v>41.23</v>
      </c>
      <c r="O278" s="8">
        <v>0</v>
      </c>
      <c r="P278" s="7">
        <v>14.28</v>
      </c>
      <c r="Q278" s="7">
        <f t="shared" si="32"/>
        <v>82.46</v>
      </c>
      <c r="R278" s="7">
        <f t="shared" si="33"/>
        <v>28.56</v>
      </c>
      <c r="S278" s="7">
        <f t="shared" si="34"/>
        <v>53.899999999999991</v>
      </c>
      <c r="T278" s="9">
        <f t="shared" si="35"/>
        <v>0.65365025466893034</v>
      </c>
      <c r="U278" s="10">
        <v>1</v>
      </c>
    </row>
    <row r="279" spans="1:21" ht="15.6" x14ac:dyDescent="0.3">
      <c r="A279" s="11">
        <v>1457</v>
      </c>
      <c r="B279" s="12">
        <v>46082</v>
      </c>
      <c r="C279" s="4">
        <f t="shared" si="36"/>
        <v>2026</v>
      </c>
      <c r="D279" s="5">
        <f t="shared" si="37"/>
        <v>1</v>
      </c>
      <c r="E279" s="4">
        <f t="shared" si="38"/>
        <v>3</v>
      </c>
      <c r="F279" s="3" t="str">
        <f t="shared" si="39"/>
        <v>Mar</v>
      </c>
      <c r="G279" s="13" t="s">
        <v>6</v>
      </c>
      <c r="H279" s="13" t="s">
        <v>7</v>
      </c>
      <c r="I279" s="13" t="s">
        <v>2</v>
      </c>
      <c r="J279" s="13" t="s">
        <v>13</v>
      </c>
      <c r="K279" s="13" t="s">
        <v>14</v>
      </c>
      <c r="L279" s="13" t="s">
        <v>15</v>
      </c>
      <c r="M279" s="14">
        <v>1</v>
      </c>
      <c r="N279" s="15">
        <v>36.47</v>
      </c>
      <c r="O279" s="16">
        <v>0.05</v>
      </c>
      <c r="P279" s="15">
        <v>13.21</v>
      </c>
      <c r="Q279" s="15">
        <f t="shared" si="32"/>
        <v>34.646499999999996</v>
      </c>
      <c r="R279" s="15">
        <f t="shared" si="33"/>
        <v>13.21</v>
      </c>
      <c r="S279" s="15">
        <f t="shared" si="34"/>
        <v>21.436499999999995</v>
      </c>
      <c r="T279" s="17">
        <f t="shared" si="35"/>
        <v>0.61872050567878423</v>
      </c>
      <c r="U279" s="18">
        <v>1</v>
      </c>
    </row>
    <row r="280" spans="1:21" ht="15.6" x14ac:dyDescent="0.3">
      <c r="A280" s="2">
        <v>2558</v>
      </c>
      <c r="B280" s="3">
        <v>46082</v>
      </c>
      <c r="C280" s="4">
        <f t="shared" si="36"/>
        <v>2026</v>
      </c>
      <c r="D280" s="5">
        <f t="shared" si="37"/>
        <v>1</v>
      </c>
      <c r="E280" s="4">
        <f t="shared" si="38"/>
        <v>3</v>
      </c>
      <c r="F280" s="3" t="str">
        <f t="shared" si="39"/>
        <v>Mar</v>
      </c>
      <c r="G280" s="4" t="s">
        <v>0</v>
      </c>
      <c r="H280" s="4" t="s">
        <v>50</v>
      </c>
      <c r="I280" s="4" t="s">
        <v>28</v>
      </c>
      <c r="J280" s="4" t="s">
        <v>13</v>
      </c>
      <c r="K280" s="4" t="s">
        <v>34</v>
      </c>
      <c r="L280" s="4" t="s">
        <v>42</v>
      </c>
      <c r="M280" s="6">
        <v>1</v>
      </c>
      <c r="N280" s="7">
        <v>36.67</v>
      </c>
      <c r="O280" s="8">
        <v>0</v>
      </c>
      <c r="P280" s="7">
        <v>13.97</v>
      </c>
      <c r="Q280" s="7">
        <f t="shared" si="32"/>
        <v>36.67</v>
      </c>
      <c r="R280" s="7">
        <f t="shared" si="33"/>
        <v>13.97</v>
      </c>
      <c r="S280" s="7">
        <f t="shared" si="34"/>
        <v>22.700000000000003</v>
      </c>
      <c r="T280" s="9">
        <f t="shared" si="35"/>
        <v>0.61903463321516228</v>
      </c>
      <c r="U280" s="10">
        <v>1</v>
      </c>
    </row>
    <row r="281" spans="1:21" ht="15.6" x14ac:dyDescent="0.3">
      <c r="A281" s="11">
        <v>3024</v>
      </c>
      <c r="B281" s="12">
        <v>46082</v>
      </c>
      <c r="C281" s="4">
        <f t="shared" si="36"/>
        <v>2026</v>
      </c>
      <c r="D281" s="5">
        <f t="shared" si="37"/>
        <v>1</v>
      </c>
      <c r="E281" s="4">
        <f t="shared" si="38"/>
        <v>3</v>
      </c>
      <c r="F281" s="3" t="str">
        <f t="shared" si="39"/>
        <v>Mar</v>
      </c>
      <c r="G281" s="13" t="s">
        <v>6</v>
      </c>
      <c r="H281" s="13" t="s">
        <v>41</v>
      </c>
      <c r="I281" s="13" t="s">
        <v>2</v>
      </c>
      <c r="J281" s="13" t="s">
        <v>16</v>
      </c>
      <c r="K281" s="13" t="s">
        <v>4</v>
      </c>
      <c r="L281" s="13" t="s">
        <v>22</v>
      </c>
      <c r="M281" s="14">
        <v>2</v>
      </c>
      <c r="N281" s="15">
        <v>51.87</v>
      </c>
      <c r="O281" s="16">
        <v>0.1</v>
      </c>
      <c r="P281" s="15">
        <v>22.95</v>
      </c>
      <c r="Q281" s="15">
        <f t="shared" si="32"/>
        <v>93.366</v>
      </c>
      <c r="R281" s="15">
        <f t="shared" si="33"/>
        <v>45.9</v>
      </c>
      <c r="S281" s="15">
        <f t="shared" si="34"/>
        <v>47.466000000000001</v>
      </c>
      <c r="T281" s="17">
        <f t="shared" si="35"/>
        <v>0.50838635049161363</v>
      </c>
      <c r="U281" s="18">
        <v>1</v>
      </c>
    </row>
    <row r="282" spans="1:21" ht="15.6" x14ac:dyDescent="0.3">
      <c r="A282" s="2">
        <v>3225</v>
      </c>
      <c r="B282" s="3">
        <v>46082</v>
      </c>
      <c r="C282" s="4">
        <f t="shared" si="36"/>
        <v>2026</v>
      </c>
      <c r="D282" s="5">
        <f t="shared" si="37"/>
        <v>1</v>
      </c>
      <c r="E282" s="4">
        <f t="shared" si="38"/>
        <v>3</v>
      </c>
      <c r="F282" s="3" t="str">
        <f t="shared" si="39"/>
        <v>Mar</v>
      </c>
      <c r="G282" s="4" t="s">
        <v>11</v>
      </c>
      <c r="H282" s="4" t="s">
        <v>12</v>
      </c>
      <c r="I282" s="4" t="s">
        <v>19</v>
      </c>
      <c r="J282" s="4" t="s">
        <v>16</v>
      </c>
      <c r="K282" s="4" t="s">
        <v>23</v>
      </c>
      <c r="L282" s="4" t="s">
        <v>29</v>
      </c>
      <c r="M282" s="6">
        <v>1</v>
      </c>
      <c r="N282" s="7">
        <v>195.06</v>
      </c>
      <c r="O282" s="8">
        <v>0.1</v>
      </c>
      <c r="P282" s="7">
        <v>106.68</v>
      </c>
      <c r="Q282" s="7">
        <f t="shared" si="32"/>
        <v>175.554</v>
      </c>
      <c r="R282" s="7">
        <f t="shared" si="33"/>
        <v>106.68</v>
      </c>
      <c r="S282" s="7">
        <f t="shared" si="34"/>
        <v>68.873999999999995</v>
      </c>
      <c r="T282" s="9">
        <f t="shared" si="35"/>
        <v>0.39232372945076727</v>
      </c>
      <c r="U282" s="10">
        <v>1</v>
      </c>
    </row>
    <row r="283" spans="1:21" ht="15.6" x14ac:dyDescent="0.3">
      <c r="A283" s="11">
        <v>3551</v>
      </c>
      <c r="B283" s="12">
        <v>46082</v>
      </c>
      <c r="C283" s="4">
        <f t="shared" si="36"/>
        <v>2026</v>
      </c>
      <c r="D283" s="5">
        <f t="shared" si="37"/>
        <v>1</v>
      </c>
      <c r="E283" s="4">
        <f t="shared" si="38"/>
        <v>3</v>
      </c>
      <c r="F283" s="3" t="str">
        <f t="shared" si="39"/>
        <v>Mar</v>
      </c>
      <c r="G283" s="13" t="s">
        <v>6</v>
      </c>
      <c r="H283" s="13" t="s">
        <v>41</v>
      </c>
      <c r="I283" s="13" t="s">
        <v>28</v>
      </c>
      <c r="J283" s="13" t="s">
        <v>3</v>
      </c>
      <c r="K283" s="13" t="s">
        <v>4</v>
      </c>
      <c r="L283" s="13" t="s">
        <v>30</v>
      </c>
      <c r="M283" s="14">
        <v>2</v>
      </c>
      <c r="N283" s="15">
        <v>100.79</v>
      </c>
      <c r="O283" s="16">
        <v>0.05</v>
      </c>
      <c r="P283" s="15">
        <v>49</v>
      </c>
      <c r="Q283" s="15">
        <f t="shared" si="32"/>
        <v>191.501</v>
      </c>
      <c r="R283" s="15">
        <f t="shared" si="33"/>
        <v>98</v>
      </c>
      <c r="S283" s="15">
        <f t="shared" si="34"/>
        <v>93.501000000000005</v>
      </c>
      <c r="T283" s="17">
        <f t="shared" si="35"/>
        <v>0.48825332504791097</v>
      </c>
      <c r="U283" s="18">
        <v>1</v>
      </c>
    </row>
    <row r="284" spans="1:21" ht="15.6" x14ac:dyDescent="0.3">
      <c r="A284" s="2">
        <v>4157</v>
      </c>
      <c r="B284" s="3">
        <v>46082</v>
      </c>
      <c r="C284" s="4">
        <f t="shared" si="36"/>
        <v>2026</v>
      </c>
      <c r="D284" s="5">
        <f t="shared" si="37"/>
        <v>1</v>
      </c>
      <c r="E284" s="4">
        <f t="shared" si="38"/>
        <v>3</v>
      </c>
      <c r="F284" s="3" t="str">
        <f t="shared" si="39"/>
        <v>Mar</v>
      </c>
      <c r="G284" s="4" t="s">
        <v>20</v>
      </c>
      <c r="H284" s="4" t="s">
        <v>33</v>
      </c>
      <c r="I284" s="4" t="s">
        <v>2</v>
      </c>
      <c r="J284" s="4" t="s">
        <v>13</v>
      </c>
      <c r="K284" s="4" t="s">
        <v>4</v>
      </c>
      <c r="L284" s="4" t="s">
        <v>22</v>
      </c>
      <c r="M284" s="6">
        <v>5</v>
      </c>
      <c r="N284" s="7">
        <v>51.92</v>
      </c>
      <c r="O284" s="8">
        <v>0.15</v>
      </c>
      <c r="P284" s="7">
        <v>22.24</v>
      </c>
      <c r="Q284" s="7">
        <f t="shared" si="32"/>
        <v>220.66000000000003</v>
      </c>
      <c r="R284" s="7">
        <f t="shared" si="33"/>
        <v>111.19999999999999</v>
      </c>
      <c r="S284" s="7">
        <f t="shared" si="34"/>
        <v>109.46000000000004</v>
      </c>
      <c r="T284" s="9">
        <f t="shared" si="35"/>
        <v>0.49605728269736254</v>
      </c>
      <c r="U284" s="10">
        <v>1</v>
      </c>
    </row>
    <row r="285" spans="1:21" ht="15.6" x14ac:dyDescent="0.3">
      <c r="A285" s="11">
        <v>4398</v>
      </c>
      <c r="B285" s="12">
        <v>46082</v>
      </c>
      <c r="C285" s="4">
        <f t="shared" si="36"/>
        <v>2026</v>
      </c>
      <c r="D285" s="5">
        <f t="shared" si="37"/>
        <v>1</v>
      </c>
      <c r="E285" s="4">
        <f t="shared" si="38"/>
        <v>3</v>
      </c>
      <c r="F285" s="3" t="str">
        <f t="shared" si="39"/>
        <v>Mar</v>
      </c>
      <c r="G285" s="13" t="s">
        <v>20</v>
      </c>
      <c r="H285" s="13" t="s">
        <v>31</v>
      </c>
      <c r="I285" s="13" t="s">
        <v>2</v>
      </c>
      <c r="J285" s="13" t="s">
        <v>13</v>
      </c>
      <c r="K285" s="13" t="s">
        <v>23</v>
      </c>
      <c r="L285" s="13" t="s">
        <v>51</v>
      </c>
      <c r="M285" s="14">
        <v>1</v>
      </c>
      <c r="N285" s="15">
        <v>123.99</v>
      </c>
      <c r="O285" s="16">
        <v>0.05</v>
      </c>
      <c r="P285" s="15">
        <v>61.67</v>
      </c>
      <c r="Q285" s="15">
        <f t="shared" si="32"/>
        <v>117.79049999999999</v>
      </c>
      <c r="R285" s="15">
        <f t="shared" si="33"/>
        <v>61.67</v>
      </c>
      <c r="S285" s="15">
        <f t="shared" si="34"/>
        <v>56.120499999999993</v>
      </c>
      <c r="T285" s="17">
        <f t="shared" si="35"/>
        <v>0.47644334644984099</v>
      </c>
      <c r="U285" s="18">
        <v>1</v>
      </c>
    </row>
    <row r="286" spans="1:21" ht="15.6" x14ac:dyDescent="0.3">
      <c r="A286" s="2">
        <v>4951</v>
      </c>
      <c r="B286" s="3">
        <v>46082</v>
      </c>
      <c r="C286" s="4">
        <f t="shared" si="36"/>
        <v>2026</v>
      </c>
      <c r="D286" s="5">
        <f t="shared" si="37"/>
        <v>1</v>
      </c>
      <c r="E286" s="4">
        <f t="shared" si="38"/>
        <v>3</v>
      </c>
      <c r="F286" s="3" t="str">
        <f t="shared" si="39"/>
        <v>Mar</v>
      </c>
      <c r="G286" s="4" t="s">
        <v>6</v>
      </c>
      <c r="H286" s="4" t="s">
        <v>49</v>
      </c>
      <c r="I286" s="4" t="s">
        <v>2</v>
      </c>
      <c r="J286" s="4" t="s">
        <v>13</v>
      </c>
      <c r="K286" s="4" t="s">
        <v>23</v>
      </c>
      <c r="L286" s="4" t="s">
        <v>24</v>
      </c>
      <c r="M286" s="6">
        <v>1</v>
      </c>
      <c r="N286" s="7">
        <v>344.8</v>
      </c>
      <c r="O286" s="8">
        <v>0.05</v>
      </c>
      <c r="P286" s="7">
        <v>196.14</v>
      </c>
      <c r="Q286" s="7">
        <f t="shared" si="32"/>
        <v>327.56</v>
      </c>
      <c r="R286" s="7">
        <f t="shared" si="33"/>
        <v>196.14</v>
      </c>
      <c r="S286" s="7">
        <f t="shared" si="34"/>
        <v>131.42000000000002</v>
      </c>
      <c r="T286" s="9">
        <f t="shared" si="35"/>
        <v>0.40120893882036884</v>
      </c>
      <c r="U286" s="10">
        <v>1</v>
      </c>
    </row>
    <row r="287" spans="1:21" ht="15.6" x14ac:dyDescent="0.3">
      <c r="A287" s="11">
        <v>1354</v>
      </c>
      <c r="B287" s="12">
        <v>46083</v>
      </c>
      <c r="C287" s="4">
        <f t="shared" si="36"/>
        <v>2026</v>
      </c>
      <c r="D287" s="5">
        <f t="shared" si="37"/>
        <v>1</v>
      </c>
      <c r="E287" s="4">
        <f t="shared" si="38"/>
        <v>3</v>
      </c>
      <c r="F287" s="3" t="str">
        <f t="shared" si="39"/>
        <v>Mar</v>
      </c>
      <c r="G287" s="13" t="s">
        <v>20</v>
      </c>
      <c r="H287" s="13" t="s">
        <v>33</v>
      </c>
      <c r="I287" s="13" t="s">
        <v>28</v>
      </c>
      <c r="J287" s="13" t="s">
        <v>3</v>
      </c>
      <c r="K287" s="13" t="s">
        <v>14</v>
      </c>
      <c r="L287" s="13" t="s">
        <v>44</v>
      </c>
      <c r="M287" s="14">
        <v>3</v>
      </c>
      <c r="N287" s="15">
        <v>131.91999999999999</v>
      </c>
      <c r="O287" s="16">
        <v>0.05</v>
      </c>
      <c r="P287" s="15">
        <v>67.47</v>
      </c>
      <c r="Q287" s="15">
        <f t="shared" si="32"/>
        <v>375.97199999999998</v>
      </c>
      <c r="R287" s="15">
        <f t="shared" si="33"/>
        <v>202.41</v>
      </c>
      <c r="S287" s="15">
        <f t="shared" si="34"/>
        <v>173.56199999999998</v>
      </c>
      <c r="T287" s="17">
        <f t="shared" si="35"/>
        <v>0.46163544093709102</v>
      </c>
      <c r="U287" s="18">
        <v>1</v>
      </c>
    </row>
    <row r="288" spans="1:21" ht="15.6" x14ac:dyDescent="0.3">
      <c r="A288" s="2">
        <v>2042</v>
      </c>
      <c r="B288" s="3">
        <v>46083</v>
      </c>
      <c r="C288" s="4">
        <f t="shared" si="36"/>
        <v>2026</v>
      </c>
      <c r="D288" s="5">
        <f t="shared" si="37"/>
        <v>1</v>
      </c>
      <c r="E288" s="4">
        <f t="shared" si="38"/>
        <v>3</v>
      </c>
      <c r="F288" s="3" t="str">
        <f t="shared" si="39"/>
        <v>Mar</v>
      </c>
      <c r="G288" s="4" t="s">
        <v>11</v>
      </c>
      <c r="H288" s="4" t="s">
        <v>52</v>
      </c>
      <c r="I288" s="4" t="s">
        <v>2</v>
      </c>
      <c r="J288" s="4" t="s">
        <v>16</v>
      </c>
      <c r="K288" s="4" t="s">
        <v>9</v>
      </c>
      <c r="L288" s="4" t="s">
        <v>17</v>
      </c>
      <c r="M288" s="6">
        <v>3</v>
      </c>
      <c r="N288" s="7">
        <v>146.99</v>
      </c>
      <c r="O288" s="8">
        <v>0</v>
      </c>
      <c r="P288" s="7">
        <v>80.069999999999993</v>
      </c>
      <c r="Q288" s="7">
        <f t="shared" si="32"/>
        <v>440.97</v>
      </c>
      <c r="R288" s="7">
        <f t="shared" si="33"/>
        <v>240.20999999999998</v>
      </c>
      <c r="S288" s="7">
        <f t="shared" si="34"/>
        <v>200.76000000000005</v>
      </c>
      <c r="T288" s="9">
        <f t="shared" si="35"/>
        <v>0.45526906592285199</v>
      </c>
      <c r="U288" s="10">
        <v>1</v>
      </c>
    </row>
    <row r="289" spans="1:21" ht="15.6" x14ac:dyDescent="0.3">
      <c r="A289" s="11">
        <v>3895</v>
      </c>
      <c r="B289" s="12">
        <v>46083</v>
      </c>
      <c r="C289" s="4">
        <f t="shared" si="36"/>
        <v>2026</v>
      </c>
      <c r="D289" s="5">
        <f t="shared" si="37"/>
        <v>1</v>
      </c>
      <c r="E289" s="4">
        <f t="shared" si="38"/>
        <v>3</v>
      </c>
      <c r="F289" s="3" t="str">
        <f t="shared" si="39"/>
        <v>Mar</v>
      </c>
      <c r="G289" s="13" t="s">
        <v>20</v>
      </c>
      <c r="H289" s="13" t="s">
        <v>31</v>
      </c>
      <c r="I289" s="13" t="s">
        <v>2</v>
      </c>
      <c r="J289" s="13" t="s">
        <v>16</v>
      </c>
      <c r="K289" s="13" t="s">
        <v>14</v>
      </c>
      <c r="L289" s="13" t="s">
        <v>48</v>
      </c>
      <c r="M289" s="14">
        <v>2</v>
      </c>
      <c r="N289" s="15">
        <v>164.74</v>
      </c>
      <c r="O289" s="16">
        <v>0.05</v>
      </c>
      <c r="P289" s="15">
        <v>89.9</v>
      </c>
      <c r="Q289" s="15">
        <f t="shared" si="32"/>
        <v>313.00600000000003</v>
      </c>
      <c r="R289" s="15">
        <f t="shared" si="33"/>
        <v>179.8</v>
      </c>
      <c r="S289" s="15">
        <f t="shared" si="34"/>
        <v>133.20600000000002</v>
      </c>
      <c r="T289" s="17">
        <f t="shared" si="35"/>
        <v>0.42557011686676932</v>
      </c>
      <c r="U289" s="18">
        <v>1</v>
      </c>
    </row>
    <row r="290" spans="1:21" ht="15.6" x14ac:dyDescent="0.3">
      <c r="A290" s="2">
        <v>5074</v>
      </c>
      <c r="B290" s="3">
        <v>46083</v>
      </c>
      <c r="C290" s="4">
        <f t="shared" si="36"/>
        <v>2026</v>
      </c>
      <c r="D290" s="5">
        <f t="shared" si="37"/>
        <v>1</v>
      </c>
      <c r="E290" s="4">
        <f t="shared" si="38"/>
        <v>3</v>
      </c>
      <c r="F290" s="3" t="str">
        <f t="shared" si="39"/>
        <v>Mar</v>
      </c>
      <c r="G290" s="4" t="s">
        <v>20</v>
      </c>
      <c r="H290" s="4" t="s">
        <v>31</v>
      </c>
      <c r="I290" s="4" t="s">
        <v>2</v>
      </c>
      <c r="J290" s="4" t="s">
        <v>3</v>
      </c>
      <c r="K290" s="4" t="s">
        <v>9</v>
      </c>
      <c r="L290" s="4" t="s">
        <v>10</v>
      </c>
      <c r="M290" s="6">
        <v>2</v>
      </c>
      <c r="N290" s="7">
        <v>89.81</v>
      </c>
      <c r="O290" s="8">
        <v>0</v>
      </c>
      <c r="P290" s="7">
        <v>46.44</v>
      </c>
      <c r="Q290" s="7">
        <f t="shared" si="32"/>
        <v>179.62</v>
      </c>
      <c r="R290" s="7">
        <f t="shared" si="33"/>
        <v>92.88</v>
      </c>
      <c r="S290" s="7">
        <f t="shared" si="34"/>
        <v>86.740000000000009</v>
      </c>
      <c r="T290" s="9">
        <f t="shared" si="35"/>
        <v>0.482908362097762</v>
      </c>
      <c r="U290" s="10">
        <v>1</v>
      </c>
    </row>
    <row r="291" spans="1:21" ht="15.6" x14ac:dyDescent="0.3">
      <c r="A291" s="11">
        <v>179</v>
      </c>
      <c r="B291" s="12">
        <v>46084</v>
      </c>
      <c r="C291" s="4">
        <f t="shared" si="36"/>
        <v>2026</v>
      </c>
      <c r="D291" s="5">
        <f t="shared" si="37"/>
        <v>1</v>
      </c>
      <c r="E291" s="4">
        <f t="shared" si="38"/>
        <v>3</v>
      </c>
      <c r="F291" s="3" t="str">
        <f t="shared" si="39"/>
        <v>Mar</v>
      </c>
      <c r="G291" s="13" t="s">
        <v>11</v>
      </c>
      <c r="H291" s="13" t="s">
        <v>52</v>
      </c>
      <c r="I291" s="13" t="s">
        <v>19</v>
      </c>
      <c r="J291" s="13" t="s">
        <v>3</v>
      </c>
      <c r="K291" s="13" t="s">
        <v>34</v>
      </c>
      <c r="L291" s="13" t="s">
        <v>42</v>
      </c>
      <c r="M291" s="14">
        <v>1</v>
      </c>
      <c r="N291" s="15">
        <v>35.369999999999997</v>
      </c>
      <c r="O291" s="16">
        <v>0</v>
      </c>
      <c r="P291" s="15">
        <v>13.88</v>
      </c>
      <c r="Q291" s="15">
        <f t="shared" si="32"/>
        <v>35.369999999999997</v>
      </c>
      <c r="R291" s="15">
        <f t="shared" si="33"/>
        <v>13.88</v>
      </c>
      <c r="S291" s="15">
        <f t="shared" si="34"/>
        <v>21.489999999999995</v>
      </c>
      <c r="T291" s="17">
        <f t="shared" si="35"/>
        <v>0.60757704269154644</v>
      </c>
      <c r="U291" s="18">
        <v>1</v>
      </c>
    </row>
    <row r="292" spans="1:21" ht="15.6" x14ac:dyDescent="0.3">
      <c r="A292" s="2">
        <v>459</v>
      </c>
      <c r="B292" s="3">
        <v>46084</v>
      </c>
      <c r="C292" s="4">
        <f t="shared" si="36"/>
        <v>2026</v>
      </c>
      <c r="D292" s="5">
        <f t="shared" si="37"/>
        <v>1</v>
      </c>
      <c r="E292" s="4">
        <f t="shared" si="38"/>
        <v>3</v>
      </c>
      <c r="F292" s="3" t="str">
        <f t="shared" si="39"/>
        <v>Mar</v>
      </c>
      <c r="G292" s="4" t="s">
        <v>6</v>
      </c>
      <c r="H292" s="4" t="s">
        <v>43</v>
      </c>
      <c r="I292" s="4" t="s">
        <v>28</v>
      </c>
      <c r="J292" s="4" t="s">
        <v>13</v>
      </c>
      <c r="K292" s="4" t="s">
        <v>4</v>
      </c>
      <c r="L292" s="4" t="s">
        <v>22</v>
      </c>
      <c r="M292" s="6">
        <v>4</v>
      </c>
      <c r="N292" s="7">
        <v>50.64</v>
      </c>
      <c r="O292" s="8">
        <v>0</v>
      </c>
      <c r="P292" s="7">
        <v>23.09</v>
      </c>
      <c r="Q292" s="7">
        <f t="shared" si="32"/>
        <v>202.56</v>
      </c>
      <c r="R292" s="7">
        <f t="shared" si="33"/>
        <v>92.36</v>
      </c>
      <c r="S292" s="7">
        <f t="shared" si="34"/>
        <v>110.2</v>
      </c>
      <c r="T292" s="9">
        <f t="shared" si="35"/>
        <v>0.54403633491311221</v>
      </c>
      <c r="U292" s="10">
        <v>1</v>
      </c>
    </row>
    <row r="293" spans="1:21" ht="15.6" x14ac:dyDescent="0.3">
      <c r="A293" s="11">
        <v>525</v>
      </c>
      <c r="B293" s="12">
        <v>46084</v>
      </c>
      <c r="C293" s="4">
        <f t="shared" si="36"/>
        <v>2026</v>
      </c>
      <c r="D293" s="5">
        <f t="shared" si="37"/>
        <v>1</v>
      </c>
      <c r="E293" s="4">
        <f t="shared" si="38"/>
        <v>3</v>
      </c>
      <c r="F293" s="3" t="str">
        <f t="shared" si="39"/>
        <v>Mar</v>
      </c>
      <c r="G293" s="13" t="s">
        <v>20</v>
      </c>
      <c r="H293" s="13" t="s">
        <v>31</v>
      </c>
      <c r="I293" s="13" t="s">
        <v>19</v>
      </c>
      <c r="J293" s="13" t="s">
        <v>3</v>
      </c>
      <c r="K293" s="13" t="s">
        <v>9</v>
      </c>
      <c r="L293" s="13" t="s">
        <v>17</v>
      </c>
      <c r="M293" s="14">
        <v>1</v>
      </c>
      <c r="N293" s="15">
        <v>146.37</v>
      </c>
      <c r="O293" s="16">
        <v>0</v>
      </c>
      <c r="P293" s="15">
        <v>78.3</v>
      </c>
      <c r="Q293" s="15">
        <f t="shared" si="32"/>
        <v>146.37</v>
      </c>
      <c r="R293" s="15">
        <f t="shared" si="33"/>
        <v>78.3</v>
      </c>
      <c r="S293" s="15">
        <f t="shared" si="34"/>
        <v>68.070000000000007</v>
      </c>
      <c r="T293" s="17">
        <f t="shared" si="35"/>
        <v>0.46505431440869033</v>
      </c>
      <c r="U293" s="18">
        <v>1</v>
      </c>
    </row>
    <row r="294" spans="1:21" ht="15.6" x14ac:dyDescent="0.3">
      <c r="A294" s="2">
        <v>3374</v>
      </c>
      <c r="B294" s="3">
        <v>46084</v>
      </c>
      <c r="C294" s="4">
        <f t="shared" si="36"/>
        <v>2026</v>
      </c>
      <c r="D294" s="5">
        <f t="shared" si="37"/>
        <v>1</v>
      </c>
      <c r="E294" s="4">
        <f t="shared" si="38"/>
        <v>3</v>
      </c>
      <c r="F294" s="3" t="str">
        <f t="shared" si="39"/>
        <v>Mar</v>
      </c>
      <c r="G294" s="4" t="s">
        <v>11</v>
      </c>
      <c r="H294" s="4" t="s">
        <v>12</v>
      </c>
      <c r="I294" s="4" t="s">
        <v>2</v>
      </c>
      <c r="J294" s="4" t="s">
        <v>3</v>
      </c>
      <c r="K294" s="4" t="s">
        <v>9</v>
      </c>
      <c r="L294" s="4" t="s">
        <v>17</v>
      </c>
      <c r="M294" s="6">
        <v>3</v>
      </c>
      <c r="N294" s="7">
        <v>143.74</v>
      </c>
      <c r="O294" s="8">
        <v>0</v>
      </c>
      <c r="P294" s="7">
        <v>81.58</v>
      </c>
      <c r="Q294" s="7">
        <f t="shared" si="32"/>
        <v>431.22</v>
      </c>
      <c r="R294" s="7">
        <f t="shared" si="33"/>
        <v>244.74</v>
      </c>
      <c r="S294" s="7">
        <f t="shared" si="34"/>
        <v>186.48000000000002</v>
      </c>
      <c r="T294" s="9">
        <f t="shared" si="35"/>
        <v>0.43244747460692917</v>
      </c>
      <c r="U294" s="10">
        <v>1</v>
      </c>
    </row>
    <row r="295" spans="1:21" ht="15.6" x14ac:dyDescent="0.3">
      <c r="A295" s="11">
        <v>3850</v>
      </c>
      <c r="B295" s="12">
        <v>46084</v>
      </c>
      <c r="C295" s="4">
        <f t="shared" si="36"/>
        <v>2026</v>
      </c>
      <c r="D295" s="5">
        <f t="shared" si="37"/>
        <v>1</v>
      </c>
      <c r="E295" s="4">
        <f t="shared" si="38"/>
        <v>3</v>
      </c>
      <c r="F295" s="3" t="str">
        <f t="shared" si="39"/>
        <v>Mar</v>
      </c>
      <c r="G295" s="13" t="s">
        <v>20</v>
      </c>
      <c r="H295" s="13" t="s">
        <v>31</v>
      </c>
      <c r="I295" s="13" t="s">
        <v>28</v>
      </c>
      <c r="J295" s="13" t="s">
        <v>13</v>
      </c>
      <c r="K295" s="13" t="s">
        <v>23</v>
      </c>
      <c r="L295" s="13" t="s">
        <v>40</v>
      </c>
      <c r="M295" s="14">
        <v>2</v>
      </c>
      <c r="N295" s="15">
        <v>81.94</v>
      </c>
      <c r="O295" s="16">
        <v>0.1</v>
      </c>
      <c r="P295" s="15">
        <v>39.9</v>
      </c>
      <c r="Q295" s="15">
        <f t="shared" si="32"/>
        <v>147.49199999999999</v>
      </c>
      <c r="R295" s="15">
        <f t="shared" si="33"/>
        <v>79.8</v>
      </c>
      <c r="S295" s="15">
        <f t="shared" si="34"/>
        <v>67.691999999999993</v>
      </c>
      <c r="T295" s="17">
        <f t="shared" si="35"/>
        <v>0.45895370596371327</v>
      </c>
      <c r="U295" s="18">
        <v>1</v>
      </c>
    </row>
    <row r="296" spans="1:21" ht="15.6" x14ac:dyDescent="0.3">
      <c r="A296" s="2">
        <v>4004</v>
      </c>
      <c r="B296" s="3">
        <v>46084</v>
      </c>
      <c r="C296" s="4">
        <f t="shared" si="36"/>
        <v>2026</v>
      </c>
      <c r="D296" s="5">
        <f t="shared" si="37"/>
        <v>1</v>
      </c>
      <c r="E296" s="4">
        <f t="shared" si="38"/>
        <v>3</v>
      </c>
      <c r="F296" s="3" t="str">
        <f t="shared" si="39"/>
        <v>Mar</v>
      </c>
      <c r="G296" s="4" t="s">
        <v>11</v>
      </c>
      <c r="H296" s="4" t="s">
        <v>25</v>
      </c>
      <c r="I296" s="4" t="s">
        <v>2</v>
      </c>
      <c r="J296" s="4" t="s">
        <v>13</v>
      </c>
      <c r="K296" s="4" t="s">
        <v>14</v>
      </c>
      <c r="L296" s="4" t="s">
        <v>32</v>
      </c>
      <c r="M296" s="6">
        <v>1</v>
      </c>
      <c r="N296" s="7">
        <v>46.46</v>
      </c>
      <c r="O296" s="8">
        <v>0.1</v>
      </c>
      <c r="P296" s="7">
        <v>17.989999999999998</v>
      </c>
      <c r="Q296" s="7">
        <f t="shared" si="32"/>
        <v>41.814</v>
      </c>
      <c r="R296" s="7">
        <f t="shared" si="33"/>
        <v>17.989999999999998</v>
      </c>
      <c r="S296" s="7">
        <f t="shared" si="34"/>
        <v>23.824000000000002</v>
      </c>
      <c r="T296" s="9">
        <f t="shared" si="35"/>
        <v>0.56976132395848289</v>
      </c>
      <c r="U296" s="10">
        <v>1</v>
      </c>
    </row>
    <row r="297" spans="1:21" ht="15.6" x14ac:dyDescent="0.3">
      <c r="A297" s="11">
        <v>788</v>
      </c>
      <c r="B297" s="12">
        <v>46085</v>
      </c>
      <c r="C297" s="4">
        <f t="shared" si="36"/>
        <v>2026</v>
      </c>
      <c r="D297" s="5">
        <f t="shared" si="37"/>
        <v>1</v>
      </c>
      <c r="E297" s="4">
        <f t="shared" si="38"/>
        <v>3</v>
      </c>
      <c r="F297" s="3" t="str">
        <f t="shared" si="39"/>
        <v>Mar</v>
      </c>
      <c r="G297" s="13" t="s">
        <v>6</v>
      </c>
      <c r="H297" s="13" t="s">
        <v>41</v>
      </c>
      <c r="I297" s="13" t="s">
        <v>2</v>
      </c>
      <c r="J297" s="13" t="s">
        <v>13</v>
      </c>
      <c r="K297" s="13" t="s">
        <v>4</v>
      </c>
      <c r="L297" s="13" t="s">
        <v>26</v>
      </c>
      <c r="M297" s="14">
        <v>3</v>
      </c>
      <c r="N297" s="15">
        <v>39.49</v>
      </c>
      <c r="O297" s="16">
        <v>0</v>
      </c>
      <c r="P297" s="15">
        <v>16.420000000000002</v>
      </c>
      <c r="Q297" s="15">
        <f t="shared" si="32"/>
        <v>118.47</v>
      </c>
      <c r="R297" s="15">
        <f t="shared" si="33"/>
        <v>49.260000000000005</v>
      </c>
      <c r="S297" s="15">
        <f t="shared" si="34"/>
        <v>69.209999999999994</v>
      </c>
      <c r="T297" s="17">
        <f t="shared" si="35"/>
        <v>0.58419853127374011</v>
      </c>
      <c r="U297" s="18">
        <v>1</v>
      </c>
    </row>
    <row r="298" spans="1:21" ht="15.6" x14ac:dyDescent="0.3">
      <c r="A298" s="2">
        <v>1717</v>
      </c>
      <c r="B298" s="3">
        <v>46085</v>
      </c>
      <c r="C298" s="4">
        <f t="shared" si="36"/>
        <v>2026</v>
      </c>
      <c r="D298" s="5">
        <f t="shared" si="37"/>
        <v>1</v>
      </c>
      <c r="E298" s="4">
        <f t="shared" si="38"/>
        <v>3</v>
      </c>
      <c r="F298" s="3" t="str">
        <f t="shared" si="39"/>
        <v>Mar</v>
      </c>
      <c r="G298" s="4" t="s">
        <v>20</v>
      </c>
      <c r="H298" s="4" t="s">
        <v>47</v>
      </c>
      <c r="I298" s="4" t="s">
        <v>2</v>
      </c>
      <c r="J298" s="4" t="s">
        <v>3</v>
      </c>
      <c r="K298" s="4" t="s">
        <v>34</v>
      </c>
      <c r="L298" s="4" t="s">
        <v>35</v>
      </c>
      <c r="M298" s="6">
        <v>1</v>
      </c>
      <c r="N298" s="7">
        <v>40.909999999999997</v>
      </c>
      <c r="O298" s="8">
        <v>0</v>
      </c>
      <c r="P298" s="7">
        <v>14.89</v>
      </c>
      <c r="Q298" s="7">
        <f t="shared" si="32"/>
        <v>40.909999999999997</v>
      </c>
      <c r="R298" s="7">
        <f t="shared" si="33"/>
        <v>14.89</v>
      </c>
      <c r="S298" s="7">
        <f t="shared" si="34"/>
        <v>26.019999999999996</v>
      </c>
      <c r="T298" s="9">
        <f t="shared" si="35"/>
        <v>0.63603031043754577</v>
      </c>
      <c r="U298" s="10">
        <v>1</v>
      </c>
    </row>
    <row r="299" spans="1:21" ht="15.6" x14ac:dyDescent="0.3">
      <c r="A299" s="11">
        <v>1819</v>
      </c>
      <c r="B299" s="12">
        <v>46085</v>
      </c>
      <c r="C299" s="4">
        <f t="shared" si="36"/>
        <v>2026</v>
      </c>
      <c r="D299" s="5">
        <f t="shared" si="37"/>
        <v>1</v>
      </c>
      <c r="E299" s="4">
        <f t="shared" si="38"/>
        <v>3</v>
      </c>
      <c r="F299" s="3" t="str">
        <f t="shared" si="39"/>
        <v>Mar</v>
      </c>
      <c r="G299" s="13" t="s">
        <v>20</v>
      </c>
      <c r="H299" s="13" t="s">
        <v>33</v>
      </c>
      <c r="I299" s="13" t="s">
        <v>28</v>
      </c>
      <c r="J299" s="13" t="s">
        <v>13</v>
      </c>
      <c r="K299" s="13" t="s">
        <v>4</v>
      </c>
      <c r="L299" s="13" t="s">
        <v>22</v>
      </c>
      <c r="M299" s="14">
        <v>1</v>
      </c>
      <c r="N299" s="15">
        <v>49.94</v>
      </c>
      <c r="O299" s="16">
        <v>0.1</v>
      </c>
      <c r="P299" s="15">
        <v>21.84</v>
      </c>
      <c r="Q299" s="15">
        <f t="shared" si="32"/>
        <v>44.945999999999998</v>
      </c>
      <c r="R299" s="15">
        <f t="shared" si="33"/>
        <v>21.84</v>
      </c>
      <c r="S299" s="15">
        <f t="shared" si="34"/>
        <v>23.105999999999998</v>
      </c>
      <c r="T299" s="17">
        <f t="shared" si="35"/>
        <v>0.51408356694700308</v>
      </c>
      <c r="U299" s="18">
        <v>1</v>
      </c>
    </row>
    <row r="300" spans="1:21" ht="15.6" x14ac:dyDescent="0.3">
      <c r="A300" s="2">
        <v>1992</v>
      </c>
      <c r="B300" s="3">
        <v>46085</v>
      </c>
      <c r="C300" s="4">
        <f t="shared" si="36"/>
        <v>2026</v>
      </c>
      <c r="D300" s="5">
        <f t="shared" si="37"/>
        <v>1</v>
      </c>
      <c r="E300" s="4">
        <f t="shared" si="38"/>
        <v>3</v>
      </c>
      <c r="F300" s="3" t="str">
        <f t="shared" si="39"/>
        <v>Mar</v>
      </c>
      <c r="G300" s="4" t="s">
        <v>11</v>
      </c>
      <c r="H300" s="4" t="s">
        <v>25</v>
      </c>
      <c r="I300" s="4" t="s">
        <v>2</v>
      </c>
      <c r="J300" s="4" t="s">
        <v>16</v>
      </c>
      <c r="K300" s="4" t="s">
        <v>14</v>
      </c>
      <c r="L300" s="4" t="s">
        <v>15</v>
      </c>
      <c r="M300" s="6">
        <v>1</v>
      </c>
      <c r="N300" s="7">
        <v>35.520000000000003</v>
      </c>
      <c r="O300" s="8">
        <v>0</v>
      </c>
      <c r="P300" s="7">
        <v>13.21</v>
      </c>
      <c r="Q300" s="7">
        <f t="shared" si="32"/>
        <v>35.520000000000003</v>
      </c>
      <c r="R300" s="7">
        <f t="shared" si="33"/>
        <v>13.21</v>
      </c>
      <c r="S300" s="7">
        <f t="shared" si="34"/>
        <v>22.310000000000002</v>
      </c>
      <c r="T300" s="9">
        <f t="shared" si="35"/>
        <v>0.62809684684684686</v>
      </c>
      <c r="U300" s="10">
        <v>1</v>
      </c>
    </row>
    <row r="301" spans="1:21" ht="15.6" x14ac:dyDescent="0.3">
      <c r="A301" s="11">
        <v>2499</v>
      </c>
      <c r="B301" s="12">
        <v>46085</v>
      </c>
      <c r="C301" s="4">
        <f t="shared" si="36"/>
        <v>2026</v>
      </c>
      <c r="D301" s="5">
        <f t="shared" si="37"/>
        <v>1</v>
      </c>
      <c r="E301" s="4">
        <f t="shared" si="38"/>
        <v>3</v>
      </c>
      <c r="F301" s="3" t="str">
        <f t="shared" si="39"/>
        <v>Mar</v>
      </c>
      <c r="G301" s="13" t="s">
        <v>20</v>
      </c>
      <c r="H301" s="13" t="s">
        <v>31</v>
      </c>
      <c r="I301" s="13" t="s">
        <v>19</v>
      </c>
      <c r="J301" s="13" t="s">
        <v>13</v>
      </c>
      <c r="K301" s="13" t="s">
        <v>23</v>
      </c>
      <c r="L301" s="13" t="s">
        <v>24</v>
      </c>
      <c r="M301" s="14">
        <v>2</v>
      </c>
      <c r="N301" s="15">
        <v>341.1</v>
      </c>
      <c r="O301" s="16">
        <v>0</v>
      </c>
      <c r="P301" s="15">
        <v>200.19</v>
      </c>
      <c r="Q301" s="15">
        <f t="shared" si="32"/>
        <v>682.2</v>
      </c>
      <c r="R301" s="15">
        <f t="shared" si="33"/>
        <v>400.38</v>
      </c>
      <c r="S301" s="15">
        <f t="shared" si="34"/>
        <v>281.82000000000005</v>
      </c>
      <c r="T301" s="17">
        <f t="shared" si="35"/>
        <v>0.41310466138962187</v>
      </c>
      <c r="U301" s="18">
        <v>1</v>
      </c>
    </row>
    <row r="302" spans="1:21" ht="15.6" x14ac:dyDescent="0.3">
      <c r="A302" s="2">
        <v>2698</v>
      </c>
      <c r="B302" s="3">
        <v>46085</v>
      </c>
      <c r="C302" s="4">
        <f t="shared" si="36"/>
        <v>2026</v>
      </c>
      <c r="D302" s="5">
        <f t="shared" si="37"/>
        <v>1</v>
      </c>
      <c r="E302" s="4">
        <f t="shared" si="38"/>
        <v>3</v>
      </c>
      <c r="F302" s="3" t="str">
        <f t="shared" si="39"/>
        <v>Mar</v>
      </c>
      <c r="G302" s="4" t="s">
        <v>11</v>
      </c>
      <c r="H302" s="4" t="s">
        <v>52</v>
      </c>
      <c r="I302" s="4" t="s">
        <v>28</v>
      </c>
      <c r="J302" s="4" t="s">
        <v>13</v>
      </c>
      <c r="K302" s="4" t="s">
        <v>34</v>
      </c>
      <c r="L302" s="4" t="s">
        <v>42</v>
      </c>
      <c r="M302" s="6">
        <v>4</v>
      </c>
      <c r="N302" s="7">
        <v>36.08</v>
      </c>
      <c r="O302" s="8">
        <v>0</v>
      </c>
      <c r="P302" s="7">
        <v>13.89</v>
      </c>
      <c r="Q302" s="7">
        <f t="shared" si="32"/>
        <v>144.32</v>
      </c>
      <c r="R302" s="7">
        <f t="shared" si="33"/>
        <v>55.56</v>
      </c>
      <c r="S302" s="7">
        <f t="shared" si="34"/>
        <v>88.759999999999991</v>
      </c>
      <c r="T302" s="9">
        <f t="shared" si="35"/>
        <v>0.61502217294900219</v>
      </c>
      <c r="U302" s="10">
        <v>1</v>
      </c>
    </row>
    <row r="303" spans="1:21" ht="15.6" x14ac:dyDescent="0.3">
      <c r="A303" s="11">
        <v>4416</v>
      </c>
      <c r="B303" s="12">
        <v>46085</v>
      </c>
      <c r="C303" s="4">
        <f t="shared" si="36"/>
        <v>2026</v>
      </c>
      <c r="D303" s="5">
        <f t="shared" si="37"/>
        <v>1</v>
      </c>
      <c r="E303" s="4">
        <f t="shared" si="38"/>
        <v>3</v>
      </c>
      <c r="F303" s="3" t="str">
        <f t="shared" si="39"/>
        <v>Mar</v>
      </c>
      <c r="G303" s="13" t="s">
        <v>20</v>
      </c>
      <c r="H303" s="13" t="s">
        <v>21</v>
      </c>
      <c r="I303" s="13" t="s">
        <v>2</v>
      </c>
      <c r="J303" s="13" t="s">
        <v>16</v>
      </c>
      <c r="K303" s="13" t="s">
        <v>9</v>
      </c>
      <c r="L303" s="13" t="s">
        <v>37</v>
      </c>
      <c r="M303" s="14">
        <v>2</v>
      </c>
      <c r="N303" s="15">
        <v>151.69999999999999</v>
      </c>
      <c r="O303" s="16">
        <v>0</v>
      </c>
      <c r="P303" s="15">
        <v>80.44</v>
      </c>
      <c r="Q303" s="15">
        <f t="shared" si="32"/>
        <v>303.39999999999998</v>
      </c>
      <c r="R303" s="15">
        <f t="shared" si="33"/>
        <v>160.88</v>
      </c>
      <c r="S303" s="15">
        <f t="shared" si="34"/>
        <v>142.51999999999998</v>
      </c>
      <c r="T303" s="17">
        <f t="shared" si="35"/>
        <v>0.46974291364535264</v>
      </c>
      <c r="U303" s="18">
        <v>1</v>
      </c>
    </row>
    <row r="304" spans="1:21" ht="15.6" x14ac:dyDescent="0.3">
      <c r="A304" s="2">
        <v>4434</v>
      </c>
      <c r="B304" s="3">
        <v>46085</v>
      </c>
      <c r="C304" s="4">
        <f t="shared" si="36"/>
        <v>2026</v>
      </c>
      <c r="D304" s="5">
        <f t="shared" si="37"/>
        <v>1</v>
      </c>
      <c r="E304" s="4">
        <f t="shared" si="38"/>
        <v>3</v>
      </c>
      <c r="F304" s="3" t="str">
        <f t="shared" si="39"/>
        <v>Mar</v>
      </c>
      <c r="G304" s="4" t="s">
        <v>6</v>
      </c>
      <c r="H304" s="4" t="s">
        <v>27</v>
      </c>
      <c r="I304" s="4" t="s">
        <v>28</v>
      </c>
      <c r="J304" s="4" t="s">
        <v>13</v>
      </c>
      <c r="K304" s="4" t="s">
        <v>9</v>
      </c>
      <c r="L304" s="4" t="s">
        <v>37</v>
      </c>
      <c r="M304" s="6">
        <v>2</v>
      </c>
      <c r="N304" s="7">
        <v>151.55000000000001</v>
      </c>
      <c r="O304" s="8">
        <v>0.1</v>
      </c>
      <c r="P304" s="7">
        <v>80.680000000000007</v>
      </c>
      <c r="Q304" s="7">
        <f t="shared" si="32"/>
        <v>272.79000000000002</v>
      </c>
      <c r="R304" s="7">
        <f t="shared" si="33"/>
        <v>161.36000000000001</v>
      </c>
      <c r="S304" s="7">
        <f t="shared" si="34"/>
        <v>111.43</v>
      </c>
      <c r="T304" s="9">
        <f t="shared" si="35"/>
        <v>0.40848271564206901</v>
      </c>
      <c r="U304" s="10">
        <v>1</v>
      </c>
    </row>
    <row r="305" spans="1:21" ht="15.6" x14ac:dyDescent="0.3">
      <c r="A305" s="11">
        <v>4992</v>
      </c>
      <c r="B305" s="12">
        <v>46085</v>
      </c>
      <c r="C305" s="4">
        <f t="shared" si="36"/>
        <v>2026</v>
      </c>
      <c r="D305" s="5">
        <f t="shared" si="37"/>
        <v>1</v>
      </c>
      <c r="E305" s="4">
        <f t="shared" si="38"/>
        <v>3</v>
      </c>
      <c r="F305" s="3" t="str">
        <f t="shared" si="39"/>
        <v>Mar</v>
      </c>
      <c r="G305" s="13" t="s">
        <v>11</v>
      </c>
      <c r="H305" s="13" t="s">
        <v>12</v>
      </c>
      <c r="I305" s="13" t="s">
        <v>8</v>
      </c>
      <c r="J305" s="13" t="s">
        <v>16</v>
      </c>
      <c r="K305" s="13" t="s">
        <v>4</v>
      </c>
      <c r="L305" s="13" t="s">
        <v>5</v>
      </c>
      <c r="M305" s="14">
        <v>5</v>
      </c>
      <c r="N305" s="15">
        <v>82.44</v>
      </c>
      <c r="O305" s="16">
        <v>0.1</v>
      </c>
      <c r="P305" s="15">
        <v>41.57</v>
      </c>
      <c r="Q305" s="15">
        <f t="shared" si="32"/>
        <v>370.98</v>
      </c>
      <c r="R305" s="15">
        <f t="shared" si="33"/>
        <v>207.85</v>
      </c>
      <c r="S305" s="15">
        <f t="shared" si="34"/>
        <v>163.13000000000002</v>
      </c>
      <c r="T305" s="17">
        <f t="shared" si="35"/>
        <v>0.43972720901396306</v>
      </c>
      <c r="U305" s="18">
        <v>1</v>
      </c>
    </row>
    <row r="306" spans="1:21" ht="15.6" x14ac:dyDescent="0.3">
      <c r="A306" s="2">
        <v>388</v>
      </c>
      <c r="B306" s="3">
        <v>46086</v>
      </c>
      <c r="C306" s="4">
        <f t="shared" si="36"/>
        <v>2026</v>
      </c>
      <c r="D306" s="5">
        <f t="shared" si="37"/>
        <v>1</v>
      </c>
      <c r="E306" s="4">
        <f t="shared" si="38"/>
        <v>3</v>
      </c>
      <c r="F306" s="3" t="str">
        <f t="shared" si="39"/>
        <v>Mar</v>
      </c>
      <c r="G306" s="4" t="s">
        <v>20</v>
      </c>
      <c r="H306" s="4" t="s">
        <v>33</v>
      </c>
      <c r="I306" s="4" t="s">
        <v>2</v>
      </c>
      <c r="J306" s="4" t="s">
        <v>3</v>
      </c>
      <c r="K306" s="4" t="s">
        <v>34</v>
      </c>
      <c r="L306" s="4" t="s">
        <v>42</v>
      </c>
      <c r="M306" s="6">
        <v>1</v>
      </c>
      <c r="N306" s="7">
        <v>35.61</v>
      </c>
      <c r="O306" s="8">
        <v>0.05</v>
      </c>
      <c r="P306" s="7">
        <v>13.8</v>
      </c>
      <c r="Q306" s="7">
        <f t="shared" si="32"/>
        <v>33.829499999999996</v>
      </c>
      <c r="R306" s="7">
        <f t="shared" si="33"/>
        <v>13.8</v>
      </c>
      <c r="S306" s="7">
        <f t="shared" si="34"/>
        <v>20.029499999999995</v>
      </c>
      <c r="T306" s="9">
        <f t="shared" si="35"/>
        <v>0.59207200815855976</v>
      </c>
      <c r="U306" s="10">
        <v>1</v>
      </c>
    </row>
    <row r="307" spans="1:21" ht="15.6" x14ac:dyDescent="0.3">
      <c r="A307" s="11">
        <v>977</v>
      </c>
      <c r="B307" s="12">
        <v>46086</v>
      </c>
      <c r="C307" s="4">
        <f t="shared" si="36"/>
        <v>2026</v>
      </c>
      <c r="D307" s="5">
        <f t="shared" si="37"/>
        <v>1</v>
      </c>
      <c r="E307" s="4">
        <f t="shared" si="38"/>
        <v>3</v>
      </c>
      <c r="F307" s="3" t="str">
        <f t="shared" si="39"/>
        <v>Mar</v>
      </c>
      <c r="G307" s="13" t="s">
        <v>0</v>
      </c>
      <c r="H307" s="13" t="s">
        <v>1</v>
      </c>
      <c r="I307" s="13" t="s">
        <v>28</v>
      </c>
      <c r="J307" s="13" t="s">
        <v>13</v>
      </c>
      <c r="K307" s="13" t="s">
        <v>9</v>
      </c>
      <c r="L307" s="13" t="s">
        <v>37</v>
      </c>
      <c r="M307" s="14">
        <v>5</v>
      </c>
      <c r="N307" s="15">
        <v>156.13</v>
      </c>
      <c r="O307" s="16">
        <v>0</v>
      </c>
      <c r="P307" s="15">
        <v>77.03</v>
      </c>
      <c r="Q307" s="15">
        <f t="shared" si="32"/>
        <v>780.65</v>
      </c>
      <c r="R307" s="15">
        <f t="shared" si="33"/>
        <v>385.15</v>
      </c>
      <c r="S307" s="15">
        <f t="shared" si="34"/>
        <v>395.5</v>
      </c>
      <c r="T307" s="17">
        <f t="shared" si="35"/>
        <v>0.50662909114199706</v>
      </c>
      <c r="U307" s="18">
        <v>1</v>
      </c>
    </row>
    <row r="308" spans="1:21" ht="15.6" x14ac:dyDescent="0.3">
      <c r="A308" s="2">
        <v>996</v>
      </c>
      <c r="B308" s="3">
        <v>46086</v>
      </c>
      <c r="C308" s="4">
        <f t="shared" si="36"/>
        <v>2026</v>
      </c>
      <c r="D308" s="5">
        <f t="shared" si="37"/>
        <v>1</v>
      </c>
      <c r="E308" s="4">
        <f t="shared" si="38"/>
        <v>3</v>
      </c>
      <c r="F308" s="3" t="str">
        <f t="shared" si="39"/>
        <v>Mar</v>
      </c>
      <c r="G308" s="4" t="s">
        <v>0</v>
      </c>
      <c r="H308" s="4" t="s">
        <v>50</v>
      </c>
      <c r="I308" s="4" t="s">
        <v>2</v>
      </c>
      <c r="J308" s="4" t="s">
        <v>3</v>
      </c>
      <c r="K308" s="4" t="s">
        <v>23</v>
      </c>
      <c r="L308" s="4" t="s">
        <v>51</v>
      </c>
      <c r="M308" s="6">
        <v>1</v>
      </c>
      <c r="N308" s="7">
        <v>124.31</v>
      </c>
      <c r="O308" s="8">
        <v>0</v>
      </c>
      <c r="P308" s="7">
        <v>61.16</v>
      </c>
      <c r="Q308" s="7">
        <f t="shared" si="32"/>
        <v>124.31</v>
      </c>
      <c r="R308" s="7">
        <f t="shared" si="33"/>
        <v>61.16</v>
      </c>
      <c r="S308" s="7">
        <f t="shared" si="34"/>
        <v>63.150000000000006</v>
      </c>
      <c r="T308" s="9">
        <f t="shared" si="35"/>
        <v>0.50800418309066053</v>
      </c>
      <c r="U308" s="10">
        <v>1</v>
      </c>
    </row>
    <row r="309" spans="1:21" ht="15.6" x14ac:dyDescent="0.3">
      <c r="A309" s="11">
        <v>1923</v>
      </c>
      <c r="B309" s="12">
        <v>46086</v>
      </c>
      <c r="C309" s="4">
        <f t="shared" si="36"/>
        <v>2026</v>
      </c>
      <c r="D309" s="5">
        <f t="shared" si="37"/>
        <v>1</v>
      </c>
      <c r="E309" s="4">
        <f t="shared" si="38"/>
        <v>3</v>
      </c>
      <c r="F309" s="3" t="str">
        <f t="shared" si="39"/>
        <v>Mar</v>
      </c>
      <c r="G309" s="13" t="s">
        <v>6</v>
      </c>
      <c r="H309" s="13" t="s">
        <v>49</v>
      </c>
      <c r="I309" s="13" t="s">
        <v>19</v>
      </c>
      <c r="J309" s="13" t="s">
        <v>16</v>
      </c>
      <c r="K309" s="13" t="s">
        <v>23</v>
      </c>
      <c r="L309" s="13" t="s">
        <v>40</v>
      </c>
      <c r="M309" s="14">
        <v>3</v>
      </c>
      <c r="N309" s="15">
        <v>82.9</v>
      </c>
      <c r="O309" s="16">
        <v>0.1</v>
      </c>
      <c r="P309" s="15">
        <v>38.31</v>
      </c>
      <c r="Q309" s="15">
        <f t="shared" si="32"/>
        <v>223.83</v>
      </c>
      <c r="R309" s="15">
        <f t="shared" si="33"/>
        <v>114.93</v>
      </c>
      <c r="S309" s="15">
        <f t="shared" si="34"/>
        <v>108.9</v>
      </c>
      <c r="T309" s="17">
        <f t="shared" si="35"/>
        <v>0.48652995577000402</v>
      </c>
      <c r="U309" s="18">
        <v>1</v>
      </c>
    </row>
    <row r="310" spans="1:21" ht="15.6" x14ac:dyDescent="0.3">
      <c r="A310" s="2">
        <v>4904</v>
      </c>
      <c r="B310" s="3">
        <v>46086</v>
      </c>
      <c r="C310" s="4">
        <f t="shared" si="36"/>
        <v>2026</v>
      </c>
      <c r="D310" s="5">
        <f t="shared" si="37"/>
        <v>1</v>
      </c>
      <c r="E310" s="4">
        <f t="shared" si="38"/>
        <v>3</v>
      </c>
      <c r="F310" s="3" t="str">
        <f t="shared" si="39"/>
        <v>Mar</v>
      </c>
      <c r="G310" s="4" t="s">
        <v>6</v>
      </c>
      <c r="H310" s="4" t="s">
        <v>41</v>
      </c>
      <c r="I310" s="4" t="s">
        <v>19</v>
      </c>
      <c r="J310" s="4" t="s">
        <v>16</v>
      </c>
      <c r="K310" s="4" t="s">
        <v>4</v>
      </c>
      <c r="L310" s="4" t="s">
        <v>26</v>
      </c>
      <c r="M310" s="6">
        <v>1</v>
      </c>
      <c r="N310" s="7">
        <v>41.1</v>
      </c>
      <c r="O310" s="8">
        <v>0</v>
      </c>
      <c r="P310" s="7">
        <v>16.34</v>
      </c>
      <c r="Q310" s="7">
        <f t="shared" si="32"/>
        <v>41.1</v>
      </c>
      <c r="R310" s="7">
        <f t="shared" si="33"/>
        <v>16.34</v>
      </c>
      <c r="S310" s="7">
        <f t="shared" si="34"/>
        <v>24.76</v>
      </c>
      <c r="T310" s="9">
        <f t="shared" si="35"/>
        <v>0.60243309002433088</v>
      </c>
      <c r="U310" s="10">
        <v>1</v>
      </c>
    </row>
    <row r="311" spans="1:21" ht="15.6" x14ac:dyDescent="0.3">
      <c r="A311" s="11">
        <v>1036</v>
      </c>
      <c r="B311" s="12">
        <v>46087</v>
      </c>
      <c r="C311" s="4">
        <f t="shared" si="36"/>
        <v>2026</v>
      </c>
      <c r="D311" s="5">
        <f t="shared" si="37"/>
        <v>1</v>
      </c>
      <c r="E311" s="4">
        <f t="shared" si="38"/>
        <v>3</v>
      </c>
      <c r="F311" s="3" t="str">
        <f t="shared" si="39"/>
        <v>Mar</v>
      </c>
      <c r="G311" s="13" t="s">
        <v>0</v>
      </c>
      <c r="H311" s="13" t="s">
        <v>1</v>
      </c>
      <c r="I311" s="13" t="s">
        <v>2</v>
      </c>
      <c r="J311" s="13" t="s">
        <v>16</v>
      </c>
      <c r="K311" s="13" t="s">
        <v>4</v>
      </c>
      <c r="L311" s="13" t="s">
        <v>26</v>
      </c>
      <c r="M311" s="14">
        <v>1</v>
      </c>
      <c r="N311" s="15">
        <v>40.380000000000003</v>
      </c>
      <c r="O311" s="16">
        <v>0</v>
      </c>
      <c r="P311" s="15">
        <v>16.41</v>
      </c>
      <c r="Q311" s="15">
        <f t="shared" si="32"/>
        <v>40.380000000000003</v>
      </c>
      <c r="R311" s="15">
        <f t="shared" si="33"/>
        <v>16.41</v>
      </c>
      <c r="S311" s="15">
        <f t="shared" si="34"/>
        <v>23.970000000000002</v>
      </c>
      <c r="T311" s="17">
        <f t="shared" si="35"/>
        <v>0.59361069836552749</v>
      </c>
      <c r="U311" s="18">
        <v>1</v>
      </c>
    </row>
    <row r="312" spans="1:21" ht="15.6" x14ac:dyDescent="0.3">
      <c r="A312" s="2">
        <v>1470</v>
      </c>
      <c r="B312" s="3">
        <v>46087</v>
      </c>
      <c r="C312" s="4">
        <f t="shared" si="36"/>
        <v>2026</v>
      </c>
      <c r="D312" s="5">
        <f t="shared" si="37"/>
        <v>1</v>
      </c>
      <c r="E312" s="4">
        <f t="shared" si="38"/>
        <v>3</v>
      </c>
      <c r="F312" s="3" t="str">
        <f t="shared" si="39"/>
        <v>Mar</v>
      </c>
      <c r="G312" s="4" t="s">
        <v>11</v>
      </c>
      <c r="H312" s="4" t="s">
        <v>12</v>
      </c>
      <c r="I312" s="4" t="s">
        <v>2</v>
      </c>
      <c r="J312" s="4" t="s">
        <v>3</v>
      </c>
      <c r="K312" s="4" t="s">
        <v>4</v>
      </c>
      <c r="L312" s="4" t="s">
        <v>5</v>
      </c>
      <c r="M312" s="6">
        <v>1</v>
      </c>
      <c r="N312" s="7">
        <v>80.349999999999994</v>
      </c>
      <c r="O312" s="8">
        <v>0.1</v>
      </c>
      <c r="P312" s="7">
        <v>42.43</v>
      </c>
      <c r="Q312" s="7">
        <f t="shared" si="32"/>
        <v>72.314999999999998</v>
      </c>
      <c r="R312" s="7">
        <f t="shared" si="33"/>
        <v>42.43</v>
      </c>
      <c r="S312" s="7">
        <f t="shared" si="34"/>
        <v>29.884999999999998</v>
      </c>
      <c r="T312" s="9">
        <f t="shared" si="35"/>
        <v>0.41326142570697638</v>
      </c>
      <c r="U312" s="10">
        <v>1</v>
      </c>
    </row>
    <row r="313" spans="1:21" ht="15.6" x14ac:dyDescent="0.3">
      <c r="A313" s="11">
        <v>2907</v>
      </c>
      <c r="B313" s="12">
        <v>46087</v>
      </c>
      <c r="C313" s="4">
        <f t="shared" si="36"/>
        <v>2026</v>
      </c>
      <c r="D313" s="5">
        <f t="shared" si="37"/>
        <v>1</v>
      </c>
      <c r="E313" s="4">
        <f t="shared" si="38"/>
        <v>3</v>
      </c>
      <c r="F313" s="3" t="str">
        <f t="shared" si="39"/>
        <v>Mar</v>
      </c>
      <c r="G313" s="13" t="s">
        <v>20</v>
      </c>
      <c r="H313" s="13" t="s">
        <v>47</v>
      </c>
      <c r="I313" s="13" t="s">
        <v>2</v>
      </c>
      <c r="J313" s="13" t="s">
        <v>3</v>
      </c>
      <c r="K313" s="13" t="s">
        <v>4</v>
      </c>
      <c r="L313" s="13" t="s">
        <v>26</v>
      </c>
      <c r="M313" s="14">
        <v>1</v>
      </c>
      <c r="N313" s="15">
        <v>40.44</v>
      </c>
      <c r="O313" s="16">
        <v>0.05</v>
      </c>
      <c r="P313" s="15">
        <v>16.829999999999998</v>
      </c>
      <c r="Q313" s="15">
        <f t="shared" si="32"/>
        <v>38.417999999999999</v>
      </c>
      <c r="R313" s="15">
        <f t="shared" si="33"/>
        <v>16.829999999999998</v>
      </c>
      <c r="S313" s="15">
        <f t="shared" si="34"/>
        <v>21.588000000000001</v>
      </c>
      <c r="T313" s="17">
        <f t="shared" si="35"/>
        <v>0.56192409807902555</v>
      </c>
      <c r="U313" s="18">
        <v>1</v>
      </c>
    </row>
    <row r="314" spans="1:21" ht="15.6" x14ac:dyDescent="0.3">
      <c r="A314" s="2">
        <v>2997</v>
      </c>
      <c r="B314" s="3">
        <v>46087</v>
      </c>
      <c r="C314" s="4">
        <f t="shared" si="36"/>
        <v>2026</v>
      </c>
      <c r="D314" s="5">
        <f t="shared" si="37"/>
        <v>1</v>
      </c>
      <c r="E314" s="4">
        <f t="shared" si="38"/>
        <v>3</v>
      </c>
      <c r="F314" s="3" t="str">
        <f t="shared" si="39"/>
        <v>Mar</v>
      </c>
      <c r="G314" s="4" t="s">
        <v>11</v>
      </c>
      <c r="H314" s="4" t="s">
        <v>52</v>
      </c>
      <c r="I314" s="4" t="s">
        <v>2</v>
      </c>
      <c r="J314" s="4" t="s">
        <v>3</v>
      </c>
      <c r="K314" s="4" t="s">
        <v>14</v>
      </c>
      <c r="L314" s="4" t="s">
        <v>15</v>
      </c>
      <c r="M314" s="6">
        <v>3</v>
      </c>
      <c r="N314" s="7">
        <v>35.89</v>
      </c>
      <c r="O314" s="8">
        <v>0</v>
      </c>
      <c r="P314" s="7">
        <v>13.25</v>
      </c>
      <c r="Q314" s="7">
        <f t="shared" si="32"/>
        <v>107.67</v>
      </c>
      <c r="R314" s="7">
        <f t="shared" si="33"/>
        <v>39.75</v>
      </c>
      <c r="S314" s="7">
        <f t="shared" si="34"/>
        <v>67.92</v>
      </c>
      <c r="T314" s="9">
        <f t="shared" si="35"/>
        <v>0.63081638339370294</v>
      </c>
      <c r="U314" s="10">
        <v>1</v>
      </c>
    </row>
    <row r="315" spans="1:21" ht="15.6" x14ac:dyDescent="0.3">
      <c r="A315" s="11">
        <v>3056</v>
      </c>
      <c r="B315" s="12">
        <v>46087</v>
      </c>
      <c r="C315" s="4">
        <f t="shared" si="36"/>
        <v>2026</v>
      </c>
      <c r="D315" s="5">
        <f t="shared" si="37"/>
        <v>1</v>
      </c>
      <c r="E315" s="4">
        <f t="shared" si="38"/>
        <v>3</v>
      </c>
      <c r="F315" s="3" t="str">
        <f t="shared" si="39"/>
        <v>Mar</v>
      </c>
      <c r="G315" s="13" t="s">
        <v>6</v>
      </c>
      <c r="H315" s="13" t="s">
        <v>43</v>
      </c>
      <c r="I315" s="13" t="s">
        <v>28</v>
      </c>
      <c r="J315" s="13" t="s">
        <v>3</v>
      </c>
      <c r="K315" s="13" t="s">
        <v>14</v>
      </c>
      <c r="L315" s="13" t="s">
        <v>48</v>
      </c>
      <c r="M315" s="14">
        <v>3</v>
      </c>
      <c r="N315" s="15">
        <v>163.44999999999999</v>
      </c>
      <c r="O315" s="16">
        <v>0</v>
      </c>
      <c r="P315" s="15">
        <v>86.88</v>
      </c>
      <c r="Q315" s="15">
        <f t="shared" si="32"/>
        <v>490.34999999999997</v>
      </c>
      <c r="R315" s="15">
        <f t="shared" si="33"/>
        <v>260.64</v>
      </c>
      <c r="S315" s="15">
        <f t="shared" si="34"/>
        <v>229.70999999999998</v>
      </c>
      <c r="T315" s="17">
        <f t="shared" si="35"/>
        <v>0.46846130315081064</v>
      </c>
      <c r="U315" s="18">
        <v>1</v>
      </c>
    </row>
    <row r="316" spans="1:21" ht="15.6" x14ac:dyDescent="0.3">
      <c r="A316" s="2">
        <v>471</v>
      </c>
      <c r="B316" s="3">
        <v>46088</v>
      </c>
      <c r="C316" s="4">
        <f t="shared" si="36"/>
        <v>2026</v>
      </c>
      <c r="D316" s="5">
        <f t="shared" si="37"/>
        <v>1</v>
      </c>
      <c r="E316" s="4">
        <f t="shared" si="38"/>
        <v>3</v>
      </c>
      <c r="F316" s="3" t="str">
        <f t="shared" si="39"/>
        <v>Mar</v>
      </c>
      <c r="G316" s="4" t="s">
        <v>6</v>
      </c>
      <c r="H316" s="4" t="s">
        <v>7</v>
      </c>
      <c r="I316" s="4" t="s">
        <v>19</v>
      </c>
      <c r="J316" s="4" t="s">
        <v>3</v>
      </c>
      <c r="K316" s="4" t="s">
        <v>34</v>
      </c>
      <c r="L316" s="4" t="s">
        <v>35</v>
      </c>
      <c r="M316" s="6">
        <v>2</v>
      </c>
      <c r="N316" s="7">
        <v>40.020000000000003</v>
      </c>
      <c r="O316" s="8">
        <v>0</v>
      </c>
      <c r="P316" s="7">
        <v>14.38</v>
      </c>
      <c r="Q316" s="7">
        <f t="shared" si="32"/>
        <v>80.040000000000006</v>
      </c>
      <c r="R316" s="7">
        <f t="shared" si="33"/>
        <v>28.76</v>
      </c>
      <c r="S316" s="7">
        <f t="shared" si="34"/>
        <v>51.28</v>
      </c>
      <c r="T316" s="9">
        <f t="shared" si="35"/>
        <v>0.64067966016991496</v>
      </c>
      <c r="U316" s="10">
        <v>1</v>
      </c>
    </row>
    <row r="317" spans="1:21" ht="15.6" x14ac:dyDescent="0.3">
      <c r="A317" s="11">
        <v>842</v>
      </c>
      <c r="B317" s="12">
        <v>46088</v>
      </c>
      <c r="C317" s="4">
        <f t="shared" si="36"/>
        <v>2026</v>
      </c>
      <c r="D317" s="5">
        <f t="shared" si="37"/>
        <v>1</v>
      </c>
      <c r="E317" s="4">
        <f t="shared" si="38"/>
        <v>3</v>
      </c>
      <c r="F317" s="3" t="str">
        <f t="shared" si="39"/>
        <v>Mar</v>
      </c>
      <c r="G317" s="13" t="s">
        <v>0</v>
      </c>
      <c r="H317" s="13" t="s">
        <v>50</v>
      </c>
      <c r="I317" s="13" t="s">
        <v>2</v>
      </c>
      <c r="J317" s="13" t="s">
        <v>13</v>
      </c>
      <c r="K317" s="13" t="s">
        <v>34</v>
      </c>
      <c r="L317" s="13" t="s">
        <v>35</v>
      </c>
      <c r="M317" s="14">
        <v>1</v>
      </c>
      <c r="N317" s="15">
        <v>40.01</v>
      </c>
      <c r="O317" s="16">
        <v>0.05</v>
      </c>
      <c r="P317" s="15">
        <v>14.35</v>
      </c>
      <c r="Q317" s="15">
        <f t="shared" si="32"/>
        <v>38.009499999999996</v>
      </c>
      <c r="R317" s="15">
        <f t="shared" si="33"/>
        <v>14.35</v>
      </c>
      <c r="S317" s="15">
        <f t="shared" si="34"/>
        <v>23.659499999999994</v>
      </c>
      <c r="T317" s="17">
        <f t="shared" si="35"/>
        <v>0.62246280535129372</v>
      </c>
      <c r="U317" s="18">
        <v>1</v>
      </c>
    </row>
    <row r="318" spans="1:21" ht="15.6" x14ac:dyDescent="0.3">
      <c r="A318" s="2">
        <v>3386</v>
      </c>
      <c r="B318" s="3">
        <v>46088</v>
      </c>
      <c r="C318" s="4">
        <f t="shared" si="36"/>
        <v>2026</v>
      </c>
      <c r="D318" s="5">
        <f t="shared" si="37"/>
        <v>1</v>
      </c>
      <c r="E318" s="4">
        <f t="shared" si="38"/>
        <v>3</v>
      </c>
      <c r="F318" s="3" t="str">
        <f t="shared" si="39"/>
        <v>Mar</v>
      </c>
      <c r="G318" s="4" t="s">
        <v>6</v>
      </c>
      <c r="H318" s="4" t="s">
        <v>43</v>
      </c>
      <c r="I318" s="4" t="s">
        <v>2</v>
      </c>
      <c r="J318" s="4" t="s">
        <v>3</v>
      </c>
      <c r="K318" s="4" t="s">
        <v>9</v>
      </c>
      <c r="L318" s="4" t="s">
        <v>37</v>
      </c>
      <c r="M318" s="6">
        <v>3</v>
      </c>
      <c r="N318" s="7">
        <v>155.16</v>
      </c>
      <c r="O318" s="8">
        <v>0</v>
      </c>
      <c r="P318" s="7">
        <v>76.849999999999994</v>
      </c>
      <c r="Q318" s="7">
        <f t="shared" si="32"/>
        <v>465.48</v>
      </c>
      <c r="R318" s="7">
        <f t="shared" si="33"/>
        <v>230.54999999999998</v>
      </c>
      <c r="S318" s="7">
        <f t="shared" si="34"/>
        <v>234.93000000000004</v>
      </c>
      <c r="T318" s="9">
        <f t="shared" si="35"/>
        <v>0.50470482083011092</v>
      </c>
      <c r="U318" s="10">
        <v>1</v>
      </c>
    </row>
    <row r="319" spans="1:21" ht="15.6" x14ac:dyDescent="0.3">
      <c r="A319" s="11">
        <v>4505</v>
      </c>
      <c r="B319" s="12">
        <v>46088</v>
      </c>
      <c r="C319" s="4">
        <f t="shared" si="36"/>
        <v>2026</v>
      </c>
      <c r="D319" s="5">
        <f t="shared" si="37"/>
        <v>1</v>
      </c>
      <c r="E319" s="4">
        <f t="shared" si="38"/>
        <v>3</v>
      </c>
      <c r="F319" s="3" t="str">
        <f t="shared" si="39"/>
        <v>Mar</v>
      </c>
      <c r="G319" s="13" t="s">
        <v>6</v>
      </c>
      <c r="H319" s="13" t="s">
        <v>49</v>
      </c>
      <c r="I319" s="13" t="s">
        <v>28</v>
      </c>
      <c r="J319" s="13" t="s">
        <v>13</v>
      </c>
      <c r="K319" s="13" t="s">
        <v>34</v>
      </c>
      <c r="L319" s="13" t="s">
        <v>35</v>
      </c>
      <c r="M319" s="14">
        <v>1</v>
      </c>
      <c r="N319" s="15">
        <v>39.96</v>
      </c>
      <c r="O319" s="16">
        <v>0</v>
      </c>
      <c r="P319" s="15">
        <v>14.5</v>
      </c>
      <c r="Q319" s="15">
        <f t="shared" si="32"/>
        <v>39.96</v>
      </c>
      <c r="R319" s="15">
        <f t="shared" si="33"/>
        <v>14.5</v>
      </c>
      <c r="S319" s="15">
        <f t="shared" si="34"/>
        <v>25.46</v>
      </c>
      <c r="T319" s="17">
        <f t="shared" si="35"/>
        <v>0.63713713713713716</v>
      </c>
      <c r="U319" s="18">
        <v>1</v>
      </c>
    </row>
    <row r="320" spans="1:21" ht="15.6" x14ac:dyDescent="0.3">
      <c r="A320" s="2">
        <v>1286</v>
      </c>
      <c r="B320" s="3">
        <v>46089</v>
      </c>
      <c r="C320" s="4">
        <f t="shared" si="36"/>
        <v>2026</v>
      </c>
      <c r="D320" s="5">
        <f t="shared" si="37"/>
        <v>1</v>
      </c>
      <c r="E320" s="4">
        <f t="shared" si="38"/>
        <v>3</v>
      </c>
      <c r="F320" s="3" t="str">
        <f t="shared" si="39"/>
        <v>Mar</v>
      </c>
      <c r="G320" s="4" t="s">
        <v>6</v>
      </c>
      <c r="H320" s="4" t="s">
        <v>7</v>
      </c>
      <c r="I320" s="4" t="s">
        <v>2</v>
      </c>
      <c r="J320" s="4" t="s">
        <v>13</v>
      </c>
      <c r="K320" s="4" t="s">
        <v>9</v>
      </c>
      <c r="L320" s="4" t="s">
        <v>17</v>
      </c>
      <c r="M320" s="6">
        <v>1</v>
      </c>
      <c r="N320" s="7">
        <v>146.6</v>
      </c>
      <c r="O320" s="8">
        <v>0</v>
      </c>
      <c r="P320" s="7">
        <v>78.92</v>
      </c>
      <c r="Q320" s="7">
        <f t="shared" si="32"/>
        <v>146.6</v>
      </c>
      <c r="R320" s="7">
        <f t="shared" si="33"/>
        <v>78.92</v>
      </c>
      <c r="S320" s="7">
        <f t="shared" si="34"/>
        <v>67.679999999999993</v>
      </c>
      <c r="T320" s="9">
        <f t="shared" si="35"/>
        <v>0.46166439290586625</v>
      </c>
      <c r="U320" s="10">
        <v>1</v>
      </c>
    </row>
    <row r="321" spans="1:21" ht="15.6" x14ac:dyDescent="0.3">
      <c r="A321" s="11">
        <v>2653</v>
      </c>
      <c r="B321" s="12">
        <v>46089</v>
      </c>
      <c r="C321" s="4">
        <f t="shared" si="36"/>
        <v>2026</v>
      </c>
      <c r="D321" s="5">
        <f t="shared" si="37"/>
        <v>1</v>
      </c>
      <c r="E321" s="4">
        <f t="shared" si="38"/>
        <v>3</v>
      </c>
      <c r="F321" s="3" t="str">
        <f t="shared" si="39"/>
        <v>Mar</v>
      </c>
      <c r="G321" s="13" t="s">
        <v>6</v>
      </c>
      <c r="H321" s="13" t="s">
        <v>49</v>
      </c>
      <c r="I321" s="13" t="s">
        <v>19</v>
      </c>
      <c r="J321" s="13" t="s">
        <v>3</v>
      </c>
      <c r="K321" s="13" t="s">
        <v>9</v>
      </c>
      <c r="L321" s="13" t="s">
        <v>10</v>
      </c>
      <c r="M321" s="14">
        <v>1</v>
      </c>
      <c r="N321" s="15">
        <v>94.38</v>
      </c>
      <c r="O321" s="16">
        <v>0</v>
      </c>
      <c r="P321" s="15">
        <v>44.78</v>
      </c>
      <c r="Q321" s="15">
        <f t="shared" si="32"/>
        <v>94.38</v>
      </c>
      <c r="R321" s="15">
        <f t="shared" si="33"/>
        <v>44.78</v>
      </c>
      <c r="S321" s="15">
        <f t="shared" si="34"/>
        <v>49.599999999999994</v>
      </c>
      <c r="T321" s="17">
        <f t="shared" si="35"/>
        <v>0.52553507098961638</v>
      </c>
      <c r="U321" s="18">
        <v>1</v>
      </c>
    </row>
    <row r="322" spans="1:21" ht="15.6" x14ac:dyDescent="0.3">
      <c r="A322" s="2">
        <v>4465</v>
      </c>
      <c r="B322" s="3">
        <v>46089</v>
      </c>
      <c r="C322" s="4">
        <f t="shared" si="36"/>
        <v>2026</v>
      </c>
      <c r="D322" s="5">
        <f t="shared" si="37"/>
        <v>1</v>
      </c>
      <c r="E322" s="4">
        <f t="shared" si="38"/>
        <v>3</v>
      </c>
      <c r="F322" s="3" t="str">
        <f t="shared" si="39"/>
        <v>Mar</v>
      </c>
      <c r="G322" s="4" t="s">
        <v>6</v>
      </c>
      <c r="H322" s="4" t="s">
        <v>43</v>
      </c>
      <c r="I322" s="4" t="s">
        <v>19</v>
      </c>
      <c r="J322" s="4" t="s">
        <v>3</v>
      </c>
      <c r="K322" s="4" t="s">
        <v>34</v>
      </c>
      <c r="L322" s="4" t="s">
        <v>38</v>
      </c>
      <c r="M322" s="6">
        <v>1</v>
      </c>
      <c r="N322" s="7">
        <v>121.77</v>
      </c>
      <c r="O322" s="8">
        <v>0</v>
      </c>
      <c r="P322" s="7">
        <v>67.52</v>
      </c>
      <c r="Q322" s="7">
        <f t="shared" ref="Q322:Q385" si="40">M322*N322*(1-O322)</f>
        <v>121.77</v>
      </c>
      <c r="R322" s="7">
        <f t="shared" ref="R322:R385" si="41">M322*P322</f>
        <v>67.52</v>
      </c>
      <c r="S322" s="7">
        <f t="shared" ref="S322:S385" si="42">Q322-R322</f>
        <v>54.25</v>
      </c>
      <c r="T322" s="9">
        <f t="shared" ref="T322:T385" si="43">IFERROR(S322/Q322,0)</f>
        <v>0.44551203087788455</v>
      </c>
      <c r="U322" s="10">
        <v>1</v>
      </c>
    </row>
    <row r="323" spans="1:21" ht="15.6" x14ac:dyDescent="0.3">
      <c r="A323" s="11">
        <v>4576</v>
      </c>
      <c r="B323" s="12">
        <v>46089</v>
      </c>
      <c r="C323" s="4">
        <f t="shared" ref="C323:C386" si="44">YEAR(B323)</f>
        <v>2026</v>
      </c>
      <c r="D323" s="5">
        <f t="shared" ref="D323:D386" si="45">ROUNDUP(MONTH(B323)/3,0)</f>
        <v>1</v>
      </c>
      <c r="E323" s="4">
        <f t="shared" ref="E323:E386" si="46">MONTH(B323)</f>
        <v>3</v>
      </c>
      <c r="F323" s="3" t="str">
        <f t="shared" ref="F323:F386" si="47">TEXT(B323,"MMM")</f>
        <v>Mar</v>
      </c>
      <c r="G323" s="13" t="s">
        <v>20</v>
      </c>
      <c r="H323" s="13" t="s">
        <v>33</v>
      </c>
      <c r="I323" s="13" t="s">
        <v>28</v>
      </c>
      <c r="J323" s="13" t="s">
        <v>3</v>
      </c>
      <c r="K323" s="13" t="s">
        <v>23</v>
      </c>
      <c r="L323" s="13" t="s">
        <v>51</v>
      </c>
      <c r="M323" s="14">
        <v>5</v>
      </c>
      <c r="N323" s="15">
        <v>123.29</v>
      </c>
      <c r="O323" s="16">
        <v>0</v>
      </c>
      <c r="P323" s="15">
        <v>61.34</v>
      </c>
      <c r="Q323" s="15">
        <f t="shared" si="40"/>
        <v>616.45000000000005</v>
      </c>
      <c r="R323" s="15">
        <f t="shared" si="41"/>
        <v>306.70000000000005</v>
      </c>
      <c r="S323" s="15">
        <f t="shared" si="42"/>
        <v>309.75</v>
      </c>
      <c r="T323" s="17">
        <f t="shared" si="43"/>
        <v>0.50247384216075919</v>
      </c>
      <c r="U323" s="18">
        <v>1</v>
      </c>
    </row>
    <row r="324" spans="1:21" ht="15.6" x14ac:dyDescent="0.3">
      <c r="A324" s="2">
        <v>718</v>
      </c>
      <c r="B324" s="3">
        <v>46090</v>
      </c>
      <c r="C324" s="4">
        <f t="shared" si="44"/>
        <v>2026</v>
      </c>
      <c r="D324" s="5">
        <f t="shared" si="45"/>
        <v>1</v>
      </c>
      <c r="E324" s="4">
        <f t="shared" si="46"/>
        <v>3</v>
      </c>
      <c r="F324" s="3" t="str">
        <f t="shared" si="47"/>
        <v>Mar</v>
      </c>
      <c r="G324" s="4" t="s">
        <v>6</v>
      </c>
      <c r="H324" s="4" t="s">
        <v>43</v>
      </c>
      <c r="I324" s="4" t="s">
        <v>2</v>
      </c>
      <c r="J324" s="4" t="s">
        <v>13</v>
      </c>
      <c r="K324" s="4" t="s">
        <v>34</v>
      </c>
      <c r="L324" s="4" t="s">
        <v>35</v>
      </c>
      <c r="M324" s="6">
        <v>1</v>
      </c>
      <c r="N324" s="7">
        <v>41.15</v>
      </c>
      <c r="O324" s="8">
        <v>0.05</v>
      </c>
      <c r="P324" s="7">
        <v>14.4</v>
      </c>
      <c r="Q324" s="7">
        <f t="shared" si="40"/>
        <v>39.092499999999994</v>
      </c>
      <c r="R324" s="7">
        <f t="shared" si="41"/>
        <v>14.4</v>
      </c>
      <c r="S324" s="7">
        <f t="shared" si="42"/>
        <v>24.692499999999995</v>
      </c>
      <c r="T324" s="9">
        <f t="shared" si="43"/>
        <v>0.63164289825414077</v>
      </c>
      <c r="U324" s="10">
        <v>1</v>
      </c>
    </row>
    <row r="325" spans="1:21" ht="15.6" x14ac:dyDescent="0.3">
      <c r="A325" s="11">
        <v>1527</v>
      </c>
      <c r="B325" s="12">
        <v>46090</v>
      </c>
      <c r="C325" s="4">
        <f t="shared" si="44"/>
        <v>2026</v>
      </c>
      <c r="D325" s="5">
        <f t="shared" si="45"/>
        <v>1</v>
      </c>
      <c r="E325" s="4">
        <f t="shared" si="46"/>
        <v>3</v>
      </c>
      <c r="F325" s="3" t="str">
        <f t="shared" si="47"/>
        <v>Mar</v>
      </c>
      <c r="G325" s="13" t="s">
        <v>20</v>
      </c>
      <c r="H325" s="13" t="s">
        <v>21</v>
      </c>
      <c r="I325" s="13" t="s">
        <v>28</v>
      </c>
      <c r="J325" s="13" t="s">
        <v>13</v>
      </c>
      <c r="K325" s="13" t="s">
        <v>14</v>
      </c>
      <c r="L325" s="13" t="s">
        <v>15</v>
      </c>
      <c r="M325" s="14">
        <v>4</v>
      </c>
      <c r="N325" s="15">
        <v>35.42</v>
      </c>
      <c r="O325" s="16">
        <v>0</v>
      </c>
      <c r="P325" s="15">
        <v>13.31</v>
      </c>
      <c r="Q325" s="15">
        <f t="shared" si="40"/>
        <v>141.68</v>
      </c>
      <c r="R325" s="15">
        <f t="shared" si="41"/>
        <v>53.24</v>
      </c>
      <c r="S325" s="15">
        <f t="shared" si="42"/>
        <v>88.44</v>
      </c>
      <c r="T325" s="17">
        <f t="shared" si="43"/>
        <v>0.62422360248447195</v>
      </c>
      <c r="U325" s="18">
        <v>1</v>
      </c>
    </row>
    <row r="326" spans="1:21" ht="15.6" x14ac:dyDescent="0.3">
      <c r="A326" s="2">
        <v>1797</v>
      </c>
      <c r="B326" s="3">
        <v>46090</v>
      </c>
      <c r="C326" s="4">
        <f t="shared" si="44"/>
        <v>2026</v>
      </c>
      <c r="D326" s="5">
        <f t="shared" si="45"/>
        <v>1</v>
      </c>
      <c r="E326" s="4">
        <f t="shared" si="46"/>
        <v>3</v>
      </c>
      <c r="F326" s="3" t="str">
        <f t="shared" si="47"/>
        <v>Mar</v>
      </c>
      <c r="G326" s="4" t="s">
        <v>6</v>
      </c>
      <c r="H326" s="4" t="s">
        <v>43</v>
      </c>
      <c r="I326" s="4" t="s">
        <v>2</v>
      </c>
      <c r="J326" s="4" t="s">
        <v>16</v>
      </c>
      <c r="K326" s="4" t="s">
        <v>4</v>
      </c>
      <c r="L326" s="4" t="s">
        <v>30</v>
      </c>
      <c r="M326" s="6">
        <v>1</v>
      </c>
      <c r="N326" s="7">
        <v>103.74</v>
      </c>
      <c r="O326" s="8">
        <v>0.1</v>
      </c>
      <c r="P326" s="7">
        <v>51.32</v>
      </c>
      <c r="Q326" s="7">
        <f t="shared" si="40"/>
        <v>93.366</v>
      </c>
      <c r="R326" s="7">
        <f t="shared" si="41"/>
        <v>51.32</v>
      </c>
      <c r="S326" s="7">
        <f t="shared" si="42"/>
        <v>42.045999999999999</v>
      </c>
      <c r="T326" s="9">
        <f t="shared" si="43"/>
        <v>0.45033523980892404</v>
      </c>
      <c r="U326" s="10">
        <v>1</v>
      </c>
    </row>
    <row r="327" spans="1:21" ht="15.6" x14ac:dyDescent="0.3">
      <c r="A327" s="11">
        <v>2917</v>
      </c>
      <c r="B327" s="12">
        <v>46090</v>
      </c>
      <c r="C327" s="4">
        <f t="shared" si="44"/>
        <v>2026</v>
      </c>
      <c r="D327" s="5">
        <f t="shared" si="45"/>
        <v>1</v>
      </c>
      <c r="E327" s="4">
        <f t="shared" si="46"/>
        <v>3</v>
      </c>
      <c r="F327" s="3" t="str">
        <f t="shared" si="47"/>
        <v>Mar</v>
      </c>
      <c r="G327" s="13" t="s">
        <v>11</v>
      </c>
      <c r="H327" s="13" t="s">
        <v>52</v>
      </c>
      <c r="I327" s="13" t="s">
        <v>28</v>
      </c>
      <c r="J327" s="13" t="s">
        <v>16</v>
      </c>
      <c r="K327" s="13" t="s">
        <v>14</v>
      </c>
      <c r="L327" s="13" t="s">
        <v>48</v>
      </c>
      <c r="M327" s="14">
        <v>2</v>
      </c>
      <c r="N327" s="15">
        <v>165.49</v>
      </c>
      <c r="O327" s="16">
        <v>0.05</v>
      </c>
      <c r="P327" s="15">
        <v>89.82</v>
      </c>
      <c r="Q327" s="15">
        <f t="shared" si="40"/>
        <v>314.43099999999998</v>
      </c>
      <c r="R327" s="15">
        <f t="shared" si="41"/>
        <v>179.64</v>
      </c>
      <c r="S327" s="15">
        <f t="shared" si="42"/>
        <v>134.791</v>
      </c>
      <c r="T327" s="17">
        <f t="shared" si="43"/>
        <v>0.4286822864157796</v>
      </c>
      <c r="U327" s="18">
        <v>1</v>
      </c>
    </row>
    <row r="328" spans="1:21" ht="15.6" x14ac:dyDescent="0.3">
      <c r="A328" s="2">
        <v>4095</v>
      </c>
      <c r="B328" s="3">
        <v>46090</v>
      </c>
      <c r="C328" s="4">
        <f t="shared" si="44"/>
        <v>2026</v>
      </c>
      <c r="D328" s="5">
        <f t="shared" si="45"/>
        <v>1</v>
      </c>
      <c r="E328" s="4">
        <f t="shared" si="46"/>
        <v>3</v>
      </c>
      <c r="F328" s="3" t="str">
        <f t="shared" si="47"/>
        <v>Mar</v>
      </c>
      <c r="G328" s="4" t="s">
        <v>6</v>
      </c>
      <c r="H328" s="4" t="s">
        <v>27</v>
      </c>
      <c r="I328" s="4" t="s">
        <v>28</v>
      </c>
      <c r="J328" s="4" t="s">
        <v>13</v>
      </c>
      <c r="K328" s="4" t="s">
        <v>9</v>
      </c>
      <c r="L328" s="4" t="s">
        <v>46</v>
      </c>
      <c r="M328" s="6">
        <v>1</v>
      </c>
      <c r="N328" s="7">
        <v>72.87</v>
      </c>
      <c r="O328" s="8">
        <v>0.05</v>
      </c>
      <c r="P328" s="7">
        <v>32</v>
      </c>
      <c r="Q328" s="7">
        <f t="shared" si="40"/>
        <v>69.226500000000001</v>
      </c>
      <c r="R328" s="7">
        <f t="shared" si="41"/>
        <v>32</v>
      </c>
      <c r="S328" s="7">
        <f t="shared" si="42"/>
        <v>37.226500000000001</v>
      </c>
      <c r="T328" s="9">
        <f t="shared" si="43"/>
        <v>0.53774927231623726</v>
      </c>
      <c r="U328" s="10">
        <v>1</v>
      </c>
    </row>
    <row r="329" spans="1:21" ht="15.6" x14ac:dyDescent="0.3">
      <c r="A329" s="11">
        <v>5050</v>
      </c>
      <c r="B329" s="12">
        <v>46090</v>
      </c>
      <c r="C329" s="4">
        <f t="shared" si="44"/>
        <v>2026</v>
      </c>
      <c r="D329" s="5">
        <f t="shared" si="45"/>
        <v>1</v>
      </c>
      <c r="E329" s="4">
        <f t="shared" si="46"/>
        <v>3</v>
      </c>
      <c r="F329" s="3" t="str">
        <f t="shared" si="47"/>
        <v>Mar</v>
      </c>
      <c r="G329" s="13" t="s">
        <v>20</v>
      </c>
      <c r="H329" s="13" t="s">
        <v>47</v>
      </c>
      <c r="I329" s="13" t="s">
        <v>19</v>
      </c>
      <c r="J329" s="13" t="s">
        <v>3</v>
      </c>
      <c r="K329" s="13" t="s">
        <v>14</v>
      </c>
      <c r="L329" s="13" t="s">
        <v>48</v>
      </c>
      <c r="M329" s="14">
        <v>1</v>
      </c>
      <c r="N329" s="15">
        <v>161.04</v>
      </c>
      <c r="O329" s="16">
        <v>0</v>
      </c>
      <c r="P329" s="15">
        <v>85.83</v>
      </c>
      <c r="Q329" s="15">
        <f t="shared" si="40"/>
        <v>161.04</v>
      </c>
      <c r="R329" s="15">
        <f t="shared" si="41"/>
        <v>85.83</v>
      </c>
      <c r="S329" s="15">
        <f t="shared" si="42"/>
        <v>75.209999999999994</v>
      </c>
      <c r="T329" s="17">
        <f t="shared" si="43"/>
        <v>0.46702682563338299</v>
      </c>
      <c r="U329" s="18">
        <v>1</v>
      </c>
    </row>
    <row r="330" spans="1:21" ht="15.6" x14ac:dyDescent="0.3">
      <c r="A330" s="2">
        <v>709</v>
      </c>
      <c r="B330" s="3">
        <v>46091</v>
      </c>
      <c r="C330" s="4">
        <f t="shared" si="44"/>
        <v>2026</v>
      </c>
      <c r="D330" s="5">
        <f t="shared" si="45"/>
        <v>1</v>
      </c>
      <c r="E330" s="4">
        <f t="shared" si="46"/>
        <v>3</v>
      </c>
      <c r="F330" s="3" t="str">
        <f t="shared" si="47"/>
        <v>Mar</v>
      </c>
      <c r="G330" s="4" t="s">
        <v>0</v>
      </c>
      <c r="H330" s="4" t="s">
        <v>1</v>
      </c>
      <c r="I330" s="4" t="s">
        <v>2</v>
      </c>
      <c r="J330" s="4" t="s">
        <v>13</v>
      </c>
      <c r="K330" s="4" t="s">
        <v>14</v>
      </c>
      <c r="L330" s="4" t="s">
        <v>44</v>
      </c>
      <c r="M330" s="6">
        <v>3</v>
      </c>
      <c r="N330" s="7">
        <v>130.6</v>
      </c>
      <c r="O330" s="8">
        <v>0.05</v>
      </c>
      <c r="P330" s="7">
        <v>65.62</v>
      </c>
      <c r="Q330" s="7">
        <f t="shared" si="40"/>
        <v>372.20999999999992</v>
      </c>
      <c r="R330" s="7">
        <f t="shared" si="41"/>
        <v>196.86</v>
      </c>
      <c r="S330" s="7">
        <f t="shared" si="42"/>
        <v>175.34999999999991</v>
      </c>
      <c r="T330" s="9">
        <f t="shared" si="43"/>
        <v>0.47110502135891014</v>
      </c>
      <c r="U330" s="10">
        <v>1</v>
      </c>
    </row>
    <row r="331" spans="1:21" ht="15.6" x14ac:dyDescent="0.3">
      <c r="A331" s="11">
        <v>1073</v>
      </c>
      <c r="B331" s="12">
        <v>46091</v>
      </c>
      <c r="C331" s="4">
        <f t="shared" si="44"/>
        <v>2026</v>
      </c>
      <c r="D331" s="5">
        <f t="shared" si="45"/>
        <v>1</v>
      </c>
      <c r="E331" s="4">
        <f t="shared" si="46"/>
        <v>3</v>
      </c>
      <c r="F331" s="3" t="str">
        <f t="shared" si="47"/>
        <v>Mar</v>
      </c>
      <c r="G331" s="13" t="s">
        <v>11</v>
      </c>
      <c r="H331" s="13" t="s">
        <v>39</v>
      </c>
      <c r="I331" s="13" t="s">
        <v>28</v>
      </c>
      <c r="J331" s="13" t="s">
        <v>3</v>
      </c>
      <c r="K331" s="13" t="s">
        <v>4</v>
      </c>
      <c r="L331" s="13" t="s">
        <v>5</v>
      </c>
      <c r="M331" s="14">
        <v>2</v>
      </c>
      <c r="N331" s="15">
        <v>81.290000000000006</v>
      </c>
      <c r="O331" s="16">
        <v>0</v>
      </c>
      <c r="P331" s="15">
        <v>43.9</v>
      </c>
      <c r="Q331" s="15">
        <f t="shared" si="40"/>
        <v>162.58000000000001</v>
      </c>
      <c r="R331" s="15">
        <f t="shared" si="41"/>
        <v>87.8</v>
      </c>
      <c r="S331" s="15">
        <f t="shared" si="42"/>
        <v>74.780000000000015</v>
      </c>
      <c r="T331" s="17">
        <f t="shared" si="43"/>
        <v>0.45995817443720022</v>
      </c>
      <c r="U331" s="18">
        <v>1</v>
      </c>
    </row>
    <row r="332" spans="1:21" ht="15.6" x14ac:dyDescent="0.3">
      <c r="A332" s="2">
        <v>2623</v>
      </c>
      <c r="B332" s="3">
        <v>46091</v>
      </c>
      <c r="C332" s="4">
        <f t="shared" si="44"/>
        <v>2026</v>
      </c>
      <c r="D332" s="5">
        <f t="shared" si="45"/>
        <v>1</v>
      </c>
      <c r="E332" s="4">
        <f t="shared" si="46"/>
        <v>3</v>
      </c>
      <c r="F332" s="3" t="str">
        <f t="shared" si="47"/>
        <v>Mar</v>
      </c>
      <c r="G332" s="4" t="s">
        <v>6</v>
      </c>
      <c r="H332" s="4" t="s">
        <v>43</v>
      </c>
      <c r="I332" s="4" t="s">
        <v>28</v>
      </c>
      <c r="J332" s="4" t="s">
        <v>13</v>
      </c>
      <c r="K332" s="4" t="s">
        <v>4</v>
      </c>
      <c r="L332" s="4" t="s">
        <v>30</v>
      </c>
      <c r="M332" s="6">
        <v>2</v>
      </c>
      <c r="N332" s="7">
        <v>103.33</v>
      </c>
      <c r="O332" s="8">
        <v>0.05</v>
      </c>
      <c r="P332" s="7">
        <v>51.58</v>
      </c>
      <c r="Q332" s="7">
        <f t="shared" si="40"/>
        <v>196.327</v>
      </c>
      <c r="R332" s="7">
        <f t="shared" si="41"/>
        <v>103.16</v>
      </c>
      <c r="S332" s="7">
        <f t="shared" si="42"/>
        <v>93.167000000000002</v>
      </c>
      <c r="T332" s="9">
        <f t="shared" si="43"/>
        <v>0.47455011282197557</v>
      </c>
      <c r="U332" s="10">
        <v>1</v>
      </c>
    </row>
    <row r="333" spans="1:21" ht="15.6" x14ac:dyDescent="0.3">
      <c r="A333" s="11">
        <v>2625</v>
      </c>
      <c r="B333" s="12">
        <v>46091</v>
      </c>
      <c r="C333" s="4">
        <f t="shared" si="44"/>
        <v>2026</v>
      </c>
      <c r="D333" s="5">
        <f t="shared" si="45"/>
        <v>1</v>
      </c>
      <c r="E333" s="4">
        <f t="shared" si="46"/>
        <v>3</v>
      </c>
      <c r="F333" s="3" t="str">
        <f t="shared" si="47"/>
        <v>Mar</v>
      </c>
      <c r="G333" s="13" t="s">
        <v>20</v>
      </c>
      <c r="H333" s="13" t="s">
        <v>31</v>
      </c>
      <c r="I333" s="13" t="s">
        <v>19</v>
      </c>
      <c r="J333" s="13" t="s">
        <v>16</v>
      </c>
      <c r="K333" s="13" t="s">
        <v>34</v>
      </c>
      <c r="L333" s="13" t="s">
        <v>45</v>
      </c>
      <c r="M333" s="14">
        <v>2</v>
      </c>
      <c r="N333" s="15">
        <v>51.14</v>
      </c>
      <c r="O333" s="16">
        <v>0</v>
      </c>
      <c r="P333" s="15">
        <v>21.58</v>
      </c>
      <c r="Q333" s="15">
        <f t="shared" si="40"/>
        <v>102.28</v>
      </c>
      <c r="R333" s="15">
        <f t="shared" si="41"/>
        <v>43.16</v>
      </c>
      <c r="S333" s="15">
        <f t="shared" si="42"/>
        <v>59.120000000000005</v>
      </c>
      <c r="T333" s="17">
        <f t="shared" si="43"/>
        <v>0.57802111849824012</v>
      </c>
      <c r="U333" s="18">
        <v>1</v>
      </c>
    </row>
    <row r="334" spans="1:21" ht="15.6" x14ac:dyDescent="0.3">
      <c r="A334" s="2">
        <v>3304</v>
      </c>
      <c r="B334" s="3">
        <v>46091</v>
      </c>
      <c r="C334" s="4">
        <f t="shared" si="44"/>
        <v>2026</v>
      </c>
      <c r="D334" s="5">
        <f t="shared" si="45"/>
        <v>1</v>
      </c>
      <c r="E334" s="4">
        <f t="shared" si="46"/>
        <v>3</v>
      </c>
      <c r="F334" s="3" t="str">
        <f t="shared" si="47"/>
        <v>Mar</v>
      </c>
      <c r="G334" s="4" t="s">
        <v>6</v>
      </c>
      <c r="H334" s="4" t="s">
        <v>43</v>
      </c>
      <c r="I334" s="4" t="s">
        <v>28</v>
      </c>
      <c r="J334" s="4" t="s">
        <v>3</v>
      </c>
      <c r="K334" s="4" t="s">
        <v>4</v>
      </c>
      <c r="L334" s="4" t="s">
        <v>22</v>
      </c>
      <c r="M334" s="6">
        <v>2</v>
      </c>
      <c r="N334" s="7">
        <v>49.7</v>
      </c>
      <c r="O334" s="8">
        <v>0</v>
      </c>
      <c r="P334" s="7">
        <v>23.14</v>
      </c>
      <c r="Q334" s="7">
        <f t="shared" si="40"/>
        <v>99.4</v>
      </c>
      <c r="R334" s="7">
        <f t="shared" si="41"/>
        <v>46.28</v>
      </c>
      <c r="S334" s="7">
        <f t="shared" si="42"/>
        <v>53.120000000000005</v>
      </c>
      <c r="T334" s="9">
        <f t="shared" si="43"/>
        <v>0.53440643863179071</v>
      </c>
      <c r="U334" s="10">
        <v>1</v>
      </c>
    </row>
    <row r="335" spans="1:21" ht="15.6" x14ac:dyDescent="0.3">
      <c r="A335" s="11">
        <v>4876</v>
      </c>
      <c r="B335" s="12">
        <v>46091</v>
      </c>
      <c r="C335" s="4">
        <f t="shared" si="44"/>
        <v>2026</v>
      </c>
      <c r="D335" s="5">
        <f t="shared" si="45"/>
        <v>1</v>
      </c>
      <c r="E335" s="4">
        <f t="shared" si="46"/>
        <v>3</v>
      </c>
      <c r="F335" s="3" t="str">
        <f t="shared" si="47"/>
        <v>Mar</v>
      </c>
      <c r="G335" s="13" t="s">
        <v>20</v>
      </c>
      <c r="H335" s="13" t="s">
        <v>21</v>
      </c>
      <c r="I335" s="13" t="s">
        <v>2</v>
      </c>
      <c r="J335" s="13" t="s">
        <v>3</v>
      </c>
      <c r="K335" s="13" t="s">
        <v>4</v>
      </c>
      <c r="L335" s="13" t="s">
        <v>26</v>
      </c>
      <c r="M335" s="14">
        <v>1</v>
      </c>
      <c r="N335" s="15">
        <v>39.659999999999997</v>
      </c>
      <c r="O335" s="16">
        <v>0.05</v>
      </c>
      <c r="P335" s="15">
        <v>16.93</v>
      </c>
      <c r="Q335" s="15">
        <f t="shared" si="40"/>
        <v>37.676999999999992</v>
      </c>
      <c r="R335" s="15">
        <f t="shared" si="41"/>
        <v>16.93</v>
      </c>
      <c r="S335" s="15">
        <f t="shared" si="42"/>
        <v>20.746999999999993</v>
      </c>
      <c r="T335" s="17">
        <f t="shared" si="43"/>
        <v>0.5506542452955383</v>
      </c>
      <c r="U335" s="18">
        <v>1</v>
      </c>
    </row>
    <row r="336" spans="1:21" ht="15.6" x14ac:dyDescent="0.3">
      <c r="A336" s="2">
        <v>83</v>
      </c>
      <c r="B336" s="3">
        <v>46092</v>
      </c>
      <c r="C336" s="4">
        <f t="shared" si="44"/>
        <v>2026</v>
      </c>
      <c r="D336" s="5">
        <f t="shared" si="45"/>
        <v>1</v>
      </c>
      <c r="E336" s="4">
        <f t="shared" si="46"/>
        <v>3</v>
      </c>
      <c r="F336" s="3" t="str">
        <f t="shared" si="47"/>
        <v>Mar</v>
      </c>
      <c r="G336" s="4" t="s">
        <v>6</v>
      </c>
      <c r="H336" s="4" t="s">
        <v>43</v>
      </c>
      <c r="I336" s="4" t="s">
        <v>8</v>
      </c>
      <c r="J336" s="4" t="s">
        <v>16</v>
      </c>
      <c r="K336" s="4" t="s">
        <v>34</v>
      </c>
      <c r="L336" s="4" t="s">
        <v>45</v>
      </c>
      <c r="M336" s="6">
        <v>4</v>
      </c>
      <c r="N336" s="7">
        <v>50.65</v>
      </c>
      <c r="O336" s="8">
        <v>0.15</v>
      </c>
      <c r="P336" s="7">
        <v>22</v>
      </c>
      <c r="Q336" s="7">
        <f t="shared" si="40"/>
        <v>172.20999999999998</v>
      </c>
      <c r="R336" s="7">
        <f t="shared" si="41"/>
        <v>88</v>
      </c>
      <c r="S336" s="7">
        <f t="shared" si="42"/>
        <v>84.20999999999998</v>
      </c>
      <c r="T336" s="9">
        <f t="shared" si="43"/>
        <v>0.48899599326403803</v>
      </c>
      <c r="U336" s="10">
        <v>1</v>
      </c>
    </row>
    <row r="337" spans="1:21" ht="15.6" x14ac:dyDescent="0.3">
      <c r="A337" s="11">
        <v>863</v>
      </c>
      <c r="B337" s="12">
        <v>46092</v>
      </c>
      <c r="C337" s="4">
        <f t="shared" si="44"/>
        <v>2026</v>
      </c>
      <c r="D337" s="5">
        <f t="shared" si="45"/>
        <v>1</v>
      </c>
      <c r="E337" s="4">
        <f t="shared" si="46"/>
        <v>3</v>
      </c>
      <c r="F337" s="3" t="str">
        <f t="shared" si="47"/>
        <v>Mar</v>
      </c>
      <c r="G337" s="13" t="s">
        <v>11</v>
      </c>
      <c r="H337" s="13" t="s">
        <v>12</v>
      </c>
      <c r="I337" s="13" t="s">
        <v>28</v>
      </c>
      <c r="J337" s="13" t="s">
        <v>3</v>
      </c>
      <c r="K337" s="13" t="s">
        <v>34</v>
      </c>
      <c r="L337" s="13" t="s">
        <v>45</v>
      </c>
      <c r="M337" s="14">
        <v>2</v>
      </c>
      <c r="N337" s="15">
        <v>50.72</v>
      </c>
      <c r="O337" s="16">
        <v>0</v>
      </c>
      <c r="P337" s="15">
        <v>21.88</v>
      </c>
      <c r="Q337" s="15">
        <f t="shared" si="40"/>
        <v>101.44</v>
      </c>
      <c r="R337" s="15">
        <f t="shared" si="41"/>
        <v>43.76</v>
      </c>
      <c r="S337" s="15">
        <f t="shared" si="42"/>
        <v>57.68</v>
      </c>
      <c r="T337" s="17">
        <f t="shared" si="43"/>
        <v>0.56861198738170349</v>
      </c>
      <c r="U337" s="18">
        <v>1</v>
      </c>
    </row>
    <row r="338" spans="1:21" ht="15.6" x14ac:dyDescent="0.3">
      <c r="A338" s="2">
        <v>2323</v>
      </c>
      <c r="B338" s="3">
        <v>46092</v>
      </c>
      <c r="C338" s="4">
        <f t="shared" si="44"/>
        <v>2026</v>
      </c>
      <c r="D338" s="5">
        <f t="shared" si="45"/>
        <v>1</v>
      </c>
      <c r="E338" s="4">
        <f t="shared" si="46"/>
        <v>3</v>
      </c>
      <c r="F338" s="3" t="str">
        <f t="shared" si="47"/>
        <v>Mar</v>
      </c>
      <c r="G338" s="4" t="s">
        <v>6</v>
      </c>
      <c r="H338" s="4" t="s">
        <v>43</v>
      </c>
      <c r="I338" s="4" t="s">
        <v>19</v>
      </c>
      <c r="J338" s="4" t="s">
        <v>13</v>
      </c>
      <c r="K338" s="4" t="s">
        <v>14</v>
      </c>
      <c r="L338" s="4" t="s">
        <v>15</v>
      </c>
      <c r="M338" s="6">
        <v>2</v>
      </c>
      <c r="N338" s="7">
        <v>36.08</v>
      </c>
      <c r="O338" s="8">
        <v>0.05</v>
      </c>
      <c r="P338" s="7">
        <v>13.19</v>
      </c>
      <c r="Q338" s="7">
        <f t="shared" si="40"/>
        <v>68.551999999999992</v>
      </c>
      <c r="R338" s="7">
        <f t="shared" si="41"/>
        <v>26.38</v>
      </c>
      <c r="S338" s="7">
        <f t="shared" si="42"/>
        <v>42.171999999999997</v>
      </c>
      <c r="T338" s="9">
        <f t="shared" si="43"/>
        <v>0.61518263507993931</v>
      </c>
      <c r="U338" s="10">
        <v>1</v>
      </c>
    </row>
    <row r="339" spans="1:21" ht="15.6" x14ac:dyDescent="0.3">
      <c r="A339" s="11">
        <v>3064</v>
      </c>
      <c r="B339" s="12">
        <v>46092</v>
      </c>
      <c r="C339" s="4">
        <f t="shared" si="44"/>
        <v>2026</v>
      </c>
      <c r="D339" s="5">
        <f t="shared" si="45"/>
        <v>1</v>
      </c>
      <c r="E339" s="4">
        <f t="shared" si="46"/>
        <v>3</v>
      </c>
      <c r="F339" s="3" t="str">
        <f t="shared" si="47"/>
        <v>Mar</v>
      </c>
      <c r="G339" s="13" t="s">
        <v>20</v>
      </c>
      <c r="H339" s="13" t="s">
        <v>33</v>
      </c>
      <c r="I339" s="13" t="s">
        <v>2</v>
      </c>
      <c r="J339" s="13" t="s">
        <v>3</v>
      </c>
      <c r="K339" s="13" t="s">
        <v>23</v>
      </c>
      <c r="L339" s="13" t="s">
        <v>51</v>
      </c>
      <c r="M339" s="14">
        <v>6</v>
      </c>
      <c r="N339" s="15">
        <v>124.04</v>
      </c>
      <c r="O339" s="16">
        <v>0.05</v>
      </c>
      <c r="P339" s="15">
        <v>61.17</v>
      </c>
      <c r="Q339" s="15">
        <f t="shared" si="40"/>
        <v>707.02800000000002</v>
      </c>
      <c r="R339" s="15">
        <f t="shared" si="41"/>
        <v>367.02</v>
      </c>
      <c r="S339" s="15">
        <f t="shared" si="42"/>
        <v>340.00800000000004</v>
      </c>
      <c r="T339" s="17">
        <f t="shared" si="43"/>
        <v>0.48089750335205966</v>
      </c>
      <c r="U339" s="18">
        <v>1</v>
      </c>
    </row>
    <row r="340" spans="1:21" ht="15.6" x14ac:dyDescent="0.3">
      <c r="A340" s="2">
        <v>4995</v>
      </c>
      <c r="B340" s="3">
        <v>46092</v>
      </c>
      <c r="C340" s="4">
        <f t="shared" si="44"/>
        <v>2026</v>
      </c>
      <c r="D340" s="5">
        <f t="shared" si="45"/>
        <v>1</v>
      </c>
      <c r="E340" s="4">
        <f t="shared" si="46"/>
        <v>3</v>
      </c>
      <c r="F340" s="3" t="str">
        <f t="shared" si="47"/>
        <v>Mar</v>
      </c>
      <c r="G340" s="4" t="s">
        <v>6</v>
      </c>
      <c r="H340" s="4" t="s">
        <v>43</v>
      </c>
      <c r="I340" s="4" t="s">
        <v>28</v>
      </c>
      <c r="J340" s="4" t="s">
        <v>13</v>
      </c>
      <c r="K340" s="4" t="s">
        <v>9</v>
      </c>
      <c r="L340" s="4" t="s">
        <v>10</v>
      </c>
      <c r="M340" s="6">
        <v>3</v>
      </c>
      <c r="N340" s="7">
        <v>90.31</v>
      </c>
      <c r="O340" s="8">
        <v>0</v>
      </c>
      <c r="P340" s="7">
        <v>44.58</v>
      </c>
      <c r="Q340" s="7">
        <f t="shared" si="40"/>
        <v>270.93</v>
      </c>
      <c r="R340" s="7">
        <f t="shared" si="41"/>
        <v>133.74</v>
      </c>
      <c r="S340" s="7">
        <f t="shared" si="42"/>
        <v>137.19</v>
      </c>
      <c r="T340" s="9">
        <f t="shared" si="43"/>
        <v>0.50636695825489975</v>
      </c>
      <c r="U340" s="10">
        <v>1</v>
      </c>
    </row>
    <row r="341" spans="1:21" ht="15.6" x14ac:dyDescent="0.3">
      <c r="A341" s="11">
        <v>46</v>
      </c>
      <c r="B341" s="12">
        <v>46093</v>
      </c>
      <c r="C341" s="4">
        <f t="shared" si="44"/>
        <v>2026</v>
      </c>
      <c r="D341" s="5">
        <f t="shared" si="45"/>
        <v>1</v>
      </c>
      <c r="E341" s="4">
        <f t="shared" si="46"/>
        <v>3</v>
      </c>
      <c r="F341" s="3" t="str">
        <f t="shared" si="47"/>
        <v>Mar</v>
      </c>
      <c r="G341" s="13" t="s">
        <v>20</v>
      </c>
      <c r="H341" s="13" t="s">
        <v>31</v>
      </c>
      <c r="I341" s="13" t="s">
        <v>2</v>
      </c>
      <c r="J341" s="13" t="s">
        <v>3</v>
      </c>
      <c r="K341" s="13" t="s">
        <v>9</v>
      </c>
      <c r="L341" s="13" t="s">
        <v>46</v>
      </c>
      <c r="M341" s="14">
        <v>4</v>
      </c>
      <c r="N341" s="15">
        <v>72.63</v>
      </c>
      <c r="O341" s="16">
        <v>0.1</v>
      </c>
      <c r="P341" s="15">
        <v>31.45</v>
      </c>
      <c r="Q341" s="15">
        <f t="shared" si="40"/>
        <v>261.46800000000002</v>
      </c>
      <c r="R341" s="15">
        <f t="shared" si="41"/>
        <v>125.8</v>
      </c>
      <c r="S341" s="15">
        <f t="shared" si="42"/>
        <v>135.66800000000001</v>
      </c>
      <c r="T341" s="17">
        <f t="shared" si="43"/>
        <v>0.51887037801948999</v>
      </c>
      <c r="U341" s="18">
        <v>1</v>
      </c>
    </row>
    <row r="342" spans="1:21" ht="15.6" x14ac:dyDescent="0.3">
      <c r="A342" s="2">
        <v>443</v>
      </c>
      <c r="B342" s="3">
        <v>46093</v>
      </c>
      <c r="C342" s="4">
        <f t="shared" si="44"/>
        <v>2026</v>
      </c>
      <c r="D342" s="5">
        <f t="shared" si="45"/>
        <v>1</v>
      </c>
      <c r="E342" s="4">
        <f t="shared" si="46"/>
        <v>3</v>
      </c>
      <c r="F342" s="3" t="str">
        <f t="shared" si="47"/>
        <v>Mar</v>
      </c>
      <c r="G342" s="4" t="s">
        <v>6</v>
      </c>
      <c r="H342" s="4" t="s">
        <v>49</v>
      </c>
      <c r="I342" s="4" t="s">
        <v>2</v>
      </c>
      <c r="J342" s="4" t="s">
        <v>3</v>
      </c>
      <c r="K342" s="4" t="s">
        <v>34</v>
      </c>
      <c r="L342" s="4" t="s">
        <v>35</v>
      </c>
      <c r="M342" s="6">
        <v>3</v>
      </c>
      <c r="N342" s="7">
        <v>39.9</v>
      </c>
      <c r="O342" s="8">
        <v>0</v>
      </c>
      <c r="P342" s="7">
        <v>14.49</v>
      </c>
      <c r="Q342" s="7">
        <f t="shared" si="40"/>
        <v>119.69999999999999</v>
      </c>
      <c r="R342" s="7">
        <f t="shared" si="41"/>
        <v>43.47</v>
      </c>
      <c r="S342" s="7">
        <f t="shared" si="42"/>
        <v>76.22999999999999</v>
      </c>
      <c r="T342" s="9">
        <f t="shared" si="43"/>
        <v>0.63684210526315788</v>
      </c>
      <c r="U342" s="10">
        <v>1</v>
      </c>
    </row>
    <row r="343" spans="1:21" ht="15.6" x14ac:dyDescent="0.3">
      <c r="A343" s="11">
        <v>759</v>
      </c>
      <c r="B343" s="12">
        <v>46093</v>
      </c>
      <c r="C343" s="4">
        <f t="shared" si="44"/>
        <v>2026</v>
      </c>
      <c r="D343" s="5">
        <f t="shared" si="45"/>
        <v>1</v>
      </c>
      <c r="E343" s="4">
        <f t="shared" si="46"/>
        <v>3</v>
      </c>
      <c r="F343" s="3" t="str">
        <f t="shared" si="47"/>
        <v>Mar</v>
      </c>
      <c r="G343" s="13" t="s">
        <v>6</v>
      </c>
      <c r="H343" s="13" t="s">
        <v>43</v>
      </c>
      <c r="I343" s="13" t="s">
        <v>2</v>
      </c>
      <c r="J343" s="13" t="s">
        <v>13</v>
      </c>
      <c r="K343" s="13" t="s">
        <v>34</v>
      </c>
      <c r="L343" s="13" t="s">
        <v>45</v>
      </c>
      <c r="M343" s="14">
        <v>1</v>
      </c>
      <c r="N343" s="15">
        <v>49.79</v>
      </c>
      <c r="O343" s="16">
        <v>0.1</v>
      </c>
      <c r="P343" s="15">
        <v>22.29</v>
      </c>
      <c r="Q343" s="15">
        <f t="shared" si="40"/>
        <v>44.811</v>
      </c>
      <c r="R343" s="15">
        <f t="shared" si="41"/>
        <v>22.29</v>
      </c>
      <c r="S343" s="15">
        <f t="shared" si="42"/>
        <v>22.521000000000001</v>
      </c>
      <c r="T343" s="17">
        <f t="shared" si="43"/>
        <v>0.5025774921336279</v>
      </c>
      <c r="U343" s="18">
        <v>1</v>
      </c>
    </row>
    <row r="344" spans="1:21" ht="15.6" x14ac:dyDescent="0.3">
      <c r="A344" s="2">
        <v>1097</v>
      </c>
      <c r="B344" s="3">
        <v>46093</v>
      </c>
      <c r="C344" s="4">
        <f t="shared" si="44"/>
        <v>2026</v>
      </c>
      <c r="D344" s="5">
        <f t="shared" si="45"/>
        <v>1</v>
      </c>
      <c r="E344" s="4">
        <f t="shared" si="46"/>
        <v>3</v>
      </c>
      <c r="F344" s="3" t="str">
        <f t="shared" si="47"/>
        <v>Mar</v>
      </c>
      <c r="G344" s="4" t="s">
        <v>11</v>
      </c>
      <c r="H344" s="4" t="s">
        <v>12</v>
      </c>
      <c r="I344" s="4" t="s">
        <v>28</v>
      </c>
      <c r="J344" s="4" t="s">
        <v>13</v>
      </c>
      <c r="K344" s="4" t="s">
        <v>4</v>
      </c>
      <c r="L344" s="4" t="s">
        <v>26</v>
      </c>
      <c r="M344" s="6">
        <v>1</v>
      </c>
      <c r="N344" s="7">
        <v>41.24</v>
      </c>
      <c r="O344" s="8">
        <v>0.05</v>
      </c>
      <c r="P344" s="7">
        <v>16.64</v>
      </c>
      <c r="Q344" s="7">
        <f t="shared" si="40"/>
        <v>39.177999999999997</v>
      </c>
      <c r="R344" s="7">
        <f t="shared" si="41"/>
        <v>16.64</v>
      </c>
      <c r="S344" s="7">
        <f t="shared" si="42"/>
        <v>22.537999999999997</v>
      </c>
      <c r="T344" s="9">
        <f t="shared" si="43"/>
        <v>0.57527183623462141</v>
      </c>
      <c r="U344" s="10">
        <v>1</v>
      </c>
    </row>
    <row r="345" spans="1:21" ht="15.6" x14ac:dyDescent="0.3">
      <c r="A345" s="11">
        <v>2152</v>
      </c>
      <c r="B345" s="12">
        <v>46093</v>
      </c>
      <c r="C345" s="4">
        <f t="shared" si="44"/>
        <v>2026</v>
      </c>
      <c r="D345" s="5">
        <f t="shared" si="45"/>
        <v>1</v>
      </c>
      <c r="E345" s="4">
        <f t="shared" si="46"/>
        <v>3</v>
      </c>
      <c r="F345" s="3" t="str">
        <f t="shared" si="47"/>
        <v>Mar</v>
      </c>
      <c r="G345" s="13" t="s">
        <v>0</v>
      </c>
      <c r="H345" s="13" t="s">
        <v>36</v>
      </c>
      <c r="I345" s="13" t="s">
        <v>2</v>
      </c>
      <c r="J345" s="13" t="s">
        <v>13</v>
      </c>
      <c r="K345" s="13" t="s">
        <v>9</v>
      </c>
      <c r="L345" s="13" t="s">
        <v>17</v>
      </c>
      <c r="M345" s="14">
        <v>1</v>
      </c>
      <c r="N345" s="15">
        <v>142.88999999999999</v>
      </c>
      <c r="O345" s="16">
        <v>0</v>
      </c>
      <c r="P345" s="15">
        <v>81.099999999999994</v>
      </c>
      <c r="Q345" s="15">
        <f t="shared" si="40"/>
        <v>142.88999999999999</v>
      </c>
      <c r="R345" s="15">
        <f t="shared" si="41"/>
        <v>81.099999999999994</v>
      </c>
      <c r="S345" s="15">
        <f t="shared" si="42"/>
        <v>61.789999999999992</v>
      </c>
      <c r="T345" s="17">
        <f t="shared" si="43"/>
        <v>0.43243054097557559</v>
      </c>
      <c r="U345" s="18">
        <v>1</v>
      </c>
    </row>
    <row r="346" spans="1:21" ht="15.6" x14ac:dyDescent="0.3">
      <c r="A346" s="2">
        <v>2512</v>
      </c>
      <c r="B346" s="3">
        <v>46093</v>
      </c>
      <c r="C346" s="4">
        <f t="shared" si="44"/>
        <v>2026</v>
      </c>
      <c r="D346" s="5">
        <f t="shared" si="45"/>
        <v>1</v>
      </c>
      <c r="E346" s="4">
        <f t="shared" si="46"/>
        <v>3</v>
      </c>
      <c r="F346" s="3" t="str">
        <f t="shared" si="47"/>
        <v>Mar</v>
      </c>
      <c r="G346" s="4" t="s">
        <v>6</v>
      </c>
      <c r="H346" s="4" t="s">
        <v>7</v>
      </c>
      <c r="I346" s="4" t="s">
        <v>2</v>
      </c>
      <c r="J346" s="4" t="s">
        <v>13</v>
      </c>
      <c r="K346" s="4" t="s">
        <v>23</v>
      </c>
      <c r="L346" s="4" t="s">
        <v>29</v>
      </c>
      <c r="M346" s="6">
        <v>2</v>
      </c>
      <c r="N346" s="7">
        <v>192.76</v>
      </c>
      <c r="O346" s="8">
        <v>0</v>
      </c>
      <c r="P346" s="7">
        <v>103.08</v>
      </c>
      <c r="Q346" s="7">
        <f t="shared" si="40"/>
        <v>385.52</v>
      </c>
      <c r="R346" s="7">
        <f t="shared" si="41"/>
        <v>206.16</v>
      </c>
      <c r="S346" s="7">
        <f t="shared" si="42"/>
        <v>179.35999999999999</v>
      </c>
      <c r="T346" s="9">
        <f t="shared" si="43"/>
        <v>0.46524175140070551</v>
      </c>
      <c r="U346" s="10">
        <v>1</v>
      </c>
    </row>
    <row r="347" spans="1:21" ht="15.6" x14ac:dyDescent="0.3">
      <c r="A347" s="11">
        <v>2578</v>
      </c>
      <c r="B347" s="12">
        <v>46093</v>
      </c>
      <c r="C347" s="4">
        <f t="shared" si="44"/>
        <v>2026</v>
      </c>
      <c r="D347" s="5">
        <f t="shared" si="45"/>
        <v>1</v>
      </c>
      <c r="E347" s="4">
        <f t="shared" si="46"/>
        <v>3</v>
      </c>
      <c r="F347" s="3" t="str">
        <f t="shared" si="47"/>
        <v>Mar</v>
      </c>
      <c r="G347" s="13" t="s">
        <v>11</v>
      </c>
      <c r="H347" s="13" t="s">
        <v>25</v>
      </c>
      <c r="I347" s="13" t="s">
        <v>2</v>
      </c>
      <c r="J347" s="13" t="s">
        <v>13</v>
      </c>
      <c r="K347" s="13" t="s">
        <v>14</v>
      </c>
      <c r="L347" s="13" t="s">
        <v>48</v>
      </c>
      <c r="M347" s="14">
        <v>1</v>
      </c>
      <c r="N347" s="15">
        <v>165.72</v>
      </c>
      <c r="O347" s="16">
        <v>0</v>
      </c>
      <c r="P347" s="15">
        <v>89.31</v>
      </c>
      <c r="Q347" s="15">
        <f t="shared" si="40"/>
        <v>165.72</v>
      </c>
      <c r="R347" s="15">
        <f t="shared" si="41"/>
        <v>89.31</v>
      </c>
      <c r="S347" s="15">
        <f t="shared" si="42"/>
        <v>76.41</v>
      </c>
      <c r="T347" s="17">
        <f t="shared" si="43"/>
        <v>0.46107892831281677</v>
      </c>
      <c r="U347" s="18">
        <v>1</v>
      </c>
    </row>
    <row r="348" spans="1:21" ht="15.6" x14ac:dyDescent="0.3">
      <c r="A348" s="2">
        <v>3302</v>
      </c>
      <c r="B348" s="3">
        <v>46093</v>
      </c>
      <c r="C348" s="4">
        <f t="shared" si="44"/>
        <v>2026</v>
      </c>
      <c r="D348" s="5">
        <f t="shared" si="45"/>
        <v>1</v>
      </c>
      <c r="E348" s="4">
        <f t="shared" si="46"/>
        <v>3</v>
      </c>
      <c r="F348" s="3" t="str">
        <f t="shared" si="47"/>
        <v>Mar</v>
      </c>
      <c r="G348" s="4" t="s">
        <v>20</v>
      </c>
      <c r="H348" s="4" t="s">
        <v>31</v>
      </c>
      <c r="I348" s="4" t="s">
        <v>19</v>
      </c>
      <c r="J348" s="4" t="s">
        <v>16</v>
      </c>
      <c r="K348" s="4" t="s">
        <v>14</v>
      </c>
      <c r="L348" s="4" t="s">
        <v>48</v>
      </c>
      <c r="M348" s="6">
        <v>2</v>
      </c>
      <c r="N348" s="7">
        <v>164.33</v>
      </c>
      <c r="O348" s="8">
        <v>0</v>
      </c>
      <c r="P348" s="7">
        <v>86.07</v>
      </c>
      <c r="Q348" s="7">
        <f t="shared" si="40"/>
        <v>328.66</v>
      </c>
      <c r="R348" s="7">
        <f t="shared" si="41"/>
        <v>172.14</v>
      </c>
      <c r="S348" s="7">
        <f t="shared" si="42"/>
        <v>156.52000000000004</v>
      </c>
      <c r="T348" s="9">
        <f t="shared" si="43"/>
        <v>0.47623684050386428</v>
      </c>
      <c r="U348" s="10">
        <v>1</v>
      </c>
    </row>
    <row r="349" spans="1:21" ht="15.6" x14ac:dyDescent="0.3">
      <c r="A349" s="11">
        <v>3752</v>
      </c>
      <c r="B349" s="12">
        <v>46093</v>
      </c>
      <c r="C349" s="4">
        <f t="shared" si="44"/>
        <v>2026</v>
      </c>
      <c r="D349" s="5">
        <f t="shared" si="45"/>
        <v>1</v>
      </c>
      <c r="E349" s="4">
        <f t="shared" si="46"/>
        <v>3</v>
      </c>
      <c r="F349" s="3" t="str">
        <f t="shared" si="47"/>
        <v>Mar</v>
      </c>
      <c r="G349" s="13" t="s">
        <v>20</v>
      </c>
      <c r="H349" s="13" t="s">
        <v>33</v>
      </c>
      <c r="I349" s="13" t="s">
        <v>8</v>
      </c>
      <c r="J349" s="13" t="s">
        <v>16</v>
      </c>
      <c r="K349" s="13" t="s">
        <v>14</v>
      </c>
      <c r="L349" s="13" t="s">
        <v>32</v>
      </c>
      <c r="M349" s="14">
        <v>3</v>
      </c>
      <c r="N349" s="15">
        <v>45.8</v>
      </c>
      <c r="O349" s="16">
        <v>0.15</v>
      </c>
      <c r="P349" s="15">
        <v>18.47</v>
      </c>
      <c r="Q349" s="15">
        <f t="shared" si="40"/>
        <v>116.78999999999998</v>
      </c>
      <c r="R349" s="15">
        <f t="shared" si="41"/>
        <v>55.41</v>
      </c>
      <c r="S349" s="15">
        <f t="shared" si="42"/>
        <v>61.379999999999981</v>
      </c>
      <c r="T349" s="17">
        <f t="shared" si="43"/>
        <v>0.52555869509375797</v>
      </c>
      <c r="U349" s="18">
        <v>1</v>
      </c>
    </row>
    <row r="350" spans="1:21" ht="15.6" x14ac:dyDescent="0.3">
      <c r="A350" s="2">
        <v>4839</v>
      </c>
      <c r="B350" s="3">
        <v>46093</v>
      </c>
      <c r="C350" s="4">
        <f t="shared" si="44"/>
        <v>2026</v>
      </c>
      <c r="D350" s="5">
        <f t="shared" si="45"/>
        <v>1</v>
      </c>
      <c r="E350" s="4">
        <f t="shared" si="46"/>
        <v>3</v>
      </c>
      <c r="F350" s="3" t="str">
        <f t="shared" si="47"/>
        <v>Mar</v>
      </c>
      <c r="G350" s="4" t="s">
        <v>6</v>
      </c>
      <c r="H350" s="4" t="s">
        <v>7</v>
      </c>
      <c r="I350" s="4" t="s">
        <v>2</v>
      </c>
      <c r="J350" s="4" t="s">
        <v>13</v>
      </c>
      <c r="K350" s="4" t="s">
        <v>4</v>
      </c>
      <c r="L350" s="4" t="s">
        <v>30</v>
      </c>
      <c r="M350" s="6">
        <v>2</v>
      </c>
      <c r="N350" s="7">
        <v>103.08</v>
      </c>
      <c r="O350" s="8">
        <v>0.05</v>
      </c>
      <c r="P350" s="7">
        <v>49.27</v>
      </c>
      <c r="Q350" s="7">
        <f t="shared" si="40"/>
        <v>195.85199999999998</v>
      </c>
      <c r="R350" s="7">
        <f t="shared" si="41"/>
        <v>98.54</v>
      </c>
      <c r="S350" s="7">
        <f t="shared" si="42"/>
        <v>97.311999999999969</v>
      </c>
      <c r="T350" s="9">
        <f t="shared" si="43"/>
        <v>0.49686497967853266</v>
      </c>
      <c r="U350" s="10">
        <v>1</v>
      </c>
    </row>
    <row r="351" spans="1:21" ht="15.6" x14ac:dyDescent="0.3">
      <c r="A351" s="11">
        <v>264</v>
      </c>
      <c r="B351" s="12">
        <v>46094</v>
      </c>
      <c r="C351" s="4">
        <f t="shared" si="44"/>
        <v>2026</v>
      </c>
      <c r="D351" s="5">
        <f t="shared" si="45"/>
        <v>1</v>
      </c>
      <c r="E351" s="4">
        <f t="shared" si="46"/>
        <v>3</v>
      </c>
      <c r="F351" s="3" t="str">
        <f t="shared" si="47"/>
        <v>Mar</v>
      </c>
      <c r="G351" s="13" t="s">
        <v>0</v>
      </c>
      <c r="H351" s="13" t="s">
        <v>1</v>
      </c>
      <c r="I351" s="13" t="s">
        <v>2</v>
      </c>
      <c r="J351" s="13" t="s">
        <v>16</v>
      </c>
      <c r="K351" s="13" t="s">
        <v>14</v>
      </c>
      <c r="L351" s="13" t="s">
        <v>32</v>
      </c>
      <c r="M351" s="14">
        <v>4</v>
      </c>
      <c r="N351" s="15">
        <v>47.33</v>
      </c>
      <c r="O351" s="16">
        <v>0</v>
      </c>
      <c r="P351" s="15">
        <v>18.739999999999998</v>
      </c>
      <c r="Q351" s="15">
        <f t="shared" si="40"/>
        <v>189.32</v>
      </c>
      <c r="R351" s="15">
        <f t="shared" si="41"/>
        <v>74.959999999999994</v>
      </c>
      <c r="S351" s="15">
        <f t="shared" si="42"/>
        <v>114.36</v>
      </c>
      <c r="T351" s="17">
        <f t="shared" si="43"/>
        <v>0.60405662370589475</v>
      </c>
      <c r="U351" s="18">
        <v>1</v>
      </c>
    </row>
    <row r="352" spans="1:21" ht="15.6" x14ac:dyDescent="0.3">
      <c r="A352" s="2">
        <v>2498</v>
      </c>
      <c r="B352" s="3">
        <v>46094</v>
      </c>
      <c r="C352" s="4">
        <f t="shared" si="44"/>
        <v>2026</v>
      </c>
      <c r="D352" s="5">
        <f t="shared" si="45"/>
        <v>1</v>
      </c>
      <c r="E352" s="4">
        <f t="shared" si="46"/>
        <v>3</v>
      </c>
      <c r="F352" s="3" t="str">
        <f t="shared" si="47"/>
        <v>Mar</v>
      </c>
      <c r="G352" s="4" t="s">
        <v>11</v>
      </c>
      <c r="H352" s="4" t="s">
        <v>18</v>
      </c>
      <c r="I352" s="4" t="s">
        <v>19</v>
      </c>
      <c r="J352" s="4" t="s">
        <v>13</v>
      </c>
      <c r="K352" s="4" t="s">
        <v>4</v>
      </c>
      <c r="L352" s="4" t="s">
        <v>22</v>
      </c>
      <c r="M352" s="6">
        <v>1</v>
      </c>
      <c r="N352" s="7">
        <v>50.04</v>
      </c>
      <c r="O352" s="8">
        <v>0</v>
      </c>
      <c r="P352" s="7">
        <v>22.64</v>
      </c>
      <c r="Q352" s="7">
        <f t="shared" si="40"/>
        <v>50.04</v>
      </c>
      <c r="R352" s="7">
        <f t="shared" si="41"/>
        <v>22.64</v>
      </c>
      <c r="S352" s="7">
        <f t="shared" si="42"/>
        <v>27.4</v>
      </c>
      <c r="T352" s="9">
        <f t="shared" si="43"/>
        <v>0.54756195043964828</v>
      </c>
      <c r="U352" s="10">
        <v>1</v>
      </c>
    </row>
    <row r="353" spans="1:21" ht="15.6" x14ac:dyDescent="0.3">
      <c r="A353" s="11">
        <v>3929</v>
      </c>
      <c r="B353" s="12">
        <v>46094</v>
      </c>
      <c r="C353" s="4">
        <f t="shared" si="44"/>
        <v>2026</v>
      </c>
      <c r="D353" s="5">
        <f t="shared" si="45"/>
        <v>1</v>
      </c>
      <c r="E353" s="4">
        <f t="shared" si="46"/>
        <v>3</v>
      </c>
      <c r="F353" s="3" t="str">
        <f t="shared" si="47"/>
        <v>Mar</v>
      </c>
      <c r="G353" s="13" t="s">
        <v>20</v>
      </c>
      <c r="H353" s="13" t="s">
        <v>47</v>
      </c>
      <c r="I353" s="13" t="s">
        <v>2</v>
      </c>
      <c r="J353" s="13" t="s">
        <v>13</v>
      </c>
      <c r="K353" s="13" t="s">
        <v>34</v>
      </c>
      <c r="L353" s="13" t="s">
        <v>38</v>
      </c>
      <c r="M353" s="14">
        <v>1</v>
      </c>
      <c r="N353" s="15">
        <v>125.69</v>
      </c>
      <c r="O353" s="16">
        <v>0</v>
      </c>
      <c r="P353" s="15">
        <v>67.150000000000006</v>
      </c>
      <c r="Q353" s="15">
        <f t="shared" si="40"/>
        <v>125.69</v>
      </c>
      <c r="R353" s="15">
        <f t="shared" si="41"/>
        <v>67.150000000000006</v>
      </c>
      <c r="S353" s="15">
        <f t="shared" si="42"/>
        <v>58.539999999999992</v>
      </c>
      <c r="T353" s="17">
        <f t="shared" si="43"/>
        <v>0.465749065160315</v>
      </c>
      <c r="U353" s="18">
        <v>1</v>
      </c>
    </row>
    <row r="354" spans="1:21" ht="15.6" x14ac:dyDescent="0.3">
      <c r="A354" s="2">
        <v>4195</v>
      </c>
      <c r="B354" s="3">
        <v>46094</v>
      </c>
      <c r="C354" s="4">
        <f t="shared" si="44"/>
        <v>2026</v>
      </c>
      <c r="D354" s="5">
        <f t="shared" si="45"/>
        <v>1</v>
      </c>
      <c r="E354" s="4">
        <f t="shared" si="46"/>
        <v>3</v>
      </c>
      <c r="F354" s="3" t="str">
        <f t="shared" si="47"/>
        <v>Mar</v>
      </c>
      <c r="G354" s="4" t="s">
        <v>20</v>
      </c>
      <c r="H354" s="4" t="s">
        <v>47</v>
      </c>
      <c r="I354" s="4" t="s">
        <v>28</v>
      </c>
      <c r="J354" s="4" t="s">
        <v>13</v>
      </c>
      <c r="K354" s="4" t="s">
        <v>9</v>
      </c>
      <c r="L354" s="4" t="s">
        <v>17</v>
      </c>
      <c r="M354" s="6">
        <v>2</v>
      </c>
      <c r="N354" s="7">
        <v>142.72999999999999</v>
      </c>
      <c r="O354" s="8">
        <v>0.1</v>
      </c>
      <c r="P354" s="7">
        <v>77.28</v>
      </c>
      <c r="Q354" s="7">
        <f t="shared" si="40"/>
        <v>256.91399999999999</v>
      </c>
      <c r="R354" s="7">
        <f t="shared" si="41"/>
        <v>154.56</v>
      </c>
      <c r="S354" s="7">
        <f t="shared" si="42"/>
        <v>102.35399999999998</v>
      </c>
      <c r="T354" s="9">
        <f t="shared" si="43"/>
        <v>0.39839790747098247</v>
      </c>
      <c r="U354" s="10">
        <v>1</v>
      </c>
    </row>
    <row r="355" spans="1:21" ht="15.6" x14ac:dyDescent="0.3">
      <c r="A355" s="11">
        <v>4684</v>
      </c>
      <c r="B355" s="12">
        <v>46094</v>
      </c>
      <c r="C355" s="4">
        <f t="shared" si="44"/>
        <v>2026</v>
      </c>
      <c r="D355" s="5">
        <f t="shared" si="45"/>
        <v>1</v>
      </c>
      <c r="E355" s="4">
        <f t="shared" si="46"/>
        <v>3</v>
      </c>
      <c r="F355" s="3" t="str">
        <f t="shared" si="47"/>
        <v>Mar</v>
      </c>
      <c r="G355" s="13" t="s">
        <v>6</v>
      </c>
      <c r="H355" s="13" t="s">
        <v>43</v>
      </c>
      <c r="I355" s="13" t="s">
        <v>2</v>
      </c>
      <c r="J355" s="13" t="s">
        <v>3</v>
      </c>
      <c r="K355" s="13" t="s">
        <v>34</v>
      </c>
      <c r="L355" s="13" t="s">
        <v>38</v>
      </c>
      <c r="M355" s="14">
        <v>4</v>
      </c>
      <c r="N355" s="15">
        <v>124.36</v>
      </c>
      <c r="O355" s="16">
        <v>0</v>
      </c>
      <c r="P355" s="15">
        <v>68.790000000000006</v>
      </c>
      <c r="Q355" s="15">
        <f t="shared" si="40"/>
        <v>497.44</v>
      </c>
      <c r="R355" s="15">
        <f t="shared" si="41"/>
        <v>275.16000000000003</v>
      </c>
      <c r="S355" s="15">
        <f t="shared" si="42"/>
        <v>222.27999999999997</v>
      </c>
      <c r="T355" s="17">
        <f t="shared" si="43"/>
        <v>0.44684786104856861</v>
      </c>
      <c r="U355" s="18">
        <v>1</v>
      </c>
    </row>
    <row r="356" spans="1:21" ht="15.6" x14ac:dyDescent="0.3">
      <c r="A356" s="2">
        <v>313</v>
      </c>
      <c r="B356" s="3">
        <v>46095</v>
      </c>
      <c r="C356" s="4">
        <f t="shared" si="44"/>
        <v>2026</v>
      </c>
      <c r="D356" s="5">
        <f t="shared" si="45"/>
        <v>1</v>
      </c>
      <c r="E356" s="4">
        <f t="shared" si="46"/>
        <v>3</v>
      </c>
      <c r="F356" s="3" t="str">
        <f t="shared" si="47"/>
        <v>Mar</v>
      </c>
      <c r="G356" s="4" t="s">
        <v>20</v>
      </c>
      <c r="H356" s="4" t="s">
        <v>33</v>
      </c>
      <c r="I356" s="4" t="s">
        <v>2</v>
      </c>
      <c r="J356" s="4" t="s">
        <v>13</v>
      </c>
      <c r="K356" s="4" t="s">
        <v>4</v>
      </c>
      <c r="L356" s="4" t="s">
        <v>26</v>
      </c>
      <c r="M356" s="6">
        <v>4</v>
      </c>
      <c r="N356" s="7">
        <v>40.42</v>
      </c>
      <c r="O356" s="8">
        <v>0.1</v>
      </c>
      <c r="P356" s="7">
        <v>16.25</v>
      </c>
      <c r="Q356" s="7">
        <f t="shared" si="40"/>
        <v>145.512</v>
      </c>
      <c r="R356" s="7">
        <f t="shared" si="41"/>
        <v>65</v>
      </c>
      <c r="S356" s="7">
        <f t="shared" si="42"/>
        <v>80.512</v>
      </c>
      <c r="T356" s="9">
        <f t="shared" si="43"/>
        <v>0.5533014459288581</v>
      </c>
      <c r="U356" s="10">
        <v>1</v>
      </c>
    </row>
    <row r="357" spans="1:21" ht="15.6" x14ac:dyDescent="0.3">
      <c r="A357" s="11">
        <v>1056</v>
      </c>
      <c r="B357" s="12">
        <v>46095</v>
      </c>
      <c r="C357" s="4">
        <f t="shared" si="44"/>
        <v>2026</v>
      </c>
      <c r="D357" s="5">
        <f t="shared" si="45"/>
        <v>1</v>
      </c>
      <c r="E357" s="4">
        <f t="shared" si="46"/>
        <v>3</v>
      </c>
      <c r="F357" s="3" t="str">
        <f t="shared" si="47"/>
        <v>Mar</v>
      </c>
      <c r="G357" s="13" t="s">
        <v>0</v>
      </c>
      <c r="H357" s="13" t="s">
        <v>50</v>
      </c>
      <c r="I357" s="13" t="s">
        <v>2</v>
      </c>
      <c r="J357" s="13" t="s">
        <v>3</v>
      </c>
      <c r="K357" s="13" t="s">
        <v>23</v>
      </c>
      <c r="L357" s="13" t="s">
        <v>29</v>
      </c>
      <c r="M357" s="14">
        <v>1</v>
      </c>
      <c r="N357" s="15">
        <v>192.86</v>
      </c>
      <c r="O357" s="16">
        <v>0</v>
      </c>
      <c r="P357" s="15">
        <v>101.13</v>
      </c>
      <c r="Q357" s="15">
        <f t="shared" si="40"/>
        <v>192.86</v>
      </c>
      <c r="R357" s="15">
        <f t="shared" si="41"/>
        <v>101.13</v>
      </c>
      <c r="S357" s="15">
        <f t="shared" si="42"/>
        <v>91.730000000000018</v>
      </c>
      <c r="T357" s="17">
        <f t="shared" si="43"/>
        <v>0.475629990666805</v>
      </c>
      <c r="U357" s="18">
        <v>1</v>
      </c>
    </row>
    <row r="358" spans="1:21" ht="15.6" x14ac:dyDescent="0.3">
      <c r="A358" s="2">
        <v>2189</v>
      </c>
      <c r="B358" s="3">
        <v>46095</v>
      </c>
      <c r="C358" s="4">
        <f t="shared" si="44"/>
        <v>2026</v>
      </c>
      <c r="D358" s="5">
        <f t="shared" si="45"/>
        <v>1</v>
      </c>
      <c r="E358" s="4">
        <f t="shared" si="46"/>
        <v>3</v>
      </c>
      <c r="F358" s="3" t="str">
        <f t="shared" si="47"/>
        <v>Mar</v>
      </c>
      <c r="G358" s="4" t="s">
        <v>20</v>
      </c>
      <c r="H358" s="4" t="s">
        <v>21</v>
      </c>
      <c r="I358" s="4" t="s">
        <v>28</v>
      </c>
      <c r="J358" s="4" t="s">
        <v>13</v>
      </c>
      <c r="K358" s="4" t="s">
        <v>9</v>
      </c>
      <c r="L358" s="4" t="s">
        <v>46</v>
      </c>
      <c r="M358" s="6">
        <v>2</v>
      </c>
      <c r="N358" s="7">
        <v>72.34</v>
      </c>
      <c r="O358" s="8">
        <v>0</v>
      </c>
      <c r="P358" s="7">
        <v>33.29</v>
      </c>
      <c r="Q358" s="7">
        <f t="shared" si="40"/>
        <v>144.68</v>
      </c>
      <c r="R358" s="7">
        <f t="shared" si="41"/>
        <v>66.58</v>
      </c>
      <c r="S358" s="7">
        <f t="shared" si="42"/>
        <v>78.100000000000009</v>
      </c>
      <c r="T358" s="9">
        <f t="shared" si="43"/>
        <v>0.53981199889411113</v>
      </c>
      <c r="U358" s="10">
        <v>1</v>
      </c>
    </row>
    <row r="359" spans="1:21" ht="15.6" x14ac:dyDescent="0.3">
      <c r="A359" s="11">
        <v>2617</v>
      </c>
      <c r="B359" s="12">
        <v>46095</v>
      </c>
      <c r="C359" s="4">
        <f t="shared" si="44"/>
        <v>2026</v>
      </c>
      <c r="D359" s="5">
        <f t="shared" si="45"/>
        <v>1</v>
      </c>
      <c r="E359" s="4">
        <f t="shared" si="46"/>
        <v>3</v>
      </c>
      <c r="F359" s="3" t="str">
        <f t="shared" si="47"/>
        <v>Mar</v>
      </c>
      <c r="G359" s="13" t="s">
        <v>20</v>
      </c>
      <c r="H359" s="13" t="s">
        <v>47</v>
      </c>
      <c r="I359" s="13" t="s">
        <v>2</v>
      </c>
      <c r="J359" s="13" t="s">
        <v>13</v>
      </c>
      <c r="K359" s="13" t="s">
        <v>14</v>
      </c>
      <c r="L359" s="13" t="s">
        <v>15</v>
      </c>
      <c r="M359" s="14">
        <v>2</v>
      </c>
      <c r="N359" s="15">
        <v>35.409999999999997</v>
      </c>
      <c r="O359" s="16">
        <v>0</v>
      </c>
      <c r="P359" s="15">
        <v>13.89</v>
      </c>
      <c r="Q359" s="15">
        <f t="shared" si="40"/>
        <v>70.819999999999993</v>
      </c>
      <c r="R359" s="15">
        <f t="shared" si="41"/>
        <v>27.78</v>
      </c>
      <c r="S359" s="15">
        <f t="shared" si="42"/>
        <v>43.039999999999992</v>
      </c>
      <c r="T359" s="17">
        <f t="shared" si="43"/>
        <v>0.60773792713922614</v>
      </c>
      <c r="U359" s="18">
        <v>1</v>
      </c>
    </row>
    <row r="360" spans="1:21" ht="15.6" x14ac:dyDescent="0.3">
      <c r="A360" s="2">
        <v>2901</v>
      </c>
      <c r="B360" s="3">
        <v>46095</v>
      </c>
      <c r="C360" s="4">
        <f t="shared" si="44"/>
        <v>2026</v>
      </c>
      <c r="D360" s="5">
        <f t="shared" si="45"/>
        <v>1</v>
      </c>
      <c r="E360" s="4">
        <f t="shared" si="46"/>
        <v>3</v>
      </c>
      <c r="F360" s="3" t="str">
        <f t="shared" si="47"/>
        <v>Mar</v>
      </c>
      <c r="G360" s="4" t="s">
        <v>20</v>
      </c>
      <c r="H360" s="4" t="s">
        <v>33</v>
      </c>
      <c r="I360" s="4" t="s">
        <v>8</v>
      </c>
      <c r="J360" s="4" t="s">
        <v>16</v>
      </c>
      <c r="K360" s="4" t="s">
        <v>4</v>
      </c>
      <c r="L360" s="4" t="s">
        <v>30</v>
      </c>
      <c r="M360" s="6">
        <v>12</v>
      </c>
      <c r="N360" s="7">
        <v>102.25</v>
      </c>
      <c r="O360" s="8">
        <v>0.1</v>
      </c>
      <c r="P360" s="7">
        <v>51.07</v>
      </c>
      <c r="Q360" s="7">
        <f t="shared" si="40"/>
        <v>1104.3</v>
      </c>
      <c r="R360" s="7">
        <f t="shared" si="41"/>
        <v>612.84</v>
      </c>
      <c r="S360" s="7">
        <f t="shared" si="42"/>
        <v>491.45999999999992</v>
      </c>
      <c r="T360" s="9">
        <f t="shared" si="43"/>
        <v>0.44504210812279266</v>
      </c>
      <c r="U360" s="10">
        <v>1</v>
      </c>
    </row>
    <row r="361" spans="1:21" ht="15.6" x14ac:dyDescent="0.3">
      <c r="A361" s="11">
        <v>2952</v>
      </c>
      <c r="B361" s="12">
        <v>46095</v>
      </c>
      <c r="C361" s="4">
        <f t="shared" si="44"/>
        <v>2026</v>
      </c>
      <c r="D361" s="5">
        <f t="shared" si="45"/>
        <v>1</v>
      </c>
      <c r="E361" s="4">
        <f t="shared" si="46"/>
        <v>3</v>
      </c>
      <c r="F361" s="3" t="str">
        <f t="shared" si="47"/>
        <v>Mar</v>
      </c>
      <c r="G361" s="13" t="s">
        <v>6</v>
      </c>
      <c r="H361" s="13" t="s">
        <v>7</v>
      </c>
      <c r="I361" s="13" t="s">
        <v>2</v>
      </c>
      <c r="J361" s="13" t="s">
        <v>13</v>
      </c>
      <c r="K361" s="13" t="s">
        <v>4</v>
      </c>
      <c r="L361" s="13" t="s">
        <v>22</v>
      </c>
      <c r="M361" s="14">
        <v>1</v>
      </c>
      <c r="N361" s="15">
        <v>51.86</v>
      </c>
      <c r="O361" s="16">
        <v>0.1</v>
      </c>
      <c r="P361" s="15">
        <v>22.34</v>
      </c>
      <c r="Q361" s="15">
        <f t="shared" si="40"/>
        <v>46.673999999999999</v>
      </c>
      <c r="R361" s="15">
        <f t="shared" si="41"/>
        <v>22.34</v>
      </c>
      <c r="S361" s="15">
        <f t="shared" si="42"/>
        <v>24.334</v>
      </c>
      <c r="T361" s="17">
        <f t="shared" si="43"/>
        <v>0.52136092899687192</v>
      </c>
      <c r="U361" s="18">
        <v>1</v>
      </c>
    </row>
    <row r="362" spans="1:21" ht="15.6" x14ac:dyDescent="0.3">
      <c r="A362" s="2">
        <v>3421</v>
      </c>
      <c r="B362" s="3">
        <v>46095</v>
      </c>
      <c r="C362" s="4">
        <f t="shared" si="44"/>
        <v>2026</v>
      </c>
      <c r="D362" s="5">
        <f t="shared" si="45"/>
        <v>1</v>
      </c>
      <c r="E362" s="4">
        <f t="shared" si="46"/>
        <v>3</v>
      </c>
      <c r="F362" s="3" t="str">
        <f t="shared" si="47"/>
        <v>Mar</v>
      </c>
      <c r="G362" s="4" t="s">
        <v>20</v>
      </c>
      <c r="H362" s="4" t="s">
        <v>33</v>
      </c>
      <c r="I362" s="4" t="s">
        <v>2</v>
      </c>
      <c r="J362" s="4" t="s">
        <v>3</v>
      </c>
      <c r="K362" s="4" t="s">
        <v>14</v>
      </c>
      <c r="L362" s="4" t="s">
        <v>15</v>
      </c>
      <c r="M362" s="6">
        <v>1</v>
      </c>
      <c r="N362" s="7">
        <v>36.520000000000003</v>
      </c>
      <c r="O362" s="8">
        <v>0.05</v>
      </c>
      <c r="P362" s="7">
        <v>13.23</v>
      </c>
      <c r="Q362" s="7">
        <f t="shared" si="40"/>
        <v>34.694000000000003</v>
      </c>
      <c r="R362" s="7">
        <f t="shared" si="41"/>
        <v>13.23</v>
      </c>
      <c r="S362" s="7">
        <f t="shared" si="42"/>
        <v>21.464000000000002</v>
      </c>
      <c r="T362" s="9">
        <f t="shared" si="43"/>
        <v>0.61866605176687617</v>
      </c>
      <c r="U362" s="10">
        <v>1</v>
      </c>
    </row>
    <row r="363" spans="1:21" ht="15.6" x14ac:dyDescent="0.3">
      <c r="A363" s="11">
        <v>3536</v>
      </c>
      <c r="B363" s="12">
        <v>46095</v>
      </c>
      <c r="C363" s="4">
        <f t="shared" si="44"/>
        <v>2026</v>
      </c>
      <c r="D363" s="5">
        <f t="shared" si="45"/>
        <v>1</v>
      </c>
      <c r="E363" s="4">
        <f t="shared" si="46"/>
        <v>3</v>
      </c>
      <c r="F363" s="3" t="str">
        <f t="shared" si="47"/>
        <v>Mar</v>
      </c>
      <c r="G363" s="13" t="s">
        <v>11</v>
      </c>
      <c r="H363" s="13" t="s">
        <v>39</v>
      </c>
      <c r="I363" s="13" t="s">
        <v>2</v>
      </c>
      <c r="J363" s="13" t="s">
        <v>13</v>
      </c>
      <c r="K363" s="13" t="s">
        <v>9</v>
      </c>
      <c r="L363" s="13" t="s">
        <v>37</v>
      </c>
      <c r="M363" s="14">
        <v>2</v>
      </c>
      <c r="N363" s="15">
        <v>153.66</v>
      </c>
      <c r="O363" s="16">
        <v>0.1</v>
      </c>
      <c r="P363" s="15">
        <v>78.430000000000007</v>
      </c>
      <c r="Q363" s="15">
        <f t="shared" si="40"/>
        <v>276.58800000000002</v>
      </c>
      <c r="R363" s="15">
        <f t="shared" si="41"/>
        <v>156.86000000000001</v>
      </c>
      <c r="S363" s="15">
        <f t="shared" si="42"/>
        <v>119.72800000000001</v>
      </c>
      <c r="T363" s="17">
        <f t="shared" si="43"/>
        <v>0.43287488972768162</v>
      </c>
      <c r="U363" s="18">
        <v>1</v>
      </c>
    </row>
    <row r="364" spans="1:21" ht="15.6" x14ac:dyDescent="0.3">
      <c r="A364" s="2">
        <v>3878</v>
      </c>
      <c r="B364" s="3">
        <v>46095</v>
      </c>
      <c r="C364" s="4">
        <f t="shared" si="44"/>
        <v>2026</v>
      </c>
      <c r="D364" s="5">
        <f t="shared" si="45"/>
        <v>1</v>
      </c>
      <c r="E364" s="4">
        <f t="shared" si="46"/>
        <v>3</v>
      </c>
      <c r="F364" s="3" t="str">
        <f t="shared" si="47"/>
        <v>Mar</v>
      </c>
      <c r="G364" s="4" t="s">
        <v>6</v>
      </c>
      <c r="H364" s="4" t="s">
        <v>49</v>
      </c>
      <c r="I364" s="4" t="s">
        <v>28</v>
      </c>
      <c r="J364" s="4" t="s">
        <v>3</v>
      </c>
      <c r="K364" s="4" t="s">
        <v>34</v>
      </c>
      <c r="L364" s="4" t="s">
        <v>35</v>
      </c>
      <c r="M364" s="6">
        <v>1</v>
      </c>
      <c r="N364" s="7">
        <v>41.05</v>
      </c>
      <c r="O364" s="8">
        <v>0.1</v>
      </c>
      <c r="P364" s="7">
        <v>14.94</v>
      </c>
      <c r="Q364" s="7">
        <f t="shared" si="40"/>
        <v>36.945</v>
      </c>
      <c r="R364" s="7">
        <f t="shared" si="41"/>
        <v>14.94</v>
      </c>
      <c r="S364" s="7">
        <f t="shared" si="42"/>
        <v>22.005000000000003</v>
      </c>
      <c r="T364" s="9">
        <f t="shared" si="43"/>
        <v>0.59561510353227776</v>
      </c>
      <c r="U364" s="10">
        <v>1</v>
      </c>
    </row>
    <row r="365" spans="1:21" ht="15.6" x14ac:dyDescent="0.3">
      <c r="A365" s="11">
        <v>2027</v>
      </c>
      <c r="B365" s="12">
        <v>46096</v>
      </c>
      <c r="C365" s="4">
        <f t="shared" si="44"/>
        <v>2026</v>
      </c>
      <c r="D365" s="5">
        <f t="shared" si="45"/>
        <v>1</v>
      </c>
      <c r="E365" s="4">
        <f t="shared" si="46"/>
        <v>3</v>
      </c>
      <c r="F365" s="3" t="str">
        <f t="shared" si="47"/>
        <v>Mar</v>
      </c>
      <c r="G365" s="13" t="s">
        <v>11</v>
      </c>
      <c r="H365" s="13" t="s">
        <v>12</v>
      </c>
      <c r="I365" s="13" t="s">
        <v>2</v>
      </c>
      <c r="J365" s="13" t="s">
        <v>3</v>
      </c>
      <c r="K365" s="13" t="s">
        <v>14</v>
      </c>
      <c r="L365" s="13" t="s">
        <v>44</v>
      </c>
      <c r="M365" s="14">
        <v>4</v>
      </c>
      <c r="N365" s="15">
        <v>136.21</v>
      </c>
      <c r="O365" s="16">
        <v>0.05</v>
      </c>
      <c r="P365" s="15">
        <v>68.55</v>
      </c>
      <c r="Q365" s="15">
        <f t="shared" si="40"/>
        <v>517.59799999999996</v>
      </c>
      <c r="R365" s="15">
        <f t="shared" si="41"/>
        <v>274.2</v>
      </c>
      <c r="S365" s="15">
        <f t="shared" si="42"/>
        <v>243.39799999999997</v>
      </c>
      <c r="T365" s="17">
        <f t="shared" si="43"/>
        <v>0.4702452482428448</v>
      </c>
      <c r="U365" s="18">
        <v>1</v>
      </c>
    </row>
    <row r="366" spans="1:21" ht="15.6" x14ac:dyDescent="0.3">
      <c r="A366" s="2">
        <v>3280</v>
      </c>
      <c r="B366" s="3">
        <v>46096</v>
      </c>
      <c r="C366" s="4">
        <f t="shared" si="44"/>
        <v>2026</v>
      </c>
      <c r="D366" s="5">
        <f t="shared" si="45"/>
        <v>1</v>
      </c>
      <c r="E366" s="4">
        <f t="shared" si="46"/>
        <v>3</v>
      </c>
      <c r="F366" s="3" t="str">
        <f t="shared" si="47"/>
        <v>Mar</v>
      </c>
      <c r="G366" s="4" t="s">
        <v>20</v>
      </c>
      <c r="H366" s="4" t="s">
        <v>21</v>
      </c>
      <c r="I366" s="4" t="s">
        <v>2</v>
      </c>
      <c r="J366" s="4" t="s">
        <v>3</v>
      </c>
      <c r="K366" s="4" t="s">
        <v>14</v>
      </c>
      <c r="L366" s="4" t="s">
        <v>32</v>
      </c>
      <c r="M366" s="6">
        <v>3</v>
      </c>
      <c r="N366" s="7">
        <v>46.68</v>
      </c>
      <c r="O366" s="8">
        <v>0</v>
      </c>
      <c r="P366" s="7">
        <v>18.760000000000002</v>
      </c>
      <c r="Q366" s="7">
        <f t="shared" si="40"/>
        <v>140.04</v>
      </c>
      <c r="R366" s="7">
        <f t="shared" si="41"/>
        <v>56.28</v>
      </c>
      <c r="S366" s="7">
        <f t="shared" si="42"/>
        <v>83.759999999999991</v>
      </c>
      <c r="T366" s="9">
        <f t="shared" si="43"/>
        <v>0.59811482433590402</v>
      </c>
      <c r="U366" s="10">
        <v>1</v>
      </c>
    </row>
    <row r="367" spans="1:21" ht="15.6" x14ac:dyDescent="0.3">
      <c r="A367" s="11">
        <v>5149</v>
      </c>
      <c r="B367" s="12">
        <v>46096</v>
      </c>
      <c r="C367" s="4">
        <f t="shared" si="44"/>
        <v>2026</v>
      </c>
      <c r="D367" s="5">
        <f t="shared" si="45"/>
        <v>1</v>
      </c>
      <c r="E367" s="4">
        <f t="shared" si="46"/>
        <v>3</v>
      </c>
      <c r="F367" s="3" t="str">
        <f t="shared" si="47"/>
        <v>Mar</v>
      </c>
      <c r="G367" s="13" t="s">
        <v>6</v>
      </c>
      <c r="H367" s="13" t="s">
        <v>43</v>
      </c>
      <c r="I367" s="13" t="s">
        <v>19</v>
      </c>
      <c r="J367" s="13" t="s">
        <v>13</v>
      </c>
      <c r="K367" s="13" t="s">
        <v>14</v>
      </c>
      <c r="L367" s="13" t="s">
        <v>15</v>
      </c>
      <c r="M367" s="14">
        <v>1</v>
      </c>
      <c r="N367" s="15">
        <v>35.340000000000003</v>
      </c>
      <c r="O367" s="16">
        <v>0.05</v>
      </c>
      <c r="P367" s="15">
        <v>13.37</v>
      </c>
      <c r="Q367" s="15">
        <f t="shared" si="40"/>
        <v>33.573</v>
      </c>
      <c r="R367" s="15">
        <f t="shared" si="41"/>
        <v>13.37</v>
      </c>
      <c r="S367" s="15">
        <f t="shared" si="42"/>
        <v>20.203000000000003</v>
      </c>
      <c r="T367" s="17">
        <f t="shared" si="43"/>
        <v>0.60176332171685587</v>
      </c>
      <c r="U367" s="18">
        <v>1</v>
      </c>
    </row>
    <row r="368" spans="1:21" ht="15.6" x14ac:dyDescent="0.3">
      <c r="A368" s="2">
        <v>412</v>
      </c>
      <c r="B368" s="3">
        <v>46097</v>
      </c>
      <c r="C368" s="4">
        <f t="shared" si="44"/>
        <v>2026</v>
      </c>
      <c r="D368" s="5">
        <f t="shared" si="45"/>
        <v>1</v>
      </c>
      <c r="E368" s="4">
        <f t="shared" si="46"/>
        <v>3</v>
      </c>
      <c r="F368" s="3" t="str">
        <f t="shared" si="47"/>
        <v>Mar</v>
      </c>
      <c r="G368" s="4" t="s">
        <v>20</v>
      </c>
      <c r="H368" s="4" t="s">
        <v>31</v>
      </c>
      <c r="I368" s="4" t="s">
        <v>19</v>
      </c>
      <c r="J368" s="4" t="s">
        <v>3</v>
      </c>
      <c r="K368" s="4" t="s">
        <v>34</v>
      </c>
      <c r="L368" s="4" t="s">
        <v>35</v>
      </c>
      <c r="M368" s="6">
        <v>2</v>
      </c>
      <c r="N368" s="7">
        <v>40.19</v>
      </c>
      <c r="O368" s="8">
        <v>0</v>
      </c>
      <c r="P368" s="7">
        <v>14.92</v>
      </c>
      <c r="Q368" s="7">
        <f t="shared" si="40"/>
        <v>80.38</v>
      </c>
      <c r="R368" s="7">
        <f t="shared" si="41"/>
        <v>29.84</v>
      </c>
      <c r="S368" s="7">
        <f t="shared" si="42"/>
        <v>50.539999999999992</v>
      </c>
      <c r="T368" s="9">
        <f t="shared" si="43"/>
        <v>0.62876337397362525</v>
      </c>
      <c r="U368" s="10">
        <v>1</v>
      </c>
    </row>
    <row r="369" spans="1:21" ht="15.6" x14ac:dyDescent="0.3">
      <c r="A369" s="11">
        <v>1161</v>
      </c>
      <c r="B369" s="12">
        <v>46097</v>
      </c>
      <c r="C369" s="4">
        <f t="shared" si="44"/>
        <v>2026</v>
      </c>
      <c r="D369" s="5">
        <f t="shared" si="45"/>
        <v>1</v>
      </c>
      <c r="E369" s="4">
        <f t="shared" si="46"/>
        <v>3</v>
      </c>
      <c r="F369" s="3" t="str">
        <f t="shared" si="47"/>
        <v>Mar</v>
      </c>
      <c r="G369" s="13" t="s">
        <v>6</v>
      </c>
      <c r="H369" s="13" t="s">
        <v>43</v>
      </c>
      <c r="I369" s="13" t="s">
        <v>2</v>
      </c>
      <c r="J369" s="13" t="s">
        <v>13</v>
      </c>
      <c r="K369" s="13" t="s">
        <v>4</v>
      </c>
      <c r="L369" s="13" t="s">
        <v>30</v>
      </c>
      <c r="M369" s="14">
        <v>2</v>
      </c>
      <c r="N369" s="15">
        <v>101.73</v>
      </c>
      <c r="O369" s="16">
        <v>0.05</v>
      </c>
      <c r="P369" s="15">
        <v>51.56</v>
      </c>
      <c r="Q369" s="15">
        <f t="shared" si="40"/>
        <v>193.28700000000001</v>
      </c>
      <c r="R369" s="15">
        <f t="shared" si="41"/>
        <v>103.12</v>
      </c>
      <c r="S369" s="15">
        <f t="shared" si="42"/>
        <v>90.167000000000002</v>
      </c>
      <c r="T369" s="17">
        <f t="shared" si="43"/>
        <v>0.46649283190281809</v>
      </c>
      <c r="U369" s="18">
        <v>1</v>
      </c>
    </row>
    <row r="370" spans="1:21" ht="15.6" x14ac:dyDescent="0.3">
      <c r="A370" s="2">
        <v>1320</v>
      </c>
      <c r="B370" s="3">
        <v>46097</v>
      </c>
      <c r="C370" s="4">
        <f t="shared" si="44"/>
        <v>2026</v>
      </c>
      <c r="D370" s="5">
        <f t="shared" si="45"/>
        <v>1</v>
      </c>
      <c r="E370" s="4">
        <f t="shared" si="46"/>
        <v>3</v>
      </c>
      <c r="F370" s="3" t="str">
        <f t="shared" si="47"/>
        <v>Mar</v>
      </c>
      <c r="G370" s="4" t="s">
        <v>11</v>
      </c>
      <c r="H370" s="4" t="s">
        <v>18</v>
      </c>
      <c r="I370" s="4" t="s">
        <v>19</v>
      </c>
      <c r="J370" s="4" t="s">
        <v>16</v>
      </c>
      <c r="K370" s="4" t="s">
        <v>23</v>
      </c>
      <c r="L370" s="4" t="s">
        <v>29</v>
      </c>
      <c r="M370" s="6">
        <v>1</v>
      </c>
      <c r="N370" s="7">
        <v>200.05</v>
      </c>
      <c r="O370" s="8">
        <v>0</v>
      </c>
      <c r="P370" s="7">
        <v>102.69</v>
      </c>
      <c r="Q370" s="7">
        <f t="shared" si="40"/>
        <v>200.05</v>
      </c>
      <c r="R370" s="7">
        <f t="shared" si="41"/>
        <v>102.69</v>
      </c>
      <c r="S370" s="7">
        <f t="shared" si="42"/>
        <v>97.360000000000014</v>
      </c>
      <c r="T370" s="9">
        <f t="shared" si="43"/>
        <v>0.48667833041739567</v>
      </c>
      <c r="U370" s="10">
        <v>1</v>
      </c>
    </row>
    <row r="371" spans="1:21" ht="15.6" x14ac:dyDescent="0.3">
      <c r="A371" s="11">
        <v>2528</v>
      </c>
      <c r="B371" s="12">
        <v>46097</v>
      </c>
      <c r="C371" s="4">
        <f t="shared" si="44"/>
        <v>2026</v>
      </c>
      <c r="D371" s="5">
        <f t="shared" si="45"/>
        <v>1</v>
      </c>
      <c r="E371" s="4">
        <f t="shared" si="46"/>
        <v>3</v>
      </c>
      <c r="F371" s="3" t="str">
        <f t="shared" si="47"/>
        <v>Mar</v>
      </c>
      <c r="G371" s="13" t="s">
        <v>20</v>
      </c>
      <c r="H371" s="13" t="s">
        <v>31</v>
      </c>
      <c r="I371" s="13" t="s">
        <v>2</v>
      </c>
      <c r="J371" s="13" t="s">
        <v>13</v>
      </c>
      <c r="K371" s="13" t="s">
        <v>9</v>
      </c>
      <c r="L371" s="13" t="s">
        <v>10</v>
      </c>
      <c r="M371" s="14">
        <v>1</v>
      </c>
      <c r="N371" s="15">
        <v>90.06</v>
      </c>
      <c r="O371" s="16">
        <v>0</v>
      </c>
      <c r="P371" s="15">
        <v>44.49</v>
      </c>
      <c r="Q371" s="15">
        <f t="shared" si="40"/>
        <v>90.06</v>
      </c>
      <c r="R371" s="15">
        <f t="shared" si="41"/>
        <v>44.49</v>
      </c>
      <c r="S371" s="15">
        <f t="shared" si="42"/>
        <v>45.57</v>
      </c>
      <c r="T371" s="17">
        <f t="shared" si="43"/>
        <v>0.50599600266489009</v>
      </c>
      <c r="U371" s="18">
        <v>1</v>
      </c>
    </row>
    <row r="372" spans="1:21" ht="15.6" x14ac:dyDescent="0.3">
      <c r="A372" s="2">
        <v>2956</v>
      </c>
      <c r="B372" s="3">
        <v>46097</v>
      </c>
      <c r="C372" s="4">
        <f t="shared" si="44"/>
        <v>2026</v>
      </c>
      <c r="D372" s="5">
        <f t="shared" si="45"/>
        <v>1</v>
      </c>
      <c r="E372" s="4">
        <f t="shared" si="46"/>
        <v>3</v>
      </c>
      <c r="F372" s="3" t="str">
        <f t="shared" si="47"/>
        <v>Mar</v>
      </c>
      <c r="G372" s="4" t="s">
        <v>6</v>
      </c>
      <c r="H372" s="4" t="s">
        <v>41</v>
      </c>
      <c r="I372" s="4" t="s">
        <v>2</v>
      </c>
      <c r="J372" s="4" t="s">
        <v>13</v>
      </c>
      <c r="K372" s="4" t="s">
        <v>14</v>
      </c>
      <c r="L372" s="4" t="s">
        <v>15</v>
      </c>
      <c r="M372" s="6">
        <v>1</v>
      </c>
      <c r="N372" s="7">
        <v>37.119999999999997</v>
      </c>
      <c r="O372" s="8">
        <v>0.1</v>
      </c>
      <c r="P372" s="7">
        <v>13.39</v>
      </c>
      <c r="Q372" s="7">
        <f t="shared" si="40"/>
        <v>33.408000000000001</v>
      </c>
      <c r="R372" s="7">
        <f t="shared" si="41"/>
        <v>13.39</v>
      </c>
      <c r="S372" s="7">
        <f t="shared" si="42"/>
        <v>20.018000000000001</v>
      </c>
      <c r="T372" s="9">
        <f t="shared" si="43"/>
        <v>0.59919779693486586</v>
      </c>
      <c r="U372" s="10">
        <v>1</v>
      </c>
    </row>
    <row r="373" spans="1:21" ht="15.6" x14ac:dyDescent="0.3">
      <c r="A373" s="11">
        <v>2973</v>
      </c>
      <c r="B373" s="12">
        <v>46097</v>
      </c>
      <c r="C373" s="4">
        <f t="shared" si="44"/>
        <v>2026</v>
      </c>
      <c r="D373" s="5">
        <f t="shared" si="45"/>
        <v>1</v>
      </c>
      <c r="E373" s="4">
        <f t="shared" si="46"/>
        <v>3</v>
      </c>
      <c r="F373" s="3" t="str">
        <f t="shared" si="47"/>
        <v>Mar</v>
      </c>
      <c r="G373" s="13" t="s">
        <v>0</v>
      </c>
      <c r="H373" s="13" t="s">
        <v>1</v>
      </c>
      <c r="I373" s="13" t="s">
        <v>19</v>
      </c>
      <c r="J373" s="13" t="s">
        <v>3</v>
      </c>
      <c r="K373" s="13" t="s">
        <v>9</v>
      </c>
      <c r="L373" s="13" t="s">
        <v>37</v>
      </c>
      <c r="M373" s="14">
        <v>2</v>
      </c>
      <c r="N373" s="15">
        <v>156.09</v>
      </c>
      <c r="O373" s="16">
        <v>0.1</v>
      </c>
      <c r="P373" s="15">
        <v>79.72</v>
      </c>
      <c r="Q373" s="15">
        <f t="shared" si="40"/>
        <v>280.96199999999999</v>
      </c>
      <c r="R373" s="15">
        <f t="shared" si="41"/>
        <v>159.44</v>
      </c>
      <c r="S373" s="15">
        <f t="shared" si="42"/>
        <v>121.52199999999999</v>
      </c>
      <c r="T373" s="17">
        <f t="shared" si="43"/>
        <v>0.43252112385304775</v>
      </c>
      <c r="U373" s="18">
        <v>1</v>
      </c>
    </row>
    <row r="374" spans="1:21" ht="15.6" x14ac:dyDescent="0.3">
      <c r="A374" s="2">
        <v>3358</v>
      </c>
      <c r="B374" s="3">
        <v>46097</v>
      </c>
      <c r="C374" s="4">
        <f t="shared" si="44"/>
        <v>2026</v>
      </c>
      <c r="D374" s="5">
        <f t="shared" si="45"/>
        <v>1</v>
      </c>
      <c r="E374" s="4">
        <f t="shared" si="46"/>
        <v>3</v>
      </c>
      <c r="F374" s="3" t="str">
        <f t="shared" si="47"/>
        <v>Mar</v>
      </c>
      <c r="G374" s="4" t="s">
        <v>0</v>
      </c>
      <c r="H374" s="4" t="s">
        <v>1</v>
      </c>
      <c r="I374" s="4" t="s">
        <v>8</v>
      </c>
      <c r="J374" s="4" t="s">
        <v>16</v>
      </c>
      <c r="K374" s="4" t="s">
        <v>34</v>
      </c>
      <c r="L374" s="4" t="s">
        <v>42</v>
      </c>
      <c r="M374" s="6">
        <v>12</v>
      </c>
      <c r="N374" s="7">
        <v>36.44</v>
      </c>
      <c r="O374" s="8">
        <v>0.05</v>
      </c>
      <c r="P374" s="7">
        <v>13.65</v>
      </c>
      <c r="Q374" s="7">
        <f t="shared" si="40"/>
        <v>415.41599999999994</v>
      </c>
      <c r="R374" s="7">
        <f t="shared" si="41"/>
        <v>163.80000000000001</v>
      </c>
      <c r="S374" s="7">
        <f t="shared" si="42"/>
        <v>251.61599999999993</v>
      </c>
      <c r="T374" s="9">
        <f t="shared" si="43"/>
        <v>0.60569645848980291</v>
      </c>
      <c r="U374" s="10">
        <v>1</v>
      </c>
    </row>
    <row r="375" spans="1:21" ht="15.6" x14ac:dyDescent="0.3">
      <c r="A375" s="11">
        <v>164</v>
      </c>
      <c r="B375" s="12">
        <v>46098</v>
      </c>
      <c r="C375" s="4">
        <f t="shared" si="44"/>
        <v>2026</v>
      </c>
      <c r="D375" s="5">
        <f t="shared" si="45"/>
        <v>1</v>
      </c>
      <c r="E375" s="4">
        <f t="shared" si="46"/>
        <v>3</v>
      </c>
      <c r="F375" s="3" t="str">
        <f t="shared" si="47"/>
        <v>Mar</v>
      </c>
      <c r="G375" s="13" t="s">
        <v>0</v>
      </c>
      <c r="H375" s="13" t="s">
        <v>50</v>
      </c>
      <c r="I375" s="13" t="s">
        <v>28</v>
      </c>
      <c r="J375" s="13" t="s">
        <v>16</v>
      </c>
      <c r="K375" s="13" t="s">
        <v>23</v>
      </c>
      <c r="L375" s="13" t="s">
        <v>51</v>
      </c>
      <c r="M375" s="14">
        <v>5</v>
      </c>
      <c r="N375" s="15">
        <v>123.95</v>
      </c>
      <c r="O375" s="16">
        <v>0.05</v>
      </c>
      <c r="P375" s="15">
        <v>59.23</v>
      </c>
      <c r="Q375" s="15">
        <f t="shared" si="40"/>
        <v>588.76249999999993</v>
      </c>
      <c r="R375" s="15">
        <f t="shared" si="41"/>
        <v>296.14999999999998</v>
      </c>
      <c r="S375" s="15">
        <f t="shared" si="42"/>
        <v>292.61249999999995</v>
      </c>
      <c r="T375" s="17">
        <f t="shared" si="43"/>
        <v>0.49699581749856692</v>
      </c>
      <c r="U375" s="18">
        <v>1</v>
      </c>
    </row>
    <row r="376" spans="1:21" ht="15.6" x14ac:dyDescent="0.3">
      <c r="A376" s="2">
        <v>995</v>
      </c>
      <c r="B376" s="3">
        <v>46098</v>
      </c>
      <c r="C376" s="4">
        <f t="shared" si="44"/>
        <v>2026</v>
      </c>
      <c r="D376" s="5">
        <f t="shared" si="45"/>
        <v>1</v>
      </c>
      <c r="E376" s="4">
        <f t="shared" si="46"/>
        <v>3</v>
      </c>
      <c r="F376" s="3" t="str">
        <f t="shared" si="47"/>
        <v>Mar</v>
      </c>
      <c r="G376" s="4" t="s">
        <v>11</v>
      </c>
      <c r="H376" s="4" t="s">
        <v>52</v>
      </c>
      <c r="I376" s="4" t="s">
        <v>28</v>
      </c>
      <c r="J376" s="4" t="s">
        <v>16</v>
      </c>
      <c r="K376" s="4" t="s">
        <v>23</v>
      </c>
      <c r="L376" s="4" t="s">
        <v>29</v>
      </c>
      <c r="M376" s="6">
        <v>1</v>
      </c>
      <c r="N376" s="7">
        <v>192.84</v>
      </c>
      <c r="O376" s="8">
        <v>0.15</v>
      </c>
      <c r="P376" s="7">
        <v>101.42</v>
      </c>
      <c r="Q376" s="7">
        <f t="shared" si="40"/>
        <v>163.91399999999999</v>
      </c>
      <c r="R376" s="7">
        <f t="shared" si="41"/>
        <v>101.42</v>
      </c>
      <c r="S376" s="7">
        <f t="shared" si="42"/>
        <v>62.493999999999986</v>
      </c>
      <c r="T376" s="9">
        <f t="shared" si="43"/>
        <v>0.38126090510877647</v>
      </c>
      <c r="U376" s="10">
        <v>1</v>
      </c>
    </row>
    <row r="377" spans="1:21" ht="15.6" x14ac:dyDescent="0.3">
      <c r="A377" s="11">
        <v>4912</v>
      </c>
      <c r="B377" s="12">
        <v>46098</v>
      </c>
      <c r="C377" s="4">
        <f t="shared" si="44"/>
        <v>2026</v>
      </c>
      <c r="D377" s="5">
        <f t="shared" si="45"/>
        <v>1</v>
      </c>
      <c r="E377" s="4">
        <f t="shared" si="46"/>
        <v>3</v>
      </c>
      <c r="F377" s="3" t="str">
        <f t="shared" si="47"/>
        <v>Mar</v>
      </c>
      <c r="G377" s="13" t="s">
        <v>6</v>
      </c>
      <c r="H377" s="13" t="s">
        <v>41</v>
      </c>
      <c r="I377" s="13" t="s">
        <v>2</v>
      </c>
      <c r="J377" s="13" t="s">
        <v>13</v>
      </c>
      <c r="K377" s="13" t="s">
        <v>9</v>
      </c>
      <c r="L377" s="13" t="s">
        <v>37</v>
      </c>
      <c r="M377" s="14">
        <v>1</v>
      </c>
      <c r="N377" s="15">
        <v>152.57</v>
      </c>
      <c r="O377" s="16">
        <v>0.1</v>
      </c>
      <c r="P377" s="15">
        <v>80.319999999999993</v>
      </c>
      <c r="Q377" s="15">
        <f t="shared" si="40"/>
        <v>137.31299999999999</v>
      </c>
      <c r="R377" s="15">
        <f t="shared" si="41"/>
        <v>80.319999999999993</v>
      </c>
      <c r="S377" s="15">
        <f t="shared" si="42"/>
        <v>56.992999999999995</v>
      </c>
      <c r="T377" s="17">
        <f t="shared" si="43"/>
        <v>0.41505902572953762</v>
      </c>
      <c r="U377" s="18">
        <v>1</v>
      </c>
    </row>
    <row r="378" spans="1:21" ht="15.6" x14ac:dyDescent="0.3">
      <c r="A378" s="2">
        <v>29</v>
      </c>
      <c r="B378" s="3">
        <v>46099</v>
      </c>
      <c r="C378" s="4">
        <f t="shared" si="44"/>
        <v>2026</v>
      </c>
      <c r="D378" s="5">
        <f t="shared" si="45"/>
        <v>1</v>
      </c>
      <c r="E378" s="4">
        <f t="shared" si="46"/>
        <v>3</v>
      </c>
      <c r="F378" s="3" t="str">
        <f t="shared" si="47"/>
        <v>Mar</v>
      </c>
      <c r="G378" s="4" t="s">
        <v>20</v>
      </c>
      <c r="H378" s="4" t="s">
        <v>21</v>
      </c>
      <c r="I378" s="4" t="s">
        <v>2</v>
      </c>
      <c r="J378" s="4" t="s">
        <v>16</v>
      </c>
      <c r="K378" s="4" t="s">
        <v>14</v>
      </c>
      <c r="L378" s="4" t="s">
        <v>44</v>
      </c>
      <c r="M378" s="6">
        <v>2</v>
      </c>
      <c r="N378" s="7">
        <v>130.4</v>
      </c>
      <c r="O378" s="8">
        <v>0</v>
      </c>
      <c r="P378" s="7">
        <v>67.599999999999994</v>
      </c>
      <c r="Q378" s="7">
        <f t="shared" si="40"/>
        <v>260.8</v>
      </c>
      <c r="R378" s="7">
        <f t="shared" si="41"/>
        <v>135.19999999999999</v>
      </c>
      <c r="S378" s="7">
        <f t="shared" si="42"/>
        <v>125.60000000000002</v>
      </c>
      <c r="T378" s="9">
        <f t="shared" si="43"/>
        <v>0.48159509202453993</v>
      </c>
      <c r="U378" s="10">
        <v>1</v>
      </c>
    </row>
    <row r="379" spans="1:21" ht="15.6" x14ac:dyDescent="0.3">
      <c r="A379" s="11">
        <v>891</v>
      </c>
      <c r="B379" s="12">
        <v>46099</v>
      </c>
      <c r="C379" s="4">
        <f t="shared" si="44"/>
        <v>2026</v>
      </c>
      <c r="D379" s="5">
        <f t="shared" si="45"/>
        <v>1</v>
      </c>
      <c r="E379" s="4">
        <f t="shared" si="46"/>
        <v>3</v>
      </c>
      <c r="F379" s="3" t="str">
        <f t="shared" si="47"/>
        <v>Mar</v>
      </c>
      <c r="G379" s="13" t="s">
        <v>11</v>
      </c>
      <c r="H379" s="13" t="s">
        <v>18</v>
      </c>
      <c r="I379" s="13" t="s">
        <v>2</v>
      </c>
      <c r="J379" s="13" t="s">
        <v>13</v>
      </c>
      <c r="K379" s="13" t="s">
        <v>9</v>
      </c>
      <c r="L379" s="13" t="s">
        <v>10</v>
      </c>
      <c r="M379" s="14">
        <v>2</v>
      </c>
      <c r="N379" s="15">
        <v>94.25</v>
      </c>
      <c r="O379" s="16">
        <v>0.1</v>
      </c>
      <c r="P379" s="15">
        <v>44.99</v>
      </c>
      <c r="Q379" s="15">
        <f t="shared" si="40"/>
        <v>169.65</v>
      </c>
      <c r="R379" s="15">
        <f t="shared" si="41"/>
        <v>89.98</v>
      </c>
      <c r="S379" s="15">
        <f t="shared" si="42"/>
        <v>79.67</v>
      </c>
      <c r="T379" s="17">
        <f t="shared" si="43"/>
        <v>0.46961391099322131</v>
      </c>
      <c r="U379" s="18">
        <v>1</v>
      </c>
    </row>
    <row r="380" spans="1:21" ht="15.6" x14ac:dyDescent="0.3">
      <c r="A380" s="2">
        <v>1143</v>
      </c>
      <c r="B380" s="3">
        <v>46099</v>
      </c>
      <c r="C380" s="4">
        <f t="shared" si="44"/>
        <v>2026</v>
      </c>
      <c r="D380" s="5">
        <f t="shared" si="45"/>
        <v>1</v>
      </c>
      <c r="E380" s="4">
        <f t="shared" si="46"/>
        <v>3</v>
      </c>
      <c r="F380" s="3" t="str">
        <f t="shared" si="47"/>
        <v>Mar</v>
      </c>
      <c r="G380" s="4" t="s">
        <v>6</v>
      </c>
      <c r="H380" s="4" t="s">
        <v>43</v>
      </c>
      <c r="I380" s="4" t="s">
        <v>2</v>
      </c>
      <c r="J380" s="4" t="s">
        <v>16</v>
      </c>
      <c r="K380" s="4" t="s">
        <v>23</v>
      </c>
      <c r="L380" s="4" t="s">
        <v>51</v>
      </c>
      <c r="M380" s="6">
        <v>5</v>
      </c>
      <c r="N380" s="7">
        <v>125.91</v>
      </c>
      <c r="O380" s="8">
        <v>0</v>
      </c>
      <c r="P380" s="7">
        <v>59.36</v>
      </c>
      <c r="Q380" s="7">
        <f t="shared" si="40"/>
        <v>629.54999999999995</v>
      </c>
      <c r="R380" s="7">
        <f t="shared" si="41"/>
        <v>296.8</v>
      </c>
      <c r="S380" s="7">
        <f t="shared" si="42"/>
        <v>332.74999999999994</v>
      </c>
      <c r="T380" s="9">
        <f t="shared" si="43"/>
        <v>0.52855214041775866</v>
      </c>
      <c r="U380" s="10">
        <v>1</v>
      </c>
    </row>
    <row r="381" spans="1:21" ht="15.6" x14ac:dyDescent="0.3">
      <c r="A381" s="11">
        <v>2478</v>
      </c>
      <c r="B381" s="12">
        <v>46099</v>
      </c>
      <c r="C381" s="4">
        <f t="shared" si="44"/>
        <v>2026</v>
      </c>
      <c r="D381" s="5">
        <f t="shared" si="45"/>
        <v>1</v>
      </c>
      <c r="E381" s="4">
        <f t="shared" si="46"/>
        <v>3</v>
      </c>
      <c r="F381" s="3" t="str">
        <f t="shared" si="47"/>
        <v>Mar</v>
      </c>
      <c r="G381" s="13" t="s">
        <v>20</v>
      </c>
      <c r="H381" s="13" t="s">
        <v>31</v>
      </c>
      <c r="I381" s="13" t="s">
        <v>19</v>
      </c>
      <c r="J381" s="13" t="s">
        <v>3</v>
      </c>
      <c r="K381" s="13" t="s">
        <v>34</v>
      </c>
      <c r="L381" s="13" t="s">
        <v>35</v>
      </c>
      <c r="M381" s="14">
        <v>2</v>
      </c>
      <c r="N381" s="15">
        <v>39.619999999999997</v>
      </c>
      <c r="O381" s="16">
        <v>0</v>
      </c>
      <c r="P381" s="15">
        <v>14.78</v>
      </c>
      <c r="Q381" s="15">
        <f t="shared" si="40"/>
        <v>79.239999999999995</v>
      </c>
      <c r="R381" s="15">
        <f t="shared" si="41"/>
        <v>29.56</v>
      </c>
      <c r="S381" s="15">
        <f t="shared" si="42"/>
        <v>49.679999999999993</v>
      </c>
      <c r="T381" s="17">
        <f t="shared" si="43"/>
        <v>0.62695608278647141</v>
      </c>
      <c r="U381" s="18">
        <v>1</v>
      </c>
    </row>
    <row r="382" spans="1:21" ht="15.6" x14ac:dyDescent="0.3">
      <c r="A382" s="2">
        <v>3961</v>
      </c>
      <c r="B382" s="3">
        <v>46099</v>
      </c>
      <c r="C382" s="4">
        <f t="shared" si="44"/>
        <v>2026</v>
      </c>
      <c r="D382" s="5">
        <f t="shared" si="45"/>
        <v>1</v>
      </c>
      <c r="E382" s="4">
        <f t="shared" si="46"/>
        <v>3</v>
      </c>
      <c r="F382" s="3" t="str">
        <f t="shared" si="47"/>
        <v>Mar</v>
      </c>
      <c r="G382" s="4" t="s">
        <v>0</v>
      </c>
      <c r="H382" s="4" t="s">
        <v>36</v>
      </c>
      <c r="I382" s="4" t="s">
        <v>2</v>
      </c>
      <c r="J382" s="4" t="s">
        <v>16</v>
      </c>
      <c r="K382" s="4" t="s">
        <v>34</v>
      </c>
      <c r="L382" s="4" t="s">
        <v>42</v>
      </c>
      <c r="M382" s="6">
        <v>3</v>
      </c>
      <c r="N382" s="7">
        <v>36.32</v>
      </c>
      <c r="O382" s="8">
        <v>0</v>
      </c>
      <c r="P382" s="7">
        <v>14.18</v>
      </c>
      <c r="Q382" s="7">
        <f t="shared" si="40"/>
        <v>108.96000000000001</v>
      </c>
      <c r="R382" s="7">
        <f t="shared" si="41"/>
        <v>42.54</v>
      </c>
      <c r="S382" s="7">
        <f t="shared" si="42"/>
        <v>66.420000000000016</v>
      </c>
      <c r="T382" s="9">
        <f t="shared" si="43"/>
        <v>0.60958149779735693</v>
      </c>
      <c r="U382" s="10">
        <v>1</v>
      </c>
    </row>
    <row r="383" spans="1:21" ht="15.6" x14ac:dyDescent="0.3">
      <c r="A383" s="11">
        <v>4724</v>
      </c>
      <c r="B383" s="12">
        <v>46099</v>
      </c>
      <c r="C383" s="4">
        <f t="shared" si="44"/>
        <v>2026</v>
      </c>
      <c r="D383" s="5">
        <f t="shared" si="45"/>
        <v>1</v>
      </c>
      <c r="E383" s="4">
        <f t="shared" si="46"/>
        <v>3</v>
      </c>
      <c r="F383" s="3" t="str">
        <f t="shared" si="47"/>
        <v>Mar</v>
      </c>
      <c r="G383" s="13" t="s">
        <v>0</v>
      </c>
      <c r="H383" s="13" t="s">
        <v>50</v>
      </c>
      <c r="I383" s="13" t="s">
        <v>19</v>
      </c>
      <c r="J383" s="13" t="s">
        <v>13</v>
      </c>
      <c r="K383" s="13" t="s">
        <v>34</v>
      </c>
      <c r="L383" s="13" t="s">
        <v>45</v>
      </c>
      <c r="M383" s="14">
        <v>1</v>
      </c>
      <c r="N383" s="15">
        <v>51.16</v>
      </c>
      <c r="O383" s="16">
        <v>0</v>
      </c>
      <c r="P383" s="15">
        <v>22.39</v>
      </c>
      <c r="Q383" s="15">
        <f t="shared" si="40"/>
        <v>51.16</v>
      </c>
      <c r="R383" s="15">
        <f t="shared" si="41"/>
        <v>22.39</v>
      </c>
      <c r="S383" s="15">
        <f t="shared" si="42"/>
        <v>28.769999999999996</v>
      </c>
      <c r="T383" s="17">
        <f t="shared" si="43"/>
        <v>0.56235340109460508</v>
      </c>
      <c r="U383" s="18">
        <v>1</v>
      </c>
    </row>
    <row r="384" spans="1:21" ht="15.6" x14ac:dyDescent="0.3">
      <c r="A384" s="2">
        <v>2171</v>
      </c>
      <c r="B384" s="3">
        <v>46100</v>
      </c>
      <c r="C384" s="4">
        <f t="shared" si="44"/>
        <v>2026</v>
      </c>
      <c r="D384" s="5">
        <f t="shared" si="45"/>
        <v>1</v>
      </c>
      <c r="E384" s="4">
        <f t="shared" si="46"/>
        <v>3</v>
      </c>
      <c r="F384" s="3" t="str">
        <f t="shared" si="47"/>
        <v>Mar</v>
      </c>
      <c r="G384" s="4" t="s">
        <v>20</v>
      </c>
      <c r="H384" s="4" t="s">
        <v>47</v>
      </c>
      <c r="I384" s="4" t="s">
        <v>8</v>
      </c>
      <c r="J384" s="4" t="s">
        <v>16</v>
      </c>
      <c r="K384" s="4" t="s">
        <v>34</v>
      </c>
      <c r="L384" s="4" t="s">
        <v>42</v>
      </c>
      <c r="M384" s="6">
        <v>5</v>
      </c>
      <c r="N384" s="7">
        <v>35.65</v>
      </c>
      <c r="O384" s="8">
        <v>0.1</v>
      </c>
      <c r="P384" s="7">
        <v>13.64</v>
      </c>
      <c r="Q384" s="7">
        <f t="shared" si="40"/>
        <v>160.42500000000001</v>
      </c>
      <c r="R384" s="7">
        <f t="shared" si="41"/>
        <v>68.2</v>
      </c>
      <c r="S384" s="7">
        <f t="shared" si="42"/>
        <v>92.225000000000009</v>
      </c>
      <c r="T384" s="9">
        <f t="shared" si="43"/>
        <v>0.5748792270531401</v>
      </c>
      <c r="U384" s="10">
        <v>1</v>
      </c>
    </row>
    <row r="385" spans="1:21" ht="15.6" x14ac:dyDescent="0.3">
      <c r="A385" s="11">
        <v>2311</v>
      </c>
      <c r="B385" s="12">
        <v>46100</v>
      </c>
      <c r="C385" s="4">
        <f t="shared" si="44"/>
        <v>2026</v>
      </c>
      <c r="D385" s="5">
        <f t="shared" si="45"/>
        <v>1</v>
      </c>
      <c r="E385" s="4">
        <f t="shared" si="46"/>
        <v>3</v>
      </c>
      <c r="F385" s="3" t="str">
        <f t="shared" si="47"/>
        <v>Mar</v>
      </c>
      <c r="G385" s="13" t="s">
        <v>20</v>
      </c>
      <c r="H385" s="13" t="s">
        <v>33</v>
      </c>
      <c r="I385" s="13" t="s">
        <v>2</v>
      </c>
      <c r="J385" s="13" t="s">
        <v>13</v>
      </c>
      <c r="K385" s="13" t="s">
        <v>9</v>
      </c>
      <c r="L385" s="13" t="s">
        <v>17</v>
      </c>
      <c r="M385" s="14">
        <v>1</v>
      </c>
      <c r="N385" s="15">
        <v>145.19</v>
      </c>
      <c r="O385" s="16">
        <v>0</v>
      </c>
      <c r="P385" s="15">
        <v>80.67</v>
      </c>
      <c r="Q385" s="15">
        <f t="shared" si="40"/>
        <v>145.19</v>
      </c>
      <c r="R385" s="15">
        <f t="shared" si="41"/>
        <v>80.67</v>
      </c>
      <c r="S385" s="15">
        <f t="shared" si="42"/>
        <v>64.52</v>
      </c>
      <c r="T385" s="17">
        <f t="shared" si="43"/>
        <v>0.44438322198498514</v>
      </c>
      <c r="U385" s="18">
        <v>1</v>
      </c>
    </row>
    <row r="386" spans="1:21" ht="15.6" x14ac:dyDescent="0.3">
      <c r="A386" s="2">
        <v>3563</v>
      </c>
      <c r="B386" s="3">
        <v>46100</v>
      </c>
      <c r="C386" s="4">
        <f t="shared" si="44"/>
        <v>2026</v>
      </c>
      <c r="D386" s="5">
        <f t="shared" si="45"/>
        <v>1</v>
      </c>
      <c r="E386" s="4">
        <f t="shared" si="46"/>
        <v>3</v>
      </c>
      <c r="F386" s="3" t="str">
        <f t="shared" si="47"/>
        <v>Mar</v>
      </c>
      <c r="G386" s="4" t="s">
        <v>20</v>
      </c>
      <c r="H386" s="4" t="s">
        <v>33</v>
      </c>
      <c r="I386" s="4" t="s">
        <v>2</v>
      </c>
      <c r="J386" s="4" t="s">
        <v>3</v>
      </c>
      <c r="K386" s="4" t="s">
        <v>4</v>
      </c>
      <c r="L386" s="4" t="s">
        <v>26</v>
      </c>
      <c r="M386" s="6">
        <v>2</v>
      </c>
      <c r="N386" s="7">
        <v>40.090000000000003</v>
      </c>
      <c r="O386" s="8">
        <v>0</v>
      </c>
      <c r="P386" s="7">
        <v>17.2</v>
      </c>
      <c r="Q386" s="7">
        <f t="shared" ref="Q386:Q449" si="48">M386*N386*(1-O386)</f>
        <v>80.180000000000007</v>
      </c>
      <c r="R386" s="7">
        <f t="shared" ref="R386:R449" si="49">M386*P386</f>
        <v>34.4</v>
      </c>
      <c r="S386" s="7">
        <f t="shared" ref="S386:S449" si="50">Q386-R386</f>
        <v>45.780000000000008</v>
      </c>
      <c r="T386" s="9">
        <f t="shared" ref="T386:T449" si="51">IFERROR(S386/Q386,0)</f>
        <v>0.57096532801197308</v>
      </c>
      <c r="U386" s="10">
        <v>1</v>
      </c>
    </row>
    <row r="387" spans="1:21" ht="15.6" x14ac:dyDescent="0.3">
      <c r="A387" s="11">
        <v>3587</v>
      </c>
      <c r="B387" s="12">
        <v>46100</v>
      </c>
      <c r="C387" s="4">
        <f t="shared" ref="C387:C450" si="52">YEAR(B387)</f>
        <v>2026</v>
      </c>
      <c r="D387" s="5">
        <f t="shared" ref="D387:D450" si="53">ROUNDUP(MONTH(B387)/3,0)</f>
        <v>1</v>
      </c>
      <c r="E387" s="4">
        <f t="shared" ref="E387:E450" si="54">MONTH(B387)</f>
        <v>3</v>
      </c>
      <c r="F387" s="3" t="str">
        <f t="shared" ref="F387:F450" si="55">TEXT(B387,"MMM")</f>
        <v>Mar</v>
      </c>
      <c r="G387" s="13" t="s">
        <v>20</v>
      </c>
      <c r="H387" s="13" t="s">
        <v>31</v>
      </c>
      <c r="I387" s="13" t="s">
        <v>2</v>
      </c>
      <c r="J387" s="13" t="s">
        <v>3</v>
      </c>
      <c r="K387" s="13" t="s">
        <v>34</v>
      </c>
      <c r="L387" s="13" t="s">
        <v>35</v>
      </c>
      <c r="M387" s="14">
        <v>1</v>
      </c>
      <c r="N387" s="15">
        <v>39.47</v>
      </c>
      <c r="O387" s="16">
        <v>0</v>
      </c>
      <c r="P387" s="15">
        <v>15.02</v>
      </c>
      <c r="Q387" s="15">
        <f t="shared" si="48"/>
        <v>39.47</v>
      </c>
      <c r="R387" s="15">
        <f t="shared" si="49"/>
        <v>15.02</v>
      </c>
      <c r="S387" s="15">
        <f t="shared" si="50"/>
        <v>24.45</v>
      </c>
      <c r="T387" s="17">
        <f t="shared" si="51"/>
        <v>0.61945781606283257</v>
      </c>
      <c r="U387" s="18">
        <v>1</v>
      </c>
    </row>
    <row r="388" spans="1:21" ht="15.6" x14ac:dyDescent="0.3">
      <c r="A388" s="2">
        <v>3706</v>
      </c>
      <c r="B388" s="3">
        <v>46100</v>
      </c>
      <c r="C388" s="4">
        <f t="shared" si="52"/>
        <v>2026</v>
      </c>
      <c r="D388" s="5">
        <f t="shared" si="53"/>
        <v>1</v>
      </c>
      <c r="E388" s="4">
        <f t="shared" si="54"/>
        <v>3</v>
      </c>
      <c r="F388" s="3" t="str">
        <f t="shared" si="55"/>
        <v>Mar</v>
      </c>
      <c r="G388" s="4" t="s">
        <v>0</v>
      </c>
      <c r="H388" s="4" t="s">
        <v>1</v>
      </c>
      <c r="I388" s="4" t="s">
        <v>2</v>
      </c>
      <c r="J388" s="4" t="s">
        <v>3</v>
      </c>
      <c r="K388" s="4" t="s">
        <v>4</v>
      </c>
      <c r="L388" s="4" t="s">
        <v>30</v>
      </c>
      <c r="M388" s="6">
        <v>2</v>
      </c>
      <c r="N388" s="7">
        <v>103.42</v>
      </c>
      <c r="O388" s="8">
        <v>0</v>
      </c>
      <c r="P388" s="7">
        <v>49.51</v>
      </c>
      <c r="Q388" s="7">
        <f t="shared" si="48"/>
        <v>206.84</v>
      </c>
      <c r="R388" s="7">
        <f t="shared" si="49"/>
        <v>99.02</v>
      </c>
      <c r="S388" s="7">
        <f t="shared" si="50"/>
        <v>107.82000000000001</v>
      </c>
      <c r="T388" s="9">
        <f t="shared" si="51"/>
        <v>0.52127248114484626</v>
      </c>
      <c r="U388" s="10">
        <v>1</v>
      </c>
    </row>
    <row r="389" spans="1:21" ht="15.6" x14ac:dyDescent="0.3">
      <c r="A389" s="11">
        <v>4121</v>
      </c>
      <c r="B389" s="12">
        <v>46100</v>
      </c>
      <c r="C389" s="4">
        <f t="shared" si="52"/>
        <v>2026</v>
      </c>
      <c r="D389" s="5">
        <f t="shared" si="53"/>
        <v>1</v>
      </c>
      <c r="E389" s="4">
        <f t="shared" si="54"/>
        <v>3</v>
      </c>
      <c r="F389" s="3" t="str">
        <f t="shared" si="55"/>
        <v>Mar</v>
      </c>
      <c r="G389" s="13" t="s">
        <v>0</v>
      </c>
      <c r="H389" s="13" t="s">
        <v>1</v>
      </c>
      <c r="I389" s="13" t="s">
        <v>2</v>
      </c>
      <c r="J389" s="13" t="s">
        <v>3</v>
      </c>
      <c r="K389" s="13" t="s">
        <v>14</v>
      </c>
      <c r="L389" s="13" t="s">
        <v>48</v>
      </c>
      <c r="M389" s="14">
        <v>4</v>
      </c>
      <c r="N389" s="15">
        <v>161.93</v>
      </c>
      <c r="O389" s="16">
        <v>0.15</v>
      </c>
      <c r="P389" s="15">
        <v>88</v>
      </c>
      <c r="Q389" s="15">
        <f t="shared" si="48"/>
        <v>550.56200000000001</v>
      </c>
      <c r="R389" s="15">
        <f t="shared" si="49"/>
        <v>352</v>
      </c>
      <c r="S389" s="15">
        <f t="shared" si="50"/>
        <v>198.56200000000001</v>
      </c>
      <c r="T389" s="17">
        <f t="shared" si="51"/>
        <v>0.36065329608654428</v>
      </c>
      <c r="U389" s="18">
        <v>1</v>
      </c>
    </row>
    <row r="390" spans="1:21" ht="15.6" x14ac:dyDescent="0.3">
      <c r="A390" s="2">
        <v>1047</v>
      </c>
      <c r="B390" s="3">
        <v>46101</v>
      </c>
      <c r="C390" s="4">
        <f t="shared" si="52"/>
        <v>2026</v>
      </c>
      <c r="D390" s="5">
        <f t="shared" si="53"/>
        <v>1</v>
      </c>
      <c r="E390" s="4">
        <f t="shared" si="54"/>
        <v>3</v>
      </c>
      <c r="F390" s="3" t="str">
        <f t="shared" si="55"/>
        <v>Mar</v>
      </c>
      <c r="G390" s="4" t="s">
        <v>0</v>
      </c>
      <c r="H390" s="4" t="s">
        <v>1</v>
      </c>
      <c r="I390" s="4" t="s">
        <v>2</v>
      </c>
      <c r="J390" s="4" t="s">
        <v>3</v>
      </c>
      <c r="K390" s="4" t="s">
        <v>14</v>
      </c>
      <c r="L390" s="4" t="s">
        <v>32</v>
      </c>
      <c r="M390" s="6">
        <v>2</v>
      </c>
      <c r="N390" s="7">
        <v>46.21</v>
      </c>
      <c r="O390" s="8">
        <v>0.05</v>
      </c>
      <c r="P390" s="7">
        <v>18.37</v>
      </c>
      <c r="Q390" s="7">
        <f t="shared" si="48"/>
        <v>87.798999999999992</v>
      </c>
      <c r="R390" s="7">
        <f t="shared" si="49"/>
        <v>36.74</v>
      </c>
      <c r="S390" s="7">
        <f t="shared" si="50"/>
        <v>51.05899999999999</v>
      </c>
      <c r="T390" s="9">
        <f t="shared" si="51"/>
        <v>0.58154420893176451</v>
      </c>
      <c r="U390" s="10">
        <v>1</v>
      </c>
    </row>
    <row r="391" spans="1:21" ht="15.6" x14ac:dyDescent="0.3">
      <c r="A391" s="11">
        <v>1142</v>
      </c>
      <c r="B391" s="12">
        <v>46101</v>
      </c>
      <c r="C391" s="4">
        <f t="shared" si="52"/>
        <v>2026</v>
      </c>
      <c r="D391" s="5">
        <f t="shared" si="53"/>
        <v>1</v>
      </c>
      <c r="E391" s="4">
        <f t="shared" si="54"/>
        <v>3</v>
      </c>
      <c r="F391" s="3" t="str">
        <f t="shared" si="55"/>
        <v>Mar</v>
      </c>
      <c r="G391" s="13" t="s">
        <v>6</v>
      </c>
      <c r="H391" s="13" t="s">
        <v>41</v>
      </c>
      <c r="I391" s="13" t="s">
        <v>2</v>
      </c>
      <c r="J391" s="13" t="s">
        <v>13</v>
      </c>
      <c r="K391" s="13" t="s">
        <v>23</v>
      </c>
      <c r="L391" s="13" t="s">
        <v>51</v>
      </c>
      <c r="M391" s="14">
        <v>3</v>
      </c>
      <c r="N391" s="15">
        <v>125.85</v>
      </c>
      <c r="O391" s="16">
        <v>0</v>
      </c>
      <c r="P391" s="15">
        <v>59.19</v>
      </c>
      <c r="Q391" s="15">
        <f t="shared" si="48"/>
        <v>377.54999999999995</v>
      </c>
      <c r="R391" s="15">
        <f t="shared" si="49"/>
        <v>177.57</v>
      </c>
      <c r="S391" s="15">
        <f t="shared" si="50"/>
        <v>199.97999999999996</v>
      </c>
      <c r="T391" s="17">
        <f t="shared" si="51"/>
        <v>0.52967818831942781</v>
      </c>
      <c r="U391" s="18">
        <v>1</v>
      </c>
    </row>
    <row r="392" spans="1:21" ht="15.6" x14ac:dyDescent="0.3">
      <c r="A392" s="2">
        <v>2232</v>
      </c>
      <c r="B392" s="3">
        <v>46101</v>
      </c>
      <c r="C392" s="4">
        <f t="shared" si="52"/>
        <v>2026</v>
      </c>
      <c r="D392" s="5">
        <f t="shared" si="53"/>
        <v>1</v>
      </c>
      <c r="E392" s="4">
        <f t="shared" si="54"/>
        <v>3</v>
      </c>
      <c r="F392" s="3" t="str">
        <f t="shared" si="55"/>
        <v>Mar</v>
      </c>
      <c r="G392" s="4" t="s">
        <v>20</v>
      </c>
      <c r="H392" s="4" t="s">
        <v>47</v>
      </c>
      <c r="I392" s="4" t="s">
        <v>19</v>
      </c>
      <c r="J392" s="4" t="s">
        <v>13</v>
      </c>
      <c r="K392" s="4" t="s">
        <v>14</v>
      </c>
      <c r="L392" s="4" t="s">
        <v>15</v>
      </c>
      <c r="M392" s="6">
        <v>2</v>
      </c>
      <c r="N392" s="7">
        <v>36.340000000000003</v>
      </c>
      <c r="O392" s="8">
        <v>0</v>
      </c>
      <c r="P392" s="7">
        <v>13.8</v>
      </c>
      <c r="Q392" s="7">
        <f t="shared" si="48"/>
        <v>72.680000000000007</v>
      </c>
      <c r="R392" s="7">
        <f t="shared" si="49"/>
        <v>27.6</v>
      </c>
      <c r="S392" s="7">
        <f t="shared" si="50"/>
        <v>45.080000000000005</v>
      </c>
      <c r="T392" s="9">
        <f t="shared" si="51"/>
        <v>0.620253164556962</v>
      </c>
      <c r="U392" s="10">
        <v>1</v>
      </c>
    </row>
    <row r="393" spans="1:21" ht="15.6" x14ac:dyDescent="0.3">
      <c r="A393" s="11">
        <v>2339</v>
      </c>
      <c r="B393" s="12">
        <v>46101</v>
      </c>
      <c r="C393" s="4">
        <f t="shared" si="52"/>
        <v>2026</v>
      </c>
      <c r="D393" s="5">
        <f t="shared" si="53"/>
        <v>1</v>
      </c>
      <c r="E393" s="4">
        <f t="shared" si="54"/>
        <v>3</v>
      </c>
      <c r="F393" s="3" t="str">
        <f t="shared" si="55"/>
        <v>Mar</v>
      </c>
      <c r="G393" s="13" t="s">
        <v>6</v>
      </c>
      <c r="H393" s="13" t="s">
        <v>43</v>
      </c>
      <c r="I393" s="13" t="s">
        <v>28</v>
      </c>
      <c r="J393" s="13" t="s">
        <v>13</v>
      </c>
      <c r="K393" s="13" t="s">
        <v>4</v>
      </c>
      <c r="L393" s="13" t="s">
        <v>22</v>
      </c>
      <c r="M393" s="14">
        <v>2</v>
      </c>
      <c r="N393" s="15">
        <v>51.29</v>
      </c>
      <c r="O393" s="16">
        <v>0</v>
      </c>
      <c r="P393" s="15">
        <v>23.15</v>
      </c>
      <c r="Q393" s="15">
        <f t="shared" si="48"/>
        <v>102.58</v>
      </c>
      <c r="R393" s="15">
        <f t="shared" si="49"/>
        <v>46.3</v>
      </c>
      <c r="S393" s="15">
        <f t="shared" si="50"/>
        <v>56.28</v>
      </c>
      <c r="T393" s="17">
        <f t="shared" si="51"/>
        <v>0.54864496003119523</v>
      </c>
      <c r="U393" s="18">
        <v>1</v>
      </c>
    </row>
    <row r="394" spans="1:21" ht="15.6" x14ac:dyDescent="0.3">
      <c r="A394" s="2">
        <v>3611</v>
      </c>
      <c r="B394" s="3">
        <v>46101</v>
      </c>
      <c r="C394" s="4">
        <f t="shared" si="52"/>
        <v>2026</v>
      </c>
      <c r="D394" s="5">
        <f t="shared" si="53"/>
        <v>1</v>
      </c>
      <c r="E394" s="4">
        <f t="shared" si="54"/>
        <v>3</v>
      </c>
      <c r="F394" s="3" t="str">
        <f t="shared" si="55"/>
        <v>Mar</v>
      </c>
      <c r="G394" s="4" t="s">
        <v>6</v>
      </c>
      <c r="H394" s="4" t="s">
        <v>7</v>
      </c>
      <c r="I394" s="4" t="s">
        <v>8</v>
      </c>
      <c r="J394" s="4" t="s">
        <v>16</v>
      </c>
      <c r="K394" s="4" t="s">
        <v>4</v>
      </c>
      <c r="L394" s="4" t="s">
        <v>26</v>
      </c>
      <c r="M394" s="6">
        <v>6</v>
      </c>
      <c r="N394" s="7">
        <v>40.89</v>
      </c>
      <c r="O394" s="8">
        <v>0.1</v>
      </c>
      <c r="P394" s="7">
        <v>16.84</v>
      </c>
      <c r="Q394" s="7">
        <f t="shared" si="48"/>
        <v>220.80600000000001</v>
      </c>
      <c r="R394" s="7">
        <f t="shared" si="49"/>
        <v>101.03999999999999</v>
      </c>
      <c r="S394" s="7">
        <f t="shared" si="50"/>
        <v>119.76600000000002</v>
      </c>
      <c r="T394" s="9">
        <f t="shared" si="51"/>
        <v>0.54240373902883077</v>
      </c>
      <c r="U394" s="10">
        <v>1</v>
      </c>
    </row>
    <row r="395" spans="1:21" ht="15.6" x14ac:dyDescent="0.3">
      <c r="A395" s="11">
        <v>3953</v>
      </c>
      <c r="B395" s="12">
        <v>46101</v>
      </c>
      <c r="C395" s="4">
        <f t="shared" si="52"/>
        <v>2026</v>
      </c>
      <c r="D395" s="5">
        <f t="shared" si="53"/>
        <v>1</v>
      </c>
      <c r="E395" s="4">
        <f t="shared" si="54"/>
        <v>3</v>
      </c>
      <c r="F395" s="3" t="str">
        <f t="shared" si="55"/>
        <v>Mar</v>
      </c>
      <c r="G395" s="13" t="s">
        <v>6</v>
      </c>
      <c r="H395" s="13" t="s">
        <v>49</v>
      </c>
      <c r="I395" s="13" t="s">
        <v>2</v>
      </c>
      <c r="J395" s="13" t="s">
        <v>13</v>
      </c>
      <c r="K395" s="13" t="s">
        <v>34</v>
      </c>
      <c r="L395" s="13" t="s">
        <v>38</v>
      </c>
      <c r="M395" s="14">
        <v>1</v>
      </c>
      <c r="N395" s="15">
        <v>120.63</v>
      </c>
      <c r="O395" s="16">
        <v>0</v>
      </c>
      <c r="P395" s="15">
        <v>70.28</v>
      </c>
      <c r="Q395" s="15">
        <f t="shared" si="48"/>
        <v>120.63</v>
      </c>
      <c r="R395" s="15">
        <f t="shared" si="49"/>
        <v>70.28</v>
      </c>
      <c r="S395" s="15">
        <f t="shared" si="50"/>
        <v>50.349999999999994</v>
      </c>
      <c r="T395" s="17">
        <f t="shared" si="51"/>
        <v>0.41739202520102792</v>
      </c>
      <c r="U395" s="18">
        <v>1</v>
      </c>
    </row>
    <row r="396" spans="1:21" ht="15.6" x14ac:dyDescent="0.3">
      <c r="A396" s="2">
        <v>4253</v>
      </c>
      <c r="B396" s="3">
        <v>46101</v>
      </c>
      <c r="C396" s="4">
        <f t="shared" si="52"/>
        <v>2026</v>
      </c>
      <c r="D396" s="5">
        <f t="shared" si="53"/>
        <v>1</v>
      </c>
      <c r="E396" s="4">
        <f t="shared" si="54"/>
        <v>3</v>
      </c>
      <c r="F396" s="3" t="str">
        <f t="shared" si="55"/>
        <v>Mar</v>
      </c>
      <c r="G396" s="4" t="s">
        <v>20</v>
      </c>
      <c r="H396" s="4" t="s">
        <v>47</v>
      </c>
      <c r="I396" s="4" t="s">
        <v>8</v>
      </c>
      <c r="J396" s="4" t="s">
        <v>13</v>
      </c>
      <c r="K396" s="4" t="s">
        <v>4</v>
      </c>
      <c r="L396" s="4" t="s">
        <v>5</v>
      </c>
      <c r="M396" s="6">
        <v>5</v>
      </c>
      <c r="N396" s="7">
        <v>82.64</v>
      </c>
      <c r="O396" s="8">
        <v>0.1</v>
      </c>
      <c r="P396" s="7">
        <v>43.52</v>
      </c>
      <c r="Q396" s="7">
        <f t="shared" si="48"/>
        <v>371.88</v>
      </c>
      <c r="R396" s="7">
        <f t="shared" si="49"/>
        <v>217.60000000000002</v>
      </c>
      <c r="S396" s="7">
        <f t="shared" si="50"/>
        <v>154.27999999999997</v>
      </c>
      <c r="T396" s="9">
        <f t="shared" si="51"/>
        <v>0.41486501021834993</v>
      </c>
      <c r="U396" s="10">
        <v>1</v>
      </c>
    </row>
    <row r="397" spans="1:21" ht="15.6" x14ac:dyDescent="0.3">
      <c r="A397" s="11">
        <v>4952</v>
      </c>
      <c r="B397" s="12">
        <v>46101</v>
      </c>
      <c r="C397" s="4">
        <f t="shared" si="52"/>
        <v>2026</v>
      </c>
      <c r="D397" s="5">
        <f t="shared" si="53"/>
        <v>1</v>
      </c>
      <c r="E397" s="4">
        <f t="shared" si="54"/>
        <v>3</v>
      </c>
      <c r="F397" s="3" t="str">
        <f t="shared" si="55"/>
        <v>Mar</v>
      </c>
      <c r="G397" s="13" t="s">
        <v>6</v>
      </c>
      <c r="H397" s="13" t="s">
        <v>27</v>
      </c>
      <c r="I397" s="13" t="s">
        <v>2</v>
      </c>
      <c r="J397" s="13" t="s">
        <v>16</v>
      </c>
      <c r="K397" s="13" t="s">
        <v>9</v>
      </c>
      <c r="L397" s="13" t="s">
        <v>46</v>
      </c>
      <c r="M397" s="14">
        <v>2</v>
      </c>
      <c r="N397" s="15">
        <v>72.459999999999994</v>
      </c>
      <c r="O397" s="16">
        <v>0</v>
      </c>
      <c r="P397" s="15">
        <v>33.31</v>
      </c>
      <c r="Q397" s="15">
        <f t="shared" si="48"/>
        <v>144.91999999999999</v>
      </c>
      <c r="R397" s="15">
        <f t="shared" si="49"/>
        <v>66.62</v>
      </c>
      <c r="S397" s="15">
        <f t="shared" si="50"/>
        <v>78.299999999999983</v>
      </c>
      <c r="T397" s="17">
        <f t="shared" si="51"/>
        <v>0.54029809550096597</v>
      </c>
      <c r="U397" s="18">
        <v>1</v>
      </c>
    </row>
    <row r="398" spans="1:21" ht="15.6" x14ac:dyDescent="0.3">
      <c r="A398" s="2">
        <v>5016</v>
      </c>
      <c r="B398" s="3">
        <v>46101</v>
      </c>
      <c r="C398" s="4">
        <f t="shared" si="52"/>
        <v>2026</v>
      </c>
      <c r="D398" s="5">
        <f t="shared" si="53"/>
        <v>1</v>
      </c>
      <c r="E398" s="4">
        <f t="shared" si="54"/>
        <v>3</v>
      </c>
      <c r="F398" s="3" t="str">
        <f t="shared" si="55"/>
        <v>Mar</v>
      </c>
      <c r="G398" s="4" t="s">
        <v>6</v>
      </c>
      <c r="H398" s="4" t="s">
        <v>43</v>
      </c>
      <c r="I398" s="4" t="s">
        <v>28</v>
      </c>
      <c r="J398" s="4" t="s">
        <v>13</v>
      </c>
      <c r="K398" s="4" t="s">
        <v>34</v>
      </c>
      <c r="L398" s="4" t="s">
        <v>35</v>
      </c>
      <c r="M398" s="6">
        <v>2</v>
      </c>
      <c r="N398" s="7">
        <v>40.659999999999997</v>
      </c>
      <c r="O398" s="8">
        <v>0.1</v>
      </c>
      <c r="P398" s="7">
        <v>14.63</v>
      </c>
      <c r="Q398" s="7">
        <f t="shared" si="48"/>
        <v>73.188000000000002</v>
      </c>
      <c r="R398" s="7">
        <f t="shared" si="49"/>
        <v>29.26</v>
      </c>
      <c r="S398" s="7">
        <f t="shared" si="50"/>
        <v>43.927999999999997</v>
      </c>
      <c r="T398" s="9">
        <f t="shared" si="51"/>
        <v>0.60020768431983385</v>
      </c>
      <c r="U398" s="10">
        <v>1</v>
      </c>
    </row>
    <row r="399" spans="1:21" ht="15.6" x14ac:dyDescent="0.3">
      <c r="A399" s="11">
        <v>839</v>
      </c>
      <c r="B399" s="12">
        <v>46102</v>
      </c>
      <c r="C399" s="4">
        <f t="shared" si="52"/>
        <v>2026</v>
      </c>
      <c r="D399" s="5">
        <f t="shared" si="53"/>
        <v>1</v>
      </c>
      <c r="E399" s="4">
        <f t="shared" si="54"/>
        <v>3</v>
      </c>
      <c r="F399" s="3" t="str">
        <f t="shared" si="55"/>
        <v>Mar</v>
      </c>
      <c r="G399" s="13" t="s">
        <v>6</v>
      </c>
      <c r="H399" s="13" t="s">
        <v>43</v>
      </c>
      <c r="I399" s="13" t="s">
        <v>28</v>
      </c>
      <c r="J399" s="13" t="s">
        <v>13</v>
      </c>
      <c r="K399" s="13" t="s">
        <v>4</v>
      </c>
      <c r="L399" s="13" t="s">
        <v>26</v>
      </c>
      <c r="M399" s="14">
        <v>1</v>
      </c>
      <c r="N399" s="15">
        <v>40.5</v>
      </c>
      <c r="O399" s="16">
        <v>0.05</v>
      </c>
      <c r="P399" s="15">
        <v>17.16</v>
      </c>
      <c r="Q399" s="15">
        <f t="shared" si="48"/>
        <v>38.475000000000001</v>
      </c>
      <c r="R399" s="15">
        <f t="shared" si="49"/>
        <v>17.16</v>
      </c>
      <c r="S399" s="15">
        <f t="shared" si="50"/>
        <v>21.315000000000001</v>
      </c>
      <c r="T399" s="17">
        <f t="shared" si="51"/>
        <v>0.55399610136452238</v>
      </c>
      <c r="U399" s="18">
        <v>1</v>
      </c>
    </row>
    <row r="400" spans="1:21" ht="15.6" x14ac:dyDescent="0.3">
      <c r="A400" s="2">
        <v>1382</v>
      </c>
      <c r="B400" s="3">
        <v>46102</v>
      </c>
      <c r="C400" s="4">
        <f t="shared" si="52"/>
        <v>2026</v>
      </c>
      <c r="D400" s="5">
        <f t="shared" si="53"/>
        <v>1</v>
      </c>
      <c r="E400" s="4">
        <f t="shared" si="54"/>
        <v>3</v>
      </c>
      <c r="F400" s="3" t="str">
        <f t="shared" si="55"/>
        <v>Mar</v>
      </c>
      <c r="G400" s="4" t="s">
        <v>11</v>
      </c>
      <c r="H400" s="4" t="s">
        <v>12</v>
      </c>
      <c r="I400" s="4" t="s">
        <v>2</v>
      </c>
      <c r="J400" s="4" t="s">
        <v>16</v>
      </c>
      <c r="K400" s="4" t="s">
        <v>9</v>
      </c>
      <c r="L400" s="4" t="s">
        <v>46</v>
      </c>
      <c r="M400" s="6">
        <v>1</v>
      </c>
      <c r="N400" s="7">
        <v>72.16</v>
      </c>
      <c r="O400" s="8">
        <v>0</v>
      </c>
      <c r="P400" s="7">
        <v>33.11</v>
      </c>
      <c r="Q400" s="7">
        <f t="shared" si="48"/>
        <v>72.16</v>
      </c>
      <c r="R400" s="7">
        <f t="shared" si="49"/>
        <v>33.11</v>
      </c>
      <c r="S400" s="7">
        <f t="shared" si="50"/>
        <v>39.049999999999997</v>
      </c>
      <c r="T400" s="9">
        <f t="shared" si="51"/>
        <v>0.54115853658536583</v>
      </c>
      <c r="U400" s="10">
        <v>1</v>
      </c>
    </row>
    <row r="401" spans="1:21" ht="15.6" x14ac:dyDescent="0.3">
      <c r="A401" s="11">
        <v>1452</v>
      </c>
      <c r="B401" s="12">
        <v>46102</v>
      </c>
      <c r="C401" s="4">
        <f t="shared" si="52"/>
        <v>2026</v>
      </c>
      <c r="D401" s="5">
        <f t="shared" si="53"/>
        <v>1</v>
      </c>
      <c r="E401" s="4">
        <f t="shared" si="54"/>
        <v>3</v>
      </c>
      <c r="F401" s="3" t="str">
        <f t="shared" si="55"/>
        <v>Mar</v>
      </c>
      <c r="G401" s="13" t="s">
        <v>11</v>
      </c>
      <c r="H401" s="13" t="s">
        <v>25</v>
      </c>
      <c r="I401" s="13" t="s">
        <v>28</v>
      </c>
      <c r="J401" s="13" t="s">
        <v>16</v>
      </c>
      <c r="K401" s="13" t="s">
        <v>14</v>
      </c>
      <c r="L401" s="13" t="s">
        <v>48</v>
      </c>
      <c r="M401" s="14">
        <v>1</v>
      </c>
      <c r="N401" s="15">
        <v>161.93</v>
      </c>
      <c r="O401" s="16">
        <v>0.15</v>
      </c>
      <c r="P401" s="15">
        <v>87.5</v>
      </c>
      <c r="Q401" s="15">
        <f t="shared" si="48"/>
        <v>137.6405</v>
      </c>
      <c r="R401" s="15">
        <f t="shared" si="49"/>
        <v>87.5</v>
      </c>
      <c r="S401" s="15">
        <f t="shared" si="50"/>
        <v>50.140500000000003</v>
      </c>
      <c r="T401" s="17">
        <f t="shared" si="51"/>
        <v>0.36428594781332529</v>
      </c>
      <c r="U401" s="18">
        <v>1</v>
      </c>
    </row>
    <row r="402" spans="1:21" ht="15.6" x14ac:dyDescent="0.3">
      <c r="A402" s="2">
        <v>1845</v>
      </c>
      <c r="B402" s="3">
        <v>46102</v>
      </c>
      <c r="C402" s="4">
        <f t="shared" si="52"/>
        <v>2026</v>
      </c>
      <c r="D402" s="5">
        <f t="shared" si="53"/>
        <v>1</v>
      </c>
      <c r="E402" s="4">
        <f t="shared" si="54"/>
        <v>3</v>
      </c>
      <c r="F402" s="3" t="str">
        <f t="shared" si="55"/>
        <v>Mar</v>
      </c>
      <c r="G402" s="4" t="s">
        <v>0</v>
      </c>
      <c r="H402" s="4" t="s">
        <v>36</v>
      </c>
      <c r="I402" s="4" t="s">
        <v>2</v>
      </c>
      <c r="J402" s="4" t="s">
        <v>3</v>
      </c>
      <c r="K402" s="4" t="s">
        <v>23</v>
      </c>
      <c r="L402" s="4" t="s">
        <v>24</v>
      </c>
      <c r="M402" s="6">
        <v>3</v>
      </c>
      <c r="N402" s="7">
        <v>348.54</v>
      </c>
      <c r="O402" s="8">
        <v>0.1</v>
      </c>
      <c r="P402" s="7">
        <v>200.3</v>
      </c>
      <c r="Q402" s="7">
        <f t="shared" si="48"/>
        <v>941.05800000000011</v>
      </c>
      <c r="R402" s="7">
        <f t="shared" si="49"/>
        <v>600.90000000000009</v>
      </c>
      <c r="S402" s="7">
        <f t="shared" si="50"/>
        <v>340.15800000000002</v>
      </c>
      <c r="T402" s="9">
        <f t="shared" si="51"/>
        <v>0.36146337420222768</v>
      </c>
      <c r="U402" s="10">
        <v>1</v>
      </c>
    </row>
    <row r="403" spans="1:21" ht="15.6" x14ac:dyDescent="0.3">
      <c r="A403" s="11">
        <v>3560</v>
      </c>
      <c r="B403" s="12">
        <v>46102</v>
      </c>
      <c r="C403" s="4">
        <f t="shared" si="52"/>
        <v>2026</v>
      </c>
      <c r="D403" s="5">
        <f t="shared" si="53"/>
        <v>1</v>
      </c>
      <c r="E403" s="4">
        <f t="shared" si="54"/>
        <v>3</v>
      </c>
      <c r="F403" s="3" t="str">
        <f t="shared" si="55"/>
        <v>Mar</v>
      </c>
      <c r="G403" s="13" t="s">
        <v>11</v>
      </c>
      <c r="H403" s="13" t="s">
        <v>52</v>
      </c>
      <c r="I403" s="13" t="s">
        <v>2</v>
      </c>
      <c r="J403" s="13" t="s">
        <v>3</v>
      </c>
      <c r="K403" s="13" t="s">
        <v>34</v>
      </c>
      <c r="L403" s="13" t="s">
        <v>45</v>
      </c>
      <c r="M403" s="14">
        <v>3</v>
      </c>
      <c r="N403" s="15">
        <v>50.46</v>
      </c>
      <c r="O403" s="16">
        <v>0.1</v>
      </c>
      <c r="P403" s="15">
        <v>21.9</v>
      </c>
      <c r="Q403" s="15">
        <f t="shared" si="48"/>
        <v>136.24199999999999</v>
      </c>
      <c r="R403" s="15">
        <f t="shared" si="49"/>
        <v>65.699999999999989</v>
      </c>
      <c r="S403" s="15">
        <f t="shared" si="50"/>
        <v>70.542000000000002</v>
      </c>
      <c r="T403" s="17">
        <f t="shared" si="51"/>
        <v>0.51776985070683057</v>
      </c>
      <c r="U403" s="18">
        <v>1</v>
      </c>
    </row>
    <row r="404" spans="1:21" ht="15.6" x14ac:dyDescent="0.3">
      <c r="A404" s="2">
        <v>4059</v>
      </c>
      <c r="B404" s="3">
        <v>46102</v>
      </c>
      <c r="C404" s="4">
        <f t="shared" si="52"/>
        <v>2026</v>
      </c>
      <c r="D404" s="5">
        <f t="shared" si="53"/>
        <v>1</v>
      </c>
      <c r="E404" s="4">
        <f t="shared" si="54"/>
        <v>3</v>
      </c>
      <c r="F404" s="3" t="str">
        <f t="shared" si="55"/>
        <v>Mar</v>
      </c>
      <c r="G404" s="4" t="s">
        <v>20</v>
      </c>
      <c r="H404" s="4" t="s">
        <v>47</v>
      </c>
      <c r="I404" s="4" t="s">
        <v>28</v>
      </c>
      <c r="J404" s="4" t="s">
        <v>13</v>
      </c>
      <c r="K404" s="4" t="s">
        <v>23</v>
      </c>
      <c r="L404" s="4" t="s">
        <v>40</v>
      </c>
      <c r="M404" s="6">
        <v>1</v>
      </c>
      <c r="N404" s="7">
        <v>83.62</v>
      </c>
      <c r="O404" s="8">
        <v>0</v>
      </c>
      <c r="P404" s="7">
        <v>39.15</v>
      </c>
      <c r="Q404" s="7">
        <f t="shared" si="48"/>
        <v>83.62</v>
      </c>
      <c r="R404" s="7">
        <f t="shared" si="49"/>
        <v>39.15</v>
      </c>
      <c r="S404" s="7">
        <f t="shared" si="50"/>
        <v>44.470000000000006</v>
      </c>
      <c r="T404" s="9">
        <f t="shared" si="51"/>
        <v>0.53181057163358048</v>
      </c>
      <c r="U404" s="10">
        <v>1</v>
      </c>
    </row>
    <row r="405" spans="1:21" ht="15.6" x14ac:dyDescent="0.3">
      <c r="A405" s="11">
        <v>4731</v>
      </c>
      <c r="B405" s="12">
        <v>46102</v>
      </c>
      <c r="C405" s="4">
        <f t="shared" si="52"/>
        <v>2026</v>
      </c>
      <c r="D405" s="5">
        <f t="shared" si="53"/>
        <v>1</v>
      </c>
      <c r="E405" s="4">
        <f t="shared" si="54"/>
        <v>3</v>
      </c>
      <c r="F405" s="3" t="str">
        <f t="shared" si="55"/>
        <v>Mar</v>
      </c>
      <c r="G405" s="13" t="s">
        <v>6</v>
      </c>
      <c r="H405" s="13" t="s">
        <v>43</v>
      </c>
      <c r="I405" s="13" t="s">
        <v>8</v>
      </c>
      <c r="J405" s="13" t="s">
        <v>16</v>
      </c>
      <c r="K405" s="13" t="s">
        <v>4</v>
      </c>
      <c r="L405" s="13" t="s">
        <v>22</v>
      </c>
      <c r="M405" s="14">
        <v>6</v>
      </c>
      <c r="N405" s="15">
        <v>51.07</v>
      </c>
      <c r="O405" s="16">
        <v>0.1</v>
      </c>
      <c r="P405" s="15">
        <v>22.68</v>
      </c>
      <c r="Q405" s="15">
        <f t="shared" si="48"/>
        <v>275.77800000000002</v>
      </c>
      <c r="R405" s="15">
        <f t="shared" si="49"/>
        <v>136.07999999999998</v>
      </c>
      <c r="S405" s="15">
        <f t="shared" si="50"/>
        <v>139.69800000000004</v>
      </c>
      <c r="T405" s="17">
        <f t="shared" si="51"/>
        <v>0.50655962404542798</v>
      </c>
      <c r="U405" s="18">
        <v>1</v>
      </c>
    </row>
    <row r="406" spans="1:21" ht="15.6" x14ac:dyDescent="0.3">
      <c r="A406" s="2">
        <v>693</v>
      </c>
      <c r="B406" s="3">
        <v>46103</v>
      </c>
      <c r="C406" s="4">
        <f t="shared" si="52"/>
        <v>2026</v>
      </c>
      <c r="D406" s="5">
        <f t="shared" si="53"/>
        <v>1</v>
      </c>
      <c r="E406" s="4">
        <f t="shared" si="54"/>
        <v>3</v>
      </c>
      <c r="F406" s="3" t="str">
        <f t="shared" si="55"/>
        <v>Mar</v>
      </c>
      <c r="G406" s="4" t="s">
        <v>6</v>
      </c>
      <c r="H406" s="4" t="s">
        <v>41</v>
      </c>
      <c r="I406" s="4" t="s">
        <v>2</v>
      </c>
      <c r="J406" s="4" t="s">
        <v>13</v>
      </c>
      <c r="K406" s="4" t="s">
        <v>14</v>
      </c>
      <c r="L406" s="4" t="s">
        <v>32</v>
      </c>
      <c r="M406" s="6">
        <v>3</v>
      </c>
      <c r="N406" s="7">
        <v>47.02</v>
      </c>
      <c r="O406" s="8">
        <v>0.1</v>
      </c>
      <c r="P406" s="7">
        <v>17.989999999999998</v>
      </c>
      <c r="Q406" s="7">
        <f t="shared" si="48"/>
        <v>126.95400000000001</v>
      </c>
      <c r="R406" s="7">
        <f t="shared" si="49"/>
        <v>53.97</v>
      </c>
      <c r="S406" s="7">
        <f t="shared" si="50"/>
        <v>72.984000000000009</v>
      </c>
      <c r="T406" s="9">
        <f t="shared" si="51"/>
        <v>0.57488539155914742</v>
      </c>
      <c r="U406" s="10">
        <v>1</v>
      </c>
    </row>
    <row r="407" spans="1:21" ht="15.6" x14ac:dyDescent="0.3">
      <c r="A407" s="11">
        <v>1672</v>
      </c>
      <c r="B407" s="12">
        <v>46103</v>
      </c>
      <c r="C407" s="4">
        <f t="shared" si="52"/>
        <v>2026</v>
      </c>
      <c r="D407" s="5">
        <f t="shared" si="53"/>
        <v>1</v>
      </c>
      <c r="E407" s="4">
        <f t="shared" si="54"/>
        <v>3</v>
      </c>
      <c r="F407" s="3" t="str">
        <f t="shared" si="55"/>
        <v>Mar</v>
      </c>
      <c r="G407" s="13" t="s">
        <v>11</v>
      </c>
      <c r="H407" s="13" t="s">
        <v>25</v>
      </c>
      <c r="I407" s="13" t="s">
        <v>28</v>
      </c>
      <c r="J407" s="13" t="s">
        <v>3</v>
      </c>
      <c r="K407" s="13" t="s">
        <v>14</v>
      </c>
      <c r="L407" s="13" t="s">
        <v>32</v>
      </c>
      <c r="M407" s="14">
        <v>1</v>
      </c>
      <c r="N407" s="15">
        <v>47.1</v>
      </c>
      <c r="O407" s="16">
        <v>0.05</v>
      </c>
      <c r="P407" s="15">
        <v>18.48</v>
      </c>
      <c r="Q407" s="15">
        <f t="shared" si="48"/>
        <v>44.744999999999997</v>
      </c>
      <c r="R407" s="15">
        <f t="shared" si="49"/>
        <v>18.48</v>
      </c>
      <c r="S407" s="15">
        <f t="shared" si="50"/>
        <v>26.264999999999997</v>
      </c>
      <c r="T407" s="17">
        <f t="shared" si="51"/>
        <v>0.58699296010727453</v>
      </c>
      <c r="U407" s="18">
        <v>1</v>
      </c>
    </row>
    <row r="408" spans="1:21" ht="15.6" x14ac:dyDescent="0.3">
      <c r="A408" s="2">
        <v>2347</v>
      </c>
      <c r="B408" s="3">
        <v>46103</v>
      </c>
      <c r="C408" s="4">
        <f t="shared" si="52"/>
        <v>2026</v>
      </c>
      <c r="D408" s="5">
        <f t="shared" si="53"/>
        <v>1</v>
      </c>
      <c r="E408" s="4">
        <f t="shared" si="54"/>
        <v>3</v>
      </c>
      <c r="F408" s="3" t="str">
        <f t="shared" si="55"/>
        <v>Mar</v>
      </c>
      <c r="G408" s="4" t="s">
        <v>20</v>
      </c>
      <c r="H408" s="4" t="s">
        <v>47</v>
      </c>
      <c r="I408" s="4" t="s">
        <v>2</v>
      </c>
      <c r="J408" s="4" t="s">
        <v>3</v>
      </c>
      <c r="K408" s="4" t="s">
        <v>14</v>
      </c>
      <c r="L408" s="4" t="s">
        <v>44</v>
      </c>
      <c r="M408" s="6">
        <v>2</v>
      </c>
      <c r="N408" s="7">
        <v>131.38999999999999</v>
      </c>
      <c r="O408" s="8">
        <v>0</v>
      </c>
      <c r="P408" s="7">
        <v>66.91</v>
      </c>
      <c r="Q408" s="7">
        <f t="shared" si="48"/>
        <v>262.77999999999997</v>
      </c>
      <c r="R408" s="7">
        <f t="shared" si="49"/>
        <v>133.82</v>
      </c>
      <c r="S408" s="7">
        <f t="shared" si="50"/>
        <v>128.95999999999998</v>
      </c>
      <c r="T408" s="9">
        <f t="shared" si="51"/>
        <v>0.49075272090722277</v>
      </c>
      <c r="U408" s="10">
        <v>1</v>
      </c>
    </row>
    <row r="409" spans="1:21" ht="15.6" x14ac:dyDescent="0.3">
      <c r="A409" s="11">
        <v>2582</v>
      </c>
      <c r="B409" s="12">
        <v>46103</v>
      </c>
      <c r="C409" s="4">
        <f t="shared" si="52"/>
        <v>2026</v>
      </c>
      <c r="D409" s="5">
        <f t="shared" si="53"/>
        <v>1</v>
      </c>
      <c r="E409" s="4">
        <f t="shared" si="54"/>
        <v>3</v>
      </c>
      <c r="F409" s="3" t="str">
        <f t="shared" si="55"/>
        <v>Mar</v>
      </c>
      <c r="G409" s="13" t="s">
        <v>6</v>
      </c>
      <c r="H409" s="13" t="s">
        <v>7</v>
      </c>
      <c r="I409" s="13" t="s">
        <v>28</v>
      </c>
      <c r="J409" s="13" t="s">
        <v>13</v>
      </c>
      <c r="K409" s="13" t="s">
        <v>34</v>
      </c>
      <c r="L409" s="13" t="s">
        <v>38</v>
      </c>
      <c r="M409" s="14">
        <v>1</v>
      </c>
      <c r="N409" s="15">
        <v>120.16</v>
      </c>
      <c r="O409" s="16">
        <v>0.15</v>
      </c>
      <c r="P409" s="15">
        <v>68.33</v>
      </c>
      <c r="Q409" s="15">
        <f t="shared" si="48"/>
        <v>102.136</v>
      </c>
      <c r="R409" s="15">
        <f t="shared" si="49"/>
        <v>68.33</v>
      </c>
      <c r="S409" s="15">
        <f t="shared" si="50"/>
        <v>33.805999999999997</v>
      </c>
      <c r="T409" s="17">
        <f t="shared" si="51"/>
        <v>0.33099005247904756</v>
      </c>
      <c r="U409" s="18">
        <v>1</v>
      </c>
    </row>
    <row r="410" spans="1:21" ht="15.6" x14ac:dyDescent="0.3">
      <c r="A410" s="2">
        <v>2762</v>
      </c>
      <c r="B410" s="3">
        <v>46103</v>
      </c>
      <c r="C410" s="4">
        <f t="shared" si="52"/>
        <v>2026</v>
      </c>
      <c r="D410" s="5">
        <f t="shared" si="53"/>
        <v>1</v>
      </c>
      <c r="E410" s="4">
        <f t="shared" si="54"/>
        <v>3</v>
      </c>
      <c r="F410" s="3" t="str">
        <f t="shared" si="55"/>
        <v>Mar</v>
      </c>
      <c r="G410" s="4" t="s">
        <v>20</v>
      </c>
      <c r="H410" s="4" t="s">
        <v>33</v>
      </c>
      <c r="I410" s="4" t="s">
        <v>19</v>
      </c>
      <c r="J410" s="4" t="s">
        <v>3</v>
      </c>
      <c r="K410" s="4" t="s">
        <v>23</v>
      </c>
      <c r="L410" s="4" t="s">
        <v>29</v>
      </c>
      <c r="M410" s="6">
        <v>1</v>
      </c>
      <c r="N410" s="7">
        <v>196.48</v>
      </c>
      <c r="O410" s="8">
        <v>0</v>
      </c>
      <c r="P410" s="7">
        <v>101.29</v>
      </c>
      <c r="Q410" s="7">
        <f t="shared" si="48"/>
        <v>196.48</v>
      </c>
      <c r="R410" s="7">
        <f t="shared" si="49"/>
        <v>101.29</v>
      </c>
      <c r="S410" s="7">
        <f t="shared" si="50"/>
        <v>95.189999999999984</v>
      </c>
      <c r="T410" s="9">
        <f t="shared" si="51"/>
        <v>0.48447679153094458</v>
      </c>
      <c r="U410" s="10">
        <v>1</v>
      </c>
    </row>
    <row r="411" spans="1:21" ht="15.6" x14ac:dyDescent="0.3">
      <c r="A411" s="11">
        <v>4090</v>
      </c>
      <c r="B411" s="12">
        <v>46103</v>
      </c>
      <c r="C411" s="4">
        <f t="shared" si="52"/>
        <v>2026</v>
      </c>
      <c r="D411" s="5">
        <f t="shared" si="53"/>
        <v>1</v>
      </c>
      <c r="E411" s="4">
        <f t="shared" si="54"/>
        <v>3</v>
      </c>
      <c r="F411" s="3" t="str">
        <f t="shared" si="55"/>
        <v>Mar</v>
      </c>
      <c r="G411" s="13" t="s">
        <v>6</v>
      </c>
      <c r="H411" s="13" t="s">
        <v>41</v>
      </c>
      <c r="I411" s="13" t="s">
        <v>28</v>
      </c>
      <c r="J411" s="13" t="s">
        <v>16</v>
      </c>
      <c r="K411" s="13" t="s">
        <v>14</v>
      </c>
      <c r="L411" s="13" t="s">
        <v>15</v>
      </c>
      <c r="M411" s="14">
        <v>1</v>
      </c>
      <c r="N411" s="15">
        <v>36.520000000000003</v>
      </c>
      <c r="O411" s="16">
        <v>0</v>
      </c>
      <c r="P411" s="15">
        <v>13.96</v>
      </c>
      <c r="Q411" s="15">
        <f t="shared" si="48"/>
        <v>36.520000000000003</v>
      </c>
      <c r="R411" s="15">
        <f t="shared" si="49"/>
        <v>13.96</v>
      </c>
      <c r="S411" s="15">
        <f t="shared" si="50"/>
        <v>22.560000000000002</v>
      </c>
      <c r="T411" s="17">
        <f t="shared" si="51"/>
        <v>0.61774370208105145</v>
      </c>
      <c r="U411" s="18">
        <v>1</v>
      </c>
    </row>
    <row r="412" spans="1:21" ht="15.6" x14ac:dyDescent="0.3">
      <c r="A412" s="2">
        <v>4491</v>
      </c>
      <c r="B412" s="3">
        <v>46103</v>
      </c>
      <c r="C412" s="4">
        <f t="shared" si="52"/>
        <v>2026</v>
      </c>
      <c r="D412" s="5">
        <f t="shared" si="53"/>
        <v>1</v>
      </c>
      <c r="E412" s="4">
        <f t="shared" si="54"/>
        <v>3</v>
      </c>
      <c r="F412" s="3" t="str">
        <f t="shared" si="55"/>
        <v>Mar</v>
      </c>
      <c r="G412" s="4" t="s">
        <v>6</v>
      </c>
      <c r="H412" s="4" t="s">
        <v>43</v>
      </c>
      <c r="I412" s="4" t="s">
        <v>19</v>
      </c>
      <c r="J412" s="4" t="s">
        <v>16</v>
      </c>
      <c r="K412" s="4" t="s">
        <v>34</v>
      </c>
      <c r="L412" s="4" t="s">
        <v>45</v>
      </c>
      <c r="M412" s="6">
        <v>4</v>
      </c>
      <c r="N412" s="7">
        <v>49.71</v>
      </c>
      <c r="O412" s="8">
        <v>0.1</v>
      </c>
      <c r="P412" s="7">
        <v>22.46</v>
      </c>
      <c r="Q412" s="7">
        <f t="shared" si="48"/>
        <v>178.95600000000002</v>
      </c>
      <c r="R412" s="7">
        <f t="shared" si="49"/>
        <v>89.84</v>
      </c>
      <c r="S412" s="7">
        <f t="shared" si="50"/>
        <v>89.116000000000014</v>
      </c>
      <c r="T412" s="9">
        <f t="shared" si="51"/>
        <v>0.49797715639598561</v>
      </c>
      <c r="U412" s="10">
        <v>1</v>
      </c>
    </row>
    <row r="413" spans="1:21" ht="15.6" x14ac:dyDescent="0.3">
      <c r="A413" s="11">
        <v>4678</v>
      </c>
      <c r="B413" s="12">
        <v>46103</v>
      </c>
      <c r="C413" s="4">
        <f t="shared" si="52"/>
        <v>2026</v>
      </c>
      <c r="D413" s="5">
        <f t="shared" si="53"/>
        <v>1</v>
      </c>
      <c r="E413" s="4">
        <f t="shared" si="54"/>
        <v>3</v>
      </c>
      <c r="F413" s="3" t="str">
        <f t="shared" si="55"/>
        <v>Mar</v>
      </c>
      <c r="G413" s="13" t="s">
        <v>0</v>
      </c>
      <c r="H413" s="13" t="s">
        <v>1</v>
      </c>
      <c r="I413" s="13" t="s">
        <v>2</v>
      </c>
      <c r="J413" s="13" t="s">
        <v>3</v>
      </c>
      <c r="K413" s="13" t="s">
        <v>23</v>
      </c>
      <c r="L413" s="13" t="s">
        <v>40</v>
      </c>
      <c r="M413" s="14">
        <v>1</v>
      </c>
      <c r="N413" s="15">
        <v>81.209999999999994</v>
      </c>
      <c r="O413" s="16">
        <v>0.05</v>
      </c>
      <c r="P413" s="15">
        <v>40.44</v>
      </c>
      <c r="Q413" s="15">
        <f t="shared" si="48"/>
        <v>77.149499999999989</v>
      </c>
      <c r="R413" s="15">
        <f t="shared" si="49"/>
        <v>40.44</v>
      </c>
      <c r="S413" s="15">
        <f t="shared" si="50"/>
        <v>36.709499999999991</v>
      </c>
      <c r="T413" s="17">
        <f t="shared" si="51"/>
        <v>0.47582291524896464</v>
      </c>
      <c r="U413" s="18">
        <v>1</v>
      </c>
    </row>
    <row r="414" spans="1:21" ht="15.6" x14ac:dyDescent="0.3">
      <c r="A414" s="2">
        <v>1189</v>
      </c>
      <c r="B414" s="3">
        <v>46104</v>
      </c>
      <c r="C414" s="4">
        <f t="shared" si="52"/>
        <v>2026</v>
      </c>
      <c r="D414" s="5">
        <f t="shared" si="53"/>
        <v>1</v>
      </c>
      <c r="E414" s="4">
        <f t="shared" si="54"/>
        <v>3</v>
      </c>
      <c r="F414" s="3" t="str">
        <f t="shared" si="55"/>
        <v>Mar</v>
      </c>
      <c r="G414" s="4" t="s">
        <v>20</v>
      </c>
      <c r="H414" s="4" t="s">
        <v>47</v>
      </c>
      <c r="I414" s="4" t="s">
        <v>2</v>
      </c>
      <c r="J414" s="4" t="s">
        <v>13</v>
      </c>
      <c r="K414" s="4" t="s">
        <v>4</v>
      </c>
      <c r="L414" s="4" t="s">
        <v>30</v>
      </c>
      <c r="M414" s="6">
        <v>2</v>
      </c>
      <c r="N414" s="7">
        <v>103.22</v>
      </c>
      <c r="O414" s="8">
        <v>0</v>
      </c>
      <c r="P414" s="7">
        <v>51.33</v>
      </c>
      <c r="Q414" s="7">
        <f t="shared" si="48"/>
        <v>206.44</v>
      </c>
      <c r="R414" s="7">
        <f t="shared" si="49"/>
        <v>102.66</v>
      </c>
      <c r="S414" s="7">
        <f t="shared" si="50"/>
        <v>103.78</v>
      </c>
      <c r="T414" s="9">
        <f t="shared" si="51"/>
        <v>0.50271265258670805</v>
      </c>
      <c r="U414" s="10">
        <v>1</v>
      </c>
    </row>
    <row r="415" spans="1:21" ht="15.6" x14ac:dyDescent="0.3">
      <c r="A415" s="11">
        <v>1590</v>
      </c>
      <c r="B415" s="12">
        <v>46104</v>
      </c>
      <c r="C415" s="4">
        <f t="shared" si="52"/>
        <v>2026</v>
      </c>
      <c r="D415" s="5">
        <f t="shared" si="53"/>
        <v>1</v>
      </c>
      <c r="E415" s="4">
        <f t="shared" si="54"/>
        <v>3</v>
      </c>
      <c r="F415" s="3" t="str">
        <f t="shared" si="55"/>
        <v>Mar</v>
      </c>
      <c r="G415" s="13" t="s">
        <v>0</v>
      </c>
      <c r="H415" s="13" t="s">
        <v>50</v>
      </c>
      <c r="I415" s="13" t="s">
        <v>28</v>
      </c>
      <c r="J415" s="13" t="s">
        <v>13</v>
      </c>
      <c r="K415" s="13" t="s">
        <v>9</v>
      </c>
      <c r="L415" s="13" t="s">
        <v>37</v>
      </c>
      <c r="M415" s="14">
        <v>1</v>
      </c>
      <c r="N415" s="15">
        <v>153.47</v>
      </c>
      <c r="O415" s="16">
        <v>0</v>
      </c>
      <c r="P415" s="15">
        <v>78.19</v>
      </c>
      <c r="Q415" s="15">
        <f t="shared" si="48"/>
        <v>153.47</v>
      </c>
      <c r="R415" s="15">
        <f t="shared" si="49"/>
        <v>78.19</v>
      </c>
      <c r="S415" s="15">
        <f t="shared" si="50"/>
        <v>75.28</v>
      </c>
      <c r="T415" s="17">
        <f t="shared" si="51"/>
        <v>0.49051931973675639</v>
      </c>
      <c r="U415" s="18">
        <v>1</v>
      </c>
    </row>
    <row r="416" spans="1:21" ht="15.6" x14ac:dyDescent="0.3">
      <c r="A416" s="2">
        <v>2309</v>
      </c>
      <c r="B416" s="3">
        <v>46104</v>
      </c>
      <c r="C416" s="4">
        <f t="shared" si="52"/>
        <v>2026</v>
      </c>
      <c r="D416" s="5">
        <f t="shared" si="53"/>
        <v>1</v>
      </c>
      <c r="E416" s="4">
        <f t="shared" si="54"/>
        <v>3</v>
      </c>
      <c r="F416" s="3" t="str">
        <f t="shared" si="55"/>
        <v>Mar</v>
      </c>
      <c r="G416" s="4" t="s">
        <v>20</v>
      </c>
      <c r="H416" s="4" t="s">
        <v>31</v>
      </c>
      <c r="I416" s="4" t="s">
        <v>2</v>
      </c>
      <c r="J416" s="4" t="s">
        <v>3</v>
      </c>
      <c r="K416" s="4" t="s">
        <v>23</v>
      </c>
      <c r="L416" s="4" t="s">
        <v>29</v>
      </c>
      <c r="M416" s="6">
        <v>6</v>
      </c>
      <c r="N416" s="7">
        <v>199.75</v>
      </c>
      <c r="O416" s="8">
        <v>0</v>
      </c>
      <c r="P416" s="7">
        <v>105.84</v>
      </c>
      <c r="Q416" s="7">
        <f t="shared" si="48"/>
        <v>1198.5</v>
      </c>
      <c r="R416" s="7">
        <f t="shared" si="49"/>
        <v>635.04</v>
      </c>
      <c r="S416" s="7">
        <f t="shared" si="50"/>
        <v>563.46</v>
      </c>
      <c r="T416" s="9">
        <f t="shared" si="51"/>
        <v>0.47013767209011265</v>
      </c>
      <c r="U416" s="10">
        <v>1</v>
      </c>
    </row>
    <row r="417" spans="1:21" ht="15.6" x14ac:dyDescent="0.3">
      <c r="A417" s="11">
        <v>3628</v>
      </c>
      <c r="B417" s="12">
        <v>46104</v>
      </c>
      <c r="C417" s="4">
        <f t="shared" si="52"/>
        <v>2026</v>
      </c>
      <c r="D417" s="5">
        <f t="shared" si="53"/>
        <v>1</v>
      </c>
      <c r="E417" s="4">
        <f t="shared" si="54"/>
        <v>3</v>
      </c>
      <c r="F417" s="3" t="str">
        <f t="shared" si="55"/>
        <v>Mar</v>
      </c>
      <c r="G417" s="13" t="s">
        <v>6</v>
      </c>
      <c r="H417" s="13" t="s">
        <v>43</v>
      </c>
      <c r="I417" s="13" t="s">
        <v>28</v>
      </c>
      <c r="J417" s="13" t="s">
        <v>13</v>
      </c>
      <c r="K417" s="13" t="s">
        <v>14</v>
      </c>
      <c r="L417" s="13" t="s">
        <v>32</v>
      </c>
      <c r="M417" s="14">
        <v>1</v>
      </c>
      <c r="N417" s="15">
        <v>45.84</v>
      </c>
      <c r="O417" s="16">
        <v>0</v>
      </c>
      <c r="P417" s="15">
        <v>18.079999999999998</v>
      </c>
      <c r="Q417" s="15">
        <f t="shared" si="48"/>
        <v>45.84</v>
      </c>
      <c r="R417" s="15">
        <f t="shared" si="49"/>
        <v>18.079999999999998</v>
      </c>
      <c r="S417" s="15">
        <f t="shared" si="50"/>
        <v>27.760000000000005</v>
      </c>
      <c r="T417" s="17">
        <f t="shared" si="51"/>
        <v>0.605584642233857</v>
      </c>
      <c r="U417" s="18">
        <v>1</v>
      </c>
    </row>
    <row r="418" spans="1:21" ht="15.6" x14ac:dyDescent="0.3">
      <c r="A418" s="2">
        <v>3718</v>
      </c>
      <c r="B418" s="3">
        <v>46104</v>
      </c>
      <c r="C418" s="4">
        <f t="shared" si="52"/>
        <v>2026</v>
      </c>
      <c r="D418" s="5">
        <f t="shared" si="53"/>
        <v>1</v>
      </c>
      <c r="E418" s="4">
        <f t="shared" si="54"/>
        <v>3</v>
      </c>
      <c r="F418" s="3" t="str">
        <f t="shared" si="55"/>
        <v>Mar</v>
      </c>
      <c r="G418" s="4" t="s">
        <v>6</v>
      </c>
      <c r="H418" s="4" t="s">
        <v>43</v>
      </c>
      <c r="I418" s="4" t="s">
        <v>28</v>
      </c>
      <c r="J418" s="4" t="s">
        <v>13</v>
      </c>
      <c r="K418" s="4" t="s">
        <v>23</v>
      </c>
      <c r="L418" s="4" t="s">
        <v>51</v>
      </c>
      <c r="M418" s="6">
        <v>2</v>
      </c>
      <c r="N418" s="7">
        <v>122.07</v>
      </c>
      <c r="O418" s="8">
        <v>0.05</v>
      </c>
      <c r="P418" s="7">
        <v>59.16</v>
      </c>
      <c r="Q418" s="7">
        <f t="shared" si="48"/>
        <v>231.93299999999996</v>
      </c>
      <c r="R418" s="7">
        <f t="shared" si="49"/>
        <v>118.32</v>
      </c>
      <c r="S418" s="7">
        <f t="shared" si="50"/>
        <v>113.61299999999997</v>
      </c>
      <c r="T418" s="9">
        <f t="shared" si="51"/>
        <v>0.48985267297021118</v>
      </c>
      <c r="U418" s="10">
        <v>1</v>
      </c>
    </row>
    <row r="419" spans="1:21" ht="15.6" x14ac:dyDescent="0.3">
      <c r="A419" s="11">
        <v>4198</v>
      </c>
      <c r="B419" s="12">
        <v>46104</v>
      </c>
      <c r="C419" s="4">
        <f t="shared" si="52"/>
        <v>2026</v>
      </c>
      <c r="D419" s="5">
        <f t="shared" si="53"/>
        <v>1</v>
      </c>
      <c r="E419" s="4">
        <f t="shared" si="54"/>
        <v>3</v>
      </c>
      <c r="F419" s="3" t="str">
        <f t="shared" si="55"/>
        <v>Mar</v>
      </c>
      <c r="G419" s="13" t="s">
        <v>6</v>
      </c>
      <c r="H419" s="13" t="s">
        <v>49</v>
      </c>
      <c r="I419" s="13" t="s">
        <v>28</v>
      </c>
      <c r="J419" s="13" t="s">
        <v>13</v>
      </c>
      <c r="K419" s="13" t="s">
        <v>34</v>
      </c>
      <c r="L419" s="13" t="s">
        <v>38</v>
      </c>
      <c r="M419" s="14">
        <v>3</v>
      </c>
      <c r="N419" s="15">
        <v>122.4</v>
      </c>
      <c r="O419" s="16">
        <v>0.15</v>
      </c>
      <c r="P419" s="15">
        <v>71.150000000000006</v>
      </c>
      <c r="Q419" s="15">
        <f t="shared" si="48"/>
        <v>312.12</v>
      </c>
      <c r="R419" s="15">
        <f t="shared" si="49"/>
        <v>213.45000000000002</v>
      </c>
      <c r="S419" s="15">
        <f t="shared" si="50"/>
        <v>98.669999999999987</v>
      </c>
      <c r="T419" s="17">
        <f t="shared" si="51"/>
        <v>0.31612841214917337</v>
      </c>
      <c r="U419" s="18">
        <v>1</v>
      </c>
    </row>
    <row r="420" spans="1:21" ht="15.6" x14ac:dyDescent="0.3">
      <c r="A420" s="2">
        <v>4784</v>
      </c>
      <c r="B420" s="3">
        <v>46104</v>
      </c>
      <c r="C420" s="4">
        <f t="shared" si="52"/>
        <v>2026</v>
      </c>
      <c r="D420" s="5">
        <f t="shared" si="53"/>
        <v>1</v>
      </c>
      <c r="E420" s="4">
        <f t="shared" si="54"/>
        <v>3</v>
      </c>
      <c r="F420" s="3" t="str">
        <f t="shared" si="55"/>
        <v>Mar</v>
      </c>
      <c r="G420" s="4" t="s">
        <v>0</v>
      </c>
      <c r="H420" s="4" t="s">
        <v>50</v>
      </c>
      <c r="I420" s="4" t="s">
        <v>2</v>
      </c>
      <c r="J420" s="4" t="s">
        <v>13</v>
      </c>
      <c r="K420" s="4" t="s">
        <v>4</v>
      </c>
      <c r="L420" s="4" t="s">
        <v>30</v>
      </c>
      <c r="M420" s="6">
        <v>1</v>
      </c>
      <c r="N420" s="7">
        <v>101.43</v>
      </c>
      <c r="O420" s="8">
        <v>0</v>
      </c>
      <c r="P420" s="7">
        <v>51.78</v>
      </c>
      <c r="Q420" s="7">
        <f t="shared" si="48"/>
        <v>101.43</v>
      </c>
      <c r="R420" s="7">
        <f t="shared" si="49"/>
        <v>51.78</v>
      </c>
      <c r="S420" s="7">
        <f t="shared" si="50"/>
        <v>49.650000000000006</v>
      </c>
      <c r="T420" s="9">
        <f t="shared" si="51"/>
        <v>0.4895001478852411</v>
      </c>
      <c r="U420" s="10">
        <v>1</v>
      </c>
    </row>
    <row r="421" spans="1:21" ht="15.6" x14ac:dyDescent="0.3">
      <c r="A421" s="11">
        <v>86</v>
      </c>
      <c r="B421" s="12">
        <v>46105</v>
      </c>
      <c r="C421" s="4">
        <f t="shared" si="52"/>
        <v>2026</v>
      </c>
      <c r="D421" s="5">
        <f t="shared" si="53"/>
        <v>1</v>
      </c>
      <c r="E421" s="4">
        <f t="shared" si="54"/>
        <v>3</v>
      </c>
      <c r="F421" s="3" t="str">
        <f t="shared" si="55"/>
        <v>Mar</v>
      </c>
      <c r="G421" s="13" t="s">
        <v>6</v>
      </c>
      <c r="H421" s="13" t="s">
        <v>43</v>
      </c>
      <c r="I421" s="13" t="s">
        <v>8</v>
      </c>
      <c r="J421" s="13" t="s">
        <v>16</v>
      </c>
      <c r="K421" s="13" t="s">
        <v>4</v>
      </c>
      <c r="L421" s="13" t="s">
        <v>30</v>
      </c>
      <c r="M421" s="14">
        <v>8</v>
      </c>
      <c r="N421" s="15">
        <v>104.7</v>
      </c>
      <c r="O421" s="16">
        <v>0.05</v>
      </c>
      <c r="P421" s="15">
        <v>49.91</v>
      </c>
      <c r="Q421" s="15">
        <f t="shared" si="48"/>
        <v>795.72</v>
      </c>
      <c r="R421" s="15">
        <f t="shared" si="49"/>
        <v>399.28</v>
      </c>
      <c r="S421" s="15">
        <f t="shared" si="50"/>
        <v>396.44000000000005</v>
      </c>
      <c r="T421" s="17">
        <f t="shared" si="51"/>
        <v>0.49821545267179412</v>
      </c>
      <c r="U421" s="18">
        <v>1</v>
      </c>
    </row>
    <row r="422" spans="1:21" ht="15.6" x14ac:dyDescent="0.3">
      <c r="A422" s="2">
        <v>1813</v>
      </c>
      <c r="B422" s="3">
        <v>46105</v>
      </c>
      <c r="C422" s="4">
        <f t="shared" si="52"/>
        <v>2026</v>
      </c>
      <c r="D422" s="5">
        <f t="shared" si="53"/>
        <v>1</v>
      </c>
      <c r="E422" s="4">
        <f t="shared" si="54"/>
        <v>3</v>
      </c>
      <c r="F422" s="3" t="str">
        <f t="shared" si="55"/>
        <v>Mar</v>
      </c>
      <c r="G422" s="4" t="s">
        <v>0</v>
      </c>
      <c r="H422" s="4" t="s">
        <v>1</v>
      </c>
      <c r="I422" s="4" t="s">
        <v>19</v>
      </c>
      <c r="J422" s="4" t="s">
        <v>3</v>
      </c>
      <c r="K422" s="4" t="s">
        <v>9</v>
      </c>
      <c r="L422" s="4" t="s">
        <v>17</v>
      </c>
      <c r="M422" s="6">
        <v>4</v>
      </c>
      <c r="N422" s="7">
        <v>146.34</v>
      </c>
      <c r="O422" s="8">
        <v>0</v>
      </c>
      <c r="P422" s="7">
        <v>79.37</v>
      </c>
      <c r="Q422" s="7">
        <f t="shared" si="48"/>
        <v>585.36</v>
      </c>
      <c r="R422" s="7">
        <f t="shared" si="49"/>
        <v>317.48</v>
      </c>
      <c r="S422" s="7">
        <f t="shared" si="50"/>
        <v>267.88</v>
      </c>
      <c r="T422" s="9">
        <f t="shared" si="51"/>
        <v>0.45763290966242992</v>
      </c>
      <c r="U422" s="10">
        <v>1</v>
      </c>
    </row>
    <row r="423" spans="1:21" ht="15.6" x14ac:dyDescent="0.3">
      <c r="A423" s="11">
        <v>2212</v>
      </c>
      <c r="B423" s="12">
        <v>46105</v>
      </c>
      <c r="C423" s="4">
        <f t="shared" si="52"/>
        <v>2026</v>
      </c>
      <c r="D423" s="5">
        <f t="shared" si="53"/>
        <v>1</v>
      </c>
      <c r="E423" s="4">
        <f t="shared" si="54"/>
        <v>3</v>
      </c>
      <c r="F423" s="3" t="str">
        <f t="shared" si="55"/>
        <v>Mar</v>
      </c>
      <c r="G423" s="13" t="s">
        <v>6</v>
      </c>
      <c r="H423" s="13" t="s">
        <v>27</v>
      </c>
      <c r="I423" s="13" t="s">
        <v>2</v>
      </c>
      <c r="J423" s="13" t="s">
        <v>3</v>
      </c>
      <c r="K423" s="13" t="s">
        <v>34</v>
      </c>
      <c r="L423" s="13" t="s">
        <v>38</v>
      </c>
      <c r="M423" s="14">
        <v>2</v>
      </c>
      <c r="N423" s="15">
        <v>122.92</v>
      </c>
      <c r="O423" s="16">
        <v>0.05</v>
      </c>
      <c r="P423" s="15">
        <v>70.31</v>
      </c>
      <c r="Q423" s="15">
        <f t="shared" si="48"/>
        <v>233.548</v>
      </c>
      <c r="R423" s="15">
        <f t="shared" si="49"/>
        <v>140.62</v>
      </c>
      <c r="S423" s="15">
        <f t="shared" si="50"/>
        <v>92.927999999999997</v>
      </c>
      <c r="T423" s="17">
        <f t="shared" si="51"/>
        <v>0.39789679209413054</v>
      </c>
      <c r="U423" s="18">
        <v>1</v>
      </c>
    </row>
    <row r="424" spans="1:21" ht="15.6" x14ac:dyDescent="0.3">
      <c r="A424" s="2">
        <v>4466</v>
      </c>
      <c r="B424" s="3">
        <v>46105</v>
      </c>
      <c r="C424" s="4">
        <f t="shared" si="52"/>
        <v>2026</v>
      </c>
      <c r="D424" s="5">
        <f t="shared" si="53"/>
        <v>1</v>
      </c>
      <c r="E424" s="4">
        <f t="shared" si="54"/>
        <v>3</v>
      </c>
      <c r="F424" s="3" t="str">
        <f t="shared" si="55"/>
        <v>Mar</v>
      </c>
      <c r="G424" s="4" t="s">
        <v>11</v>
      </c>
      <c r="H424" s="4" t="s">
        <v>12</v>
      </c>
      <c r="I424" s="4" t="s">
        <v>2</v>
      </c>
      <c r="J424" s="4" t="s">
        <v>13</v>
      </c>
      <c r="K424" s="4" t="s">
        <v>9</v>
      </c>
      <c r="L424" s="4" t="s">
        <v>10</v>
      </c>
      <c r="M424" s="6">
        <v>1</v>
      </c>
      <c r="N424" s="7">
        <v>91.35</v>
      </c>
      <c r="O424" s="8">
        <v>0.05</v>
      </c>
      <c r="P424" s="7">
        <v>45.24</v>
      </c>
      <c r="Q424" s="7">
        <f t="shared" si="48"/>
        <v>86.782499999999985</v>
      </c>
      <c r="R424" s="7">
        <f t="shared" si="49"/>
        <v>45.24</v>
      </c>
      <c r="S424" s="7">
        <f t="shared" si="50"/>
        <v>41.542499999999983</v>
      </c>
      <c r="T424" s="9">
        <f t="shared" si="51"/>
        <v>0.47869674185463645</v>
      </c>
      <c r="U424" s="10">
        <v>1</v>
      </c>
    </row>
    <row r="425" spans="1:21" ht="15.6" x14ac:dyDescent="0.3">
      <c r="A425" s="11">
        <v>4483</v>
      </c>
      <c r="B425" s="12">
        <v>46105</v>
      </c>
      <c r="C425" s="4">
        <f t="shared" si="52"/>
        <v>2026</v>
      </c>
      <c r="D425" s="5">
        <f t="shared" si="53"/>
        <v>1</v>
      </c>
      <c r="E425" s="4">
        <f t="shared" si="54"/>
        <v>3</v>
      </c>
      <c r="F425" s="3" t="str">
        <f t="shared" si="55"/>
        <v>Mar</v>
      </c>
      <c r="G425" s="13" t="s">
        <v>6</v>
      </c>
      <c r="H425" s="13" t="s">
        <v>43</v>
      </c>
      <c r="I425" s="13" t="s">
        <v>2</v>
      </c>
      <c r="J425" s="13" t="s">
        <v>13</v>
      </c>
      <c r="K425" s="13" t="s">
        <v>4</v>
      </c>
      <c r="L425" s="13" t="s">
        <v>22</v>
      </c>
      <c r="M425" s="14">
        <v>3</v>
      </c>
      <c r="N425" s="15">
        <v>51.01</v>
      </c>
      <c r="O425" s="16">
        <v>0.15</v>
      </c>
      <c r="P425" s="15">
        <v>22.84</v>
      </c>
      <c r="Q425" s="15">
        <f t="shared" si="48"/>
        <v>130.07550000000001</v>
      </c>
      <c r="R425" s="15">
        <f t="shared" si="49"/>
        <v>68.52</v>
      </c>
      <c r="S425" s="15">
        <f t="shared" si="50"/>
        <v>61.555500000000009</v>
      </c>
      <c r="T425" s="17">
        <f t="shared" si="51"/>
        <v>0.47322900930613382</v>
      </c>
      <c r="U425" s="18">
        <v>1</v>
      </c>
    </row>
    <row r="426" spans="1:21" ht="15.6" x14ac:dyDescent="0.3">
      <c r="A426" s="2">
        <v>273</v>
      </c>
      <c r="B426" s="3">
        <v>46106</v>
      </c>
      <c r="C426" s="4">
        <f t="shared" si="52"/>
        <v>2026</v>
      </c>
      <c r="D426" s="5">
        <f t="shared" si="53"/>
        <v>1</v>
      </c>
      <c r="E426" s="4">
        <f t="shared" si="54"/>
        <v>3</v>
      </c>
      <c r="F426" s="3" t="str">
        <f t="shared" si="55"/>
        <v>Mar</v>
      </c>
      <c r="G426" s="4" t="s">
        <v>20</v>
      </c>
      <c r="H426" s="4" t="s">
        <v>33</v>
      </c>
      <c r="I426" s="4" t="s">
        <v>2</v>
      </c>
      <c r="J426" s="4" t="s">
        <v>13</v>
      </c>
      <c r="K426" s="4" t="s">
        <v>34</v>
      </c>
      <c r="L426" s="4" t="s">
        <v>38</v>
      </c>
      <c r="M426" s="6">
        <v>2</v>
      </c>
      <c r="N426" s="7">
        <v>125.04</v>
      </c>
      <c r="O426" s="8">
        <v>0.05</v>
      </c>
      <c r="P426" s="7">
        <v>67.680000000000007</v>
      </c>
      <c r="Q426" s="7">
        <f t="shared" si="48"/>
        <v>237.57599999999999</v>
      </c>
      <c r="R426" s="7">
        <f t="shared" si="49"/>
        <v>135.36000000000001</v>
      </c>
      <c r="S426" s="7">
        <f t="shared" si="50"/>
        <v>102.21599999999998</v>
      </c>
      <c r="T426" s="9">
        <f t="shared" si="51"/>
        <v>0.43024547934134755</v>
      </c>
      <c r="U426" s="10">
        <v>1</v>
      </c>
    </row>
    <row r="427" spans="1:21" ht="15.6" x14ac:dyDescent="0.3">
      <c r="A427" s="11">
        <v>578</v>
      </c>
      <c r="B427" s="12">
        <v>46106</v>
      </c>
      <c r="C427" s="4">
        <f t="shared" si="52"/>
        <v>2026</v>
      </c>
      <c r="D427" s="5">
        <f t="shared" si="53"/>
        <v>1</v>
      </c>
      <c r="E427" s="4">
        <f t="shared" si="54"/>
        <v>3</v>
      </c>
      <c r="F427" s="3" t="str">
        <f t="shared" si="55"/>
        <v>Mar</v>
      </c>
      <c r="G427" s="13" t="s">
        <v>11</v>
      </c>
      <c r="H427" s="13" t="s">
        <v>25</v>
      </c>
      <c r="I427" s="13" t="s">
        <v>28</v>
      </c>
      <c r="J427" s="13" t="s">
        <v>3</v>
      </c>
      <c r="K427" s="13" t="s">
        <v>4</v>
      </c>
      <c r="L427" s="13" t="s">
        <v>22</v>
      </c>
      <c r="M427" s="14">
        <v>2</v>
      </c>
      <c r="N427" s="15">
        <v>50.22</v>
      </c>
      <c r="O427" s="16">
        <v>0.05</v>
      </c>
      <c r="P427" s="15">
        <v>23.16</v>
      </c>
      <c r="Q427" s="15">
        <f t="shared" si="48"/>
        <v>95.417999999999992</v>
      </c>
      <c r="R427" s="15">
        <f t="shared" si="49"/>
        <v>46.32</v>
      </c>
      <c r="S427" s="15">
        <f t="shared" si="50"/>
        <v>49.097999999999992</v>
      </c>
      <c r="T427" s="17">
        <f t="shared" si="51"/>
        <v>0.51455700182355524</v>
      </c>
      <c r="U427" s="18">
        <v>1</v>
      </c>
    </row>
    <row r="428" spans="1:21" ht="15.6" x14ac:dyDescent="0.3">
      <c r="A428" s="2">
        <v>1290</v>
      </c>
      <c r="B428" s="3">
        <v>46106</v>
      </c>
      <c r="C428" s="4">
        <f t="shared" si="52"/>
        <v>2026</v>
      </c>
      <c r="D428" s="5">
        <f t="shared" si="53"/>
        <v>1</v>
      </c>
      <c r="E428" s="4">
        <f t="shared" si="54"/>
        <v>3</v>
      </c>
      <c r="F428" s="3" t="str">
        <f t="shared" si="55"/>
        <v>Mar</v>
      </c>
      <c r="G428" s="4" t="s">
        <v>6</v>
      </c>
      <c r="H428" s="4" t="s">
        <v>7</v>
      </c>
      <c r="I428" s="4" t="s">
        <v>2</v>
      </c>
      <c r="J428" s="4" t="s">
        <v>16</v>
      </c>
      <c r="K428" s="4" t="s">
        <v>34</v>
      </c>
      <c r="L428" s="4" t="s">
        <v>42</v>
      </c>
      <c r="M428" s="6">
        <v>5</v>
      </c>
      <c r="N428" s="7">
        <v>36.369999999999997</v>
      </c>
      <c r="O428" s="8">
        <v>0.05</v>
      </c>
      <c r="P428" s="7">
        <v>13.81</v>
      </c>
      <c r="Q428" s="7">
        <f t="shared" si="48"/>
        <v>172.75749999999999</v>
      </c>
      <c r="R428" s="7">
        <f t="shared" si="49"/>
        <v>69.05</v>
      </c>
      <c r="S428" s="7">
        <f t="shared" si="50"/>
        <v>103.7075</v>
      </c>
      <c r="T428" s="9">
        <f t="shared" si="51"/>
        <v>0.60030678841729013</v>
      </c>
      <c r="U428" s="10">
        <v>1</v>
      </c>
    </row>
    <row r="429" spans="1:21" ht="15.6" x14ac:dyDescent="0.3">
      <c r="A429" s="11">
        <v>1501</v>
      </c>
      <c r="B429" s="12">
        <v>46106</v>
      </c>
      <c r="C429" s="4">
        <f t="shared" si="52"/>
        <v>2026</v>
      </c>
      <c r="D429" s="5">
        <f t="shared" si="53"/>
        <v>1</v>
      </c>
      <c r="E429" s="4">
        <f t="shared" si="54"/>
        <v>3</v>
      </c>
      <c r="F429" s="3" t="str">
        <f t="shared" si="55"/>
        <v>Mar</v>
      </c>
      <c r="G429" s="13" t="s">
        <v>20</v>
      </c>
      <c r="H429" s="13" t="s">
        <v>31</v>
      </c>
      <c r="I429" s="13" t="s">
        <v>8</v>
      </c>
      <c r="J429" s="13" t="s">
        <v>13</v>
      </c>
      <c r="K429" s="13" t="s">
        <v>14</v>
      </c>
      <c r="L429" s="13" t="s">
        <v>15</v>
      </c>
      <c r="M429" s="14">
        <v>3</v>
      </c>
      <c r="N429" s="15">
        <v>36.43</v>
      </c>
      <c r="O429" s="16">
        <v>0.1</v>
      </c>
      <c r="P429" s="15">
        <v>13.23</v>
      </c>
      <c r="Q429" s="15">
        <f t="shared" si="48"/>
        <v>98.36099999999999</v>
      </c>
      <c r="R429" s="15">
        <f t="shared" si="49"/>
        <v>39.69</v>
      </c>
      <c r="S429" s="15">
        <f t="shared" si="50"/>
        <v>58.670999999999992</v>
      </c>
      <c r="T429" s="17">
        <f t="shared" si="51"/>
        <v>0.59648641229755694</v>
      </c>
      <c r="U429" s="18">
        <v>1</v>
      </c>
    </row>
    <row r="430" spans="1:21" ht="15.6" x14ac:dyDescent="0.3">
      <c r="A430" s="2">
        <v>1540</v>
      </c>
      <c r="B430" s="3">
        <v>46106</v>
      </c>
      <c r="C430" s="4">
        <f t="shared" si="52"/>
        <v>2026</v>
      </c>
      <c r="D430" s="5">
        <f t="shared" si="53"/>
        <v>1</v>
      </c>
      <c r="E430" s="4">
        <f t="shared" si="54"/>
        <v>3</v>
      </c>
      <c r="F430" s="3" t="str">
        <f t="shared" si="55"/>
        <v>Mar</v>
      </c>
      <c r="G430" s="4" t="s">
        <v>6</v>
      </c>
      <c r="H430" s="4" t="s">
        <v>43</v>
      </c>
      <c r="I430" s="4" t="s">
        <v>8</v>
      </c>
      <c r="J430" s="4" t="s">
        <v>16</v>
      </c>
      <c r="K430" s="4" t="s">
        <v>4</v>
      </c>
      <c r="L430" s="4" t="s">
        <v>22</v>
      </c>
      <c r="M430" s="6">
        <v>10</v>
      </c>
      <c r="N430" s="7">
        <v>49.7</v>
      </c>
      <c r="O430" s="8">
        <v>0.1</v>
      </c>
      <c r="P430" s="7">
        <v>21.96</v>
      </c>
      <c r="Q430" s="7">
        <f t="shared" si="48"/>
        <v>447.3</v>
      </c>
      <c r="R430" s="7">
        <f t="shared" si="49"/>
        <v>219.60000000000002</v>
      </c>
      <c r="S430" s="7">
        <f t="shared" si="50"/>
        <v>227.7</v>
      </c>
      <c r="T430" s="9">
        <f t="shared" si="51"/>
        <v>0.50905432595573441</v>
      </c>
      <c r="U430" s="10">
        <v>1</v>
      </c>
    </row>
    <row r="431" spans="1:21" ht="15.6" x14ac:dyDescent="0.3">
      <c r="A431" s="11">
        <v>2541</v>
      </c>
      <c r="B431" s="12">
        <v>46106</v>
      </c>
      <c r="C431" s="4">
        <f t="shared" si="52"/>
        <v>2026</v>
      </c>
      <c r="D431" s="5">
        <f t="shared" si="53"/>
        <v>1</v>
      </c>
      <c r="E431" s="4">
        <f t="shared" si="54"/>
        <v>3</v>
      </c>
      <c r="F431" s="3" t="str">
        <f t="shared" si="55"/>
        <v>Mar</v>
      </c>
      <c r="G431" s="13" t="s">
        <v>6</v>
      </c>
      <c r="H431" s="13" t="s">
        <v>43</v>
      </c>
      <c r="I431" s="13" t="s">
        <v>2</v>
      </c>
      <c r="J431" s="13" t="s">
        <v>3</v>
      </c>
      <c r="K431" s="13" t="s">
        <v>14</v>
      </c>
      <c r="L431" s="13" t="s">
        <v>32</v>
      </c>
      <c r="M431" s="14">
        <v>2</v>
      </c>
      <c r="N431" s="15">
        <v>46.61</v>
      </c>
      <c r="O431" s="16">
        <v>0</v>
      </c>
      <c r="P431" s="15">
        <v>17.97</v>
      </c>
      <c r="Q431" s="15">
        <f t="shared" si="48"/>
        <v>93.22</v>
      </c>
      <c r="R431" s="15">
        <f t="shared" si="49"/>
        <v>35.94</v>
      </c>
      <c r="S431" s="15">
        <f t="shared" si="50"/>
        <v>57.28</v>
      </c>
      <c r="T431" s="17">
        <f t="shared" si="51"/>
        <v>0.61446041621969538</v>
      </c>
      <c r="U431" s="18">
        <v>1</v>
      </c>
    </row>
    <row r="432" spans="1:21" ht="15.6" x14ac:dyDescent="0.3">
      <c r="A432" s="2">
        <v>4264</v>
      </c>
      <c r="B432" s="3">
        <v>46106</v>
      </c>
      <c r="C432" s="4">
        <f t="shared" si="52"/>
        <v>2026</v>
      </c>
      <c r="D432" s="5">
        <f t="shared" si="53"/>
        <v>1</v>
      </c>
      <c r="E432" s="4">
        <f t="shared" si="54"/>
        <v>3</v>
      </c>
      <c r="F432" s="3" t="str">
        <f t="shared" si="55"/>
        <v>Mar</v>
      </c>
      <c r="G432" s="4" t="s">
        <v>11</v>
      </c>
      <c r="H432" s="4" t="s">
        <v>25</v>
      </c>
      <c r="I432" s="4" t="s">
        <v>2</v>
      </c>
      <c r="J432" s="4" t="s">
        <v>13</v>
      </c>
      <c r="K432" s="4" t="s">
        <v>14</v>
      </c>
      <c r="L432" s="4" t="s">
        <v>32</v>
      </c>
      <c r="M432" s="6">
        <v>1</v>
      </c>
      <c r="N432" s="7">
        <v>47.61</v>
      </c>
      <c r="O432" s="8">
        <v>0</v>
      </c>
      <c r="P432" s="7">
        <v>18.89</v>
      </c>
      <c r="Q432" s="7">
        <f t="shared" si="48"/>
        <v>47.61</v>
      </c>
      <c r="R432" s="7">
        <f t="shared" si="49"/>
        <v>18.89</v>
      </c>
      <c r="S432" s="7">
        <f t="shared" si="50"/>
        <v>28.72</v>
      </c>
      <c r="T432" s="9">
        <f t="shared" si="51"/>
        <v>0.60323461457676952</v>
      </c>
      <c r="U432" s="10">
        <v>1</v>
      </c>
    </row>
    <row r="433" spans="1:21" ht="15.6" x14ac:dyDescent="0.3">
      <c r="A433" s="11">
        <v>4311</v>
      </c>
      <c r="B433" s="12">
        <v>46106</v>
      </c>
      <c r="C433" s="4">
        <f t="shared" si="52"/>
        <v>2026</v>
      </c>
      <c r="D433" s="5">
        <f t="shared" si="53"/>
        <v>1</v>
      </c>
      <c r="E433" s="4">
        <f t="shared" si="54"/>
        <v>3</v>
      </c>
      <c r="F433" s="3" t="str">
        <f t="shared" si="55"/>
        <v>Mar</v>
      </c>
      <c r="G433" s="13" t="s">
        <v>11</v>
      </c>
      <c r="H433" s="13" t="s">
        <v>12</v>
      </c>
      <c r="I433" s="13" t="s">
        <v>2</v>
      </c>
      <c r="J433" s="13" t="s">
        <v>13</v>
      </c>
      <c r="K433" s="13" t="s">
        <v>4</v>
      </c>
      <c r="L433" s="13" t="s">
        <v>26</v>
      </c>
      <c r="M433" s="14">
        <v>2</v>
      </c>
      <c r="N433" s="15">
        <v>40.880000000000003</v>
      </c>
      <c r="O433" s="16">
        <v>0.05</v>
      </c>
      <c r="P433" s="15">
        <v>16.39</v>
      </c>
      <c r="Q433" s="15">
        <f t="shared" si="48"/>
        <v>77.671999999999997</v>
      </c>
      <c r="R433" s="15">
        <f t="shared" si="49"/>
        <v>32.78</v>
      </c>
      <c r="S433" s="15">
        <f t="shared" si="50"/>
        <v>44.891999999999996</v>
      </c>
      <c r="T433" s="17">
        <f t="shared" si="51"/>
        <v>0.57796889483983926</v>
      </c>
      <c r="U433" s="18">
        <v>1</v>
      </c>
    </row>
    <row r="434" spans="1:21" ht="15.6" x14ac:dyDescent="0.3">
      <c r="A434" s="2">
        <v>4796</v>
      </c>
      <c r="B434" s="3">
        <v>46106</v>
      </c>
      <c r="C434" s="4">
        <f t="shared" si="52"/>
        <v>2026</v>
      </c>
      <c r="D434" s="5">
        <f t="shared" si="53"/>
        <v>1</v>
      </c>
      <c r="E434" s="4">
        <f t="shared" si="54"/>
        <v>3</v>
      </c>
      <c r="F434" s="3" t="str">
        <f t="shared" si="55"/>
        <v>Mar</v>
      </c>
      <c r="G434" s="4" t="s">
        <v>6</v>
      </c>
      <c r="H434" s="4" t="s">
        <v>43</v>
      </c>
      <c r="I434" s="4" t="s">
        <v>2</v>
      </c>
      <c r="J434" s="4" t="s">
        <v>13</v>
      </c>
      <c r="K434" s="4" t="s">
        <v>34</v>
      </c>
      <c r="L434" s="4" t="s">
        <v>35</v>
      </c>
      <c r="M434" s="6">
        <v>2</v>
      </c>
      <c r="N434" s="7">
        <v>39.409999999999997</v>
      </c>
      <c r="O434" s="8">
        <v>0.15</v>
      </c>
      <c r="P434" s="7">
        <v>14.91</v>
      </c>
      <c r="Q434" s="7">
        <f t="shared" si="48"/>
        <v>66.996999999999986</v>
      </c>
      <c r="R434" s="7">
        <f t="shared" si="49"/>
        <v>29.82</v>
      </c>
      <c r="S434" s="7">
        <f t="shared" si="50"/>
        <v>37.176999999999985</v>
      </c>
      <c r="T434" s="9">
        <f t="shared" si="51"/>
        <v>0.55490544352732207</v>
      </c>
      <c r="U434" s="10">
        <v>1</v>
      </c>
    </row>
    <row r="435" spans="1:21" ht="15.6" x14ac:dyDescent="0.3">
      <c r="A435" s="11">
        <v>89</v>
      </c>
      <c r="B435" s="12">
        <v>46107</v>
      </c>
      <c r="C435" s="4">
        <f t="shared" si="52"/>
        <v>2026</v>
      </c>
      <c r="D435" s="5">
        <f t="shared" si="53"/>
        <v>1</v>
      </c>
      <c r="E435" s="4">
        <f t="shared" si="54"/>
        <v>3</v>
      </c>
      <c r="F435" s="3" t="str">
        <f t="shared" si="55"/>
        <v>Mar</v>
      </c>
      <c r="G435" s="13" t="s">
        <v>11</v>
      </c>
      <c r="H435" s="13" t="s">
        <v>39</v>
      </c>
      <c r="I435" s="13" t="s">
        <v>2</v>
      </c>
      <c r="J435" s="13" t="s">
        <v>3</v>
      </c>
      <c r="K435" s="13" t="s">
        <v>4</v>
      </c>
      <c r="L435" s="13" t="s">
        <v>26</v>
      </c>
      <c r="M435" s="14">
        <v>1</v>
      </c>
      <c r="N435" s="15">
        <v>40.82</v>
      </c>
      <c r="O435" s="16">
        <v>0.05</v>
      </c>
      <c r="P435" s="15">
        <v>16.940000000000001</v>
      </c>
      <c r="Q435" s="15">
        <f t="shared" si="48"/>
        <v>38.778999999999996</v>
      </c>
      <c r="R435" s="15">
        <f t="shared" si="49"/>
        <v>16.940000000000001</v>
      </c>
      <c r="S435" s="15">
        <f t="shared" si="50"/>
        <v>21.838999999999995</v>
      </c>
      <c r="T435" s="17">
        <f t="shared" si="51"/>
        <v>0.56316563088269411</v>
      </c>
      <c r="U435" s="18">
        <v>1</v>
      </c>
    </row>
    <row r="436" spans="1:21" ht="15.6" x14ac:dyDescent="0.3">
      <c r="A436" s="2">
        <v>487</v>
      </c>
      <c r="B436" s="3">
        <v>46107</v>
      </c>
      <c r="C436" s="4">
        <f t="shared" si="52"/>
        <v>2026</v>
      </c>
      <c r="D436" s="5">
        <f t="shared" si="53"/>
        <v>1</v>
      </c>
      <c r="E436" s="4">
        <f t="shared" si="54"/>
        <v>3</v>
      </c>
      <c r="F436" s="3" t="str">
        <f t="shared" si="55"/>
        <v>Mar</v>
      </c>
      <c r="G436" s="4" t="s">
        <v>20</v>
      </c>
      <c r="H436" s="4" t="s">
        <v>33</v>
      </c>
      <c r="I436" s="4" t="s">
        <v>19</v>
      </c>
      <c r="J436" s="4" t="s">
        <v>16</v>
      </c>
      <c r="K436" s="4" t="s">
        <v>14</v>
      </c>
      <c r="L436" s="4" t="s">
        <v>15</v>
      </c>
      <c r="M436" s="6">
        <v>3</v>
      </c>
      <c r="N436" s="7">
        <v>36.979999999999997</v>
      </c>
      <c r="O436" s="8">
        <v>0.1</v>
      </c>
      <c r="P436" s="7">
        <v>13.65</v>
      </c>
      <c r="Q436" s="7">
        <f t="shared" si="48"/>
        <v>99.846000000000004</v>
      </c>
      <c r="R436" s="7">
        <f t="shared" si="49"/>
        <v>40.950000000000003</v>
      </c>
      <c r="S436" s="7">
        <f t="shared" si="50"/>
        <v>58.896000000000001</v>
      </c>
      <c r="T436" s="9">
        <f t="shared" si="51"/>
        <v>0.58986839733189111</v>
      </c>
      <c r="U436" s="10">
        <v>1</v>
      </c>
    </row>
    <row r="437" spans="1:21" ht="15.6" x14ac:dyDescent="0.3">
      <c r="A437" s="11">
        <v>1476</v>
      </c>
      <c r="B437" s="12">
        <v>46107</v>
      </c>
      <c r="C437" s="4">
        <f t="shared" si="52"/>
        <v>2026</v>
      </c>
      <c r="D437" s="5">
        <f t="shared" si="53"/>
        <v>1</v>
      </c>
      <c r="E437" s="4">
        <f t="shared" si="54"/>
        <v>3</v>
      </c>
      <c r="F437" s="3" t="str">
        <f t="shared" si="55"/>
        <v>Mar</v>
      </c>
      <c r="G437" s="13" t="s">
        <v>6</v>
      </c>
      <c r="H437" s="13" t="s">
        <v>43</v>
      </c>
      <c r="I437" s="13" t="s">
        <v>28</v>
      </c>
      <c r="J437" s="13" t="s">
        <v>13</v>
      </c>
      <c r="K437" s="13" t="s">
        <v>14</v>
      </c>
      <c r="L437" s="13" t="s">
        <v>15</v>
      </c>
      <c r="M437" s="14">
        <v>1</v>
      </c>
      <c r="N437" s="15">
        <v>35.700000000000003</v>
      </c>
      <c r="O437" s="16">
        <v>0.05</v>
      </c>
      <c r="P437" s="15">
        <v>13.91</v>
      </c>
      <c r="Q437" s="15">
        <f t="shared" si="48"/>
        <v>33.914999999999999</v>
      </c>
      <c r="R437" s="15">
        <f t="shared" si="49"/>
        <v>13.91</v>
      </c>
      <c r="S437" s="15">
        <f t="shared" si="50"/>
        <v>20.004999999999999</v>
      </c>
      <c r="T437" s="17">
        <f t="shared" si="51"/>
        <v>0.58985699542975079</v>
      </c>
      <c r="U437" s="18">
        <v>1</v>
      </c>
    </row>
    <row r="438" spans="1:21" ht="15.6" x14ac:dyDescent="0.3">
      <c r="A438" s="2">
        <v>2145</v>
      </c>
      <c r="B438" s="3">
        <v>46107</v>
      </c>
      <c r="C438" s="4">
        <f t="shared" si="52"/>
        <v>2026</v>
      </c>
      <c r="D438" s="5">
        <f t="shared" si="53"/>
        <v>1</v>
      </c>
      <c r="E438" s="4">
        <f t="shared" si="54"/>
        <v>3</v>
      </c>
      <c r="F438" s="3" t="str">
        <f t="shared" si="55"/>
        <v>Mar</v>
      </c>
      <c r="G438" s="4" t="s">
        <v>20</v>
      </c>
      <c r="H438" s="4" t="s">
        <v>33</v>
      </c>
      <c r="I438" s="4" t="s">
        <v>19</v>
      </c>
      <c r="J438" s="4" t="s">
        <v>3</v>
      </c>
      <c r="K438" s="4" t="s">
        <v>4</v>
      </c>
      <c r="L438" s="4" t="s">
        <v>26</v>
      </c>
      <c r="M438" s="6">
        <v>1</v>
      </c>
      <c r="N438" s="7">
        <v>39.53</v>
      </c>
      <c r="O438" s="8">
        <v>0.05</v>
      </c>
      <c r="P438" s="7">
        <v>17.170000000000002</v>
      </c>
      <c r="Q438" s="7">
        <f t="shared" si="48"/>
        <v>37.5535</v>
      </c>
      <c r="R438" s="7">
        <f t="shared" si="49"/>
        <v>17.170000000000002</v>
      </c>
      <c r="S438" s="7">
        <f t="shared" si="50"/>
        <v>20.383499999999998</v>
      </c>
      <c r="T438" s="9">
        <f t="shared" si="51"/>
        <v>0.54278562584046752</v>
      </c>
      <c r="U438" s="10">
        <v>1</v>
      </c>
    </row>
    <row r="439" spans="1:21" ht="15.6" x14ac:dyDescent="0.3">
      <c r="A439" s="11">
        <v>2999</v>
      </c>
      <c r="B439" s="12">
        <v>46107</v>
      </c>
      <c r="C439" s="4">
        <f t="shared" si="52"/>
        <v>2026</v>
      </c>
      <c r="D439" s="5">
        <f t="shared" si="53"/>
        <v>1</v>
      </c>
      <c r="E439" s="4">
        <f t="shared" si="54"/>
        <v>3</v>
      </c>
      <c r="F439" s="3" t="str">
        <f t="shared" si="55"/>
        <v>Mar</v>
      </c>
      <c r="G439" s="13" t="s">
        <v>11</v>
      </c>
      <c r="H439" s="13" t="s">
        <v>18</v>
      </c>
      <c r="I439" s="13" t="s">
        <v>19</v>
      </c>
      <c r="J439" s="13" t="s">
        <v>3</v>
      </c>
      <c r="K439" s="13" t="s">
        <v>14</v>
      </c>
      <c r="L439" s="13" t="s">
        <v>15</v>
      </c>
      <c r="M439" s="14">
        <v>2</v>
      </c>
      <c r="N439" s="15">
        <v>35.75</v>
      </c>
      <c r="O439" s="16">
        <v>0</v>
      </c>
      <c r="P439" s="15">
        <v>13.28</v>
      </c>
      <c r="Q439" s="15">
        <f t="shared" si="48"/>
        <v>71.5</v>
      </c>
      <c r="R439" s="15">
        <f t="shared" si="49"/>
        <v>26.56</v>
      </c>
      <c r="S439" s="15">
        <f t="shared" si="50"/>
        <v>44.94</v>
      </c>
      <c r="T439" s="17">
        <f t="shared" si="51"/>
        <v>0.62853146853146846</v>
      </c>
      <c r="U439" s="18">
        <v>1</v>
      </c>
    </row>
    <row r="440" spans="1:21" ht="15.6" x14ac:dyDescent="0.3">
      <c r="A440" s="2">
        <v>4464</v>
      </c>
      <c r="B440" s="3">
        <v>46107</v>
      </c>
      <c r="C440" s="4">
        <f t="shared" si="52"/>
        <v>2026</v>
      </c>
      <c r="D440" s="5">
        <f t="shared" si="53"/>
        <v>1</v>
      </c>
      <c r="E440" s="4">
        <f t="shared" si="54"/>
        <v>3</v>
      </c>
      <c r="F440" s="3" t="str">
        <f t="shared" si="55"/>
        <v>Mar</v>
      </c>
      <c r="G440" s="4" t="s">
        <v>11</v>
      </c>
      <c r="H440" s="4" t="s">
        <v>12</v>
      </c>
      <c r="I440" s="4" t="s">
        <v>2</v>
      </c>
      <c r="J440" s="4" t="s">
        <v>16</v>
      </c>
      <c r="K440" s="4" t="s">
        <v>34</v>
      </c>
      <c r="L440" s="4" t="s">
        <v>45</v>
      </c>
      <c r="M440" s="6">
        <v>2</v>
      </c>
      <c r="N440" s="7">
        <v>50.17</v>
      </c>
      <c r="O440" s="8">
        <v>0</v>
      </c>
      <c r="P440" s="7">
        <v>22.37</v>
      </c>
      <c r="Q440" s="7">
        <f t="shared" si="48"/>
        <v>100.34</v>
      </c>
      <c r="R440" s="7">
        <f t="shared" si="49"/>
        <v>44.74</v>
      </c>
      <c r="S440" s="7">
        <f t="shared" si="50"/>
        <v>55.6</v>
      </c>
      <c r="T440" s="9">
        <f t="shared" si="51"/>
        <v>0.55411600558102447</v>
      </c>
      <c r="U440" s="10">
        <v>1</v>
      </c>
    </row>
    <row r="441" spans="1:21" ht="15.6" x14ac:dyDescent="0.3">
      <c r="A441" s="11">
        <v>4978</v>
      </c>
      <c r="B441" s="12">
        <v>46107</v>
      </c>
      <c r="C441" s="4">
        <f t="shared" si="52"/>
        <v>2026</v>
      </c>
      <c r="D441" s="5">
        <f t="shared" si="53"/>
        <v>1</v>
      </c>
      <c r="E441" s="4">
        <f t="shared" si="54"/>
        <v>3</v>
      </c>
      <c r="F441" s="3" t="str">
        <f t="shared" si="55"/>
        <v>Mar</v>
      </c>
      <c r="G441" s="13" t="s">
        <v>0</v>
      </c>
      <c r="H441" s="13" t="s">
        <v>36</v>
      </c>
      <c r="I441" s="13" t="s">
        <v>2</v>
      </c>
      <c r="J441" s="13" t="s">
        <v>13</v>
      </c>
      <c r="K441" s="13" t="s">
        <v>34</v>
      </c>
      <c r="L441" s="13" t="s">
        <v>35</v>
      </c>
      <c r="M441" s="14">
        <v>5</v>
      </c>
      <c r="N441" s="15">
        <v>41.32</v>
      </c>
      <c r="O441" s="16">
        <v>0</v>
      </c>
      <c r="P441" s="15">
        <v>15.09</v>
      </c>
      <c r="Q441" s="15">
        <f t="shared" si="48"/>
        <v>206.6</v>
      </c>
      <c r="R441" s="15">
        <f t="shared" si="49"/>
        <v>75.45</v>
      </c>
      <c r="S441" s="15">
        <f t="shared" si="50"/>
        <v>131.14999999999998</v>
      </c>
      <c r="T441" s="17">
        <f t="shared" si="51"/>
        <v>0.63480154888673757</v>
      </c>
      <c r="U441" s="18">
        <v>1</v>
      </c>
    </row>
    <row r="442" spans="1:21" ht="15.6" x14ac:dyDescent="0.3">
      <c r="A442" s="2">
        <v>130</v>
      </c>
      <c r="B442" s="3">
        <v>46108</v>
      </c>
      <c r="C442" s="4">
        <f t="shared" si="52"/>
        <v>2026</v>
      </c>
      <c r="D442" s="5">
        <f t="shared" si="53"/>
        <v>1</v>
      </c>
      <c r="E442" s="4">
        <f t="shared" si="54"/>
        <v>3</v>
      </c>
      <c r="F442" s="3" t="str">
        <f t="shared" si="55"/>
        <v>Mar</v>
      </c>
      <c r="G442" s="4" t="s">
        <v>20</v>
      </c>
      <c r="H442" s="4" t="s">
        <v>31</v>
      </c>
      <c r="I442" s="4" t="s">
        <v>28</v>
      </c>
      <c r="J442" s="4" t="s">
        <v>13</v>
      </c>
      <c r="K442" s="4" t="s">
        <v>9</v>
      </c>
      <c r="L442" s="4" t="s">
        <v>37</v>
      </c>
      <c r="M442" s="6">
        <v>3</v>
      </c>
      <c r="N442" s="7">
        <v>152.4</v>
      </c>
      <c r="O442" s="8">
        <v>0.05</v>
      </c>
      <c r="P442" s="7">
        <v>79.97</v>
      </c>
      <c r="Q442" s="7">
        <f t="shared" si="48"/>
        <v>434.34000000000003</v>
      </c>
      <c r="R442" s="7">
        <f t="shared" si="49"/>
        <v>239.91</v>
      </c>
      <c r="S442" s="7">
        <f t="shared" si="50"/>
        <v>194.43000000000004</v>
      </c>
      <c r="T442" s="9">
        <f t="shared" si="51"/>
        <v>0.44764470230694853</v>
      </c>
      <c r="U442" s="10">
        <v>1</v>
      </c>
    </row>
    <row r="443" spans="1:21" ht="15.6" x14ac:dyDescent="0.3">
      <c r="A443" s="11">
        <v>848</v>
      </c>
      <c r="B443" s="12">
        <v>46108</v>
      </c>
      <c r="C443" s="4">
        <f t="shared" si="52"/>
        <v>2026</v>
      </c>
      <c r="D443" s="5">
        <f t="shared" si="53"/>
        <v>1</v>
      </c>
      <c r="E443" s="4">
        <f t="shared" si="54"/>
        <v>3</v>
      </c>
      <c r="F443" s="3" t="str">
        <f t="shared" si="55"/>
        <v>Mar</v>
      </c>
      <c r="G443" s="13" t="s">
        <v>0</v>
      </c>
      <c r="H443" s="13" t="s">
        <v>1</v>
      </c>
      <c r="I443" s="13" t="s">
        <v>2</v>
      </c>
      <c r="J443" s="13" t="s">
        <v>13</v>
      </c>
      <c r="K443" s="13" t="s">
        <v>34</v>
      </c>
      <c r="L443" s="13" t="s">
        <v>42</v>
      </c>
      <c r="M443" s="14">
        <v>1</v>
      </c>
      <c r="N443" s="15">
        <v>36.299999999999997</v>
      </c>
      <c r="O443" s="16">
        <v>0</v>
      </c>
      <c r="P443" s="15">
        <v>14.1</v>
      </c>
      <c r="Q443" s="15">
        <f t="shared" si="48"/>
        <v>36.299999999999997</v>
      </c>
      <c r="R443" s="15">
        <f t="shared" si="49"/>
        <v>14.1</v>
      </c>
      <c r="S443" s="15">
        <f t="shared" si="50"/>
        <v>22.199999999999996</v>
      </c>
      <c r="T443" s="17">
        <f t="shared" si="51"/>
        <v>0.61157024793388426</v>
      </c>
      <c r="U443" s="18">
        <v>1</v>
      </c>
    </row>
    <row r="444" spans="1:21" ht="15.6" x14ac:dyDescent="0.3">
      <c r="A444" s="2">
        <v>1359</v>
      </c>
      <c r="B444" s="3">
        <v>46108</v>
      </c>
      <c r="C444" s="4">
        <f t="shared" si="52"/>
        <v>2026</v>
      </c>
      <c r="D444" s="5">
        <f t="shared" si="53"/>
        <v>1</v>
      </c>
      <c r="E444" s="4">
        <f t="shared" si="54"/>
        <v>3</v>
      </c>
      <c r="F444" s="3" t="str">
        <f t="shared" si="55"/>
        <v>Mar</v>
      </c>
      <c r="G444" s="4" t="s">
        <v>11</v>
      </c>
      <c r="H444" s="4" t="s">
        <v>25</v>
      </c>
      <c r="I444" s="4" t="s">
        <v>2</v>
      </c>
      <c r="J444" s="4" t="s">
        <v>3</v>
      </c>
      <c r="K444" s="4" t="s">
        <v>14</v>
      </c>
      <c r="L444" s="4" t="s">
        <v>32</v>
      </c>
      <c r="M444" s="6">
        <v>3</v>
      </c>
      <c r="N444" s="7">
        <v>46.24</v>
      </c>
      <c r="O444" s="8">
        <v>0.1</v>
      </c>
      <c r="P444" s="7">
        <v>18.2</v>
      </c>
      <c r="Q444" s="7">
        <f t="shared" si="48"/>
        <v>124.848</v>
      </c>
      <c r="R444" s="7">
        <f t="shared" si="49"/>
        <v>54.599999999999994</v>
      </c>
      <c r="S444" s="7">
        <f t="shared" si="50"/>
        <v>70.248000000000005</v>
      </c>
      <c r="T444" s="9">
        <f t="shared" si="51"/>
        <v>0.56266820453671673</v>
      </c>
      <c r="U444" s="10">
        <v>1</v>
      </c>
    </row>
    <row r="445" spans="1:21" ht="15.6" x14ac:dyDescent="0.3">
      <c r="A445" s="11">
        <v>2379</v>
      </c>
      <c r="B445" s="12">
        <v>46108</v>
      </c>
      <c r="C445" s="4">
        <f t="shared" si="52"/>
        <v>2026</v>
      </c>
      <c r="D445" s="5">
        <f t="shared" si="53"/>
        <v>1</v>
      </c>
      <c r="E445" s="4">
        <f t="shared" si="54"/>
        <v>3</v>
      </c>
      <c r="F445" s="3" t="str">
        <f t="shared" si="55"/>
        <v>Mar</v>
      </c>
      <c r="G445" s="13" t="s">
        <v>0</v>
      </c>
      <c r="H445" s="13" t="s">
        <v>1</v>
      </c>
      <c r="I445" s="13" t="s">
        <v>19</v>
      </c>
      <c r="J445" s="13" t="s">
        <v>3</v>
      </c>
      <c r="K445" s="13" t="s">
        <v>14</v>
      </c>
      <c r="L445" s="13" t="s">
        <v>48</v>
      </c>
      <c r="M445" s="14">
        <v>2</v>
      </c>
      <c r="N445" s="15">
        <v>165.58</v>
      </c>
      <c r="O445" s="16">
        <v>0</v>
      </c>
      <c r="P445" s="15">
        <v>86.16</v>
      </c>
      <c r="Q445" s="15">
        <f t="shared" si="48"/>
        <v>331.16</v>
      </c>
      <c r="R445" s="15">
        <f t="shared" si="49"/>
        <v>172.32</v>
      </c>
      <c r="S445" s="15">
        <f t="shared" si="50"/>
        <v>158.84000000000003</v>
      </c>
      <c r="T445" s="17">
        <f t="shared" si="51"/>
        <v>0.47964730039859893</v>
      </c>
      <c r="U445" s="18">
        <v>1</v>
      </c>
    </row>
    <row r="446" spans="1:21" ht="15.6" x14ac:dyDescent="0.3">
      <c r="A446" s="2">
        <v>2987</v>
      </c>
      <c r="B446" s="3">
        <v>46108</v>
      </c>
      <c r="C446" s="4">
        <f t="shared" si="52"/>
        <v>2026</v>
      </c>
      <c r="D446" s="5">
        <f t="shared" si="53"/>
        <v>1</v>
      </c>
      <c r="E446" s="4">
        <f t="shared" si="54"/>
        <v>3</v>
      </c>
      <c r="F446" s="3" t="str">
        <f t="shared" si="55"/>
        <v>Mar</v>
      </c>
      <c r="G446" s="4" t="s">
        <v>0</v>
      </c>
      <c r="H446" s="4" t="s">
        <v>36</v>
      </c>
      <c r="I446" s="4" t="s">
        <v>2</v>
      </c>
      <c r="J446" s="4" t="s">
        <v>3</v>
      </c>
      <c r="K446" s="4" t="s">
        <v>23</v>
      </c>
      <c r="L446" s="4" t="s">
        <v>51</v>
      </c>
      <c r="M446" s="6">
        <v>4</v>
      </c>
      <c r="N446" s="7">
        <v>121.49</v>
      </c>
      <c r="O446" s="8">
        <v>0</v>
      </c>
      <c r="P446" s="7">
        <v>62.01</v>
      </c>
      <c r="Q446" s="7">
        <f t="shared" si="48"/>
        <v>485.96</v>
      </c>
      <c r="R446" s="7">
        <f t="shared" si="49"/>
        <v>248.04</v>
      </c>
      <c r="S446" s="7">
        <f t="shared" si="50"/>
        <v>237.92</v>
      </c>
      <c r="T446" s="9">
        <f t="shared" si="51"/>
        <v>0.4895876203802782</v>
      </c>
      <c r="U446" s="10">
        <v>1</v>
      </c>
    </row>
    <row r="447" spans="1:21" ht="15.6" x14ac:dyDescent="0.3">
      <c r="A447" s="11">
        <v>3121</v>
      </c>
      <c r="B447" s="12">
        <v>46108</v>
      </c>
      <c r="C447" s="4">
        <f t="shared" si="52"/>
        <v>2026</v>
      </c>
      <c r="D447" s="5">
        <f t="shared" si="53"/>
        <v>1</v>
      </c>
      <c r="E447" s="4">
        <f t="shared" si="54"/>
        <v>3</v>
      </c>
      <c r="F447" s="3" t="str">
        <f t="shared" si="55"/>
        <v>Mar</v>
      </c>
      <c r="G447" s="13" t="s">
        <v>6</v>
      </c>
      <c r="H447" s="13" t="s">
        <v>43</v>
      </c>
      <c r="I447" s="13" t="s">
        <v>19</v>
      </c>
      <c r="J447" s="13" t="s">
        <v>13</v>
      </c>
      <c r="K447" s="13" t="s">
        <v>4</v>
      </c>
      <c r="L447" s="13" t="s">
        <v>5</v>
      </c>
      <c r="M447" s="14">
        <v>5</v>
      </c>
      <c r="N447" s="15">
        <v>81.84</v>
      </c>
      <c r="O447" s="16">
        <v>0.1</v>
      </c>
      <c r="P447" s="15">
        <v>42.7</v>
      </c>
      <c r="Q447" s="15">
        <f t="shared" si="48"/>
        <v>368.28000000000003</v>
      </c>
      <c r="R447" s="15">
        <f t="shared" si="49"/>
        <v>213.5</v>
      </c>
      <c r="S447" s="15">
        <f t="shared" si="50"/>
        <v>154.78000000000003</v>
      </c>
      <c r="T447" s="17">
        <f t="shared" si="51"/>
        <v>0.42027804931030743</v>
      </c>
      <c r="U447" s="18">
        <v>1</v>
      </c>
    </row>
    <row r="448" spans="1:21" ht="15.6" x14ac:dyDescent="0.3">
      <c r="A448" s="2">
        <v>4445</v>
      </c>
      <c r="B448" s="3">
        <v>46108</v>
      </c>
      <c r="C448" s="4">
        <f t="shared" si="52"/>
        <v>2026</v>
      </c>
      <c r="D448" s="5">
        <f t="shared" si="53"/>
        <v>1</v>
      </c>
      <c r="E448" s="4">
        <f t="shared" si="54"/>
        <v>3</v>
      </c>
      <c r="F448" s="3" t="str">
        <f t="shared" si="55"/>
        <v>Mar</v>
      </c>
      <c r="G448" s="4" t="s">
        <v>6</v>
      </c>
      <c r="H448" s="4" t="s">
        <v>41</v>
      </c>
      <c r="I448" s="4" t="s">
        <v>2</v>
      </c>
      <c r="J448" s="4" t="s">
        <v>13</v>
      </c>
      <c r="K448" s="4" t="s">
        <v>9</v>
      </c>
      <c r="L448" s="4" t="s">
        <v>37</v>
      </c>
      <c r="M448" s="6">
        <v>1</v>
      </c>
      <c r="N448" s="7">
        <v>151.47999999999999</v>
      </c>
      <c r="O448" s="8">
        <v>0</v>
      </c>
      <c r="P448" s="7">
        <v>79.41</v>
      </c>
      <c r="Q448" s="7">
        <f t="shared" si="48"/>
        <v>151.47999999999999</v>
      </c>
      <c r="R448" s="7">
        <f t="shared" si="49"/>
        <v>79.41</v>
      </c>
      <c r="S448" s="7">
        <f t="shared" si="50"/>
        <v>72.069999999999993</v>
      </c>
      <c r="T448" s="9">
        <f t="shared" si="51"/>
        <v>0.47577237919197252</v>
      </c>
      <c r="U448" s="10">
        <v>1</v>
      </c>
    </row>
    <row r="449" spans="1:21" ht="15.6" x14ac:dyDescent="0.3">
      <c r="A449" s="11">
        <v>441</v>
      </c>
      <c r="B449" s="12">
        <v>46109</v>
      </c>
      <c r="C449" s="4">
        <f t="shared" si="52"/>
        <v>2026</v>
      </c>
      <c r="D449" s="5">
        <f t="shared" si="53"/>
        <v>1</v>
      </c>
      <c r="E449" s="4">
        <f t="shared" si="54"/>
        <v>3</v>
      </c>
      <c r="F449" s="3" t="str">
        <f t="shared" si="55"/>
        <v>Mar</v>
      </c>
      <c r="G449" s="13" t="s">
        <v>0</v>
      </c>
      <c r="H449" s="13" t="s">
        <v>50</v>
      </c>
      <c r="I449" s="13" t="s">
        <v>19</v>
      </c>
      <c r="J449" s="13" t="s">
        <v>13</v>
      </c>
      <c r="K449" s="13" t="s">
        <v>34</v>
      </c>
      <c r="L449" s="13" t="s">
        <v>45</v>
      </c>
      <c r="M449" s="14">
        <v>1</v>
      </c>
      <c r="N449" s="15">
        <v>51.02</v>
      </c>
      <c r="O449" s="16">
        <v>0.05</v>
      </c>
      <c r="P449" s="15">
        <v>21.94</v>
      </c>
      <c r="Q449" s="15">
        <f t="shared" si="48"/>
        <v>48.469000000000001</v>
      </c>
      <c r="R449" s="15">
        <f t="shared" si="49"/>
        <v>21.94</v>
      </c>
      <c r="S449" s="15">
        <f t="shared" si="50"/>
        <v>26.529</v>
      </c>
      <c r="T449" s="17">
        <f t="shared" si="51"/>
        <v>0.54733953661102974</v>
      </c>
      <c r="U449" s="18">
        <v>1</v>
      </c>
    </row>
    <row r="450" spans="1:21" ht="15.6" x14ac:dyDescent="0.3">
      <c r="A450" s="2">
        <v>4608</v>
      </c>
      <c r="B450" s="3">
        <v>46109</v>
      </c>
      <c r="C450" s="4">
        <f t="shared" si="52"/>
        <v>2026</v>
      </c>
      <c r="D450" s="5">
        <f t="shared" si="53"/>
        <v>1</v>
      </c>
      <c r="E450" s="4">
        <f t="shared" si="54"/>
        <v>3</v>
      </c>
      <c r="F450" s="3" t="str">
        <f t="shared" si="55"/>
        <v>Mar</v>
      </c>
      <c r="G450" s="4" t="s">
        <v>11</v>
      </c>
      <c r="H450" s="4" t="s">
        <v>12</v>
      </c>
      <c r="I450" s="4" t="s">
        <v>8</v>
      </c>
      <c r="J450" s="4" t="s">
        <v>16</v>
      </c>
      <c r="K450" s="4" t="s">
        <v>4</v>
      </c>
      <c r="L450" s="4" t="s">
        <v>26</v>
      </c>
      <c r="M450" s="6">
        <v>8</v>
      </c>
      <c r="N450" s="7">
        <v>40.86</v>
      </c>
      <c r="O450" s="8">
        <v>0.1</v>
      </c>
      <c r="P450" s="7">
        <v>16.34</v>
      </c>
      <c r="Q450" s="7">
        <f t="shared" ref="Q450:Q513" si="56">M450*N450*(1-O450)</f>
        <v>294.19200000000001</v>
      </c>
      <c r="R450" s="7">
        <f t="shared" ref="R450:R513" si="57">M450*P450</f>
        <v>130.72</v>
      </c>
      <c r="S450" s="7">
        <f t="shared" ref="S450:S513" si="58">Q450-R450</f>
        <v>163.47200000000001</v>
      </c>
      <c r="T450" s="9">
        <f t="shared" ref="T450:T513" si="59">IFERROR(S450/Q450,0)</f>
        <v>0.55566432805786703</v>
      </c>
      <c r="U450" s="10">
        <v>1</v>
      </c>
    </row>
    <row r="451" spans="1:21" ht="15.6" x14ac:dyDescent="0.3">
      <c r="A451" s="11">
        <v>4914</v>
      </c>
      <c r="B451" s="12">
        <v>46109</v>
      </c>
      <c r="C451" s="4">
        <f t="shared" ref="C451:C514" si="60">YEAR(B451)</f>
        <v>2026</v>
      </c>
      <c r="D451" s="5">
        <f t="shared" ref="D451:D514" si="61">ROUNDUP(MONTH(B451)/3,0)</f>
        <v>1</v>
      </c>
      <c r="E451" s="4">
        <f t="shared" ref="E451:E514" si="62">MONTH(B451)</f>
        <v>3</v>
      </c>
      <c r="F451" s="3" t="str">
        <f t="shared" ref="F451:F514" si="63">TEXT(B451,"MMM")</f>
        <v>Mar</v>
      </c>
      <c r="G451" s="13" t="s">
        <v>0</v>
      </c>
      <c r="H451" s="13" t="s">
        <v>36</v>
      </c>
      <c r="I451" s="13" t="s">
        <v>2</v>
      </c>
      <c r="J451" s="13" t="s">
        <v>13</v>
      </c>
      <c r="K451" s="13" t="s">
        <v>14</v>
      </c>
      <c r="L451" s="13" t="s">
        <v>48</v>
      </c>
      <c r="M451" s="14">
        <v>5</v>
      </c>
      <c r="N451" s="15">
        <v>163.33000000000001</v>
      </c>
      <c r="O451" s="16">
        <v>0</v>
      </c>
      <c r="P451" s="15">
        <v>87.05</v>
      </c>
      <c r="Q451" s="15">
        <f t="shared" si="56"/>
        <v>816.65000000000009</v>
      </c>
      <c r="R451" s="15">
        <f t="shared" si="57"/>
        <v>435.25</v>
      </c>
      <c r="S451" s="15">
        <f t="shared" si="58"/>
        <v>381.40000000000009</v>
      </c>
      <c r="T451" s="17">
        <f t="shared" si="59"/>
        <v>0.46702993938651816</v>
      </c>
      <c r="U451" s="18">
        <v>1</v>
      </c>
    </row>
    <row r="452" spans="1:21" ht="15.6" x14ac:dyDescent="0.3">
      <c r="A452" s="2">
        <v>860</v>
      </c>
      <c r="B452" s="3">
        <v>46110</v>
      </c>
      <c r="C452" s="4">
        <f t="shared" si="60"/>
        <v>2026</v>
      </c>
      <c r="D452" s="5">
        <f t="shared" si="61"/>
        <v>1</v>
      </c>
      <c r="E452" s="4">
        <f t="shared" si="62"/>
        <v>3</v>
      </c>
      <c r="F452" s="3" t="str">
        <f t="shared" si="63"/>
        <v>Mar</v>
      </c>
      <c r="G452" s="4" t="s">
        <v>6</v>
      </c>
      <c r="H452" s="4" t="s">
        <v>49</v>
      </c>
      <c r="I452" s="4" t="s">
        <v>28</v>
      </c>
      <c r="J452" s="4" t="s">
        <v>13</v>
      </c>
      <c r="K452" s="4" t="s">
        <v>9</v>
      </c>
      <c r="L452" s="4" t="s">
        <v>10</v>
      </c>
      <c r="M452" s="6">
        <v>1</v>
      </c>
      <c r="N452" s="7">
        <v>90.27</v>
      </c>
      <c r="O452" s="8">
        <v>0</v>
      </c>
      <c r="P452" s="7">
        <v>46.38</v>
      </c>
      <c r="Q452" s="7">
        <f t="shared" si="56"/>
        <v>90.27</v>
      </c>
      <c r="R452" s="7">
        <f t="shared" si="57"/>
        <v>46.38</v>
      </c>
      <c r="S452" s="7">
        <f t="shared" si="58"/>
        <v>43.889999999999993</v>
      </c>
      <c r="T452" s="9">
        <f t="shared" si="59"/>
        <v>0.48620804253904948</v>
      </c>
      <c r="U452" s="10">
        <v>1</v>
      </c>
    </row>
    <row r="453" spans="1:21" ht="15.6" x14ac:dyDescent="0.3">
      <c r="A453" s="11">
        <v>920</v>
      </c>
      <c r="B453" s="12">
        <v>46110</v>
      </c>
      <c r="C453" s="4">
        <f t="shared" si="60"/>
        <v>2026</v>
      </c>
      <c r="D453" s="5">
        <f t="shared" si="61"/>
        <v>1</v>
      </c>
      <c r="E453" s="4">
        <f t="shared" si="62"/>
        <v>3</v>
      </c>
      <c r="F453" s="3" t="str">
        <f t="shared" si="63"/>
        <v>Mar</v>
      </c>
      <c r="G453" s="13" t="s">
        <v>0</v>
      </c>
      <c r="H453" s="13" t="s">
        <v>36</v>
      </c>
      <c r="I453" s="13" t="s">
        <v>8</v>
      </c>
      <c r="J453" s="13" t="s">
        <v>16</v>
      </c>
      <c r="K453" s="13" t="s">
        <v>14</v>
      </c>
      <c r="L453" s="13" t="s">
        <v>44</v>
      </c>
      <c r="M453" s="14">
        <v>12</v>
      </c>
      <c r="N453" s="15">
        <v>131.31</v>
      </c>
      <c r="O453" s="16">
        <v>0.05</v>
      </c>
      <c r="P453" s="15">
        <v>68.459999999999994</v>
      </c>
      <c r="Q453" s="15">
        <f t="shared" si="56"/>
        <v>1496.934</v>
      </c>
      <c r="R453" s="15">
        <f t="shared" si="57"/>
        <v>821.52</v>
      </c>
      <c r="S453" s="15">
        <f t="shared" si="58"/>
        <v>675.41399999999999</v>
      </c>
      <c r="T453" s="17">
        <f t="shared" si="59"/>
        <v>0.45119824922140855</v>
      </c>
      <c r="U453" s="18">
        <v>1</v>
      </c>
    </row>
    <row r="454" spans="1:21" ht="15.6" x14ac:dyDescent="0.3">
      <c r="A454" s="2">
        <v>1700</v>
      </c>
      <c r="B454" s="3">
        <v>46110</v>
      </c>
      <c r="C454" s="4">
        <f t="shared" si="60"/>
        <v>2026</v>
      </c>
      <c r="D454" s="5">
        <f t="shared" si="61"/>
        <v>1</v>
      </c>
      <c r="E454" s="4">
        <f t="shared" si="62"/>
        <v>3</v>
      </c>
      <c r="F454" s="3" t="str">
        <f t="shared" si="63"/>
        <v>Mar</v>
      </c>
      <c r="G454" s="4" t="s">
        <v>6</v>
      </c>
      <c r="H454" s="4" t="s">
        <v>43</v>
      </c>
      <c r="I454" s="4" t="s">
        <v>28</v>
      </c>
      <c r="J454" s="4" t="s">
        <v>13</v>
      </c>
      <c r="K454" s="4" t="s">
        <v>14</v>
      </c>
      <c r="L454" s="4" t="s">
        <v>48</v>
      </c>
      <c r="M454" s="6">
        <v>1</v>
      </c>
      <c r="N454" s="7">
        <v>167.27</v>
      </c>
      <c r="O454" s="8">
        <v>0.05</v>
      </c>
      <c r="P454" s="7">
        <v>88.19</v>
      </c>
      <c r="Q454" s="7">
        <f t="shared" si="56"/>
        <v>158.90649999999999</v>
      </c>
      <c r="R454" s="7">
        <f t="shared" si="57"/>
        <v>88.19</v>
      </c>
      <c r="S454" s="7">
        <f t="shared" si="58"/>
        <v>70.716499999999996</v>
      </c>
      <c r="T454" s="9">
        <f t="shared" si="59"/>
        <v>0.44501955552478972</v>
      </c>
      <c r="U454" s="10">
        <v>1</v>
      </c>
    </row>
    <row r="455" spans="1:21" ht="15.6" x14ac:dyDescent="0.3">
      <c r="A455" s="11">
        <v>1768</v>
      </c>
      <c r="B455" s="12">
        <v>46110</v>
      </c>
      <c r="C455" s="4">
        <f t="shared" si="60"/>
        <v>2026</v>
      </c>
      <c r="D455" s="5">
        <f t="shared" si="61"/>
        <v>1</v>
      </c>
      <c r="E455" s="4">
        <f t="shared" si="62"/>
        <v>3</v>
      </c>
      <c r="F455" s="3" t="str">
        <f t="shared" si="63"/>
        <v>Mar</v>
      </c>
      <c r="G455" s="13" t="s">
        <v>6</v>
      </c>
      <c r="H455" s="13" t="s">
        <v>43</v>
      </c>
      <c r="I455" s="13" t="s">
        <v>28</v>
      </c>
      <c r="J455" s="13" t="s">
        <v>3</v>
      </c>
      <c r="K455" s="13" t="s">
        <v>9</v>
      </c>
      <c r="L455" s="13" t="s">
        <v>46</v>
      </c>
      <c r="M455" s="14">
        <v>4</v>
      </c>
      <c r="N455" s="15">
        <v>70.510000000000005</v>
      </c>
      <c r="O455" s="16">
        <v>0</v>
      </c>
      <c r="P455" s="15">
        <v>31.93</v>
      </c>
      <c r="Q455" s="15">
        <f t="shared" si="56"/>
        <v>282.04000000000002</v>
      </c>
      <c r="R455" s="15">
        <f t="shared" si="57"/>
        <v>127.72</v>
      </c>
      <c r="S455" s="15">
        <f t="shared" si="58"/>
        <v>154.32000000000002</v>
      </c>
      <c r="T455" s="17">
        <f t="shared" si="59"/>
        <v>0.54715643171181394</v>
      </c>
      <c r="U455" s="18">
        <v>1</v>
      </c>
    </row>
    <row r="456" spans="1:21" ht="15.6" x14ac:dyDescent="0.3">
      <c r="A456" s="2">
        <v>1876</v>
      </c>
      <c r="B456" s="3">
        <v>46110</v>
      </c>
      <c r="C456" s="4">
        <f t="shared" si="60"/>
        <v>2026</v>
      </c>
      <c r="D456" s="5">
        <f t="shared" si="61"/>
        <v>1</v>
      </c>
      <c r="E456" s="4">
        <f t="shared" si="62"/>
        <v>3</v>
      </c>
      <c r="F456" s="3" t="str">
        <f t="shared" si="63"/>
        <v>Mar</v>
      </c>
      <c r="G456" s="4" t="s">
        <v>6</v>
      </c>
      <c r="H456" s="4" t="s">
        <v>27</v>
      </c>
      <c r="I456" s="4" t="s">
        <v>8</v>
      </c>
      <c r="J456" s="4" t="s">
        <v>13</v>
      </c>
      <c r="K456" s="4" t="s">
        <v>4</v>
      </c>
      <c r="L456" s="4" t="s">
        <v>30</v>
      </c>
      <c r="M456" s="6">
        <v>12</v>
      </c>
      <c r="N456" s="7">
        <v>101.06</v>
      </c>
      <c r="O456" s="8">
        <v>0.1</v>
      </c>
      <c r="P456" s="7">
        <v>50.59</v>
      </c>
      <c r="Q456" s="7">
        <f t="shared" si="56"/>
        <v>1091.4480000000001</v>
      </c>
      <c r="R456" s="7">
        <f t="shared" si="57"/>
        <v>607.08000000000004</v>
      </c>
      <c r="S456" s="7">
        <f t="shared" si="58"/>
        <v>484.36800000000005</v>
      </c>
      <c r="T456" s="9">
        <f t="shared" si="59"/>
        <v>0.4437847703234602</v>
      </c>
      <c r="U456" s="10">
        <v>1</v>
      </c>
    </row>
    <row r="457" spans="1:21" ht="15.6" x14ac:dyDescent="0.3">
      <c r="A457" s="11">
        <v>2453</v>
      </c>
      <c r="B457" s="12">
        <v>46110</v>
      </c>
      <c r="C457" s="4">
        <f t="shared" si="60"/>
        <v>2026</v>
      </c>
      <c r="D457" s="5">
        <f t="shared" si="61"/>
        <v>1</v>
      </c>
      <c r="E457" s="4">
        <f t="shared" si="62"/>
        <v>3</v>
      </c>
      <c r="F457" s="3" t="str">
        <f t="shared" si="63"/>
        <v>Mar</v>
      </c>
      <c r="G457" s="13" t="s">
        <v>20</v>
      </c>
      <c r="H457" s="13" t="s">
        <v>33</v>
      </c>
      <c r="I457" s="13" t="s">
        <v>2</v>
      </c>
      <c r="J457" s="13" t="s">
        <v>16</v>
      </c>
      <c r="K457" s="13" t="s">
        <v>4</v>
      </c>
      <c r="L457" s="13" t="s">
        <v>5</v>
      </c>
      <c r="M457" s="14">
        <v>2</v>
      </c>
      <c r="N457" s="15">
        <v>79.849999999999994</v>
      </c>
      <c r="O457" s="16">
        <v>0.05</v>
      </c>
      <c r="P457" s="15">
        <v>43.78</v>
      </c>
      <c r="Q457" s="15">
        <f t="shared" si="56"/>
        <v>151.71499999999997</v>
      </c>
      <c r="R457" s="15">
        <f t="shared" si="57"/>
        <v>87.56</v>
      </c>
      <c r="S457" s="15">
        <f t="shared" si="58"/>
        <v>64.154999999999973</v>
      </c>
      <c r="T457" s="17">
        <f t="shared" si="59"/>
        <v>0.42286524074745402</v>
      </c>
      <c r="U457" s="18">
        <v>1</v>
      </c>
    </row>
    <row r="458" spans="1:21" ht="15.6" x14ac:dyDescent="0.3">
      <c r="A458" s="2">
        <v>2676</v>
      </c>
      <c r="B458" s="3">
        <v>46110</v>
      </c>
      <c r="C458" s="4">
        <f t="shared" si="60"/>
        <v>2026</v>
      </c>
      <c r="D458" s="5">
        <f t="shared" si="61"/>
        <v>1</v>
      </c>
      <c r="E458" s="4">
        <f t="shared" si="62"/>
        <v>3</v>
      </c>
      <c r="F458" s="3" t="str">
        <f t="shared" si="63"/>
        <v>Mar</v>
      </c>
      <c r="G458" s="4" t="s">
        <v>11</v>
      </c>
      <c r="H458" s="4" t="s">
        <v>25</v>
      </c>
      <c r="I458" s="4" t="s">
        <v>19</v>
      </c>
      <c r="J458" s="4" t="s">
        <v>13</v>
      </c>
      <c r="K458" s="4" t="s">
        <v>23</v>
      </c>
      <c r="L458" s="4" t="s">
        <v>29</v>
      </c>
      <c r="M458" s="6">
        <v>4</v>
      </c>
      <c r="N458" s="7">
        <v>191.99</v>
      </c>
      <c r="O458" s="8">
        <v>0</v>
      </c>
      <c r="P458" s="7">
        <v>104.44</v>
      </c>
      <c r="Q458" s="7">
        <f t="shared" si="56"/>
        <v>767.96</v>
      </c>
      <c r="R458" s="7">
        <f t="shared" si="57"/>
        <v>417.76</v>
      </c>
      <c r="S458" s="7">
        <f t="shared" si="58"/>
        <v>350.20000000000005</v>
      </c>
      <c r="T458" s="9">
        <f t="shared" si="59"/>
        <v>0.45601333402781397</v>
      </c>
      <c r="U458" s="10">
        <v>1</v>
      </c>
    </row>
    <row r="459" spans="1:21" ht="15.6" x14ac:dyDescent="0.3">
      <c r="A459" s="11">
        <v>2800</v>
      </c>
      <c r="B459" s="12">
        <v>46110</v>
      </c>
      <c r="C459" s="4">
        <f t="shared" si="60"/>
        <v>2026</v>
      </c>
      <c r="D459" s="5">
        <f t="shared" si="61"/>
        <v>1</v>
      </c>
      <c r="E459" s="4">
        <f t="shared" si="62"/>
        <v>3</v>
      </c>
      <c r="F459" s="3" t="str">
        <f t="shared" si="63"/>
        <v>Mar</v>
      </c>
      <c r="G459" s="13" t="s">
        <v>6</v>
      </c>
      <c r="H459" s="13" t="s">
        <v>41</v>
      </c>
      <c r="I459" s="13" t="s">
        <v>2</v>
      </c>
      <c r="J459" s="13" t="s">
        <v>13</v>
      </c>
      <c r="K459" s="13" t="s">
        <v>4</v>
      </c>
      <c r="L459" s="13" t="s">
        <v>22</v>
      </c>
      <c r="M459" s="14">
        <v>1</v>
      </c>
      <c r="N459" s="15">
        <v>49.81</v>
      </c>
      <c r="O459" s="16">
        <v>0.05</v>
      </c>
      <c r="P459" s="15">
        <v>23.12</v>
      </c>
      <c r="Q459" s="15">
        <f t="shared" si="56"/>
        <v>47.319499999999998</v>
      </c>
      <c r="R459" s="15">
        <f t="shared" si="57"/>
        <v>23.12</v>
      </c>
      <c r="S459" s="15">
        <f t="shared" si="58"/>
        <v>24.199499999999997</v>
      </c>
      <c r="T459" s="17">
        <f t="shared" si="59"/>
        <v>0.51140650260463438</v>
      </c>
      <c r="U459" s="18">
        <v>1</v>
      </c>
    </row>
    <row r="460" spans="1:21" ht="15.6" x14ac:dyDescent="0.3">
      <c r="A460" s="2">
        <v>2857</v>
      </c>
      <c r="B460" s="3">
        <v>46110</v>
      </c>
      <c r="C460" s="4">
        <f t="shared" si="60"/>
        <v>2026</v>
      </c>
      <c r="D460" s="5">
        <f t="shared" si="61"/>
        <v>1</v>
      </c>
      <c r="E460" s="4">
        <f t="shared" si="62"/>
        <v>3</v>
      </c>
      <c r="F460" s="3" t="str">
        <f t="shared" si="63"/>
        <v>Mar</v>
      </c>
      <c r="G460" s="4" t="s">
        <v>0</v>
      </c>
      <c r="H460" s="4" t="s">
        <v>50</v>
      </c>
      <c r="I460" s="4" t="s">
        <v>19</v>
      </c>
      <c r="J460" s="4" t="s">
        <v>13</v>
      </c>
      <c r="K460" s="4" t="s">
        <v>34</v>
      </c>
      <c r="L460" s="4" t="s">
        <v>35</v>
      </c>
      <c r="M460" s="6">
        <v>1</v>
      </c>
      <c r="N460" s="7">
        <v>40.39</v>
      </c>
      <c r="O460" s="8">
        <v>0.1</v>
      </c>
      <c r="P460" s="7">
        <v>14.97</v>
      </c>
      <c r="Q460" s="7">
        <f t="shared" si="56"/>
        <v>36.350999999999999</v>
      </c>
      <c r="R460" s="7">
        <f t="shared" si="57"/>
        <v>14.97</v>
      </c>
      <c r="S460" s="7">
        <f t="shared" si="58"/>
        <v>21.381</v>
      </c>
      <c r="T460" s="9">
        <f t="shared" si="59"/>
        <v>0.58818189320788972</v>
      </c>
      <c r="U460" s="10">
        <v>1</v>
      </c>
    </row>
    <row r="461" spans="1:21" ht="15.6" x14ac:dyDescent="0.3">
      <c r="A461" s="11">
        <v>3584</v>
      </c>
      <c r="B461" s="12">
        <v>46110</v>
      </c>
      <c r="C461" s="4">
        <f t="shared" si="60"/>
        <v>2026</v>
      </c>
      <c r="D461" s="5">
        <f t="shared" si="61"/>
        <v>1</v>
      </c>
      <c r="E461" s="4">
        <f t="shared" si="62"/>
        <v>3</v>
      </c>
      <c r="F461" s="3" t="str">
        <f t="shared" si="63"/>
        <v>Mar</v>
      </c>
      <c r="G461" s="13" t="s">
        <v>0</v>
      </c>
      <c r="H461" s="13" t="s">
        <v>1</v>
      </c>
      <c r="I461" s="13" t="s">
        <v>2</v>
      </c>
      <c r="J461" s="13" t="s">
        <v>3</v>
      </c>
      <c r="K461" s="13" t="s">
        <v>14</v>
      </c>
      <c r="L461" s="13" t="s">
        <v>15</v>
      </c>
      <c r="M461" s="14">
        <v>1</v>
      </c>
      <c r="N461" s="15">
        <v>35.700000000000003</v>
      </c>
      <c r="O461" s="16">
        <v>0.05</v>
      </c>
      <c r="P461" s="15">
        <v>13.85</v>
      </c>
      <c r="Q461" s="15">
        <f t="shared" si="56"/>
        <v>33.914999999999999</v>
      </c>
      <c r="R461" s="15">
        <f t="shared" si="57"/>
        <v>13.85</v>
      </c>
      <c r="S461" s="15">
        <f t="shared" si="58"/>
        <v>20.064999999999998</v>
      </c>
      <c r="T461" s="17">
        <f t="shared" si="59"/>
        <v>0.59162612413386406</v>
      </c>
      <c r="U461" s="18">
        <v>1</v>
      </c>
    </row>
    <row r="462" spans="1:21" ht="15.6" x14ac:dyDescent="0.3">
      <c r="A462" s="2">
        <v>3669</v>
      </c>
      <c r="B462" s="3">
        <v>46110</v>
      </c>
      <c r="C462" s="4">
        <f t="shared" si="60"/>
        <v>2026</v>
      </c>
      <c r="D462" s="5">
        <f t="shared" si="61"/>
        <v>1</v>
      </c>
      <c r="E462" s="4">
        <f t="shared" si="62"/>
        <v>3</v>
      </c>
      <c r="F462" s="3" t="str">
        <f t="shared" si="63"/>
        <v>Mar</v>
      </c>
      <c r="G462" s="4" t="s">
        <v>11</v>
      </c>
      <c r="H462" s="4" t="s">
        <v>39</v>
      </c>
      <c r="I462" s="4" t="s">
        <v>28</v>
      </c>
      <c r="J462" s="4" t="s">
        <v>3</v>
      </c>
      <c r="K462" s="4" t="s">
        <v>23</v>
      </c>
      <c r="L462" s="4" t="s">
        <v>40</v>
      </c>
      <c r="M462" s="6">
        <v>1</v>
      </c>
      <c r="N462" s="7">
        <v>80.09</v>
      </c>
      <c r="O462" s="8">
        <v>0</v>
      </c>
      <c r="P462" s="7">
        <v>40.61</v>
      </c>
      <c r="Q462" s="7">
        <f t="shared" si="56"/>
        <v>80.09</v>
      </c>
      <c r="R462" s="7">
        <f t="shared" si="57"/>
        <v>40.61</v>
      </c>
      <c r="S462" s="7">
        <f t="shared" si="58"/>
        <v>39.480000000000004</v>
      </c>
      <c r="T462" s="9">
        <f t="shared" si="59"/>
        <v>0.49294543638406796</v>
      </c>
      <c r="U462" s="10">
        <v>1</v>
      </c>
    </row>
    <row r="463" spans="1:21" ht="15.6" x14ac:dyDescent="0.3">
      <c r="A463" s="11">
        <v>4787</v>
      </c>
      <c r="B463" s="12">
        <v>46110</v>
      </c>
      <c r="C463" s="4">
        <f t="shared" si="60"/>
        <v>2026</v>
      </c>
      <c r="D463" s="5">
        <f t="shared" si="61"/>
        <v>1</v>
      </c>
      <c r="E463" s="4">
        <f t="shared" si="62"/>
        <v>3</v>
      </c>
      <c r="F463" s="3" t="str">
        <f t="shared" si="63"/>
        <v>Mar</v>
      </c>
      <c r="G463" s="13" t="s">
        <v>20</v>
      </c>
      <c r="H463" s="13" t="s">
        <v>47</v>
      </c>
      <c r="I463" s="13" t="s">
        <v>28</v>
      </c>
      <c r="J463" s="13" t="s">
        <v>13</v>
      </c>
      <c r="K463" s="13" t="s">
        <v>9</v>
      </c>
      <c r="L463" s="13" t="s">
        <v>17</v>
      </c>
      <c r="M463" s="14">
        <v>1</v>
      </c>
      <c r="N463" s="15">
        <v>142.87</v>
      </c>
      <c r="O463" s="16">
        <v>0.1</v>
      </c>
      <c r="P463" s="15">
        <v>77.33</v>
      </c>
      <c r="Q463" s="15">
        <f t="shared" si="56"/>
        <v>128.583</v>
      </c>
      <c r="R463" s="15">
        <f t="shared" si="57"/>
        <v>77.33</v>
      </c>
      <c r="S463" s="15">
        <f t="shared" si="58"/>
        <v>51.253</v>
      </c>
      <c r="T463" s="17">
        <f t="shared" si="59"/>
        <v>0.39859857057309289</v>
      </c>
      <c r="U463" s="18">
        <v>1</v>
      </c>
    </row>
    <row r="464" spans="1:21" ht="15.6" x14ac:dyDescent="0.3">
      <c r="A464" s="2">
        <v>769</v>
      </c>
      <c r="B464" s="3">
        <v>46111</v>
      </c>
      <c r="C464" s="4">
        <f t="shared" si="60"/>
        <v>2026</v>
      </c>
      <c r="D464" s="5">
        <f t="shared" si="61"/>
        <v>1</v>
      </c>
      <c r="E464" s="4">
        <f t="shared" si="62"/>
        <v>3</v>
      </c>
      <c r="F464" s="3" t="str">
        <f t="shared" si="63"/>
        <v>Mar</v>
      </c>
      <c r="G464" s="4" t="s">
        <v>20</v>
      </c>
      <c r="H464" s="4" t="s">
        <v>33</v>
      </c>
      <c r="I464" s="4" t="s">
        <v>2</v>
      </c>
      <c r="J464" s="4" t="s">
        <v>3</v>
      </c>
      <c r="K464" s="4" t="s">
        <v>34</v>
      </c>
      <c r="L464" s="4" t="s">
        <v>35</v>
      </c>
      <c r="M464" s="6">
        <v>1</v>
      </c>
      <c r="N464" s="7">
        <v>40.53</v>
      </c>
      <c r="O464" s="8">
        <v>0</v>
      </c>
      <c r="P464" s="7">
        <v>14.32</v>
      </c>
      <c r="Q464" s="7">
        <f t="shared" si="56"/>
        <v>40.53</v>
      </c>
      <c r="R464" s="7">
        <f t="shared" si="57"/>
        <v>14.32</v>
      </c>
      <c r="S464" s="7">
        <f t="shared" si="58"/>
        <v>26.21</v>
      </c>
      <c r="T464" s="9">
        <f t="shared" si="59"/>
        <v>0.64668147051566738</v>
      </c>
      <c r="U464" s="10">
        <v>1</v>
      </c>
    </row>
    <row r="465" spans="1:21" ht="15.6" x14ac:dyDescent="0.3">
      <c r="A465" s="11">
        <v>1184</v>
      </c>
      <c r="B465" s="12">
        <v>46111</v>
      </c>
      <c r="C465" s="4">
        <f t="shared" si="60"/>
        <v>2026</v>
      </c>
      <c r="D465" s="5">
        <f t="shared" si="61"/>
        <v>1</v>
      </c>
      <c r="E465" s="4">
        <f t="shared" si="62"/>
        <v>3</v>
      </c>
      <c r="F465" s="3" t="str">
        <f t="shared" si="63"/>
        <v>Mar</v>
      </c>
      <c r="G465" s="13" t="s">
        <v>20</v>
      </c>
      <c r="H465" s="13" t="s">
        <v>33</v>
      </c>
      <c r="I465" s="13" t="s">
        <v>2</v>
      </c>
      <c r="J465" s="13" t="s">
        <v>3</v>
      </c>
      <c r="K465" s="13" t="s">
        <v>4</v>
      </c>
      <c r="L465" s="13" t="s">
        <v>22</v>
      </c>
      <c r="M465" s="14">
        <v>1</v>
      </c>
      <c r="N465" s="15">
        <v>49.46</v>
      </c>
      <c r="O465" s="16">
        <v>0</v>
      </c>
      <c r="P465" s="15">
        <v>23.04</v>
      </c>
      <c r="Q465" s="15">
        <f t="shared" si="56"/>
        <v>49.46</v>
      </c>
      <c r="R465" s="15">
        <f t="shared" si="57"/>
        <v>23.04</v>
      </c>
      <c r="S465" s="15">
        <f t="shared" si="58"/>
        <v>26.42</v>
      </c>
      <c r="T465" s="17">
        <f t="shared" si="59"/>
        <v>0.53416902547513145</v>
      </c>
      <c r="U465" s="18">
        <v>1</v>
      </c>
    </row>
    <row r="466" spans="1:21" ht="15.6" x14ac:dyDescent="0.3">
      <c r="A466" s="2">
        <v>1498</v>
      </c>
      <c r="B466" s="3">
        <v>46111</v>
      </c>
      <c r="C466" s="4">
        <f t="shared" si="60"/>
        <v>2026</v>
      </c>
      <c r="D466" s="5">
        <f t="shared" si="61"/>
        <v>1</v>
      </c>
      <c r="E466" s="4">
        <f t="shared" si="62"/>
        <v>3</v>
      </c>
      <c r="F466" s="3" t="str">
        <f t="shared" si="63"/>
        <v>Mar</v>
      </c>
      <c r="G466" s="4" t="s">
        <v>6</v>
      </c>
      <c r="H466" s="4" t="s">
        <v>49</v>
      </c>
      <c r="I466" s="4" t="s">
        <v>28</v>
      </c>
      <c r="J466" s="4" t="s">
        <v>16</v>
      </c>
      <c r="K466" s="4" t="s">
        <v>9</v>
      </c>
      <c r="L466" s="4" t="s">
        <v>17</v>
      </c>
      <c r="M466" s="6">
        <v>3</v>
      </c>
      <c r="N466" s="7">
        <v>142.46</v>
      </c>
      <c r="O466" s="8">
        <v>0</v>
      </c>
      <c r="P466" s="7">
        <v>79.650000000000006</v>
      </c>
      <c r="Q466" s="7">
        <f t="shared" si="56"/>
        <v>427.38</v>
      </c>
      <c r="R466" s="7">
        <f t="shared" si="57"/>
        <v>238.95000000000002</v>
      </c>
      <c r="S466" s="7">
        <f t="shared" si="58"/>
        <v>188.42999999999998</v>
      </c>
      <c r="T466" s="9">
        <f t="shared" si="59"/>
        <v>0.44089569001825069</v>
      </c>
      <c r="U466" s="10">
        <v>1</v>
      </c>
    </row>
    <row r="467" spans="1:21" ht="15.6" x14ac:dyDescent="0.3">
      <c r="A467" s="11">
        <v>2054</v>
      </c>
      <c r="B467" s="12">
        <v>46111</v>
      </c>
      <c r="C467" s="4">
        <f t="shared" si="60"/>
        <v>2026</v>
      </c>
      <c r="D467" s="5">
        <f t="shared" si="61"/>
        <v>1</v>
      </c>
      <c r="E467" s="4">
        <f t="shared" si="62"/>
        <v>3</v>
      </c>
      <c r="F467" s="3" t="str">
        <f t="shared" si="63"/>
        <v>Mar</v>
      </c>
      <c r="G467" s="13" t="s">
        <v>20</v>
      </c>
      <c r="H467" s="13" t="s">
        <v>47</v>
      </c>
      <c r="I467" s="13" t="s">
        <v>8</v>
      </c>
      <c r="J467" s="13" t="s">
        <v>16</v>
      </c>
      <c r="K467" s="13" t="s">
        <v>9</v>
      </c>
      <c r="L467" s="13" t="s">
        <v>17</v>
      </c>
      <c r="M467" s="14">
        <v>6</v>
      </c>
      <c r="N467" s="15">
        <v>142.18</v>
      </c>
      <c r="O467" s="16">
        <v>0.05</v>
      </c>
      <c r="P467" s="15">
        <v>80.94</v>
      </c>
      <c r="Q467" s="15">
        <f t="shared" si="56"/>
        <v>810.42600000000004</v>
      </c>
      <c r="R467" s="15">
        <f t="shared" si="57"/>
        <v>485.64</v>
      </c>
      <c r="S467" s="15">
        <f t="shared" si="58"/>
        <v>324.78600000000006</v>
      </c>
      <c r="T467" s="17">
        <f t="shared" si="59"/>
        <v>0.40075960050640036</v>
      </c>
      <c r="U467" s="18">
        <v>1</v>
      </c>
    </row>
    <row r="468" spans="1:21" ht="15.6" x14ac:dyDescent="0.3">
      <c r="A468" s="2">
        <v>2294</v>
      </c>
      <c r="B468" s="3">
        <v>46111</v>
      </c>
      <c r="C468" s="4">
        <f t="shared" si="60"/>
        <v>2026</v>
      </c>
      <c r="D468" s="5">
        <f t="shared" si="61"/>
        <v>1</v>
      </c>
      <c r="E468" s="4">
        <f t="shared" si="62"/>
        <v>3</v>
      </c>
      <c r="F468" s="3" t="str">
        <f t="shared" si="63"/>
        <v>Mar</v>
      </c>
      <c r="G468" s="4" t="s">
        <v>6</v>
      </c>
      <c r="H468" s="4" t="s">
        <v>49</v>
      </c>
      <c r="I468" s="4" t="s">
        <v>2</v>
      </c>
      <c r="J468" s="4" t="s">
        <v>13</v>
      </c>
      <c r="K468" s="4" t="s">
        <v>34</v>
      </c>
      <c r="L468" s="4" t="s">
        <v>35</v>
      </c>
      <c r="M468" s="6">
        <v>2</v>
      </c>
      <c r="N468" s="7">
        <v>41.04</v>
      </c>
      <c r="O468" s="8">
        <v>0</v>
      </c>
      <c r="P468" s="7">
        <v>15.03</v>
      </c>
      <c r="Q468" s="7">
        <f t="shared" si="56"/>
        <v>82.08</v>
      </c>
      <c r="R468" s="7">
        <f t="shared" si="57"/>
        <v>30.06</v>
      </c>
      <c r="S468" s="7">
        <f t="shared" si="58"/>
        <v>52.019999999999996</v>
      </c>
      <c r="T468" s="9">
        <f t="shared" si="59"/>
        <v>0.63377192982456132</v>
      </c>
      <c r="U468" s="10">
        <v>1</v>
      </c>
    </row>
    <row r="469" spans="1:21" ht="15.6" x14ac:dyDescent="0.3">
      <c r="A469" s="11">
        <v>2892</v>
      </c>
      <c r="B469" s="12">
        <v>46111</v>
      </c>
      <c r="C469" s="4">
        <f t="shared" si="60"/>
        <v>2026</v>
      </c>
      <c r="D469" s="5">
        <f t="shared" si="61"/>
        <v>1</v>
      </c>
      <c r="E469" s="4">
        <f t="shared" si="62"/>
        <v>3</v>
      </c>
      <c r="F469" s="3" t="str">
        <f t="shared" si="63"/>
        <v>Mar</v>
      </c>
      <c r="G469" s="13" t="s">
        <v>6</v>
      </c>
      <c r="H469" s="13" t="s">
        <v>43</v>
      </c>
      <c r="I469" s="13" t="s">
        <v>2</v>
      </c>
      <c r="J469" s="13" t="s">
        <v>3</v>
      </c>
      <c r="K469" s="13" t="s">
        <v>9</v>
      </c>
      <c r="L469" s="13" t="s">
        <v>17</v>
      </c>
      <c r="M469" s="14">
        <v>2</v>
      </c>
      <c r="N469" s="15">
        <v>145.06</v>
      </c>
      <c r="O469" s="16">
        <v>0.15</v>
      </c>
      <c r="P469" s="15">
        <v>77.08</v>
      </c>
      <c r="Q469" s="15">
        <f t="shared" si="56"/>
        <v>246.602</v>
      </c>
      <c r="R469" s="15">
        <f t="shared" si="57"/>
        <v>154.16</v>
      </c>
      <c r="S469" s="15">
        <f t="shared" si="58"/>
        <v>92.442000000000007</v>
      </c>
      <c r="T469" s="17">
        <f t="shared" si="59"/>
        <v>0.37486313979610875</v>
      </c>
      <c r="U469" s="18">
        <v>1</v>
      </c>
    </row>
    <row r="470" spans="1:21" ht="15.6" x14ac:dyDescent="0.3">
      <c r="A470" s="2">
        <v>3145</v>
      </c>
      <c r="B470" s="3">
        <v>46111</v>
      </c>
      <c r="C470" s="4">
        <f t="shared" si="60"/>
        <v>2026</v>
      </c>
      <c r="D470" s="5">
        <f t="shared" si="61"/>
        <v>1</v>
      </c>
      <c r="E470" s="4">
        <f t="shared" si="62"/>
        <v>3</v>
      </c>
      <c r="F470" s="3" t="str">
        <f t="shared" si="63"/>
        <v>Mar</v>
      </c>
      <c r="G470" s="4" t="s">
        <v>6</v>
      </c>
      <c r="H470" s="4" t="s">
        <v>41</v>
      </c>
      <c r="I470" s="4" t="s">
        <v>2</v>
      </c>
      <c r="J470" s="4" t="s">
        <v>3</v>
      </c>
      <c r="K470" s="4" t="s">
        <v>14</v>
      </c>
      <c r="L470" s="4" t="s">
        <v>44</v>
      </c>
      <c r="M470" s="6">
        <v>1</v>
      </c>
      <c r="N470" s="7">
        <v>130.72999999999999</v>
      </c>
      <c r="O470" s="8">
        <v>0</v>
      </c>
      <c r="P470" s="7">
        <v>66.17</v>
      </c>
      <c r="Q470" s="7">
        <f t="shared" si="56"/>
        <v>130.72999999999999</v>
      </c>
      <c r="R470" s="7">
        <f t="shared" si="57"/>
        <v>66.17</v>
      </c>
      <c r="S470" s="7">
        <f t="shared" si="58"/>
        <v>64.559999999999988</v>
      </c>
      <c r="T470" s="9">
        <f t="shared" si="59"/>
        <v>0.4938422703281572</v>
      </c>
      <c r="U470" s="10">
        <v>1</v>
      </c>
    </row>
    <row r="471" spans="1:21" ht="15.6" x14ac:dyDescent="0.3">
      <c r="A471" s="11">
        <v>3925</v>
      </c>
      <c r="B471" s="12">
        <v>46111</v>
      </c>
      <c r="C471" s="4">
        <f t="shared" si="60"/>
        <v>2026</v>
      </c>
      <c r="D471" s="5">
        <f t="shared" si="61"/>
        <v>1</v>
      </c>
      <c r="E471" s="4">
        <f t="shared" si="62"/>
        <v>3</v>
      </c>
      <c r="F471" s="3" t="str">
        <f t="shared" si="63"/>
        <v>Mar</v>
      </c>
      <c r="G471" s="13" t="s">
        <v>20</v>
      </c>
      <c r="H471" s="13" t="s">
        <v>47</v>
      </c>
      <c r="I471" s="13" t="s">
        <v>2</v>
      </c>
      <c r="J471" s="13" t="s">
        <v>16</v>
      </c>
      <c r="K471" s="13" t="s">
        <v>34</v>
      </c>
      <c r="L471" s="13" t="s">
        <v>42</v>
      </c>
      <c r="M471" s="14">
        <v>2</v>
      </c>
      <c r="N471" s="15">
        <v>36.630000000000003</v>
      </c>
      <c r="O471" s="16">
        <v>0</v>
      </c>
      <c r="P471" s="15">
        <v>14.31</v>
      </c>
      <c r="Q471" s="15">
        <f t="shared" si="56"/>
        <v>73.260000000000005</v>
      </c>
      <c r="R471" s="15">
        <f t="shared" si="57"/>
        <v>28.62</v>
      </c>
      <c r="S471" s="15">
        <f t="shared" si="58"/>
        <v>44.64</v>
      </c>
      <c r="T471" s="17">
        <f t="shared" si="59"/>
        <v>0.60933660933660927</v>
      </c>
      <c r="U471" s="18">
        <v>1</v>
      </c>
    </row>
    <row r="472" spans="1:21" ht="15.6" x14ac:dyDescent="0.3">
      <c r="A472" s="2">
        <v>2722</v>
      </c>
      <c r="B472" s="3">
        <v>46112</v>
      </c>
      <c r="C472" s="4">
        <f t="shared" si="60"/>
        <v>2026</v>
      </c>
      <c r="D472" s="5">
        <f t="shared" si="61"/>
        <v>1</v>
      </c>
      <c r="E472" s="4">
        <f t="shared" si="62"/>
        <v>3</v>
      </c>
      <c r="F472" s="3" t="str">
        <f t="shared" si="63"/>
        <v>Mar</v>
      </c>
      <c r="G472" s="4" t="s">
        <v>20</v>
      </c>
      <c r="H472" s="4" t="s">
        <v>47</v>
      </c>
      <c r="I472" s="4" t="s">
        <v>28</v>
      </c>
      <c r="J472" s="4" t="s">
        <v>13</v>
      </c>
      <c r="K472" s="4" t="s">
        <v>4</v>
      </c>
      <c r="L472" s="4" t="s">
        <v>22</v>
      </c>
      <c r="M472" s="6">
        <v>1</v>
      </c>
      <c r="N472" s="7">
        <v>50.99</v>
      </c>
      <c r="O472" s="8">
        <v>0.1</v>
      </c>
      <c r="P472" s="7">
        <v>21.86</v>
      </c>
      <c r="Q472" s="7">
        <f t="shared" si="56"/>
        <v>45.891000000000005</v>
      </c>
      <c r="R472" s="7">
        <f t="shared" si="57"/>
        <v>21.86</v>
      </c>
      <c r="S472" s="7">
        <f t="shared" si="58"/>
        <v>24.031000000000006</v>
      </c>
      <c r="T472" s="9">
        <f t="shared" si="59"/>
        <v>0.52365387548756848</v>
      </c>
      <c r="U472" s="10">
        <v>1</v>
      </c>
    </row>
    <row r="473" spans="1:21" ht="15.6" x14ac:dyDescent="0.3">
      <c r="A473" s="11">
        <v>2767</v>
      </c>
      <c r="B473" s="12">
        <v>46112</v>
      </c>
      <c r="C473" s="4">
        <f t="shared" si="60"/>
        <v>2026</v>
      </c>
      <c r="D473" s="5">
        <f t="shared" si="61"/>
        <v>1</v>
      </c>
      <c r="E473" s="4">
        <f t="shared" si="62"/>
        <v>3</v>
      </c>
      <c r="F473" s="3" t="str">
        <f t="shared" si="63"/>
        <v>Mar</v>
      </c>
      <c r="G473" s="13" t="s">
        <v>6</v>
      </c>
      <c r="H473" s="13" t="s">
        <v>27</v>
      </c>
      <c r="I473" s="13" t="s">
        <v>2</v>
      </c>
      <c r="J473" s="13" t="s">
        <v>3</v>
      </c>
      <c r="K473" s="13" t="s">
        <v>14</v>
      </c>
      <c r="L473" s="13" t="s">
        <v>44</v>
      </c>
      <c r="M473" s="14">
        <v>4</v>
      </c>
      <c r="N473" s="15">
        <v>134.18</v>
      </c>
      <c r="O473" s="16">
        <v>0</v>
      </c>
      <c r="P473" s="15">
        <v>66.430000000000007</v>
      </c>
      <c r="Q473" s="15">
        <f t="shared" si="56"/>
        <v>536.72</v>
      </c>
      <c r="R473" s="15">
        <f t="shared" si="57"/>
        <v>265.72000000000003</v>
      </c>
      <c r="S473" s="15">
        <f t="shared" si="58"/>
        <v>271</v>
      </c>
      <c r="T473" s="17">
        <f t="shared" si="59"/>
        <v>0.5049187658369354</v>
      </c>
      <c r="U473" s="18">
        <v>1</v>
      </c>
    </row>
    <row r="474" spans="1:21" ht="15.6" x14ac:dyDescent="0.3">
      <c r="A474" s="2">
        <v>3794</v>
      </c>
      <c r="B474" s="3">
        <v>46112</v>
      </c>
      <c r="C474" s="4">
        <f t="shared" si="60"/>
        <v>2026</v>
      </c>
      <c r="D474" s="5">
        <f t="shared" si="61"/>
        <v>1</v>
      </c>
      <c r="E474" s="4">
        <f t="shared" si="62"/>
        <v>3</v>
      </c>
      <c r="F474" s="3" t="str">
        <f t="shared" si="63"/>
        <v>Mar</v>
      </c>
      <c r="G474" s="4" t="s">
        <v>6</v>
      </c>
      <c r="H474" s="4" t="s">
        <v>43</v>
      </c>
      <c r="I474" s="4" t="s">
        <v>19</v>
      </c>
      <c r="J474" s="4" t="s">
        <v>16</v>
      </c>
      <c r="K474" s="4" t="s">
        <v>34</v>
      </c>
      <c r="L474" s="4" t="s">
        <v>45</v>
      </c>
      <c r="M474" s="6">
        <v>2</v>
      </c>
      <c r="N474" s="7">
        <v>50.86</v>
      </c>
      <c r="O474" s="8">
        <v>0.1</v>
      </c>
      <c r="P474" s="7">
        <v>21.76</v>
      </c>
      <c r="Q474" s="7">
        <f t="shared" si="56"/>
        <v>91.548000000000002</v>
      </c>
      <c r="R474" s="7">
        <f t="shared" si="57"/>
        <v>43.52</v>
      </c>
      <c r="S474" s="7">
        <f t="shared" si="58"/>
        <v>48.027999999999999</v>
      </c>
      <c r="T474" s="9">
        <f t="shared" si="59"/>
        <v>0.52462096386595003</v>
      </c>
      <c r="U474" s="10">
        <v>1</v>
      </c>
    </row>
    <row r="475" spans="1:21" ht="15.6" x14ac:dyDescent="0.3">
      <c r="A475" s="11">
        <v>3880</v>
      </c>
      <c r="B475" s="12">
        <v>46112</v>
      </c>
      <c r="C475" s="4">
        <f t="shared" si="60"/>
        <v>2026</v>
      </c>
      <c r="D475" s="5">
        <f t="shared" si="61"/>
        <v>1</v>
      </c>
      <c r="E475" s="4">
        <f t="shared" si="62"/>
        <v>3</v>
      </c>
      <c r="F475" s="3" t="str">
        <f t="shared" si="63"/>
        <v>Mar</v>
      </c>
      <c r="G475" s="13" t="s">
        <v>6</v>
      </c>
      <c r="H475" s="13" t="s">
        <v>43</v>
      </c>
      <c r="I475" s="13" t="s">
        <v>8</v>
      </c>
      <c r="J475" s="13" t="s">
        <v>16</v>
      </c>
      <c r="K475" s="13" t="s">
        <v>23</v>
      </c>
      <c r="L475" s="13" t="s">
        <v>51</v>
      </c>
      <c r="M475" s="14">
        <v>12</v>
      </c>
      <c r="N475" s="15">
        <v>124.86</v>
      </c>
      <c r="O475" s="16">
        <v>0.1</v>
      </c>
      <c r="P475" s="15">
        <v>60.82</v>
      </c>
      <c r="Q475" s="15">
        <f t="shared" si="56"/>
        <v>1348.4880000000001</v>
      </c>
      <c r="R475" s="15">
        <f t="shared" si="57"/>
        <v>729.84</v>
      </c>
      <c r="S475" s="15">
        <f t="shared" si="58"/>
        <v>618.64800000000002</v>
      </c>
      <c r="T475" s="17">
        <f t="shared" si="59"/>
        <v>0.45877160197198641</v>
      </c>
      <c r="U475" s="18">
        <v>1</v>
      </c>
    </row>
    <row r="476" spans="1:21" ht="15.6" x14ac:dyDescent="0.3">
      <c r="A476" s="2">
        <v>422</v>
      </c>
      <c r="B476" s="3">
        <v>46113</v>
      </c>
      <c r="C476" s="4">
        <f t="shared" si="60"/>
        <v>2026</v>
      </c>
      <c r="D476" s="5">
        <f t="shared" si="61"/>
        <v>2</v>
      </c>
      <c r="E476" s="4">
        <f t="shared" si="62"/>
        <v>4</v>
      </c>
      <c r="F476" s="3" t="str">
        <f t="shared" si="63"/>
        <v>Apr</v>
      </c>
      <c r="G476" s="4" t="s">
        <v>20</v>
      </c>
      <c r="H476" s="4" t="s">
        <v>21</v>
      </c>
      <c r="I476" s="4" t="s">
        <v>2</v>
      </c>
      <c r="J476" s="4" t="s">
        <v>16</v>
      </c>
      <c r="K476" s="4" t="s">
        <v>4</v>
      </c>
      <c r="L476" s="4" t="s">
        <v>5</v>
      </c>
      <c r="M476" s="6">
        <v>1</v>
      </c>
      <c r="N476" s="7">
        <v>81.760000000000005</v>
      </c>
      <c r="O476" s="8">
        <v>0.1</v>
      </c>
      <c r="P476" s="7">
        <v>42.78</v>
      </c>
      <c r="Q476" s="7">
        <f t="shared" si="56"/>
        <v>73.584000000000003</v>
      </c>
      <c r="R476" s="7">
        <f t="shared" si="57"/>
        <v>42.78</v>
      </c>
      <c r="S476" s="7">
        <f t="shared" si="58"/>
        <v>30.804000000000002</v>
      </c>
      <c r="T476" s="9">
        <f t="shared" si="59"/>
        <v>0.4186236138290933</v>
      </c>
      <c r="U476" s="10">
        <v>1</v>
      </c>
    </row>
    <row r="477" spans="1:21" ht="15.6" x14ac:dyDescent="0.3">
      <c r="A477" s="11">
        <v>495</v>
      </c>
      <c r="B477" s="12">
        <v>46113</v>
      </c>
      <c r="C477" s="4">
        <f t="shared" si="60"/>
        <v>2026</v>
      </c>
      <c r="D477" s="5">
        <f t="shared" si="61"/>
        <v>2</v>
      </c>
      <c r="E477" s="4">
        <f t="shared" si="62"/>
        <v>4</v>
      </c>
      <c r="F477" s="3" t="str">
        <f t="shared" si="63"/>
        <v>Apr</v>
      </c>
      <c r="G477" s="13" t="s">
        <v>6</v>
      </c>
      <c r="H477" s="13" t="s">
        <v>49</v>
      </c>
      <c r="I477" s="13" t="s">
        <v>19</v>
      </c>
      <c r="J477" s="13" t="s">
        <v>16</v>
      </c>
      <c r="K477" s="13" t="s">
        <v>14</v>
      </c>
      <c r="L477" s="13" t="s">
        <v>44</v>
      </c>
      <c r="M477" s="14">
        <v>1</v>
      </c>
      <c r="N477" s="15">
        <v>134.65</v>
      </c>
      <c r="O477" s="16">
        <v>0</v>
      </c>
      <c r="P477" s="15">
        <v>68.19</v>
      </c>
      <c r="Q477" s="15">
        <f t="shared" si="56"/>
        <v>134.65</v>
      </c>
      <c r="R477" s="15">
        <f t="shared" si="57"/>
        <v>68.19</v>
      </c>
      <c r="S477" s="15">
        <f t="shared" si="58"/>
        <v>66.460000000000008</v>
      </c>
      <c r="T477" s="17">
        <f t="shared" si="59"/>
        <v>0.49357593761604163</v>
      </c>
      <c r="U477" s="18">
        <v>1</v>
      </c>
    </row>
    <row r="478" spans="1:21" ht="15.6" x14ac:dyDescent="0.3">
      <c r="A478" s="2">
        <v>1517</v>
      </c>
      <c r="B478" s="3">
        <v>46113</v>
      </c>
      <c r="C478" s="4">
        <f t="shared" si="60"/>
        <v>2026</v>
      </c>
      <c r="D478" s="5">
        <f t="shared" si="61"/>
        <v>2</v>
      </c>
      <c r="E478" s="4">
        <f t="shared" si="62"/>
        <v>4</v>
      </c>
      <c r="F478" s="3" t="str">
        <f t="shared" si="63"/>
        <v>Apr</v>
      </c>
      <c r="G478" s="4" t="s">
        <v>11</v>
      </c>
      <c r="H478" s="4" t="s">
        <v>52</v>
      </c>
      <c r="I478" s="4" t="s">
        <v>2</v>
      </c>
      <c r="J478" s="4" t="s">
        <v>16</v>
      </c>
      <c r="K478" s="4" t="s">
        <v>4</v>
      </c>
      <c r="L478" s="4" t="s">
        <v>26</v>
      </c>
      <c r="M478" s="6">
        <v>1</v>
      </c>
      <c r="N478" s="7">
        <v>41.21</v>
      </c>
      <c r="O478" s="8">
        <v>0</v>
      </c>
      <c r="P478" s="7">
        <v>16.34</v>
      </c>
      <c r="Q478" s="7">
        <f t="shared" si="56"/>
        <v>41.21</v>
      </c>
      <c r="R478" s="7">
        <f t="shared" si="57"/>
        <v>16.34</v>
      </c>
      <c r="S478" s="7">
        <f t="shared" si="58"/>
        <v>24.87</v>
      </c>
      <c r="T478" s="9">
        <f t="shared" si="59"/>
        <v>0.60349429750060668</v>
      </c>
      <c r="U478" s="10">
        <v>1</v>
      </c>
    </row>
    <row r="479" spans="1:21" ht="15.6" x14ac:dyDescent="0.3">
      <c r="A479" s="11">
        <v>2391</v>
      </c>
      <c r="B479" s="12">
        <v>46113</v>
      </c>
      <c r="C479" s="4">
        <f t="shared" si="60"/>
        <v>2026</v>
      </c>
      <c r="D479" s="5">
        <f t="shared" si="61"/>
        <v>2</v>
      </c>
      <c r="E479" s="4">
        <f t="shared" si="62"/>
        <v>4</v>
      </c>
      <c r="F479" s="3" t="str">
        <f t="shared" si="63"/>
        <v>Apr</v>
      </c>
      <c r="G479" s="13" t="s">
        <v>6</v>
      </c>
      <c r="H479" s="13" t="s">
        <v>43</v>
      </c>
      <c r="I479" s="13" t="s">
        <v>2</v>
      </c>
      <c r="J479" s="13" t="s">
        <v>3</v>
      </c>
      <c r="K479" s="13" t="s">
        <v>34</v>
      </c>
      <c r="L479" s="13" t="s">
        <v>35</v>
      </c>
      <c r="M479" s="14">
        <v>2</v>
      </c>
      <c r="N479" s="15">
        <v>40.590000000000003</v>
      </c>
      <c r="O479" s="16">
        <v>0</v>
      </c>
      <c r="P479" s="15">
        <v>15.01</v>
      </c>
      <c r="Q479" s="15">
        <f t="shared" si="56"/>
        <v>81.180000000000007</v>
      </c>
      <c r="R479" s="15">
        <f t="shared" si="57"/>
        <v>30.02</v>
      </c>
      <c r="S479" s="15">
        <f t="shared" si="58"/>
        <v>51.160000000000011</v>
      </c>
      <c r="T479" s="17">
        <f t="shared" si="59"/>
        <v>0.63020448386302053</v>
      </c>
      <c r="U479" s="18">
        <v>1</v>
      </c>
    </row>
    <row r="480" spans="1:21" ht="15.6" x14ac:dyDescent="0.3">
      <c r="A480" s="2">
        <v>3809</v>
      </c>
      <c r="B480" s="3">
        <v>46113</v>
      </c>
      <c r="C480" s="4">
        <f t="shared" si="60"/>
        <v>2026</v>
      </c>
      <c r="D480" s="5">
        <f t="shared" si="61"/>
        <v>2</v>
      </c>
      <c r="E480" s="4">
        <f t="shared" si="62"/>
        <v>4</v>
      </c>
      <c r="F480" s="3" t="str">
        <f t="shared" si="63"/>
        <v>Apr</v>
      </c>
      <c r="G480" s="4" t="s">
        <v>0</v>
      </c>
      <c r="H480" s="4" t="s">
        <v>50</v>
      </c>
      <c r="I480" s="4" t="s">
        <v>2</v>
      </c>
      <c r="J480" s="4" t="s">
        <v>13</v>
      </c>
      <c r="K480" s="4" t="s">
        <v>23</v>
      </c>
      <c r="L480" s="4" t="s">
        <v>51</v>
      </c>
      <c r="M480" s="6">
        <v>3</v>
      </c>
      <c r="N480" s="7">
        <v>124.08</v>
      </c>
      <c r="O480" s="8">
        <v>0.05</v>
      </c>
      <c r="P480" s="7">
        <v>62.41</v>
      </c>
      <c r="Q480" s="7">
        <f t="shared" si="56"/>
        <v>353.62799999999999</v>
      </c>
      <c r="R480" s="7">
        <f t="shared" si="57"/>
        <v>187.23</v>
      </c>
      <c r="S480" s="7">
        <f t="shared" si="58"/>
        <v>166.398</v>
      </c>
      <c r="T480" s="9">
        <f t="shared" si="59"/>
        <v>0.47054531880959655</v>
      </c>
      <c r="U480" s="10">
        <v>1</v>
      </c>
    </row>
    <row r="481" spans="1:21" ht="15.6" x14ac:dyDescent="0.3">
      <c r="A481" s="11">
        <v>3958</v>
      </c>
      <c r="B481" s="12">
        <v>46113</v>
      </c>
      <c r="C481" s="4">
        <f t="shared" si="60"/>
        <v>2026</v>
      </c>
      <c r="D481" s="5">
        <f t="shared" si="61"/>
        <v>2</v>
      </c>
      <c r="E481" s="4">
        <f t="shared" si="62"/>
        <v>4</v>
      </c>
      <c r="F481" s="3" t="str">
        <f t="shared" si="63"/>
        <v>Apr</v>
      </c>
      <c r="G481" s="13" t="s">
        <v>6</v>
      </c>
      <c r="H481" s="13" t="s">
        <v>7</v>
      </c>
      <c r="I481" s="13" t="s">
        <v>2</v>
      </c>
      <c r="J481" s="13" t="s">
        <v>3</v>
      </c>
      <c r="K481" s="13" t="s">
        <v>23</v>
      </c>
      <c r="L481" s="13" t="s">
        <v>51</v>
      </c>
      <c r="M481" s="14">
        <v>2</v>
      </c>
      <c r="N481" s="15">
        <v>125.35</v>
      </c>
      <c r="O481" s="16">
        <v>0.15</v>
      </c>
      <c r="P481" s="15">
        <v>60.73</v>
      </c>
      <c r="Q481" s="15">
        <f t="shared" si="56"/>
        <v>213.095</v>
      </c>
      <c r="R481" s="15">
        <f t="shared" si="57"/>
        <v>121.46</v>
      </c>
      <c r="S481" s="15">
        <f t="shared" si="58"/>
        <v>91.635000000000005</v>
      </c>
      <c r="T481" s="17">
        <f t="shared" si="59"/>
        <v>0.43001947488209485</v>
      </c>
      <c r="U481" s="18">
        <v>1</v>
      </c>
    </row>
    <row r="482" spans="1:21" ht="15.6" x14ac:dyDescent="0.3">
      <c r="A482" s="2">
        <v>4418</v>
      </c>
      <c r="B482" s="3">
        <v>46113</v>
      </c>
      <c r="C482" s="4">
        <f t="shared" si="60"/>
        <v>2026</v>
      </c>
      <c r="D482" s="5">
        <f t="shared" si="61"/>
        <v>2</v>
      </c>
      <c r="E482" s="4">
        <f t="shared" si="62"/>
        <v>4</v>
      </c>
      <c r="F482" s="3" t="str">
        <f t="shared" si="63"/>
        <v>Apr</v>
      </c>
      <c r="G482" s="4" t="s">
        <v>6</v>
      </c>
      <c r="H482" s="4" t="s">
        <v>49</v>
      </c>
      <c r="I482" s="4" t="s">
        <v>28</v>
      </c>
      <c r="J482" s="4" t="s">
        <v>13</v>
      </c>
      <c r="K482" s="4" t="s">
        <v>34</v>
      </c>
      <c r="L482" s="4" t="s">
        <v>42</v>
      </c>
      <c r="M482" s="6">
        <v>3</v>
      </c>
      <c r="N482" s="7">
        <v>36.090000000000003</v>
      </c>
      <c r="O482" s="8">
        <v>0</v>
      </c>
      <c r="P482" s="7">
        <v>14.03</v>
      </c>
      <c r="Q482" s="7">
        <f t="shared" si="56"/>
        <v>108.27000000000001</v>
      </c>
      <c r="R482" s="7">
        <f t="shared" si="57"/>
        <v>42.089999999999996</v>
      </c>
      <c r="S482" s="7">
        <f t="shared" si="58"/>
        <v>66.180000000000007</v>
      </c>
      <c r="T482" s="9">
        <f t="shared" si="59"/>
        <v>0.61124965364366857</v>
      </c>
      <c r="U482" s="10">
        <v>1</v>
      </c>
    </row>
    <row r="483" spans="1:21" ht="15.6" x14ac:dyDescent="0.3">
      <c r="A483" s="11">
        <v>4693</v>
      </c>
      <c r="B483" s="12">
        <v>46113</v>
      </c>
      <c r="C483" s="4">
        <f t="shared" si="60"/>
        <v>2026</v>
      </c>
      <c r="D483" s="5">
        <f t="shared" si="61"/>
        <v>2</v>
      </c>
      <c r="E483" s="4">
        <f t="shared" si="62"/>
        <v>4</v>
      </c>
      <c r="F483" s="3" t="str">
        <f t="shared" si="63"/>
        <v>Apr</v>
      </c>
      <c r="G483" s="13" t="s">
        <v>6</v>
      </c>
      <c r="H483" s="13" t="s">
        <v>43</v>
      </c>
      <c r="I483" s="13" t="s">
        <v>8</v>
      </c>
      <c r="J483" s="13" t="s">
        <v>16</v>
      </c>
      <c r="K483" s="13" t="s">
        <v>9</v>
      </c>
      <c r="L483" s="13" t="s">
        <v>10</v>
      </c>
      <c r="M483" s="14">
        <v>15</v>
      </c>
      <c r="N483" s="15">
        <v>94.33</v>
      </c>
      <c r="O483" s="16">
        <v>0.1</v>
      </c>
      <c r="P483" s="15">
        <v>44.38</v>
      </c>
      <c r="Q483" s="15">
        <f t="shared" si="56"/>
        <v>1273.4550000000002</v>
      </c>
      <c r="R483" s="15">
        <f t="shared" si="57"/>
        <v>665.7</v>
      </c>
      <c r="S483" s="15">
        <f t="shared" si="58"/>
        <v>607.75500000000011</v>
      </c>
      <c r="T483" s="17">
        <f t="shared" si="59"/>
        <v>0.47724890161018652</v>
      </c>
      <c r="U483" s="18">
        <v>1</v>
      </c>
    </row>
    <row r="484" spans="1:21" ht="15.6" x14ac:dyDescent="0.3">
      <c r="A484" s="2">
        <v>193</v>
      </c>
      <c r="B484" s="3">
        <v>46114</v>
      </c>
      <c r="C484" s="4">
        <f t="shared" si="60"/>
        <v>2026</v>
      </c>
      <c r="D484" s="5">
        <f t="shared" si="61"/>
        <v>2</v>
      </c>
      <c r="E484" s="4">
        <f t="shared" si="62"/>
        <v>4</v>
      </c>
      <c r="F484" s="3" t="str">
        <f t="shared" si="63"/>
        <v>Apr</v>
      </c>
      <c r="G484" s="4" t="s">
        <v>20</v>
      </c>
      <c r="H484" s="4" t="s">
        <v>21</v>
      </c>
      <c r="I484" s="4" t="s">
        <v>19</v>
      </c>
      <c r="J484" s="4" t="s">
        <v>3</v>
      </c>
      <c r="K484" s="4" t="s">
        <v>14</v>
      </c>
      <c r="L484" s="4" t="s">
        <v>15</v>
      </c>
      <c r="M484" s="6">
        <v>1</v>
      </c>
      <c r="N484" s="7">
        <v>35.6</v>
      </c>
      <c r="O484" s="8">
        <v>0.1</v>
      </c>
      <c r="P484" s="7">
        <v>13.39</v>
      </c>
      <c r="Q484" s="7">
        <f t="shared" si="56"/>
        <v>32.04</v>
      </c>
      <c r="R484" s="7">
        <f t="shared" si="57"/>
        <v>13.39</v>
      </c>
      <c r="S484" s="7">
        <f t="shared" si="58"/>
        <v>18.649999999999999</v>
      </c>
      <c r="T484" s="9">
        <f t="shared" si="59"/>
        <v>0.58208489388264661</v>
      </c>
      <c r="U484" s="10">
        <v>1</v>
      </c>
    </row>
    <row r="485" spans="1:21" ht="15.6" x14ac:dyDescent="0.3">
      <c r="A485" s="11">
        <v>2246</v>
      </c>
      <c r="B485" s="12">
        <v>46114</v>
      </c>
      <c r="C485" s="4">
        <f t="shared" si="60"/>
        <v>2026</v>
      </c>
      <c r="D485" s="5">
        <f t="shared" si="61"/>
        <v>2</v>
      </c>
      <c r="E485" s="4">
        <f t="shared" si="62"/>
        <v>4</v>
      </c>
      <c r="F485" s="3" t="str">
        <f t="shared" si="63"/>
        <v>Apr</v>
      </c>
      <c r="G485" s="13" t="s">
        <v>6</v>
      </c>
      <c r="H485" s="13" t="s">
        <v>43</v>
      </c>
      <c r="I485" s="13" t="s">
        <v>28</v>
      </c>
      <c r="J485" s="13" t="s">
        <v>3</v>
      </c>
      <c r="K485" s="13" t="s">
        <v>4</v>
      </c>
      <c r="L485" s="13" t="s">
        <v>22</v>
      </c>
      <c r="M485" s="14">
        <v>1</v>
      </c>
      <c r="N485" s="15">
        <v>50.17</v>
      </c>
      <c r="O485" s="16">
        <v>0</v>
      </c>
      <c r="P485" s="15">
        <v>21.95</v>
      </c>
      <c r="Q485" s="15">
        <f t="shared" si="56"/>
        <v>50.17</v>
      </c>
      <c r="R485" s="15">
        <f t="shared" si="57"/>
        <v>21.95</v>
      </c>
      <c r="S485" s="15">
        <f t="shared" si="58"/>
        <v>28.220000000000002</v>
      </c>
      <c r="T485" s="17">
        <f t="shared" si="59"/>
        <v>0.56248754235598963</v>
      </c>
      <c r="U485" s="18">
        <v>1</v>
      </c>
    </row>
    <row r="486" spans="1:21" ht="15.6" x14ac:dyDescent="0.3">
      <c r="A486" s="2">
        <v>2556</v>
      </c>
      <c r="B486" s="3">
        <v>46114</v>
      </c>
      <c r="C486" s="4">
        <f t="shared" si="60"/>
        <v>2026</v>
      </c>
      <c r="D486" s="5">
        <f t="shared" si="61"/>
        <v>2</v>
      </c>
      <c r="E486" s="4">
        <f t="shared" si="62"/>
        <v>4</v>
      </c>
      <c r="F486" s="3" t="str">
        <f t="shared" si="63"/>
        <v>Apr</v>
      </c>
      <c r="G486" s="4" t="s">
        <v>20</v>
      </c>
      <c r="H486" s="4" t="s">
        <v>33</v>
      </c>
      <c r="I486" s="4" t="s">
        <v>2</v>
      </c>
      <c r="J486" s="4" t="s">
        <v>3</v>
      </c>
      <c r="K486" s="4" t="s">
        <v>9</v>
      </c>
      <c r="L486" s="4" t="s">
        <v>46</v>
      </c>
      <c r="M486" s="6">
        <v>2</v>
      </c>
      <c r="N486" s="7">
        <v>72.900000000000006</v>
      </c>
      <c r="O486" s="8">
        <v>0</v>
      </c>
      <c r="P486" s="7">
        <v>31.52</v>
      </c>
      <c r="Q486" s="7">
        <f t="shared" si="56"/>
        <v>145.80000000000001</v>
      </c>
      <c r="R486" s="7">
        <f t="shared" si="57"/>
        <v>63.04</v>
      </c>
      <c r="S486" s="7">
        <f t="shared" si="58"/>
        <v>82.760000000000019</v>
      </c>
      <c r="T486" s="9">
        <f t="shared" si="59"/>
        <v>0.5676268861454048</v>
      </c>
      <c r="U486" s="10">
        <v>1</v>
      </c>
    </row>
    <row r="487" spans="1:21" ht="15.6" x14ac:dyDescent="0.3">
      <c r="A487" s="11">
        <v>169</v>
      </c>
      <c r="B487" s="12">
        <v>46115</v>
      </c>
      <c r="C487" s="4">
        <f t="shared" si="60"/>
        <v>2026</v>
      </c>
      <c r="D487" s="5">
        <f t="shared" si="61"/>
        <v>2</v>
      </c>
      <c r="E487" s="4">
        <f t="shared" si="62"/>
        <v>4</v>
      </c>
      <c r="F487" s="3" t="str">
        <f t="shared" si="63"/>
        <v>Apr</v>
      </c>
      <c r="G487" s="13" t="s">
        <v>11</v>
      </c>
      <c r="H487" s="13" t="s">
        <v>52</v>
      </c>
      <c r="I487" s="13" t="s">
        <v>2</v>
      </c>
      <c r="J487" s="13" t="s">
        <v>13</v>
      </c>
      <c r="K487" s="13" t="s">
        <v>9</v>
      </c>
      <c r="L487" s="13" t="s">
        <v>10</v>
      </c>
      <c r="M487" s="14">
        <v>2</v>
      </c>
      <c r="N487" s="15">
        <v>93.48</v>
      </c>
      <c r="O487" s="16">
        <v>0</v>
      </c>
      <c r="P487" s="15">
        <v>45.15</v>
      </c>
      <c r="Q487" s="15">
        <f t="shared" si="56"/>
        <v>186.96</v>
      </c>
      <c r="R487" s="15">
        <f t="shared" si="57"/>
        <v>90.3</v>
      </c>
      <c r="S487" s="15">
        <f t="shared" si="58"/>
        <v>96.660000000000011</v>
      </c>
      <c r="T487" s="17">
        <f t="shared" si="59"/>
        <v>0.51700898587933253</v>
      </c>
      <c r="U487" s="18">
        <v>1</v>
      </c>
    </row>
    <row r="488" spans="1:21" ht="15.6" x14ac:dyDescent="0.3">
      <c r="A488" s="2">
        <v>877</v>
      </c>
      <c r="B488" s="3">
        <v>46115</v>
      </c>
      <c r="C488" s="4">
        <f t="shared" si="60"/>
        <v>2026</v>
      </c>
      <c r="D488" s="5">
        <f t="shared" si="61"/>
        <v>2</v>
      </c>
      <c r="E488" s="4">
        <f t="shared" si="62"/>
        <v>4</v>
      </c>
      <c r="F488" s="3" t="str">
        <f t="shared" si="63"/>
        <v>Apr</v>
      </c>
      <c r="G488" s="4" t="s">
        <v>6</v>
      </c>
      <c r="H488" s="4" t="s">
        <v>43</v>
      </c>
      <c r="I488" s="4" t="s">
        <v>2</v>
      </c>
      <c r="J488" s="4" t="s">
        <v>13</v>
      </c>
      <c r="K488" s="4" t="s">
        <v>23</v>
      </c>
      <c r="L488" s="4" t="s">
        <v>51</v>
      </c>
      <c r="M488" s="6">
        <v>1</v>
      </c>
      <c r="N488" s="7">
        <v>123.63</v>
      </c>
      <c r="O488" s="8">
        <v>0</v>
      </c>
      <c r="P488" s="7">
        <v>58.88</v>
      </c>
      <c r="Q488" s="7">
        <f t="shared" si="56"/>
        <v>123.63</v>
      </c>
      <c r="R488" s="7">
        <f t="shared" si="57"/>
        <v>58.88</v>
      </c>
      <c r="S488" s="7">
        <f t="shared" si="58"/>
        <v>64.75</v>
      </c>
      <c r="T488" s="9">
        <f t="shared" si="59"/>
        <v>0.52374019250990866</v>
      </c>
      <c r="U488" s="10">
        <v>1</v>
      </c>
    </row>
    <row r="489" spans="1:21" ht="15.6" x14ac:dyDescent="0.3">
      <c r="A489" s="11">
        <v>2023</v>
      </c>
      <c r="B489" s="12">
        <v>46115</v>
      </c>
      <c r="C489" s="4">
        <f t="shared" si="60"/>
        <v>2026</v>
      </c>
      <c r="D489" s="5">
        <f t="shared" si="61"/>
        <v>2</v>
      </c>
      <c r="E489" s="4">
        <f t="shared" si="62"/>
        <v>4</v>
      </c>
      <c r="F489" s="3" t="str">
        <f t="shared" si="63"/>
        <v>Apr</v>
      </c>
      <c r="G489" s="13" t="s">
        <v>6</v>
      </c>
      <c r="H489" s="13" t="s">
        <v>43</v>
      </c>
      <c r="I489" s="13" t="s">
        <v>2</v>
      </c>
      <c r="J489" s="13" t="s">
        <v>13</v>
      </c>
      <c r="K489" s="13" t="s">
        <v>14</v>
      </c>
      <c r="L489" s="13" t="s">
        <v>48</v>
      </c>
      <c r="M489" s="14">
        <v>3</v>
      </c>
      <c r="N489" s="15">
        <v>168.37</v>
      </c>
      <c r="O489" s="16">
        <v>0</v>
      </c>
      <c r="P489" s="15">
        <v>87.15</v>
      </c>
      <c r="Q489" s="15">
        <f t="shared" si="56"/>
        <v>505.11</v>
      </c>
      <c r="R489" s="15">
        <f t="shared" si="57"/>
        <v>261.45000000000005</v>
      </c>
      <c r="S489" s="15">
        <f t="shared" si="58"/>
        <v>243.65999999999997</v>
      </c>
      <c r="T489" s="17">
        <f t="shared" si="59"/>
        <v>0.4823899744610084</v>
      </c>
      <c r="U489" s="18">
        <v>1</v>
      </c>
    </row>
    <row r="490" spans="1:21" ht="15.6" x14ac:dyDescent="0.3">
      <c r="A490" s="2">
        <v>2548</v>
      </c>
      <c r="B490" s="3">
        <v>46115</v>
      </c>
      <c r="C490" s="4">
        <f t="shared" si="60"/>
        <v>2026</v>
      </c>
      <c r="D490" s="5">
        <f t="shared" si="61"/>
        <v>2</v>
      </c>
      <c r="E490" s="4">
        <f t="shared" si="62"/>
        <v>4</v>
      </c>
      <c r="F490" s="3" t="str">
        <f t="shared" si="63"/>
        <v>Apr</v>
      </c>
      <c r="G490" s="4" t="s">
        <v>0</v>
      </c>
      <c r="H490" s="4" t="s">
        <v>36</v>
      </c>
      <c r="I490" s="4" t="s">
        <v>28</v>
      </c>
      <c r="J490" s="4" t="s">
        <v>13</v>
      </c>
      <c r="K490" s="4" t="s">
        <v>4</v>
      </c>
      <c r="L490" s="4" t="s">
        <v>22</v>
      </c>
      <c r="M490" s="6">
        <v>4</v>
      </c>
      <c r="N490" s="7">
        <v>51.68</v>
      </c>
      <c r="O490" s="8">
        <v>0.05</v>
      </c>
      <c r="P490" s="7">
        <v>23.09</v>
      </c>
      <c r="Q490" s="7">
        <f t="shared" si="56"/>
        <v>196.38399999999999</v>
      </c>
      <c r="R490" s="7">
        <f t="shared" si="57"/>
        <v>92.36</v>
      </c>
      <c r="S490" s="7">
        <f t="shared" si="58"/>
        <v>104.02399999999999</v>
      </c>
      <c r="T490" s="9">
        <f t="shared" si="59"/>
        <v>0.52969692031937421</v>
      </c>
      <c r="U490" s="10">
        <v>1</v>
      </c>
    </row>
    <row r="491" spans="1:21" ht="15.6" x14ac:dyDescent="0.3">
      <c r="A491" s="11">
        <v>2602</v>
      </c>
      <c r="B491" s="12">
        <v>46115</v>
      </c>
      <c r="C491" s="4">
        <f t="shared" si="60"/>
        <v>2026</v>
      </c>
      <c r="D491" s="5">
        <f t="shared" si="61"/>
        <v>2</v>
      </c>
      <c r="E491" s="4">
        <f t="shared" si="62"/>
        <v>4</v>
      </c>
      <c r="F491" s="3" t="str">
        <f t="shared" si="63"/>
        <v>Apr</v>
      </c>
      <c r="G491" s="13" t="s">
        <v>6</v>
      </c>
      <c r="H491" s="13" t="s">
        <v>43</v>
      </c>
      <c r="I491" s="13" t="s">
        <v>28</v>
      </c>
      <c r="J491" s="13" t="s">
        <v>13</v>
      </c>
      <c r="K491" s="13" t="s">
        <v>4</v>
      </c>
      <c r="L491" s="13" t="s">
        <v>26</v>
      </c>
      <c r="M491" s="14">
        <v>1</v>
      </c>
      <c r="N491" s="15">
        <v>40.159999999999997</v>
      </c>
      <c r="O491" s="16">
        <v>0</v>
      </c>
      <c r="P491" s="15">
        <v>16.77</v>
      </c>
      <c r="Q491" s="15">
        <f t="shared" si="56"/>
        <v>40.159999999999997</v>
      </c>
      <c r="R491" s="15">
        <f t="shared" si="57"/>
        <v>16.77</v>
      </c>
      <c r="S491" s="15">
        <f t="shared" si="58"/>
        <v>23.389999999999997</v>
      </c>
      <c r="T491" s="17">
        <f t="shared" si="59"/>
        <v>0.58242031872509958</v>
      </c>
      <c r="U491" s="18">
        <v>1</v>
      </c>
    </row>
    <row r="492" spans="1:21" ht="15.6" x14ac:dyDescent="0.3">
      <c r="A492" s="2">
        <v>3229</v>
      </c>
      <c r="B492" s="3">
        <v>46115</v>
      </c>
      <c r="C492" s="4">
        <f t="shared" si="60"/>
        <v>2026</v>
      </c>
      <c r="D492" s="5">
        <f t="shared" si="61"/>
        <v>2</v>
      </c>
      <c r="E492" s="4">
        <f t="shared" si="62"/>
        <v>4</v>
      </c>
      <c r="F492" s="3" t="str">
        <f t="shared" si="63"/>
        <v>Apr</v>
      </c>
      <c r="G492" s="4" t="s">
        <v>20</v>
      </c>
      <c r="H492" s="4" t="s">
        <v>47</v>
      </c>
      <c r="I492" s="4" t="s">
        <v>19</v>
      </c>
      <c r="J492" s="4" t="s">
        <v>3</v>
      </c>
      <c r="K492" s="4" t="s">
        <v>14</v>
      </c>
      <c r="L492" s="4" t="s">
        <v>15</v>
      </c>
      <c r="M492" s="6">
        <v>3</v>
      </c>
      <c r="N492" s="7">
        <v>36.17</v>
      </c>
      <c r="O492" s="8">
        <v>0.1</v>
      </c>
      <c r="P492" s="7">
        <v>13.65</v>
      </c>
      <c r="Q492" s="7">
        <f t="shared" si="56"/>
        <v>97.659000000000006</v>
      </c>
      <c r="R492" s="7">
        <f t="shared" si="57"/>
        <v>40.950000000000003</v>
      </c>
      <c r="S492" s="7">
        <f t="shared" si="58"/>
        <v>56.709000000000003</v>
      </c>
      <c r="T492" s="9">
        <f t="shared" si="59"/>
        <v>0.58068380794396834</v>
      </c>
      <c r="U492" s="10">
        <v>1</v>
      </c>
    </row>
    <row r="493" spans="1:21" ht="15.6" x14ac:dyDescent="0.3">
      <c r="A493" s="11">
        <v>3261</v>
      </c>
      <c r="B493" s="12">
        <v>46115</v>
      </c>
      <c r="C493" s="4">
        <f t="shared" si="60"/>
        <v>2026</v>
      </c>
      <c r="D493" s="5">
        <f t="shared" si="61"/>
        <v>2</v>
      </c>
      <c r="E493" s="4">
        <f t="shared" si="62"/>
        <v>4</v>
      </c>
      <c r="F493" s="3" t="str">
        <f t="shared" si="63"/>
        <v>Apr</v>
      </c>
      <c r="G493" s="13" t="s">
        <v>11</v>
      </c>
      <c r="H493" s="13" t="s">
        <v>39</v>
      </c>
      <c r="I493" s="13" t="s">
        <v>2</v>
      </c>
      <c r="J493" s="13" t="s">
        <v>13</v>
      </c>
      <c r="K493" s="13" t="s">
        <v>14</v>
      </c>
      <c r="L493" s="13" t="s">
        <v>44</v>
      </c>
      <c r="M493" s="14">
        <v>4</v>
      </c>
      <c r="N493" s="15">
        <v>130.55000000000001</v>
      </c>
      <c r="O493" s="16">
        <v>0</v>
      </c>
      <c r="P493" s="15">
        <v>67.66</v>
      </c>
      <c r="Q493" s="15">
        <f t="shared" si="56"/>
        <v>522.20000000000005</v>
      </c>
      <c r="R493" s="15">
        <f t="shared" si="57"/>
        <v>270.64</v>
      </c>
      <c r="S493" s="15">
        <f t="shared" si="58"/>
        <v>251.56000000000006</v>
      </c>
      <c r="T493" s="17">
        <f t="shared" si="59"/>
        <v>0.48173113749521262</v>
      </c>
      <c r="U493" s="18">
        <v>1</v>
      </c>
    </row>
    <row r="494" spans="1:21" ht="15.6" x14ac:dyDescent="0.3">
      <c r="A494" s="2">
        <v>3621</v>
      </c>
      <c r="B494" s="3">
        <v>46115</v>
      </c>
      <c r="C494" s="4">
        <f t="shared" si="60"/>
        <v>2026</v>
      </c>
      <c r="D494" s="5">
        <f t="shared" si="61"/>
        <v>2</v>
      </c>
      <c r="E494" s="4">
        <f t="shared" si="62"/>
        <v>4</v>
      </c>
      <c r="F494" s="3" t="str">
        <f t="shared" si="63"/>
        <v>Apr</v>
      </c>
      <c r="G494" s="4" t="s">
        <v>20</v>
      </c>
      <c r="H494" s="4" t="s">
        <v>33</v>
      </c>
      <c r="I494" s="4" t="s">
        <v>2</v>
      </c>
      <c r="J494" s="4" t="s">
        <v>13</v>
      </c>
      <c r="K494" s="4" t="s">
        <v>4</v>
      </c>
      <c r="L494" s="4" t="s">
        <v>30</v>
      </c>
      <c r="M494" s="6">
        <v>2</v>
      </c>
      <c r="N494" s="7">
        <v>102.63</v>
      </c>
      <c r="O494" s="8">
        <v>0</v>
      </c>
      <c r="P494" s="7">
        <v>50.19</v>
      </c>
      <c r="Q494" s="7">
        <f t="shared" si="56"/>
        <v>205.26</v>
      </c>
      <c r="R494" s="7">
        <f t="shared" si="57"/>
        <v>100.38</v>
      </c>
      <c r="S494" s="7">
        <f t="shared" si="58"/>
        <v>104.88</v>
      </c>
      <c r="T494" s="9">
        <f t="shared" si="59"/>
        <v>0.51096170710318622</v>
      </c>
      <c r="U494" s="10">
        <v>1</v>
      </c>
    </row>
    <row r="495" spans="1:21" ht="15.6" x14ac:dyDescent="0.3">
      <c r="A495" s="11">
        <v>4681</v>
      </c>
      <c r="B495" s="12">
        <v>46115</v>
      </c>
      <c r="C495" s="4">
        <f t="shared" si="60"/>
        <v>2026</v>
      </c>
      <c r="D495" s="5">
        <f t="shared" si="61"/>
        <v>2</v>
      </c>
      <c r="E495" s="4">
        <f t="shared" si="62"/>
        <v>4</v>
      </c>
      <c r="F495" s="3" t="str">
        <f t="shared" si="63"/>
        <v>Apr</v>
      </c>
      <c r="G495" s="13" t="s">
        <v>20</v>
      </c>
      <c r="H495" s="13" t="s">
        <v>47</v>
      </c>
      <c r="I495" s="13" t="s">
        <v>28</v>
      </c>
      <c r="J495" s="13" t="s">
        <v>3</v>
      </c>
      <c r="K495" s="13" t="s">
        <v>4</v>
      </c>
      <c r="L495" s="13" t="s">
        <v>5</v>
      </c>
      <c r="M495" s="14">
        <v>6</v>
      </c>
      <c r="N495" s="15">
        <v>81.239999999999995</v>
      </c>
      <c r="O495" s="16">
        <v>0</v>
      </c>
      <c r="P495" s="15">
        <v>43.28</v>
      </c>
      <c r="Q495" s="15">
        <f t="shared" si="56"/>
        <v>487.43999999999994</v>
      </c>
      <c r="R495" s="15">
        <f t="shared" si="57"/>
        <v>259.68</v>
      </c>
      <c r="S495" s="15">
        <f t="shared" si="58"/>
        <v>227.75999999999993</v>
      </c>
      <c r="T495" s="17">
        <f t="shared" si="59"/>
        <v>0.46725750861644505</v>
      </c>
      <c r="U495" s="18">
        <v>1</v>
      </c>
    </row>
    <row r="496" spans="1:21" ht="15.6" x14ac:dyDescent="0.3">
      <c r="A496" s="2">
        <v>4954</v>
      </c>
      <c r="B496" s="3">
        <v>46115</v>
      </c>
      <c r="C496" s="4">
        <f t="shared" si="60"/>
        <v>2026</v>
      </c>
      <c r="D496" s="5">
        <f t="shared" si="61"/>
        <v>2</v>
      </c>
      <c r="E496" s="4">
        <f t="shared" si="62"/>
        <v>4</v>
      </c>
      <c r="F496" s="3" t="str">
        <f t="shared" si="63"/>
        <v>Apr</v>
      </c>
      <c r="G496" s="4" t="s">
        <v>20</v>
      </c>
      <c r="H496" s="4" t="s">
        <v>33</v>
      </c>
      <c r="I496" s="4" t="s">
        <v>2</v>
      </c>
      <c r="J496" s="4" t="s">
        <v>13</v>
      </c>
      <c r="K496" s="4" t="s">
        <v>9</v>
      </c>
      <c r="L496" s="4" t="s">
        <v>46</v>
      </c>
      <c r="M496" s="6">
        <v>3</v>
      </c>
      <c r="N496" s="7">
        <v>72.11</v>
      </c>
      <c r="O496" s="8">
        <v>0.05</v>
      </c>
      <c r="P496" s="7">
        <v>31.63</v>
      </c>
      <c r="Q496" s="7">
        <f t="shared" si="56"/>
        <v>205.51349999999996</v>
      </c>
      <c r="R496" s="7">
        <f t="shared" si="57"/>
        <v>94.89</v>
      </c>
      <c r="S496" s="7">
        <f t="shared" si="58"/>
        <v>110.62349999999996</v>
      </c>
      <c r="T496" s="9">
        <f t="shared" si="59"/>
        <v>0.5382785072513484</v>
      </c>
      <c r="U496" s="10">
        <v>1</v>
      </c>
    </row>
    <row r="497" spans="1:21" ht="15.6" x14ac:dyDescent="0.3">
      <c r="A497" s="11">
        <v>1153</v>
      </c>
      <c r="B497" s="12">
        <v>46116</v>
      </c>
      <c r="C497" s="4">
        <f t="shared" si="60"/>
        <v>2026</v>
      </c>
      <c r="D497" s="5">
        <f t="shared" si="61"/>
        <v>2</v>
      </c>
      <c r="E497" s="4">
        <f t="shared" si="62"/>
        <v>4</v>
      </c>
      <c r="F497" s="3" t="str">
        <f t="shared" si="63"/>
        <v>Apr</v>
      </c>
      <c r="G497" s="13" t="s">
        <v>11</v>
      </c>
      <c r="H497" s="13" t="s">
        <v>52</v>
      </c>
      <c r="I497" s="13" t="s">
        <v>19</v>
      </c>
      <c r="J497" s="13" t="s">
        <v>13</v>
      </c>
      <c r="K497" s="13" t="s">
        <v>9</v>
      </c>
      <c r="L497" s="13" t="s">
        <v>10</v>
      </c>
      <c r="M497" s="14">
        <v>4</v>
      </c>
      <c r="N497" s="15">
        <v>90.15</v>
      </c>
      <c r="O497" s="16">
        <v>0</v>
      </c>
      <c r="P497" s="15">
        <v>44.9</v>
      </c>
      <c r="Q497" s="15">
        <f t="shared" si="56"/>
        <v>360.6</v>
      </c>
      <c r="R497" s="15">
        <f t="shared" si="57"/>
        <v>179.6</v>
      </c>
      <c r="S497" s="15">
        <f t="shared" si="58"/>
        <v>181.00000000000003</v>
      </c>
      <c r="T497" s="17">
        <f t="shared" si="59"/>
        <v>0.50194120909595119</v>
      </c>
      <c r="U497" s="18">
        <v>1</v>
      </c>
    </row>
    <row r="498" spans="1:21" ht="15.6" x14ac:dyDescent="0.3">
      <c r="A498" s="2">
        <v>1383</v>
      </c>
      <c r="B498" s="3">
        <v>46116</v>
      </c>
      <c r="C498" s="4">
        <f t="shared" si="60"/>
        <v>2026</v>
      </c>
      <c r="D498" s="5">
        <f t="shared" si="61"/>
        <v>2</v>
      </c>
      <c r="E498" s="4">
        <f t="shared" si="62"/>
        <v>4</v>
      </c>
      <c r="F498" s="3" t="str">
        <f t="shared" si="63"/>
        <v>Apr</v>
      </c>
      <c r="G498" s="4" t="s">
        <v>20</v>
      </c>
      <c r="H498" s="4" t="s">
        <v>21</v>
      </c>
      <c r="I498" s="4" t="s">
        <v>19</v>
      </c>
      <c r="J498" s="4" t="s">
        <v>3</v>
      </c>
      <c r="K498" s="4" t="s">
        <v>4</v>
      </c>
      <c r="L498" s="4" t="s">
        <v>22</v>
      </c>
      <c r="M498" s="6">
        <v>1</v>
      </c>
      <c r="N498" s="7">
        <v>50.7</v>
      </c>
      <c r="O498" s="8">
        <v>0.05</v>
      </c>
      <c r="P498" s="7">
        <v>21.85</v>
      </c>
      <c r="Q498" s="7">
        <f t="shared" si="56"/>
        <v>48.164999999999999</v>
      </c>
      <c r="R498" s="7">
        <f t="shared" si="57"/>
        <v>21.85</v>
      </c>
      <c r="S498" s="7">
        <f t="shared" si="58"/>
        <v>26.314999999999998</v>
      </c>
      <c r="T498" s="9">
        <f t="shared" si="59"/>
        <v>0.54635108481262329</v>
      </c>
      <c r="U498" s="10">
        <v>1</v>
      </c>
    </row>
    <row r="499" spans="1:21" ht="15.6" x14ac:dyDescent="0.3">
      <c r="A499" s="11">
        <v>2583</v>
      </c>
      <c r="B499" s="12">
        <v>46116</v>
      </c>
      <c r="C499" s="4">
        <f t="shared" si="60"/>
        <v>2026</v>
      </c>
      <c r="D499" s="5">
        <f t="shared" si="61"/>
        <v>2</v>
      </c>
      <c r="E499" s="4">
        <f t="shared" si="62"/>
        <v>4</v>
      </c>
      <c r="F499" s="3" t="str">
        <f t="shared" si="63"/>
        <v>Apr</v>
      </c>
      <c r="G499" s="13" t="s">
        <v>0</v>
      </c>
      <c r="H499" s="13" t="s">
        <v>1</v>
      </c>
      <c r="I499" s="13" t="s">
        <v>2</v>
      </c>
      <c r="J499" s="13" t="s">
        <v>3</v>
      </c>
      <c r="K499" s="13" t="s">
        <v>34</v>
      </c>
      <c r="L499" s="13" t="s">
        <v>35</v>
      </c>
      <c r="M499" s="14">
        <v>1</v>
      </c>
      <c r="N499" s="15">
        <v>41.13</v>
      </c>
      <c r="O499" s="16">
        <v>0</v>
      </c>
      <c r="P499" s="15">
        <v>15.04</v>
      </c>
      <c r="Q499" s="15">
        <f t="shared" si="56"/>
        <v>41.13</v>
      </c>
      <c r="R499" s="15">
        <f t="shared" si="57"/>
        <v>15.04</v>
      </c>
      <c r="S499" s="15">
        <f t="shared" si="58"/>
        <v>26.090000000000003</v>
      </c>
      <c r="T499" s="17">
        <f t="shared" si="59"/>
        <v>0.63433017262338931</v>
      </c>
      <c r="U499" s="18">
        <v>1</v>
      </c>
    </row>
    <row r="500" spans="1:21" ht="15.6" x14ac:dyDescent="0.3">
      <c r="A500" s="2">
        <v>4074</v>
      </c>
      <c r="B500" s="3">
        <v>46116</v>
      </c>
      <c r="C500" s="4">
        <f t="shared" si="60"/>
        <v>2026</v>
      </c>
      <c r="D500" s="5">
        <f t="shared" si="61"/>
        <v>2</v>
      </c>
      <c r="E500" s="4">
        <f t="shared" si="62"/>
        <v>4</v>
      </c>
      <c r="F500" s="3" t="str">
        <f t="shared" si="63"/>
        <v>Apr</v>
      </c>
      <c r="G500" s="4" t="s">
        <v>6</v>
      </c>
      <c r="H500" s="4" t="s">
        <v>7</v>
      </c>
      <c r="I500" s="4" t="s">
        <v>19</v>
      </c>
      <c r="J500" s="4" t="s">
        <v>3</v>
      </c>
      <c r="K500" s="4" t="s">
        <v>23</v>
      </c>
      <c r="L500" s="4" t="s">
        <v>51</v>
      </c>
      <c r="M500" s="6">
        <v>1</v>
      </c>
      <c r="N500" s="7">
        <v>121.66</v>
      </c>
      <c r="O500" s="8">
        <v>0</v>
      </c>
      <c r="P500" s="7">
        <v>61.37</v>
      </c>
      <c r="Q500" s="7">
        <f t="shared" si="56"/>
        <v>121.66</v>
      </c>
      <c r="R500" s="7">
        <f t="shared" si="57"/>
        <v>61.37</v>
      </c>
      <c r="S500" s="7">
        <f t="shared" si="58"/>
        <v>60.29</v>
      </c>
      <c r="T500" s="9">
        <f t="shared" si="59"/>
        <v>0.49556140062469178</v>
      </c>
      <c r="U500" s="10">
        <v>1</v>
      </c>
    </row>
    <row r="501" spans="1:21" ht="15.6" x14ac:dyDescent="0.3">
      <c r="A501" s="11">
        <v>4301</v>
      </c>
      <c r="B501" s="12">
        <v>46116</v>
      </c>
      <c r="C501" s="4">
        <f t="shared" si="60"/>
        <v>2026</v>
      </c>
      <c r="D501" s="5">
        <f t="shared" si="61"/>
        <v>2</v>
      </c>
      <c r="E501" s="4">
        <f t="shared" si="62"/>
        <v>4</v>
      </c>
      <c r="F501" s="3" t="str">
        <f t="shared" si="63"/>
        <v>Apr</v>
      </c>
      <c r="G501" s="13" t="s">
        <v>11</v>
      </c>
      <c r="H501" s="13" t="s">
        <v>52</v>
      </c>
      <c r="I501" s="13" t="s">
        <v>19</v>
      </c>
      <c r="J501" s="13" t="s">
        <v>13</v>
      </c>
      <c r="K501" s="13" t="s">
        <v>34</v>
      </c>
      <c r="L501" s="13" t="s">
        <v>38</v>
      </c>
      <c r="M501" s="14">
        <v>1</v>
      </c>
      <c r="N501" s="15">
        <v>122.77</v>
      </c>
      <c r="O501" s="16">
        <v>0.1</v>
      </c>
      <c r="P501" s="15">
        <v>70.59</v>
      </c>
      <c r="Q501" s="15">
        <f t="shared" si="56"/>
        <v>110.49299999999999</v>
      </c>
      <c r="R501" s="15">
        <f t="shared" si="57"/>
        <v>70.59</v>
      </c>
      <c r="S501" s="15">
        <f t="shared" si="58"/>
        <v>39.902999999999992</v>
      </c>
      <c r="T501" s="17">
        <f t="shared" si="59"/>
        <v>0.36113599956558329</v>
      </c>
      <c r="U501" s="18">
        <v>1</v>
      </c>
    </row>
    <row r="502" spans="1:21" ht="15.6" x14ac:dyDescent="0.3">
      <c r="A502" s="2">
        <v>4692</v>
      </c>
      <c r="B502" s="3">
        <v>46116</v>
      </c>
      <c r="C502" s="4">
        <f t="shared" si="60"/>
        <v>2026</v>
      </c>
      <c r="D502" s="5">
        <f t="shared" si="61"/>
        <v>2</v>
      </c>
      <c r="E502" s="4">
        <f t="shared" si="62"/>
        <v>4</v>
      </c>
      <c r="F502" s="3" t="str">
        <f t="shared" si="63"/>
        <v>Apr</v>
      </c>
      <c r="G502" s="4" t="s">
        <v>20</v>
      </c>
      <c r="H502" s="4" t="s">
        <v>47</v>
      </c>
      <c r="I502" s="4" t="s">
        <v>2</v>
      </c>
      <c r="J502" s="4" t="s">
        <v>3</v>
      </c>
      <c r="K502" s="4" t="s">
        <v>4</v>
      </c>
      <c r="L502" s="4" t="s">
        <v>22</v>
      </c>
      <c r="M502" s="6">
        <v>1</v>
      </c>
      <c r="N502" s="7">
        <v>49.96</v>
      </c>
      <c r="O502" s="8">
        <v>0</v>
      </c>
      <c r="P502" s="7">
        <v>22.13</v>
      </c>
      <c r="Q502" s="7">
        <f t="shared" si="56"/>
        <v>49.96</v>
      </c>
      <c r="R502" s="7">
        <f t="shared" si="57"/>
        <v>22.13</v>
      </c>
      <c r="S502" s="7">
        <f t="shared" si="58"/>
        <v>27.830000000000002</v>
      </c>
      <c r="T502" s="9">
        <f t="shared" si="59"/>
        <v>0.55704563650920735</v>
      </c>
      <c r="U502" s="10">
        <v>1</v>
      </c>
    </row>
    <row r="503" spans="1:21" ht="15.6" x14ac:dyDescent="0.3">
      <c r="A503" s="11">
        <v>1951</v>
      </c>
      <c r="B503" s="12">
        <v>46117</v>
      </c>
      <c r="C503" s="4">
        <f t="shared" si="60"/>
        <v>2026</v>
      </c>
      <c r="D503" s="5">
        <f t="shared" si="61"/>
        <v>2</v>
      </c>
      <c r="E503" s="4">
        <f t="shared" si="62"/>
        <v>4</v>
      </c>
      <c r="F503" s="3" t="str">
        <f t="shared" si="63"/>
        <v>Apr</v>
      </c>
      <c r="G503" s="13" t="s">
        <v>20</v>
      </c>
      <c r="H503" s="13" t="s">
        <v>33</v>
      </c>
      <c r="I503" s="13" t="s">
        <v>28</v>
      </c>
      <c r="J503" s="13" t="s">
        <v>3</v>
      </c>
      <c r="K503" s="13" t="s">
        <v>9</v>
      </c>
      <c r="L503" s="13" t="s">
        <v>37</v>
      </c>
      <c r="M503" s="14">
        <v>2</v>
      </c>
      <c r="N503" s="15">
        <v>155.13</v>
      </c>
      <c r="O503" s="16">
        <v>0.15</v>
      </c>
      <c r="P503" s="15">
        <v>80.959999999999994</v>
      </c>
      <c r="Q503" s="15">
        <f t="shared" si="56"/>
        <v>263.721</v>
      </c>
      <c r="R503" s="15">
        <f t="shared" si="57"/>
        <v>161.91999999999999</v>
      </c>
      <c r="S503" s="15">
        <f t="shared" si="58"/>
        <v>101.80100000000002</v>
      </c>
      <c r="T503" s="17">
        <f t="shared" si="59"/>
        <v>0.38601779911345707</v>
      </c>
      <c r="U503" s="18">
        <v>1</v>
      </c>
    </row>
    <row r="504" spans="1:21" ht="15.6" x14ac:dyDescent="0.3">
      <c r="A504" s="2">
        <v>2111</v>
      </c>
      <c r="B504" s="3">
        <v>46117</v>
      </c>
      <c r="C504" s="4">
        <f t="shared" si="60"/>
        <v>2026</v>
      </c>
      <c r="D504" s="5">
        <f t="shared" si="61"/>
        <v>2</v>
      </c>
      <c r="E504" s="4">
        <f t="shared" si="62"/>
        <v>4</v>
      </c>
      <c r="F504" s="3" t="str">
        <f t="shared" si="63"/>
        <v>Apr</v>
      </c>
      <c r="G504" s="4" t="s">
        <v>20</v>
      </c>
      <c r="H504" s="4" t="s">
        <v>47</v>
      </c>
      <c r="I504" s="4" t="s">
        <v>2</v>
      </c>
      <c r="J504" s="4" t="s">
        <v>13</v>
      </c>
      <c r="K504" s="4" t="s">
        <v>9</v>
      </c>
      <c r="L504" s="4" t="s">
        <v>46</v>
      </c>
      <c r="M504" s="6">
        <v>3</v>
      </c>
      <c r="N504" s="7">
        <v>69.83</v>
      </c>
      <c r="O504" s="8">
        <v>0.05</v>
      </c>
      <c r="P504" s="7">
        <v>31.53</v>
      </c>
      <c r="Q504" s="7">
        <f t="shared" si="56"/>
        <v>199.0155</v>
      </c>
      <c r="R504" s="7">
        <f t="shared" si="57"/>
        <v>94.59</v>
      </c>
      <c r="S504" s="7">
        <f t="shared" si="58"/>
        <v>104.4255</v>
      </c>
      <c r="T504" s="9">
        <f t="shared" si="59"/>
        <v>0.52471038687941396</v>
      </c>
      <c r="U504" s="10">
        <v>1</v>
      </c>
    </row>
    <row r="505" spans="1:21" ht="15.6" x14ac:dyDescent="0.3">
      <c r="A505" s="11">
        <v>2933</v>
      </c>
      <c r="B505" s="12">
        <v>46117</v>
      </c>
      <c r="C505" s="4">
        <f t="shared" si="60"/>
        <v>2026</v>
      </c>
      <c r="D505" s="5">
        <f t="shared" si="61"/>
        <v>2</v>
      </c>
      <c r="E505" s="4">
        <f t="shared" si="62"/>
        <v>4</v>
      </c>
      <c r="F505" s="3" t="str">
        <f t="shared" si="63"/>
        <v>Apr</v>
      </c>
      <c r="G505" s="13" t="s">
        <v>6</v>
      </c>
      <c r="H505" s="13" t="s">
        <v>27</v>
      </c>
      <c r="I505" s="13" t="s">
        <v>19</v>
      </c>
      <c r="J505" s="13" t="s">
        <v>3</v>
      </c>
      <c r="K505" s="13" t="s">
        <v>14</v>
      </c>
      <c r="L505" s="13" t="s">
        <v>15</v>
      </c>
      <c r="M505" s="14">
        <v>1</v>
      </c>
      <c r="N505" s="15">
        <v>35.4</v>
      </c>
      <c r="O505" s="16">
        <v>0</v>
      </c>
      <c r="P505" s="15">
        <v>13.37</v>
      </c>
      <c r="Q505" s="15">
        <f t="shared" si="56"/>
        <v>35.4</v>
      </c>
      <c r="R505" s="15">
        <f t="shared" si="57"/>
        <v>13.37</v>
      </c>
      <c r="S505" s="15">
        <f t="shared" si="58"/>
        <v>22.03</v>
      </c>
      <c r="T505" s="17">
        <f t="shared" si="59"/>
        <v>0.62231638418079105</v>
      </c>
      <c r="U505" s="18">
        <v>1</v>
      </c>
    </row>
    <row r="506" spans="1:21" ht="15.6" x14ac:dyDescent="0.3">
      <c r="A506" s="2">
        <v>3263</v>
      </c>
      <c r="B506" s="3">
        <v>46117</v>
      </c>
      <c r="C506" s="4">
        <f t="shared" si="60"/>
        <v>2026</v>
      </c>
      <c r="D506" s="5">
        <f t="shared" si="61"/>
        <v>2</v>
      </c>
      <c r="E506" s="4">
        <f t="shared" si="62"/>
        <v>4</v>
      </c>
      <c r="F506" s="3" t="str">
        <f t="shared" si="63"/>
        <v>Apr</v>
      </c>
      <c r="G506" s="4" t="s">
        <v>20</v>
      </c>
      <c r="H506" s="4" t="s">
        <v>31</v>
      </c>
      <c r="I506" s="4" t="s">
        <v>2</v>
      </c>
      <c r="J506" s="4" t="s">
        <v>13</v>
      </c>
      <c r="K506" s="4" t="s">
        <v>34</v>
      </c>
      <c r="L506" s="4" t="s">
        <v>45</v>
      </c>
      <c r="M506" s="6">
        <v>1</v>
      </c>
      <c r="N506" s="7">
        <v>51.75</v>
      </c>
      <c r="O506" s="8">
        <v>0.1</v>
      </c>
      <c r="P506" s="7">
        <v>22.1</v>
      </c>
      <c r="Q506" s="7">
        <f t="shared" si="56"/>
        <v>46.575000000000003</v>
      </c>
      <c r="R506" s="7">
        <f t="shared" si="57"/>
        <v>22.1</v>
      </c>
      <c r="S506" s="7">
        <f t="shared" si="58"/>
        <v>24.475000000000001</v>
      </c>
      <c r="T506" s="9">
        <f t="shared" si="59"/>
        <v>0.52549651100375738</v>
      </c>
      <c r="U506" s="10">
        <v>1</v>
      </c>
    </row>
    <row r="507" spans="1:21" ht="15.6" x14ac:dyDescent="0.3">
      <c r="A507" s="11">
        <v>4764</v>
      </c>
      <c r="B507" s="12">
        <v>46117</v>
      </c>
      <c r="C507" s="4">
        <f t="shared" si="60"/>
        <v>2026</v>
      </c>
      <c r="D507" s="5">
        <f t="shared" si="61"/>
        <v>2</v>
      </c>
      <c r="E507" s="4">
        <f t="shared" si="62"/>
        <v>4</v>
      </c>
      <c r="F507" s="3" t="str">
        <f t="shared" si="63"/>
        <v>Apr</v>
      </c>
      <c r="G507" s="13" t="s">
        <v>20</v>
      </c>
      <c r="H507" s="13" t="s">
        <v>47</v>
      </c>
      <c r="I507" s="13" t="s">
        <v>28</v>
      </c>
      <c r="J507" s="13" t="s">
        <v>13</v>
      </c>
      <c r="K507" s="13" t="s">
        <v>4</v>
      </c>
      <c r="L507" s="13" t="s">
        <v>26</v>
      </c>
      <c r="M507" s="14">
        <v>6</v>
      </c>
      <c r="N507" s="15">
        <v>39.6</v>
      </c>
      <c r="O507" s="16">
        <v>0.15</v>
      </c>
      <c r="P507" s="15">
        <v>17.010000000000002</v>
      </c>
      <c r="Q507" s="15">
        <f t="shared" si="56"/>
        <v>201.96</v>
      </c>
      <c r="R507" s="15">
        <f t="shared" si="57"/>
        <v>102.06</v>
      </c>
      <c r="S507" s="15">
        <f t="shared" si="58"/>
        <v>99.9</v>
      </c>
      <c r="T507" s="17">
        <f t="shared" si="59"/>
        <v>0.49465240641711233</v>
      </c>
      <c r="U507" s="18">
        <v>1</v>
      </c>
    </row>
    <row r="508" spans="1:21" ht="15.6" x14ac:dyDescent="0.3">
      <c r="A508" s="2">
        <v>28</v>
      </c>
      <c r="B508" s="3">
        <v>46118</v>
      </c>
      <c r="C508" s="4">
        <f t="shared" si="60"/>
        <v>2026</v>
      </c>
      <c r="D508" s="5">
        <f t="shared" si="61"/>
        <v>2</v>
      </c>
      <c r="E508" s="4">
        <f t="shared" si="62"/>
        <v>4</v>
      </c>
      <c r="F508" s="3" t="str">
        <f t="shared" si="63"/>
        <v>Apr</v>
      </c>
      <c r="G508" s="4" t="s">
        <v>6</v>
      </c>
      <c r="H508" s="4" t="s">
        <v>27</v>
      </c>
      <c r="I508" s="4" t="s">
        <v>19</v>
      </c>
      <c r="J508" s="4" t="s">
        <v>13</v>
      </c>
      <c r="K508" s="4" t="s">
        <v>34</v>
      </c>
      <c r="L508" s="4" t="s">
        <v>38</v>
      </c>
      <c r="M508" s="6">
        <v>2</v>
      </c>
      <c r="N508" s="7">
        <v>125.94</v>
      </c>
      <c r="O508" s="8">
        <v>0.05</v>
      </c>
      <c r="P508" s="7">
        <v>70.94</v>
      </c>
      <c r="Q508" s="7">
        <f t="shared" si="56"/>
        <v>239.28599999999997</v>
      </c>
      <c r="R508" s="7">
        <f t="shared" si="57"/>
        <v>141.88</v>
      </c>
      <c r="S508" s="7">
        <f t="shared" si="58"/>
        <v>97.405999999999977</v>
      </c>
      <c r="T508" s="9">
        <f t="shared" si="59"/>
        <v>0.40706936469329585</v>
      </c>
      <c r="U508" s="10">
        <v>1</v>
      </c>
    </row>
    <row r="509" spans="1:21" ht="15.6" x14ac:dyDescent="0.3">
      <c r="A509" s="11">
        <v>581</v>
      </c>
      <c r="B509" s="12">
        <v>46118</v>
      </c>
      <c r="C509" s="4">
        <f t="shared" si="60"/>
        <v>2026</v>
      </c>
      <c r="D509" s="5">
        <f t="shared" si="61"/>
        <v>2</v>
      </c>
      <c r="E509" s="4">
        <f t="shared" si="62"/>
        <v>4</v>
      </c>
      <c r="F509" s="3" t="str">
        <f t="shared" si="63"/>
        <v>Apr</v>
      </c>
      <c r="G509" s="13" t="s">
        <v>6</v>
      </c>
      <c r="H509" s="13" t="s">
        <v>7</v>
      </c>
      <c r="I509" s="13" t="s">
        <v>2</v>
      </c>
      <c r="J509" s="13" t="s">
        <v>3</v>
      </c>
      <c r="K509" s="13" t="s">
        <v>23</v>
      </c>
      <c r="L509" s="13" t="s">
        <v>51</v>
      </c>
      <c r="M509" s="14">
        <v>3</v>
      </c>
      <c r="N509" s="15">
        <v>124.67</v>
      </c>
      <c r="O509" s="16">
        <v>0</v>
      </c>
      <c r="P509" s="15">
        <v>61.46</v>
      </c>
      <c r="Q509" s="15">
        <f t="shared" si="56"/>
        <v>374.01</v>
      </c>
      <c r="R509" s="15">
        <f t="shared" si="57"/>
        <v>184.38</v>
      </c>
      <c r="S509" s="15">
        <f t="shared" si="58"/>
        <v>189.63</v>
      </c>
      <c r="T509" s="17">
        <f t="shared" si="59"/>
        <v>0.50701852891633914</v>
      </c>
      <c r="U509" s="18">
        <v>1</v>
      </c>
    </row>
    <row r="510" spans="1:21" ht="15.6" x14ac:dyDescent="0.3">
      <c r="A510" s="2">
        <v>643</v>
      </c>
      <c r="B510" s="3">
        <v>46118</v>
      </c>
      <c r="C510" s="4">
        <f t="shared" si="60"/>
        <v>2026</v>
      </c>
      <c r="D510" s="5">
        <f t="shared" si="61"/>
        <v>2</v>
      </c>
      <c r="E510" s="4">
        <f t="shared" si="62"/>
        <v>4</v>
      </c>
      <c r="F510" s="3" t="str">
        <f t="shared" si="63"/>
        <v>Apr</v>
      </c>
      <c r="G510" s="4" t="s">
        <v>20</v>
      </c>
      <c r="H510" s="4" t="s">
        <v>33</v>
      </c>
      <c r="I510" s="4" t="s">
        <v>2</v>
      </c>
      <c r="J510" s="4" t="s">
        <v>3</v>
      </c>
      <c r="K510" s="4" t="s">
        <v>9</v>
      </c>
      <c r="L510" s="4" t="s">
        <v>46</v>
      </c>
      <c r="M510" s="6">
        <v>2</v>
      </c>
      <c r="N510" s="7">
        <v>72.260000000000005</v>
      </c>
      <c r="O510" s="8">
        <v>0</v>
      </c>
      <c r="P510" s="7">
        <v>33.21</v>
      </c>
      <c r="Q510" s="7">
        <f t="shared" si="56"/>
        <v>144.52000000000001</v>
      </c>
      <c r="R510" s="7">
        <f t="shared" si="57"/>
        <v>66.42</v>
      </c>
      <c r="S510" s="7">
        <f t="shared" si="58"/>
        <v>78.100000000000009</v>
      </c>
      <c r="T510" s="9">
        <f t="shared" si="59"/>
        <v>0.54040963188486024</v>
      </c>
      <c r="U510" s="10">
        <v>1</v>
      </c>
    </row>
    <row r="511" spans="1:21" ht="15.6" x14ac:dyDescent="0.3">
      <c r="A511" s="11">
        <v>1907</v>
      </c>
      <c r="B511" s="12">
        <v>46118</v>
      </c>
      <c r="C511" s="4">
        <f t="shared" si="60"/>
        <v>2026</v>
      </c>
      <c r="D511" s="5">
        <f t="shared" si="61"/>
        <v>2</v>
      </c>
      <c r="E511" s="4">
        <f t="shared" si="62"/>
        <v>4</v>
      </c>
      <c r="F511" s="3" t="str">
        <f t="shared" si="63"/>
        <v>Apr</v>
      </c>
      <c r="G511" s="13" t="s">
        <v>6</v>
      </c>
      <c r="H511" s="13" t="s">
        <v>43</v>
      </c>
      <c r="I511" s="13" t="s">
        <v>8</v>
      </c>
      <c r="J511" s="13" t="s">
        <v>16</v>
      </c>
      <c r="K511" s="13" t="s">
        <v>4</v>
      </c>
      <c r="L511" s="13" t="s">
        <v>22</v>
      </c>
      <c r="M511" s="14">
        <v>10</v>
      </c>
      <c r="N511" s="15">
        <v>50.64</v>
      </c>
      <c r="O511" s="16">
        <v>0.2</v>
      </c>
      <c r="P511" s="15">
        <v>22.99</v>
      </c>
      <c r="Q511" s="15">
        <f t="shared" si="56"/>
        <v>405.12</v>
      </c>
      <c r="R511" s="15">
        <f t="shared" si="57"/>
        <v>229.89999999999998</v>
      </c>
      <c r="S511" s="15">
        <f t="shared" si="58"/>
        <v>175.22000000000003</v>
      </c>
      <c r="T511" s="17">
        <f t="shared" si="59"/>
        <v>0.43251382306477099</v>
      </c>
      <c r="U511" s="18">
        <v>1</v>
      </c>
    </row>
    <row r="512" spans="1:21" ht="15.6" x14ac:dyDescent="0.3">
      <c r="A512" s="2">
        <v>1950</v>
      </c>
      <c r="B512" s="3">
        <v>46118</v>
      </c>
      <c r="C512" s="4">
        <f t="shared" si="60"/>
        <v>2026</v>
      </c>
      <c r="D512" s="5">
        <f t="shared" si="61"/>
        <v>2</v>
      </c>
      <c r="E512" s="4">
        <f t="shared" si="62"/>
        <v>4</v>
      </c>
      <c r="F512" s="3" t="str">
        <f t="shared" si="63"/>
        <v>Apr</v>
      </c>
      <c r="G512" s="4" t="s">
        <v>0</v>
      </c>
      <c r="H512" s="4" t="s">
        <v>36</v>
      </c>
      <c r="I512" s="4" t="s">
        <v>2</v>
      </c>
      <c r="J512" s="4" t="s">
        <v>13</v>
      </c>
      <c r="K512" s="4" t="s">
        <v>9</v>
      </c>
      <c r="L512" s="4" t="s">
        <v>46</v>
      </c>
      <c r="M512" s="6">
        <v>1</v>
      </c>
      <c r="N512" s="7">
        <v>73</v>
      </c>
      <c r="O512" s="8">
        <v>0</v>
      </c>
      <c r="P512" s="7">
        <v>32.4</v>
      </c>
      <c r="Q512" s="7">
        <f t="shared" si="56"/>
        <v>73</v>
      </c>
      <c r="R512" s="7">
        <f t="shared" si="57"/>
        <v>32.4</v>
      </c>
      <c r="S512" s="7">
        <f t="shared" si="58"/>
        <v>40.6</v>
      </c>
      <c r="T512" s="9">
        <f t="shared" si="59"/>
        <v>0.55616438356164388</v>
      </c>
      <c r="U512" s="10">
        <v>1</v>
      </c>
    </row>
    <row r="513" spans="1:21" ht="15.6" x14ac:dyDescent="0.3">
      <c r="A513" s="11">
        <v>2443</v>
      </c>
      <c r="B513" s="12">
        <v>46118</v>
      </c>
      <c r="C513" s="4">
        <f t="shared" si="60"/>
        <v>2026</v>
      </c>
      <c r="D513" s="5">
        <f t="shared" si="61"/>
        <v>2</v>
      </c>
      <c r="E513" s="4">
        <f t="shared" si="62"/>
        <v>4</v>
      </c>
      <c r="F513" s="3" t="str">
        <f t="shared" si="63"/>
        <v>Apr</v>
      </c>
      <c r="G513" s="13" t="s">
        <v>0</v>
      </c>
      <c r="H513" s="13" t="s">
        <v>50</v>
      </c>
      <c r="I513" s="13" t="s">
        <v>2</v>
      </c>
      <c r="J513" s="13" t="s">
        <v>3</v>
      </c>
      <c r="K513" s="13" t="s">
        <v>14</v>
      </c>
      <c r="L513" s="13" t="s">
        <v>15</v>
      </c>
      <c r="M513" s="14">
        <v>1</v>
      </c>
      <c r="N513" s="15">
        <v>35.700000000000003</v>
      </c>
      <c r="O513" s="16">
        <v>0</v>
      </c>
      <c r="P513" s="15">
        <v>13.8</v>
      </c>
      <c r="Q513" s="15">
        <f t="shared" si="56"/>
        <v>35.700000000000003</v>
      </c>
      <c r="R513" s="15">
        <f t="shared" si="57"/>
        <v>13.8</v>
      </c>
      <c r="S513" s="15">
        <f t="shared" si="58"/>
        <v>21.900000000000002</v>
      </c>
      <c r="T513" s="17">
        <f t="shared" si="59"/>
        <v>0.61344537815126055</v>
      </c>
      <c r="U513" s="18">
        <v>1</v>
      </c>
    </row>
    <row r="514" spans="1:21" ht="15.6" x14ac:dyDescent="0.3">
      <c r="A514" s="2">
        <v>2480</v>
      </c>
      <c r="B514" s="3">
        <v>46118</v>
      </c>
      <c r="C514" s="4">
        <f t="shared" si="60"/>
        <v>2026</v>
      </c>
      <c r="D514" s="5">
        <f t="shared" si="61"/>
        <v>2</v>
      </c>
      <c r="E514" s="4">
        <f t="shared" si="62"/>
        <v>4</v>
      </c>
      <c r="F514" s="3" t="str">
        <f t="shared" si="63"/>
        <v>Apr</v>
      </c>
      <c r="G514" s="4" t="s">
        <v>11</v>
      </c>
      <c r="H514" s="4" t="s">
        <v>52</v>
      </c>
      <c r="I514" s="4" t="s">
        <v>8</v>
      </c>
      <c r="J514" s="4" t="s">
        <v>13</v>
      </c>
      <c r="K514" s="4" t="s">
        <v>9</v>
      </c>
      <c r="L514" s="4" t="s">
        <v>37</v>
      </c>
      <c r="M514" s="6">
        <v>8</v>
      </c>
      <c r="N514" s="7">
        <v>152.41999999999999</v>
      </c>
      <c r="O514" s="8">
        <v>0.05</v>
      </c>
      <c r="P514" s="7">
        <v>80.11</v>
      </c>
      <c r="Q514" s="7">
        <f t="shared" ref="Q514:Q577" si="64">M514*N514*(1-O514)</f>
        <v>1158.3919999999998</v>
      </c>
      <c r="R514" s="7">
        <f t="shared" ref="R514:R577" si="65">M514*P514</f>
        <v>640.88</v>
      </c>
      <c r="S514" s="7">
        <f t="shared" ref="S514:S577" si="66">Q514-R514</f>
        <v>517.51199999999983</v>
      </c>
      <c r="T514" s="9">
        <f t="shared" ref="T514:T577" si="67">IFERROR(S514/Q514,0)</f>
        <v>0.44675032286134564</v>
      </c>
      <c r="U514" s="10">
        <v>1</v>
      </c>
    </row>
    <row r="515" spans="1:21" ht="15.6" x14ac:dyDescent="0.3">
      <c r="A515" s="11">
        <v>2515</v>
      </c>
      <c r="B515" s="12">
        <v>46118</v>
      </c>
      <c r="C515" s="4">
        <f t="shared" ref="C515:C578" si="68">YEAR(B515)</f>
        <v>2026</v>
      </c>
      <c r="D515" s="5">
        <f t="shared" ref="D515:D578" si="69">ROUNDUP(MONTH(B515)/3,0)</f>
        <v>2</v>
      </c>
      <c r="E515" s="4">
        <f t="shared" ref="E515:E578" si="70">MONTH(B515)</f>
        <v>4</v>
      </c>
      <c r="F515" s="3" t="str">
        <f t="shared" ref="F515:F578" si="71">TEXT(B515,"MMM")</f>
        <v>Apr</v>
      </c>
      <c r="G515" s="13" t="s">
        <v>20</v>
      </c>
      <c r="H515" s="13" t="s">
        <v>33</v>
      </c>
      <c r="I515" s="13" t="s">
        <v>2</v>
      </c>
      <c r="J515" s="13" t="s">
        <v>3</v>
      </c>
      <c r="K515" s="13" t="s">
        <v>4</v>
      </c>
      <c r="L515" s="13" t="s">
        <v>5</v>
      </c>
      <c r="M515" s="14">
        <v>1</v>
      </c>
      <c r="N515" s="15">
        <v>81.78</v>
      </c>
      <c r="O515" s="16">
        <v>0</v>
      </c>
      <c r="P515" s="15">
        <v>42.82</v>
      </c>
      <c r="Q515" s="15">
        <f t="shared" si="64"/>
        <v>81.78</v>
      </c>
      <c r="R515" s="15">
        <f t="shared" si="65"/>
        <v>42.82</v>
      </c>
      <c r="S515" s="15">
        <f t="shared" si="66"/>
        <v>38.96</v>
      </c>
      <c r="T515" s="17">
        <f t="shared" si="67"/>
        <v>0.47640009782342874</v>
      </c>
      <c r="U515" s="18">
        <v>1</v>
      </c>
    </row>
    <row r="516" spans="1:21" ht="15.6" x14ac:dyDescent="0.3">
      <c r="A516" s="2">
        <v>2829</v>
      </c>
      <c r="B516" s="3">
        <v>46118</v>
      </c>
      <c r="C516" s="4">
        <f t="shared" si="68"/>
        <v>2026</v>
      </c>
      <c r="D516" s="5">
        <f t="shared" si="69"/>
        <v>2</v>
      </c>
      <c r="E516" s="4">
        <f t="shared" si="70"/>
        <v>4</v>
      </c>
      <c r="F516" s="3" t="str">
        <f t="shared" si="71"/>
        <v>Apr</v>
      </c>
      <c r="G516" s="4" t="s">
        <v>6</v>
      </c>
      <c r="H516" s="4" t="s">
        <v>27</v>
      </c>
      <c r="I516" s="4" t="s">
        <v>2</v>
      </c>
      <c r="J516" s="4" t="s">
        <v>16</v>
      </c>
      <c r="K516" s="4" t="s">
        <v>4</v>
      </c>
      <c r="L516" s="4" t="s">
        <v>30</v>
      </c>
      <c r="M516" s="6">
        <v>6</v>
      </c>
      <c r="N516" s="7">
        <v>102.59</v>
      </c>
      <c r="O516" s="8">
        <v>0.1</v>
      </c>
      <c r="P516" s="7">
        <v>49.6</v>
      </c>
      <c r="Q516" s="7">
        <f t="shared" si="64"/>
        <v>553.98599999999999</v>
      </c>
      <c r="R516" s="7">
        <f t="shared" si="65"/>
        <v>297.60000000000002</v>
      </c>
      <c r="S516" s="7">
        <f t="shared" si="66"/>
        <v>256.38599999999997</v>
      </c>
      <c r="T516" s="9">
        <f t="shared" si="67"/>
        <v>0.46280230908362302</v>
      </c>
      <c r="U516" s="10">
        <v>1</v>
      </c>
    </row>
    <row r="517" spans="1:21" ht="15.6" x14ac:dyDescent="0.3">
      <c r="A517" s="11">
        <v>4086</v>
      </c>
      <c r="B517" s="12">
        <v>46118</v>
      </c>
      <c r="C517" s="4">
        <f t="shared" si="68"/>
        <v>2026</v>
      </c>
      <c r="D517" s="5">
        <f t="shared" si="69"/>
        <v>2</v>
      </c>
      <c r="E517" s="4">
        <f t="shared" si="70"/>
        <v>4</v>
      </c>
      <c r="F517" s="3" t="str">
        <f t="shared" si="71"/>
        <v>Apr</v>
      </c>
      <c r="G517" s="13" t="s">
        <v>20</v>
      </c>
      <c r="H517" s="13" t="s">
        <v>33</v>
      </c>
      <c r="I517" s="13" t="s">
        <v>19</v>
      </c>
      <c r="J517" s="13" t="s">
        <v>3</v>
      </c>
      <c r="K517" s="13" t="s">
        <v>9</v>
      </c>
      <c r="L517" s="13" t="s">
        <v>37</v>
      </c>
      <c r="M517" s="14">
        <v>2</v>
      </c>
      <c r="N517" s="15">
        <v>152.44</v>
      </c>
      <c r="O517" s="16">
        <v>0.15</v>
      </c>
      <c r="P517" s="15">
        <v>76.680000000000007</v>
      </c>
      <c r="Q517" s="15">
        <f t="shared" si="64"/>
        <v>259.14799999999997</v>
      </c>
      <c r="R517" s="15">
        <f t="shared" si="65"/>
        <v>153.36000000000001</v>
      </c>
      <c r="S517" s="15">
        <f t="shared" si="66"/>
        <v>105.78799999999995</v>
      </c>
      <c r="T517" s="17">
        <f t="shared" si="67"/>
        <v>0.4082146109559015</v>
      </c>
      <c r="U517" s="18">
        <v>1</v>
      </c>
    </row>
    <row r="518" spans="1:21" ht="15.6" x14ac:dyDescent="0.3">
      <c r="A518" s="2">
        <v>4512</v>
      </c>
      <c r="B518" s="3">
        <v>46118</v>
      </c>
      <c r="C518" s="4">
        <f t="shared" si="68"/>
        <v>2026</v>
      </c>
      <c r="D518" s="5">
        <f t="shared" si="69"/>
        <v>2</v>
      </c>
      <c r="E518" s="4">
        <f t="shared" si="70"/>
        <v>4</v>
      </c>
      <c r="F518" s="3" t="str">
        <f t="shared" si="71"/>
        <v>Apr</v>
      </c>
      <c r="G518" s="4" t="s">
        <v>6</v>
      </c>
      <c r="H518" s="4" t="s">
        <v>7</v>
      </c>
      <c r="I518" s="4" t="s">
        <v>2</v>
      </c>
      <c r="J518" s="4" t="s">
        <v>13</v>
      </c>
      <c r="K518" s="4" t="s">
        <v>14</v>
      </c>
      <c r="L518" s="4" t="s">
        <v>44</v>
      </c>
      <c r="M518" s="6">
        <v>6</v>
      </c>
      <c r="N518" s="7">
        <v>136.29</v>
      </c>
      <c r="O518" s="8">
        <v>0</v>
      </c>
      <c r="P518" s="7">
        <v>68.209999999999994</v>
      </c>
      <c r="Q518" s="7">
        <f t="shared" si="64"/>
        <v>817.74</v>
      </c>
      <c r="R518" s="7">
        <f t="shared" si="65"/>
        <v>409.26</v>
      </c>
      <c r="S518" s="7">
        <f t="shared" si="66"/>
        <v>408.48</v>
      </c>
      <c r="T518" s="9">
        <f t="shared" si="67"/>
        <v>0.49952307579426225</v>
      </c>
      <c r="U518" s="10">
        <v>1</v>
      </c>
    </row>
    <row r="519" spans="1:21" ht="15.6" x14ac:dyDescent="0.3">
      <c r="A519" s="11">
        <v>4837</v>
      </c>
      <c r="B519" s="12">
        <v>46118</v>
      </c>
      <c r="C519" s="4">
        <f t="shared" si="68"/>
        <v>2026</v>
      </c>
      <c r="D519" s="5">
        <f t="shared" si="69"/>
        <v>2</v>
      </c>
      <c r="E519" s="4">
        <f t="shared" si="70"/>
        <v>4</v>
      </c>
      <c r="F519" s="3" t="str">
        <f t="shared" si="71"/>
        <v>Apr</v>
      </c>
      <c r="G519" s="13" t="s">
        <v>0</v>
      </c>
      <c r="H519" s="13" t="s">
        <v>36</v>
      </c>
      <c r="I519" s="13" t="s">
        <v>8</v>
      </c>
      <c r="J519" s="13" t="s">
        <v>16</v>
      </c>
      <c r="K519" s="13" t="s">
        <v>9</v>
      </c>
      <c r="L519" s="13" t="s">
        <v>37</v>
      </c>
      <c r="M519" s="14">
        <v>4</v>
      </c>
      <c r="N519" s="15">
        <v>157.51</v>
      </c>
      <c r="O519" s="16">
        <v>0.2</v>
      </c>
      <c r="P519" s="15">
        <v>79.209999999999994</v>
      </c>
      <c r="Q519" s="15">
        <f t="shared" si="64"/>
        <v>504.03199999999998</v>
      </c>
      <c r="R519" s="15">
        <f t="shared" si="65"/>
        <v>316.83999999999997</v>
      </c>
      <c r="S519" s="15">
        <f t="shared" si="66"/>
        <v>187.19200000000001</v>
      </c>
      <c r="T519" s="17">
        <f t="shared" si="67"/>
        <v>0.37138911815122855</v>
      </c>
      <c r="U519" s="18">
        <v>1</v>
      </c>
    </row>
    <row r="520" spans="1:21" ht="15.6" x14ac:dyDescent="0.3">
      <c r="A520" s="2">
        <v>1580</v>
      </c>
      <c r="B520" s="3">
        <v>46119</v>
      </c>
      <c r="C520" s="4">
        <f t="shared" si="68"/>
        <v>2026</v>
      </c>
      <c r="D520" s="5">
        <f t="shared" si="69"/>
        <v>2</v>
      </c>
      <c r="E520" s="4">
        <f t="shared" si="70"/>
        <v>4</v>
      </c>
      <c r="F520" s="3" t="str">
        <f t="shared" si="71"/>
        <v>Apr</v>
      </c>
      <c r="G520" s="4" t="s">
        <v>11</v>
      </c>
      <c r="H520" s="4" t="s">
        <v>18</v>
      </c>
      <c r="I520" s="4" t="s">
        <v>2</v>
      </c>
      <c r="J520" s="4" t="s">
        <v>13</v>
      </c>
      <c r="K520" s="4" t="s">
        <v>23</v>
      </c>
      <c r="L520" s="4" t="s">
        <v>51</v>
      </c>
      <c r="M520" s="6">
        <v>2</v>
      </c>
      <c r="N520" s="7">
        <v>120.5</v>
      </c>
      <c r="O520" s="8">
        <v>0</v>
      </c>
      <c r="P520" s="7">
        <v>61.42</v>
      </c>
      <c r="Q520" s="7">
        <f t="shared" si="64"/>
        <v>241</v>
      </c>
      <c r="R520" s="7">
        <f t="shared" si="65"/>
        <v>122.84</v>
      </c>
      <c r="S520" s="7">
        <f t="shared" si="66"/>
        <v>118.16</v>
      </c>
      <c r="T520" s="9">
        <f t="shared" si="67"/>
        <v>0.49029045643153524</v>
      </c>
      <c r="U520" s="10">
        <v>1</v>
      </c>
    </row>
    <row r="521" spans="1:21" ht="15.6" x14ac:dyDescent="0.3">
      <c r="A521" s="11">
        <v>1962</v>
      </c>
      <c r="B521" s="12">
        <v>46119</v>
      </c>
      <c r="C521" s="4">
        <f t="shared" si="68"/>
        <v>2026</v>
      </c>
      <c r="D521" s="5">
        <f t="shared" si="69"/>
        <v>2</v>
      </c>
      <c r="E521" s="4">
        <f t="shared" si="70"/>
        <v>4</v>
      </c>
      <c r="F521" s="3" t="str">
        <f t="shared" si="71"/>
        <v>Apr</v>
      </c>
      <c r="G521" s="13" t="s">
        <v>0</v>
      </c>
      <c r="H521" s="13" t="s">
        <v>1</v>
      </c>
      <c r="I521" s="13" t="s">
        <v>2</v>
      </c>
      <c r="J521" s="13" t="s">
        <v>3</v>
      </c>
      <c r="K521" s="13" t="s">
        <v>9</v>
      </c>
      <c r="L521" s="13" t="s">
        <v>37</v>
      </c>
      <c r="M521" s="14">
        <v>3</v>
      </c>
      <c r="N521" s="15">
        <v>152.62</v>
      </c>
      <c r="O521" s="16">
        <v>0.05</v>
      </c>
      <c r="P521" s="15">
        <v>77.75</v>
      </c>
      <c r="Q521" s="15">
        <f t="shared" si="64"/>
        <v>434.96699999999998</v>
      </c>
      <c r="R521" s="15">
        <f t="shared" si="65"/>
        <v>233.25</v>
      </c>
      <c r="S521" s="15">
        <f t="shared" si="66"/>
        <v>201.71699999999998</v>
      </c>
      <c r="T521" s="17">
        <f t="shared" si="67"/>
        <v>0.46375242259757637</v>
      </c>
      <c r="U521" s="18">
        <v>1</v>
      </c>
    </row>
    <row r="522" spans="1:21" ht="15.6" x14ac:dyDescent="0.3">
      <c r="A522" s="2">
        <v>2381</v>
      </c>
      <c r="B522" s="3">
        <v>46119</v>
      </c>
      <c r="C522" s="4">
        <f t="shared" si="68"/>
        <v>2026</v>
      </c>
      <c r="D522" s="5">
        <f t="shared" si="69"/>
        <v>2</v>
      </c>
      <c r="E522" s="4">
        <f t="shared" si="70"/>
        <v>4</v>
      </c>
      <c r="F522" s="3" t="str">
        <f t="shared" si="71"/>
        <v>Apr</v>
      </c>
      <c r="G522" s="4" t="s">
        <v>6</v>
      </c>
      <c r="H522" s="4" t="s">
        <v>41</v>
      </c>
      <c r="I522" s="4" t="s">
        <v>2</v>
      </c>
      <c r="J522" s="4" t="s">
        <v>3</v>
      </c>
      <c r="K522" s="4" t="s">
        <v>14</v>
      </c>
      <c r="L522" s="4" t="s">
        <v>44</v>
      </c>
      <c r="M522" s="6">
        <v>2</v>
      </c>
      <c r="N522" s="7">
        <v>134.16</v>
      </c>
      <c r="O522" s="8">
        <v>0.05</v>
      </c>
      <c r="P522" s="7">
        <v>67.08</v>
      </c>
      <c r="Q522" s="7">
        <f t="shared" si="64"/>
        <v>254.90399999999997</v>
      </c>
      <c r="R522" s="7">
        <f t="shared" si="65"/>
        <v>134.16</v>
      </c>
      <c r="S522" s="7">
        <f t="shared" si="66"/>
        <v>120.74399999999997</v>
      </c>
      <c r="T522" s="9">
        <f t="shared" si="67"/>
        <v>0.47368421052631576</v>
      </c>
      <c r="U522" s="10">
        <v>1</v>
      </c>
    </row>
    <row r="523" spans="1:21" ht="15.6" x14ac:dyDescent="0.3">
      <c r="A523" s="11">
        <v>2655</v>
      </c>
      <c r="B523" s="12">
        <v>46119</v>
      </c>
      <c r="C523" s="4">
        <f t="shared" si="68"/>
        <v>2026</v>
      </c>
      <c r="D523" s="5">
        <f t="shared" si="69"/>
        <v>2</v>
      </c>
      <c r="E523" s="4">
        <f t="shared" si="70"/>
        <v>4</v>
      </c>
      <c r="F523" s="3" t="str">
        <f t="shared" si="71"/>
        <v>Apr</v>
      </c>
      <c r="G523" s="13" t="s">
        <v>20</v>
      </c>
      <c r="H523" s="13" t="s">
        <v>47</v>
      </c>
      <c r="I523" s="13" t="s">
        <v>19</v>
      </c>
      <c r="J523" s="13" t="s">
        <v>16</v>
      </c>
      <c r="K523" s="13" t="s">
        <v>4</v>
      </c>
      <c r="L523" s="13" t="s">
        <v>30</v>
      </c>
      <c r="M523" s="14">
        <v>1</v>
      </c>
      <c r="N523" s="15">
        <v>101.13</v>
      </c>
      <c r="O523" s="16">
        <v>0</v>
      </c>
      <c r="P523" s="15">
        <v>50.8</v>
      </c>
      <c r="Q523" s="15">
        <f t="shared" si="64"/>
        <v>101.13</v>
      </c>
      <c r="R523" s="15">
        <f t="shared" si="65"/>
        <v>50.8</v>
      </c>
      <c r="S523" s="15">
        <f t="shared" si="66"/>
        <v>50.33</v>
      </c>
      <c r="T523" s="17">
        <f t="shared" si="67"/>
        <v>0.49767625828141998</v>
      </c>
      <c r="U523" s="18">
        <v>1</v>
      </c>
    </row>
    <row r="524" spans="1:21" ht="15.6" x14ac:dyDescent="0.3">
      <c r="A524" s="2">
        <v>2944</v>
      </c>
      <c r="B524" s="3">
        <v>46119</v>
      </c>
      <c r="C524" s="4">
        <f t="shared" si="68"/>
        <v>2026</v>
      </c>
      <c r="D524" s="5">
        <f t="shared" si="69"/>
        <v>2</v>
      </c>
      <c r="E524" s="4">
        <f t="shared" si="70"/>
        <v>4</v>
      </c>
      <c r="F524" s="3" t="str">
        <f t="shared" si="71"/>
        <v>Apr</v>
      </c>
      <c r="G524" s="4" t="s">
        <v>6</v>
      </c>
      <c r="H524" s="4" t="s">
        <v>49</v>
      </c>
      <c r="I524" s="4" t="s">
        <v>19</v>
      </c>
      <c r="J524" s="4" t="s">
        <v>13</v>
      </c>
      <c r="K524" s="4" t="s">
        <v>34</v>
      </c>
      <c r="L524" s="4" t="s">
        <v>45</v>
      </c>
      <c r="M524" s="6">
        <v>1</v>
      </c>
      <c r="N524" s="7">
        <v>51.36</v>
      </c>
      <c r="O524" s="8">
        <v>0</v>
      </c>
      <c r="P524" s="7">
        <v>22.21</v>
      </c>
      <c r="Q524" s="7">
        <f t="shared" si="64"/>
        <v>51.36</v>
      </c>
      <c r="R524" s="7">
        <f t="shared" si="65"/>
        <v>22.21</v>
      </c>
      <c r="S524" s="7">
        <f t="shared" si="66"/>
        <v>29.15</v>
      </c>
      <c r="T524" s="9">
        <f t="shared" si="67"/>
        <v>0.56756230529595009</v>
      </c>
      <c r="U524" s="10">
        <v>1</v>
      </c>
    </row>
    <row r="525" spans="1:21" ht="15.6" x14ac:dyDescent="0.3">
      <c r="A525" s="11">
        <v>4756</v>
      </c>
      <c r="B525" s="12">
        <v>46119</v>
      </c>
      <c r="C525" s="4">
        <f t="shared" si="68"/>
        <v>2026</v>
      </c>
      <c r="D525" s="5">
        <f t="shared" si="69"/>
        <v>2</v>
      </c>
      <c r="E525" s="4">
        <f t="shared" si="70"/>
        <v>4</v>
      </c>
      <c r="F525" s="3" t="str">
        <f t="shared" si="71"/>
        <v>Apr</v>
      </c>
      <c r="G525" s="13" t="s">
        <v>11</v>
      </c>
      <c r="H525" s="13" t="s">
        <v>52</v>
      </c>
      <c r="I525" s="13" t="s">
        <v>2</v>
      </c>
      <c r="J525" s="13" t="s">
        <v>16</v>
      </c>
      <c r="K525" s="13" t="s">
        <v>9</v>
      </c>
      <c r="L525" s="13" t="s">
        <v>37</v>
      </c>
      <c r="M525" s="14">
        <v>5</v>
      </c>
      <c r="N525" s="15">
        <v>151.88</v>
      </c>
      <c r="O525" s="16">
        <v>0</v>
      </c>
      <c r="P525" s="15">
        <v>80.56</v>
      </c>
      <c r="Q525" s="15">
        <f t="shared" si="64"/>
        <v>759.4</v>
      </c>
      <c r="R525" s="15">
        <f t="shared" si="65"/>
        <v>402.8</v>
      </c>
      <c r="S525" s="15">
        <f t="shared" si="66"/>
        <v>356.59999999999997</v>
      </c>
      <c r="T525" s="17">
        <f t="shared" si="67"/>
        <v>0.46958124835396364</v>
      </c>
      <c r="U525" s="18">
        <v>1</v>
      </c>
    </row>
    <row r="526" spans="1:21" ht="15.6" x14ac:dyDescent="0.3">
      <c r="A526" s="2">
        <v>52</v>
      </c>
      <c r="B526" s="3">
        <v>46120</v>
      </c>
      <c r="C526" s="4">
        <f t="shared" si="68"/>
        <v>2026</v>
      </c>
      <c r="D526" s="5">
        <f t="shared" si="69"/>
        <v>2</v>
      </c>
      <c r="E526" s="4">
        <f t="shared" si="70"/>
        <v>4</v>
      </c>
      <c r="F526" s="3" t="str">
        <f t="shared" si="71"/>
        <v>Apr</v>
      </c>
      <c r="G526" s="4" t="s">
        <v>6</v>
      </c>
      <c r="H526" s="4" t="s">
        <v>43</v>
      </c>
      <c r="I526" s="4" t="s">
        <v>2</v>
      </c>
      <c r="J526" s="4" t="s">
        <v>13</v>
      </c>
      <c r="K526" s="4" t="s">
        <v>14</v>
      </c>
      <c r="L526" s="4" t="s">
        <v>44</v>
      </c>
      <c r="M526" s="6">
        <v>2</v>
      </c>
      <c r="N526" s="7">
        <v>133.59</v>
      </c>
      <c r="O526" s="8">
        <v>0</v>
      </c>
      <c r="P526" s="7">
        <v>66.83</v>
      </c>
      <c r="Q526" s="7">
        <f t="shared" si="64"/>
        <v>267.18</v>
      </c>
      <c r="R526" s="7">
        <f t="shared" si="65"/>
        <v>133.66</v>
      </c>
      <c r="S526" s="7">
        <f t="shared" si="66"/>
        <v>133.52000000000001</v>
      </c>
      <c r="T526" s="9">
        <f t="shared" si="67"/>
        <v>0.49973800434164234</v>
      </c>
      <c r="U526" s="10">
        <v>1</v>
      </c>
    </row>
    <row r="527" spans="1:21" ht="15.6" x14ac:dyDescent="0.3">
      <c r="A527" s="11">
        <v>556</v>
      </c>
      <c r="B527" s="12">
        <v>46120</v>
      </c>
      <c r="C527" s="4">
        <f t="shared" si="68"/>
        <v>2026</v>
      </c>
      <c r="D527" s="5">
        <f t="shared" si="69"/>
        <v>2</v>
      </c>
      <c r="E527" s="4">
        <f t="shared" si="70"/>
        <v>4</v>
      </c>
      <c r="F527" s="3" t="str">
        <f t="shared" si="71"/>
        <v>Apr</v>
      </c>
      <c r="G527" s="13" t="s">
        <v>20</v>
      </c>
      <c r="H527" s="13" t="s">
        <v>33</v>
      </c>
      <c r="I527" s="13" t="s">
        <v>2</v>
      </c>
      <c r="J527" s="13" t="s">
        <v>13</v>
      </c>
      <c r="K527" s="13" t="s">
        <v>23</v>
      </c>
      <c r="L527" s="13" t="s">
        <v>51</v>
      </c>
      <c r="M527" s="14">
        <v>2</v>
      </c>
      <c r="N527" s="15">
        <v>124.39</v>
      </c>
      <c r="O527" s="16">
        <v>0</v>
      </c>
      <c r="P527" s="15">
        <v>61.27</v>
      </c>
      <c r="Q527" s="15">
        <f t="shared" si="64"/>
        <v>248.78</v>
      </c>
      <c r="R527" s="15">
        <f t="shared" si="65"/>
        <v>122.54</v>
      </c>
      <c r="S527" s="15">
        <f t="shared" si="66"/>
        <v>126.24</v>
      </c>
      <c r="T527" s="17">
        <f t="shared" si="67"/>
        <v>0.50743628909076288</v>
      </c>
      <c r="U527" s="18">
        <v>1</v>
      </c>
    </row>
    <row r="528" spans="1:21" ht="15.6" x14ac:dyDescent="0.3">
      <c r="A528" s="2">
        <v>1233</v>
      </c>
      <c r="B528" s="3">
        <v>46120</v>
      </c>
      <c r="C528" s="4">
        <f t="shared" si="68"/>
        <v>2026</v>
      </c>
      <c r="D528" s="5">
        <f t="shared" si="69"/>
        <v>2</v>
      </c>
      <c r="E528" s="4">
        <f t="shared" si="70"/>
        <v>4</v>
      </c>
      <c r="F528" s="3" t="str">
        <f t="shared" si="71"/>
        <v>Apr</v>
      </c>
      <c r="G528" s="4" t="s">
        <v>0</v>
      </c>
      <c r="H528" s="4" t="s">
        <v>50</v>
      </c>
      <c r="I528" s="4" t="s">
        <v>2</v>
      </c>
      <c r="J528" s="4" t="s">
        <v>13</v>
      </c>
      <c r="K528" s="4" t="s">
        <v>4</v>
      </c>
      <c r="L528" s="4" t="s">
        <v>22</v>
      </c>
      <c r="M528" s="6">
        <v>5</v>
      </c>
      <c r="N528" s="7">
        <v>50.22</v>
      </c>
      <c r="O528" s="8">
        <v>0.1</v>
      </c>
      <c r="P528" s="7">
        <v>22.31</v>
      </c>
      <c r="Q528" s="7">
        <f t="shared" si="64"/>
        <v>225.99</v>
      </c>
      <c r="R528" s="7">
        <f t="shared" si="65"/>
        <v>111.55</v>
      </c>
      <c r="S528" s="7">
        <f t="shared" si="66"/>
        <v>114.44000000000001</v>
      </c>
      <c r="T528" s="9">
        <f t="shared" si="67"/>
        <v>0.50639408823399268</v>
      </c>
      <c r="U528" s="10">
        <v>1</v>
      </c>
    </row>
    <row r="529" spans="1:21" ht="15.6" x14ac:dyDescent="0.3">
      <c r="A529" s="11">
        <v>1492</v>
      </c>
      <c r="B529" s="12">
        <v>46120</v>
      </c>
      <c r="C529" s="4">
        <f t="shared" si="68"/>
        <v>2026</v>
      </c>
      <c r="D529" s="5">
        <f t="shared" si="69"/>
        <v>2</v>
      </c>
      <c r="E529" s="4">
        <f t="shared" si="70"/>
        <v>4</v>
      </c>
      <c r="F529" s="3" t="str">
        <f t="shared" si="71"/>
        <v>Apr</v>
      </c>
      <c r="G529" s="13" t="s">
        <v>6</v>
      </c>
      <c r="H529" s="13" t="s">
        <v>49</v>
      </c>
      <c r="I529" s="13" t="s">
        <v>2</v>
      </c>
      <c r="J529" s="13" t="s">
        <v>3</v>
      </c>
      <c r="K529" s="13" t="s">
        <v>4</v>
      </c>
      <c r="L529" s="13" t="s">
        <v>26</v>
      </c>
      <c r="M529" s="14">
        <v>2</v>
      </c>
      <c r="N529" s="15">
        <v>41.08</v>
      </c>
      <c r="O529" s="16">
        <v>0</v>
      </c>
      <c r="P529" s="15">
        <v>16.79</v>
      </c>
      <c r="Q529" s="15">
        <f t="shared" si="64"/>
        <v>82.16</v>
      </c>
      <c r="R529" s="15">
        <f t="shared" si="65"/>
        <v>33.58</v>
      </c>
      <c r="S529" s="15">
        <f t="shared" si="66"/>
        <v>48.58</v>
      </c>
      <c r="T529" s="17">
        <f t="shared" si="67"/>
        <v>0.59128529698149956</v>
      </c>
      <c r="U529" s="18">
        <v>1</v>
      </c>
    </row>
    <row r="530" spans="1:21" ht="15.6" x14ac:dyDescent="0.3">
      <c r="A530" s="2">
        <v>1619</v>
      </c>
      <c r="B530" s="3">
        <v>46120</v>
      </c>
      <c r="C530" s="4">
        <f t="shared" si="68"/>
        <v>2026</v>
      </c>
      <c r="D530" s="5">
        <f t="shared" si="69"/>
        <v>2</v>
      </c>
      <c r="E530" s="4">
        <f t="shared" si="70"/>
        <v>4</v>
      </c>
      <c r="F530" s="3" t="str">
        <f t="shared" si="71"/>
        <v>Apr</v>
      </c>
      <c r="G530" s="4" t="s">
        <v>20</v>
      </c>
      <c r="H530" s="4" t="s">
        <v>33</v>
      </c>
      <c r="I530" s="4" t="s">
        <v>19</v>
      </c>
      <c r="J530" s="4" t="s">
        <v>13</v>
      </c>
      <c r="K530" s="4" t="s">
        <v>14</v>
      </c>
      <c r="L530" s="4" t="s">
        <v>32</v>
      </c>
      <c r="M530" s="6">
        <v>5</v>
      </c>
      <c r="N530" s="7">
        <v>46.11</v>
      </c>
      <c r="O530" s="8">
        <v>0</v>
      </c>
      <c r="P530" s="7">
        <v>18.88</v>
      </c>
      <c r="Q530" s="7">
        <f t="shared" si="64"/>
        <v>230.55</v>
      </c>
      <c r="R530" s="7">
        <f t="shared" si="65"/>
        <v>94.399999999999991</v>
      </c>
      <c r="S530" s="7">
        <f t="shared" si="66"/>
        <v>136.15000000000003</v>
      </c>
      <c r="T530" s="9">
        <f t="shared" si="67"/>
        <v>0.5905443504662764</v>
      </c>
      <c r="U530" s="10">
        <v>1</v>
      </c>
    </row>
    <row r="531" spans="1:21" ht="15.6" x14ac:dyDescent="0.3">
      <c r="A531" s="11">
        <v>1631</v>
      </c>
      <c r="B531" s="12">
        <v>46120</v>
      </c>
      <c r="C531" s="4">
        <f t="shared" si="68"/>
        <v>2026</v>
      </c>
      <c r="D531" s="5">
        <f t="shared" si="69"/>
        <v>2</v>
      </c>
      <c r="E531" s="4">
        <f t="shared" si="70"/>
        <v>4</v>
      </c>
      <c r="F531" s="3" t="str">
        <f t="shared" si="71"/>
        <v>Apr</v>
      </c>
      <c r="G531" s="13" t="s">
        <v>20</v>
      </c>
      <c r="H531" s="13" t="s">
        <v>33</v>
      </c>
      <c r="I531" s="13" t="s">
        <v>2</v>
      </c>
      <c r="J531" s="13" t="s">
        <v>3</v>
      </c>
      <c r="K531" s="13" t="s">
        <v>14</v>
      </c>
      <c r="L531" s="13" t="s">
        <v>32</v>
      </c>
      <c r="M531" s="14">
        <v>1</v>
      </c>
      <c r="N531" s="15">
        <v>45.54</v>
      </c>
      <c r="O531" s="16">
        <v>0</v>
      </c>
      <c r="P531" s="15">
        <v>18.36</v>
      </c>
      <c r="Q531" s="15">
        <f t="shared" si="64"/>
        <v>45.54</v>
      </c>
      <c r="R531" s="15">
        <f t="shared" si="65"/>
        <v>18.36</v>
      </c>
      <c r="S531" s="15">
        <f t="shared" si="66"/>
        <v>27.18</v>
      </c>
      <c r="T531" s="17">
        <f t="shared" si="67"/>
        <v>0.59683794466403162</v>
      </c>
      <c r="U531" s="18">
        <v>1</v>
      </c>
    </row>
    <row r="532" spans="1:21" ht="15.6" x14ac:dyDescent="0.3">
      <c r="A532" s="2">
        <v>1844</v>
      </c>
      <c r="B532" s="3">
        <v>46120</v>
      </c>
      <c r="C532" s="4">
        <f t="shared" si="68"/>
        <v>2026</v>
      </c>
      <c r="D532" s="5">
        <f t="shared" si="69"/>
        <v>2</v>
      </c>
      <c r="E532" s="4">
        <f t="shared" si="70"/>
        <v>4</v>
      </c>
      <c r="F532" s="3" t="str">
        <f t="shared" si="71"/>
        <v>Apr</v>
      </c>
      <c r="G532" s="4" t="s">
        <v>6</v>
      </c>
      <c r="H532" s="4" t="s">
        <v>49</v>
      </c>
      <c r="I532" s="4" t="s">
        <v>19</v>
      </c>
      <c r="J532" s="4" t="s">
        <v>13</v>
      </c>
      <c r="K532" s="4" t="s">
        <v>34</v>
      </c>
      <c r="L532" s="4" t="s">
        <v>42</v>
      </c>
      <c r="M532" s="6">
        <v>2</v>
      </c>
      <c r="N532" s="7">
        <v>37.1</v>
      </c>
      <c r="O532" s="8">
        <v>0.1</v>
      </c>
      <c r="P532" s="7">
        <v>14.17</v>
      </c>
      <c r="Q532" s="7">
        <f t="shared" si="64"/>
        <v>66.78</v>
      </c>
      <c r="R532" s="7">
        <f t="shared" si="65"/>
        <v>28.34</v>
      </c>
      <c r="S532" s="7">
        <f t="shared" si="66"/>
        <v>38.44</v>
      </c>
      <c r="T532" s="9">
        <f t="shared" si="67"/>
        <v>0.57562144354597178</v>
      </c>
      <c r="U532" s="10">
        <v>1</v>
      </c>
    </row>
    <row r="533" spans="1:21" ht="15.6" x14ac:dyDescent="0.3">
      <c r="A533" s="11">
        <v>4246</v>
      </c>
      <c r="B533" s="12">
        <v>46120</v>
      </c>
      <c r="C533" s="4">
        <f t="shared" si="68"/>
        <v>2026</v>
      </c>
      <c r="D533" s="5">
        <f t="shared" si="69"/>
        <v>2</v>
      </c>
      <c r="E533" s="4">
        <f t="shared" si="70"/>
        <v>4</v>
      </c>
      <c r="F533" s="3" t="str">
        <f t="shared" si="71"/>
        <v>Apr</v>
      </c>
      <c r="G533" s="13" t="s">
        <v>20</v>
      </c>
      <c r="H533" s="13" t="s">
        <v>33</v>
      </c>
      <c r="I533" s="13" t="s">
        <v>8</v>
      </c>
      <c r="J533" s="13" t="s">
        <v>16</v>
      </c>
      <c r="K533" s="13" t="s">
        <v>9</v>
      </c>
      <c r="L533" s="13" t="s">
        <v>37</v>
      </c>
      <c r="M533" s="14">
        <v>5</v>
      </c>
      <c r="N533" s="15">
        <v>156.57</v>
      </c>
      <c r="O533" s="16">
        <v>0.15</v>
      </c>
      <c r="P533" s="15">
        <v>80.849999999999994</v>
      </c>
      <c r="Q533" s="15">
        <f t="shared" si="64"/>
        <v>665.4224999999999</v>
      </c>
      <c r="R533" s="15">
        <f t="shared" si="65"/>
        <v>404.25</v>
      </c>
      <c r="S533" s="15">
        <f t="shared" si="66"/>
        <v>261.1724999999999</v>
      </c>
      <c r="T533" s="17">
        <f t="shared" si="67"/>
        <v>0.39249123677062309</v>
      </c>
      <c r="U533" s="18">
        <v>1</v>
      </c>
    </row>
    <row r="534" spans="1:21" ht="15.6" x14ac:dyDescent="0.3">
      <c r="A534" s="2">
        <v>5139</v>
      </c>
      <c r="B534" s="3">
        <v>46120</v>
      </c>
      <c r="C534" s="4">
        <f t="shared" si="68"/>
        <v>2026</v>
      </c>
      <c r="D534" s="5">
        <f t="shared" si="69"/>
        <v>2</v>
      </c>
      <c r="E534" s="4">
        <f t="shared" si="70"/>
        <v>4</v>
      </c>
      <c r="F534" s="3" t="str">
        <f t="shared" si="71"/>
        <v>Apr</v>
      </c>
      <c r="G534" s="4" t="s">
        <v>0</v>
      </c>
      <c r="H534" s="4" t="s">
        <v>50</v>
      </c>
      <c r="I534" s="4" t="s">
        <v>2</v>
      </c>
      <c r="J534" s="4" t="s">
        <v>3</v>
      </c>
      <c r="K534" s="4" t="s">
        <v>34</v>
      </c>
      <c r="L534" s="4" t="s">
        <v>45</v>
      </c>
      <c r="M534" s="6">
        <v>2</v>
      </c>
      <c r="N534" s="7">
        <v>51.4</v>
      </c>
      <c r="O534" s="8">
        <v>0</v>
      </c>
      <c r="P534" s="7">
        <v>21.99</v>
      </c>
      <c r="Q534" s="7">
        <f t="shared" si="64"/>
        <v>102.8</v>
      </c>
      <c r="R534" s="7">
        <f t="shared" si="65"/>
        <v>43.98</v>
      </c>
      <c r="S534" s="7">
        <f t="shared" si="66"/>
        <v>58.82</v>
      </c>
      <c r="T534" s="9">
        <f t="shared" si="67"/>
        <v>0.57217898832684821</v>
      </c>
      <c r="U534" s="10">
        <v>1</v>
      </c>
    </row>
    <row r="535" spans="1:21" ht="15.6" x14ac:dyDescent="0.3">
      <c r="A535" s="11">
        <v>186</v>
      </c>
      <c r="B535" s="12">
        <v>46121</v>
      </c>
      <c r="C535" s="4">
        <f t="shared" si="68"/>
        <v>2026</v>
      </c>
      <c r="D535" s="5">
        <f t="shared" si="69"/>
        <v>2</v>
      </c>
      <c r="E535" s="4">
        <f t="shared" si="70"/>
        <v>4</v>
      </c>
      <c r="F535" s="3" t="str">
        <f t="shared" si="71"/>
        <v>Apr</v>
      </c>
      <c r="G535" s="13" t="s">
        <v>0</v>
      </c>
      <c r="H535" s="13" t="s">
        <v>1</v>
      </c>
      <c r="I535" s="13" t="s">
        <v>2</v>
      </c>
      <c r="J535" s="13" t="s">
        <v>13</v>
      </c>
      <c r="K535" s="13" t="s">
        <v>14</v>
      </c>
      <c r="L535" s="13" t="s">
        <v>32</v>
      </c>
      <c r="M535" s="14">
        <v>2</v>
      </c>
      <c r="N535" s="15">
        <v>46.42</v>
      </c>
      <c r="O535" s="16">
        <v>0.1</v>
      </c>
      <c r="P535" s="15">
        <v>18.73</v>
      </c>
      <c r="Q535" s="15">
        <f t="shared" si="64"/>
        <v>83.556000000000012</v>
      </c>
      <c r="R535" s="15">
        <f t="shared" si="65"/>
        <v>37.46</v>
      </c>
      <c r="S535" s="15">
        <f t="shared" si="66"/>
        <v>46.096000000000011</v>
      </c>
      <c r="T535" s="17">
        <f t="shared" si="67"/>
        <v>0.55167791660682663</v>
      </c>
      <c r="U535" s="18">
        <v>1</v>
      </c>
    </row>
    <row r="536" spans="1:21" ht="15.6" x14ac:dyDescent="0.3">
      <c r="A536" s="2">
        <v>1742</v>
      </c>
      <c r="B536" s="3">
        <v>46121</v>
      </c>
      <c r="C536" s="4">
        <f t="shared" si="68"/>
        <v>2026</v>
      </c>
      <c r="D536" s="5">
        <f t="shared" si="69"/>
        <v>2</v>
      </c>
      <c r="E536" s="4">
        <f t="shared" si="70"/>
        <v>4</v>
      </c>
      <c r="F536" s="3" t="str">
        <f t="shared" si="71"/>
        <v>Apr</v>
      </c>
      <c r="G536" s="4" t="s">
        <v>20</v>
      </c>
      <c r="H536" s="4" t="s">
        <v>21</v>
      </c>
      <c r="I536" s="4" t="s">
        <v>28</v>
      </c>
      <c r="J536" s="4" t="s">
        <v>3</v>
      </c>
      <c r="K536" s="4" t="s">
        <v>23</v>
      </c>
      <c r="L536" s="4" t="s">
        <v>51</v>
      </c>
      <c r="M536" s="6">
        <v>2</v>
      </c>
      <c r="N536" s="7">
        <v>120.75</v>
      </c>
      <c r="O536" s="8">
        <v>0.05</v>
      </c>
      <c r="P536" s="7">
        <v>60.31</v>
      </c>
      <c r="Q536" s="7">
        <f t="shared" si="64"/>
        <v>229.42499999999998</v>
      </c>
      <c r="R536" s="7">
        <f t="shared" si="65"/>
        <v>120.62</v>
      </c>
      <c r="S536" s="7">
        <f t="shared" si="66"/>
        <v>108.80499999999998</v>
      </c>
      <c r="T536" s="9">
        <f t="shared" si="67"/>
        <v>0.47425084450256066</v>
      </c>
      <c r="U536" s="10">
        <v>1</v>
      </c>
    </row>
    <row r="537" spans="1:21" ht="15.6" x14ac:dyDescent="0.3">
      <c r="A537" s="11">
        <v>3189</v>
      </c>
      <c r="B537" s="12">
        <v>46121</v>
      </c>
      <c r="C537" s="4">
        <f t="shared" si="68"/>
        <v>2026</v>
      </c>
      <c r="D537" s="5">
        <f t="shared" si="69"/>
        <v>2</v>
      </c>
      <c r="E537" s="4">
        <f t="shared" si="70"/>
        <v>4</v>
      </c>
      <c r="F537" s="3" t="str">
        <f t="shared" si="71"/>
        <v>Apr</v>
      </c>
      <c r="G537" s="13" t="s">
        <v>6</v>
      </c>
      <c r="H537" s="13" t="s">
        <v>41</v>
      </c>
      <c r="I537" s="13" t="s">
        <v>8</v>
      </c>
      <c r="J537" s="13" t="s">
        <v>16</v>
      </c>
      <c r="K537" s="13" t="s">
        <v>9</v>
      </c>
      <c r="L537" s="13" t="s">
        <v>37</v>
      </c>
      <c r="M537" s="14">
        <v>6</v>
      </c>
      <c r="N537" s="15">
        <v>157.38999999999999</v>
      </c>
      <c r="O537" s="16">
        <v>0.05</v>
      </c>
      <c r="P537" s="15">
        <v>79.239999999999995</v>
      </c>
      <c r="Q537" s="15">
        <f t="shared" si="64"/>
        <v>897.12299999999993</v>
      </c>
      <c r="R537" s="15">
        <f t="shared" si="65"/>
        <v>475.43999999999994</v>
      </c>
      <c r="S537" s="15">
        <f t="shared" si="66"/>
        <v>421.68299999999999</v>
      </c>
      <c r="T537" s="17">
        <f t="shared" si="67"/>
        <v>0.47003922539049831</v>
      </c>
      <c r="U537" s="18">
        <v>1</v>
      </c>
    </row>
    <row r="538" spans="1:21" ht="15.6" x14ac:dyDescent="0.3">
      <c r="A538" s="2">
        <v>3747</v>
      </c>
      <c r="B538" s="3">
        <v>46121</v>
      </c>
      <c r="C538" s="4">
        <f t="shared" si="68"/>
        <v>2026</v>
      </c>
      <c r="D538" s="5">
        <f t="shared" si="69"/>
        <v>2</v>
      </c>
      <c r="E538" s="4">
        <f t="shared" si="70"/>
        <v>4</v>
      </c>
      <c r="F538" s="3" t="str">
        <f t="shared" si="71"/>
        <v>Apr</v>
      </c>
      <c r="G538" s="4" t="s">
        <v>20</v>
      </c>
      <c r="H538" s="4" t="s">
        <v>31</v>
      </c>
      <c r="I538" s="4" t="s">
        <v>19</v>
      </c>
      <c r="J538" s="4" t="s">
        <v>3</v>
      </c>
      <c r="K538" s="4" t="s">
        <v>23</v>
      </c>
      <c r="L538" s="4" t="s">
        <v>51</v>
      </c>
      <c r="M538" s="6">
        <v>2</v>
      </c>
      <c r="N538" s="7">
        <v>122.36</v>
      </c>
      <c r="O538" s="8">
        <v>0.05</v>
      </c>
      <c r="P538" s="7">
        <v>59.06</v>
      </c>
      <c r="Q538" s="7">
        <f t="shared" si="64"/>
        <v>232.48399999999998</v>
      </c>
      <c r="R538" s="7">
        <f t="shared" si="65"/>
        <v>118.12</v>
      </c>
      <c r="S538" s="7">
        <f t="shared" si="66"/>
        <v>114.36399999999998</v>
      </c>
      <c r="T538" s="9">
        <f t="shared" si="67"/>
        <v>0.49192202474148755</v>
      </c>
      <c r="U538" s="10">
        <v>1</v>
      </c>
    </row>
    <row r="539" spans="1:21" ht="15.6" x14ac:dyDescent="0.3">
      <c r="A539" s="11">
        <v>3782</v>
      </c>
      <c r="B539" s="12">
        <v>46121</v>
      </c>
      <c r="C539" s="4">
        <f t="shared" si="68"/>
        <v>2026</v>
      </c>
      <c r="D539" s="5">
        <f t="shared" si="69"/>
        <v>2</v>
      </c>
      <c r="E539" s="4">
        <f t="shared" si="70"/>
        <v>4</v>
      </c>
      <c r="F539" s="3" t="str">
        <f t="shared" si="71"/>
        <v>Apr</v>
      </c>
      <c r="G539" s="13" t="s">
        <v>0</v>
      </c>
      <c r="H539" s="13" t="s">
        <v>1</v>
      </c>
      <c r="I539" s="13" t="s">
        <v>19</v>
      </c>
      <c r="J539" s="13" t="s">
        <v>3</v>
      </c>
      <c r="K539" s="13" t="s">
        <v>34</v>
      </c>
      <c r="L539" s="13" t="s">
        <v>35</v>
      </c>
      <c r="M539" s="14">
        <v>2</v>
      </c>
      <c r="N539" s="15">
        <v>39.68</v>
      </c>
      <c r="O539" s="16">
        <v>0.05</v>
      </c>
      <c r="P539" s="15">
        <v>14.98</v>
      </c>
      <c r="Q539" s="15">
        <f t="shared" si="64"/>
        <v>75.391999999999996</v>
      </c>
      <c r="R539" s="15">
        <f t="shared" si="65"/>
        <v>29.96</v>
      </c>
      <c r="S539" s="15">
        <f t="shared" si="66"/>
        <v>45.431999999999995</v>
      </c>
      <c r="T539" s="17">
        <f t="shared" si="67"/>
        <v>0.60261035653650252</v>
      </c>
      <c r="U539" s="18">
        <v>1</v>
      </c>
    </row>
    <row r="540" spans="1:21" ht="15.6" x14ac:dyDescent="0.3">
      <c r="A540" s="2">
        <v>4344</v>
      </c>
      <c r="B540" s="3">
        <v>46121</v>
      </c>
      <c r="C540" s="4">
        <f t="shared" si="68"/>
        <v>2026</v>
      </c>
      <c r="D540" s="5">
        <f t="shared" si="69"/>
        <v>2</v>
      </c>
      <c r="E540" s="4">
        <f t="shared" si="70"/>
        <v>4</v>
      </c>
      <c r="F540" s="3" t="str">
        <f t="shared" si="71"/>
        <v>Apr</v>
      </c>
      <c r="G540" s="4" t="s">
        <v>11</v>
      </c>
      <c r="H540" s="4" t="s">
        <v>25</v>
      </c>
      <c r="I540" s="4" t="s">
        <v>19</v>
      </c>
      <c r="J540" s="4" t="s">
        <v>16</v>
      </c>
      <c r="K540" s="4" t="s">
        <v>23</v>
      </c>
      <c r="L540" s="4" t="s">
        <v>51</v>
      </c>
      <c r="M540" s="6">
        <v>3</v>
      </c>
      <c r="N540" s="7">
        <v>121.56</v>
      </c>
      <c r="O540" s="8">
        <v>0.15</v>
      </c>
      <c r="P540" s="7">
        <v>61.31</v>
      </c>
      <c r="Q540" s="7">
        <f t="shared" si="64"/>
        <v>309.97800000000001</v>
      </c>
      <c r="R540" s="7">
        <f t="shared" si="65"/>
        <v>183.93</v>
      </c>
      <c r="S540" s="7">
        <f t="shared" si="66"/>
        <v>126.048</v>
      </c>
      <c r="T540" s="9">
        <f t="shared" si="67"/>
        <v>0.40663530960261696</v>
      </c>
      <c r="U540" s="10">
        <v>1</v>
      </c>
    </row>
    <row r="541" spans="1:21" ht="15.6" x14ac:dyDescent="0.3">
      <c r="A541" s="11">
        <v>4901</v>
      </c>
      <c r="B541" s="12">
        <v>46121</v>
      </c>
      <c r="C541" s="4">
        <f t="shared" si="68"/>
        <v>2026</v>
      </c>
      <c r="D541" s="5">
        <f t="shared" si="69"/>
        <v>2</v>
      </c>
      <c r="E541" s="4">
        <f t="shared" si="70"/>
        <v>4</v>
      </c>
      <c r="F541" s="3" t="str">
        <f t="shared" si="71"/>
        <v>Apr</v>
      </c>
      <c r="G541" s="13" t="s">
        <v>0</v>
      </c>
      <c r="H541" s="13" t="s">
        <v>1</v>
      </c>
      <c r="I541" s="13" t="s">
        <v>28</v>
      </c>
      <c r="J541" s="13" t="s">
        <v>13</v>
      </c>
      <c r="K541" s="13" t="s">
        <v>4</v>
      </c>
      <c r="L541" s="13" t="s">
        <v>5</v>
      </c>
      <c r="M541" s="14">
        <v>1</v>
      </c>
      <c r="N541" s="15">
        <v>80.19</v>
      </c>
      <c r="O541" s="16">
        <v>0.1</v>
      </c>
      <c r="P541" s="15">
        <v>42.15</v>
      </c>
      <c r="Q541" s="15">
        <f t="shared" si="64"/>
        <v>72.171000000000006</v>
      </c>
      <c r="R541" s="15">
        <f t="shared" si="65"/>
        <v>42.15</v>
      </c>
      <c r="S541" s="15">
        <f t="shared" si="66"/>
        <v>30.021000000000008</v>
      </c>
      <c r="T541" s="17">
        <f t="shared" si="67"/>
        <v>0.4159704036247247</v>
      </c>
      <c r="U541" s="18">
        <v>1</v>
      </c>
    </row>
    <row r="542" spans="1:21" ht="15.6" x14ac:dyDescent="0.3">
      <c r="A542" s="2">
        <v>4969</v>
      </c>
      <c r="B542" s="3">
        <v>46121</v>
      </c>
      <c r="C542" s="4">
        <f t="shared" si="68"/>
        <v>2026</v>
      </c>
      <c r="D542" s="5">
        <f t="shared" si="69"/>
        <v>2</v>
      </c>
      <c r="E542" s="4">
        <f t="shared" si="70"/>
        <v>4</v>
      </c>
      <c r="F542" s="3" t="str">
        <f t="shared" si="71"/>
        <v>Apr</v>
      </c>
      <c r="G542" s="4" t="s">
        <v>20</v>
      </c>
      <c r="H542" s="4" t="s">
        <v>31</v>
      </c>
      <c r="I542" s="4" t="s">
        <v>28</v>
      </c>
      <c r="J542" s="4" t="s">
        <v>16</v>
      </c>
      <c r="K542" s="4" t="s">
        <v>4</v>
      </c>
      <c r="L542" s="4" t="s">
        <v>5</v>
      </c>
      <c r="M542" s="6">
        <v>2</v>
      </c>
      <c r="N542" s="7">
        <v>81.14</v>
      </c>
      <c r="O542" s="8">
        <v>0</v>
      </c>
      <c r="P542" s="7">
        <v>43.43</v>
      </c>
      <c r="Q542" s="7">
        <f t="shared" si="64"/>
        <v>162.28</v>
      </c>
      <c r="R542" s="7">
        <f t="shared" si="65"/>
        <v>86.86</v>
      </c>
      <c r="S542" s="7">
        <f t="shared" si="66"/>
        <v>75.42</v>
      </c>
      <c r="T542" s="9">
        <f t="shared" si="67"/>
        <v>0.46475228000985952</v>
      </c>
      <c r="U542" s="10">
        <v>1</v>
      </c>
    </row>
    <row r="543" spans="1:21" ht="15.6" x14ac:dyDescent="0.3">
      <c r="A543" s="11">
        <v>673</v>
      </c>
      <c r="B543" s="12">
        <v>46122</v>
      </c>
      <c r="C543" s="4">
        <f t="shared" si="68"/>
        <v>2026</v>
      </c>
      <c r="D543" s="5">
        <f t="shared" si="69"/>
        <v>2</v>
      </c>
      <c r="E543" s="4">
        <f t="shared" si="70"/>
        <v>4</v>
      </c>
      <c r="F543" s="3" t="str">
        <f t="shared" si="71"/>
        <v>Apr</v>
      </c>
      <c r="G543" s="13" t="s">
        <v>20</v>
      </c>
      <c r="H543" s="13" t="s">
        <v>33</v>
      </c>
      <c r="I543" s="13" t="s">
        <v>19</v>
      </c>
      <c r="J543" s="13" t="s">
        <v>13</v>
      </c>
      <c r="K543" s="13" t="s">
        <v>23</v>
      </c>
      <c r="L543" s="13" t="s">
        <v>29</v>
      </c>
      <c r="M543" s="14">
        <v>2</v>
      </c>
      <c r="N543" s="15">
        <v>191.11</v>
      </c>
      <c r="O543" s="16">
        <v>0</v>
      </c>
      <c r="P543" s="15">
        <v>103.58</v>
      </c>
      <c r="Q543" s="15">
        <f t="shared" si="64"/>
        <v>382.22</v>
      </c>
      <c r="R543" s="15">
        <f t="shared" si="65"/>
        <v>207.16</v>
      </c>
      <c r="S543" s="15">
        <f t="shared" si="66"/>
        <v>175.06000000000003</v>
      </c>
      <c r="T543" s="17">
        <f t="shared" si="67"/>
        <v>0.45800847679346979</v>
      </c>
      <c r="U543" s="18">
        <v>1</v>
      </c>
    </row>
    <row r="544" spans="1:21" ht="15.6" x14ac:dyDescent="0.3">
      <c r="A544" s="2">
        <v>888</v>
      </c>
      <c r="B544" s="3">
        <v>46122</v>
      </c>
      <c r="C544" s="4">
        <f t="shared" si="68"/>
        <v>2026</v>
      </c>
      <c r="D544" s="5">
        <f t="shared" si="69"/>
        <v>2</v>
      </c>
      <c r="E544" s="4">
        <f t="shared" si="70"/>
        <v>4</v>
      </c>
      <c r="F544" s="3" t="str">
        <f t="shared" si="71"/>
        <v>Apr</v>
      </c>
      <c r="G544" s="4" t="s">
        <v>20</v>
      </c>
      <c r="H544" s="4" t="s">
        <v>31</v>
      </c>
      <c r="I544" s="4" t="s">
        <v>19</v>
      </c>
      <c r="J544" s="4" t="s">
        <v>13</v>
      </c>
      <c r="K544" s="4" t="s">
        <v>4</v>
      </c>
      <c r="L544" s="4" t="s">
        <v>26</v>
      </c>
      <c r="M544" s="6">
        <v>2</v>
      </c>
      <c r="N544" s="7">
        <v>40.58</v>
      </c>
      <c r="O544" s="8">
        <v>0.05</v>
      </c>
      <c r="P544" s="7">
        <v>17.149999999999999</v>
      </c>
      <c r="Q544" s="7">
        <f t="shared" si="64"/>
        <v>77.10199999999999</v>
      </c>
      <c r="R544" s="7">
        <f t="shared" si="65"/>
        <v>34.299999999999997</v>
      </c>
      <c r="S544" s="7">
        <f t="shared" si="66"/>
        <v>42.801999999999992</v>
      </c>
      <c r="T544" s="9">
        <f t="shared" si="67"/>
        <v>0.55513475655625011</v>
      </c>
      <c r="U544" s="10">
        <v>1</v>
      </c>
    </row>
    <row r="545" spans="1:21" ht="15.6" x14ac:dyDescent="0.3">
      <c r="A545" s="11">
        <v>1541</v>
      </c>
      <c r="B545" s="12">
        <v>46122</v>
      </c>
      <c r="C545" s="4">
        <f t="shared" si="68"/>
        <v>2026</v>
      </c>
      <c r="D545" s="5">
        <f t="shared" si="69"/>
        <v>2</v>
      </c>
      <c r="E545" s="4">
        <f t="shared" si="70"/>
        <v>4</v>
      </c>
      <c r="F545" s="3" t="str">
        <f t="shared" si="71"/>
        <v>Apr</v>
      </c>
      <c r="G545" s="13" t="s">
        <v>0</v>
      </c>
      <c r="H545" s="13" t="s">
        <v>50</v>
      </c>
      <c r="I545" s="13" t="s">
        <v>28</v>
      </c>
      <c r="J545" s="13" t="s">
        <v>3</v>
      </c>
      <c r="K545" s="13" t="s">
        <v>23</v>
      </c>
      <c r="L545" s="13" t="s">
        <v>40</v>
      </c>
      <c r="M545" s="14">
        <v>1</v>
      </c>
      <c r="N545" s="15">
        <v>83.44</v>
      </c>
      <c r="O545" s="16">
        <v>0</v>
      </c>
      <c r="P545" s="15">
        <v>40.299999999999997</v>
      </c>
      <c r="Q545" s="15">
        <f t="shared" si="64"/>
        <v>83.44</v>
      </c>
      <c r="R545" s="15">
        <f t="shared" si="65"/>
        <v>40.299999999999997</v>
      </c>
      <c r="S545" s="15">
        <f t="shared" si="66"/>
        <v>43.14</v>
      </c>
      <c r="T545" s="17">
        <f t="shared" si="67"/>
        <v>0.51701821668264625</v>
      </c>
      <c r="U545" s="18">
        <v>1</v>
      </c>
    </row>
    <row r="546" spans="1:21" ht="15.6" x14ac:dyDescent="0.3">
      <c r="A546" s="2">
        <v>1881</v>
      </c>
      <c r="B546" s="3">
        <v>46122</v>
      </c>
      <c r="C546" s="4">
        <f t="shared" si="68"/>
        <v>2026</v>
      </c>
      <c r="D546" s="5">
        <f t="shared" si="69"/>
        <v>2</v>
      </c>
      <c r="E546" s="4">
        <f t="shared" si="70"/>
        <v>4</v>
      </c>
      <c r="F546" s="3" t="str">
        <f t="shared" si="71"/>
        <v>Apr</v>
      </c>
      <c r="G546" s="4" t="s">
        <v>20</v>
      </c>
      <c r="H546" s="4" t="s">
        <v>31</v>
      </c>
      <c r="I546" s="4" t="s">
        <v>28</v>
      </c>
      <c r="J546" s="4" t="s">
        <v>13</v>
      </c>
      <c r="K546" s="4" t="s">
        <v>34</v>
      </c>
      <c r="L546" s="4" t="s">
        <v>45</v>
      </c>
      <c r="M546" s="6">
        <v>1</v>
      </c>
      <c r="N546" s="7">
        <v>49.61</v>
      </c>
      <c r="O546" s="8">
        <v>0</v>
      </c>
      <c r="P546" s="7">
        <v>21.92</v>
      </c>
      <c r="Q546" s="7">
        <f t="shared" si="64"/>
        <v>49.61</v>
      </c>
      <c r="R546" s="7">
        <f t="shared" si="65"/>
        <v>21.92</v>
      </c>
      <c r="S546" s="7">
        <f t="shared" si="66"/>
        <v>27.689999999999998</v>
      </c>
      <c r="T546" s="9">
        <f t="shared" si="67"/>
        <v>0.55815359806490628</v>
      </c>
      <c r="U546" s="10">
        <v>1</v>
      </c>
    </row>
    <row r="547" spans="1:21" ht="15.6" x14ac:dyDescent="0.3">
      <c r="A547" s="11">
        <v>2007</v>
      </c>
      <c r="B547" s="12">
        <v>46122</v>
      </c>
      <c r="C547" s="4">
        <f t="shared" si="68"/>
        <v>2026</v>
      </c>
      <c r="D547" s="5">
        <f t="shared" si="69"/>
        <v>2</v>
      </c>
      <c r="E547" s="4">
        <f t="shared" si="70"/>
        <v>4</v>
      </c>
      <c r="F547" s="3" t="str">
        <f t="shared" si="71"/>
        <v>Apr</v>
      </c>
      <c r="G547" s="13" t="s">
        <v>20</v>
      </c>
      <c r="H547" s="13" t="s">
        <v>33</v>
      </c>
      <c r="I547" s="13" t="s">
        <v>2</v>
      </c>
      <c r="J547" s="13" t="s">
        <v>3</v>
      </c>
      <c r="K547" s="13" t="s">
        <v>34</v>
      </c>
      <c r="L547" s="13" t="s">
        <v>38</v>
      </c>
      <c r="M547" s="14">
        <v>2</v>
      </c>
      <c r="N547" s="15">
        <v>123.31</v>
      </c>
      <c r="O547" s="16">
        <v>0</v>
      </c>
      <c r="P547" s="15">
        <v>69.239999999999995</v>
      </c>
      <c r="Q547" s="15">
        <f t="shared" si="64"/>
        <v>246.62</v>
      </c>
      <c r="R547" s="15">
        <f t="shared" si="65"/>
        <v>138.47999999999999</v>
      </c>
      <c r="S547" s="15">
        <f t="shared" si="66"/>
        <v>108.14000000000001</v>
      </c>
      <c r="T547" s="17">
        <f t="shared" si="67"/>
        <v>0.43848836266320662</v>
      </c>
      <c r="U547" s="18">
        <v>1</v>
      </c>
    </row>
    <row r="548" spans="1:21" ht="15.6" x14ac:dyDescent="0.3">
      <c r="A548" s="2">
        <v>2312</v>
      </c>
      <c r="B548" s="3">
        <v>46122</v>
      </c>
      <c r="C548" s="4">
        <f t="shared" si="68"/>
        <v>2026</v>
      </c>
      <c r="D548" s="5">
        <f t="shared" si="69"/>
        <v>2</v>
      </c>
      <c r="E548" s="4">
        <f t="shared" si="70"/>
        <v>4</v>
      </c>
      <c r="F548" s="3" t="str">
        <f t="shared" si="71"/>
        <v>Apr</v>
      </c>
      <c r="G548" s="4" t="s">
        <v>0</v>
      </c>
      <c r="H548" s="4" t="s">
        <v>50</v>
      </c>
      <c r="I548" s="4" t="s">
        <v>19</v>
      </c>
      <c r="J548" s="4" t="s">
        <v>13</v>
      </c>
      <c r="K548" s="4" t="s">
        <v>9</v>
      </c>
      <c r="L548" s="4" t="s">
        <v>10</v>
      </c>
      <c r="M548" s="6">
        <v>1</v>
      </c>
      <c r="N548" s="7">
        <v>93.35</v>
      </c>
      <c r="O548" s="8">
        <v>0.1</v>
      </c>
      <c r="P548" s="7">
        <v>45.54</v>
      </c>
      <c r="Q548" s="7">
        <f t="shared" si="64"/>
        <v>84.015000000000001</v>
      </c>
      <c r="R548" s="7">
        <f t="shared" si="65"/>
        <v>45.54</v>
      </c>
      <c r="S548" s="7">
        <f t="shared" si="66"/>
        <v>38.475000000000001</v>
      </c>
      <c r="T548" s="9">
        <f t="shared" si="67"/>
        <v>0.45795393679700053</v>
      </c>
      <c r="U548" s="10">
        <v>1</v>
      </c>
    </row>
    <row r="549" spans="1:21" ht="15.6" x14ac:dyDescent="0.3">
      <c r="A549" s="11">
        <v>4493</v>
      </c>
      <c r="B549" s="12">
        <v>46122</v>
      </c>
      <c r="C549" s="4">
        <f t="shared" si="68"/>
        <v>2026</v>
      </c>
      <c r="D549" s="5">
        <f t="shared" si="69"/>
        <v>2</v>
      </c>
      <c r="E549" s="4">
        <f t="shared" si="70"/>
        <v>4</v>
      </c>
      <c r="F549" s="3" t="str">
        <f t="shared" si="71"/>
        <v>Apr</v>
      </c>
      <c r="G549" s="13" t="s">
        <v>0</v>
      </c>
      <c r="H549" s="13" t="s">
        <v>1</v>
      </c>
      <c r="I549" s="13" t="s">
        <v>8</v>
      </c>
      <c r="J549" s="13" t="s">
        <v>16</v>
      </c>
      <c r="K549" s="13" t="s">
        <v>9</v>
      </c>
      <c r="L549" s="13" t="s">
        <v>10</v>
      </c>
      <c r="M549" s="14">
        <v>5</v>
      </c>
      <c r="N549" s="15">
        <v>92.63</v>
      </c>
      <c r="O549" s="16">
        <v>0.15</v>
      </c>
      <c r="P549" s="15">
        <v>46.33</v>
      </c>
      <c r="Q549" s="15">
        <f t="shared" si="64"/>
        <v>393.67749999999995</v>
      </c>
      <c r="R549" s="15">
        <f t="shared" si="65"/>
        <v>231.64999999999998</v>
      </c>
      <c r="S549" s="15">
        <f t="shared" si="66"/>
        <v>162.02749999999997</v>
      </c>
      <c r="T549" s="17">
        <f t="shared" si="67"/>
        <v>0.41157419461361139</v>
      </c>
      <c r="U549" s="18">
        <v>1</v>
      </c>
    </row>
    <row r="550" spans="1:21" ht="15.6" x14ac:dyDescent="0.3">
      <c r="A550" s="2">
        <v>2072</v>
      </c>
      <c r="B550" s="3">
        <v>46123</v>
      </c>
      <c r="C550" s="4">
        <f t="shared" si="68"/>
        <v>2026</v>
      </c>
      <c r="D550" s="5">
        <f t="shared" si="69"/>
        <v>2</v>
      </c>
      <c r="E550" s="4">
        <f t="shared" si="70"/>
        <v>4</v>
      </c>
      <c r="F550" s="3" t="str">
        <f t="shared" si="71"/>
        <v>Apr</v>
      </c>
      <c r="G550" s="4" t="s">
        <v>0</v>
      </c>
      <c r="H550" s="4" t="s">
        <v>36</v>
      </c>
      <c r="I550" s="4" t="s">
        <v>2</v>
      </c>
      <c r="J550" s="4" t="s">
        <v>13</v>
      </c>
      <c r="K550" s="4" t="s">
        <v>23</v>
      </c>
      <c r="L550" s="4" t="s">
        <v>51</v>
      </c>
      <c r="M550" s="6">
        <v>4</v>
      </c>
      <c r="N550" s="7">
        <v>124.87</v>
      </c>
      <c r="O550" s="8">
        <v>0.1</v>
      </c>
      <c r="P550" s="7">
        <v>62.03</v>
      </c>
      <c r="Q550" s="7">
        <f t="shared" si="64"/>
        <v>449.53200000000004</v>
      </c>
      <c r="R550" s="7">
        <f t="shared" si="65"/>
        <v>248.12</v>
      </c>
      <c r="S550" s="7">
        <f t="shared" si="66"/>
        <v>201.41200000000003</v>
      </c>
      <c r="T550" s="9">
        <f t="shared" si="67"/>
        <v>0.44804819234225823</v>
      </c>
      <c r="U550" s="10">
        <v>1</v>
      </c>
    </row>
    <row r="551" spans="1:21" ht="15.6" x14ac:dyDescent="0.3">
      <c r="A551" s="11">
        <v>2142</v>
      </c>
      <c r="B551" s="12">
        <v>46123</v>
      </c>
      <c r="C551" s="4">
        <f t="shared" si="68"/>
        <v>2026</v>
      </c>
      <c r="D551" s="5">
        <f t="shared" si="69"/>
        <v>2</v>
      </c>
      <c r="E551" s="4">
        <f t="shared" si="70"/>
        <v>4</v>
      </c>
      <c r="F551" s="3" t="str">
        <f t="shared" si="71"/>
        <v>Apr</v>
      </c>
      <c r="G551" s="13" t="s">
        <v>20</v>
      </c>
      <c r="H551" s="13" t="s">
        <v>21</v>
      </c>
      <c r="I551" s="13" t="s">
        <v>28</v>
      </c>
      <c r="J551" s="13" t="s">
        <v>13</v>
      </c>
      <c r="K551" s="13" t="s">
        <v>23</v>
      </c>
      <c r="L551" s="13" t="s">
        <v>24</v>
      </c>
      <c r="M551" s="14">
        <v>1</v>
      </c>
      <c r="N551" s="15">
        <v>339.64</v>
      </c>
      <c r="O551" s="16">
        <v>0.1</v>
      </c>
      <c r="P551" s="15">
        <v>195.81</v>
      </c>
      <c r="Q551" s="15">
        <f t="shared" si="64"/>
        <v>305.67599999999999</v>
      </c>
      <c r="R551" s="15">
        <f t="shared" si="65"/>
        <v>195.81</v>
      </c>
      <c r="S551" s="15">
        <f t="shared" si="66"/>
        <v>109.86599999999999</v>
      </c>
      <c r="T551" s="17">
        <f t="shared" si="67"/>
        <v>0.35941977780394924</v>
      </c>
      <c r="U551" s="18">
        <v>1</v>
      </c>
    </row>
    <row r="552" spans="1:21" ht="15.6" x14ac:dyDescent="0.3">
      <c r="A552" s="2">
        <v>2911</v>
      </c>
      <c r="B552" s="3">
        <v>46123</v>
      </c>
      <c r="C552" s="4">
        <f t="shared" si="68"/>
        <v>2026</v>
      </c>
      <c r="D552" s="5">
        <f t="shared" si="69"/>
        <v>2</v>
      </c>
      <c r="E552" s="4">
        <f t="shared" si="70"/>
        <v>4</v>
      </c>
      <c r="F552" s="3" t="str">
        <f t="shared" si="71"/>
        <v>Apr</v>
      </c>
      <c r="G552" s="4" t="s">
        <v>11</v>
      </c>
      <c r="H552" s="4" t="s">
        <v>12</v>
      </c>
      <c r="I552" s="4" t="s">
        <v>19</v>
      </c>
      <c r="J552" s="4" t="s">
        <v>13</v>
      </c>
      <c r="K552" s="4" t="s">
        <v>4</v>
      </c>
      <c r="L552" s="4" t="s">
        <v>22</v>
      </c>
      <c r="M552" s="6">
        <v>1</v>
      </c>
      <c r="N552" s="7">
        <v>50.86</v>
      </c>
      <c r="O552" s="8">
        <v>0.05</v>
      </c>
      <c r="P552" s="7">
        <v>22.1</v>
      </c>
      <c r="Q552" s="7">
        <f t="shared" si="64"/>
        <v>48.317</v>
      </c>
      <c r="R552" s="7">
        <f t="shared" si="65"/>
        <v>22.1</v>
      </c>
      <c r="S552" s="7">
        <f t="shared" si="66"/>
        <v>26.216999999999999</v>
      </c>
      <c r="T552" s="9">
        <f t="shared" si="67"/>
        <v>0.54260405240391574</v>
      </c>
      <c r="U552" s="10">
        <v>1</v>
      </c>
    </row>
    <row r="553" spans="1:21" ht="15.6" x14ac:dyDescent="0.3">
      <c r="A553" s="11">
        <v>4276</v>
      </c>
      <c r="B553" s="12">
        <v>46123</v>
      </c>
      <c r="C553" s="4">
        <f t="shared" si="68"/>
        <v>2026</v>
      </c>
      <c r="D553" s="5">
        <f t="shared" si="69"/>
        <v>2</v>
      </c>
      <c r="E553" s="4">
        <f t="shared" si="70"/>
        <v>4</v>
      </c>
      <c r="F553" s="3" t="str">
        <f t="shared" si="71"/>
        <v>Apr</v>
      </c>
      <c r="G553" s="13" t="s">
        <v>20</v>
      </c>
      <c r="H553" s="13" t="s">
        <v>33</v>
      </c>
      <c r="I553" s="13" t="s">
        <v>2</v>
      </c>
      <c r="J553" s="13" t="s">
        <v>13</v>
      </c>
      <c r="K553" s="13" t="s">
        <v>14</v>
      </c>
      <c r="L553" s="13" t="s">
        <v>48</v>
      </c>
      <c r="M553" s="14">
        <v>2</v>
      </c>
      <c r="N553" s="15">
        <v>167.01</v>
      </c>
      <c r="O553" s="16">
        <v>0</v>
      </c>
      <c r="P553" s="15">
        <v>89.8</v>
      </c>
      <c r="Q553" s="15">
        <f t="shared" si="64"/>
        <v>334.02</v>
      </c>
      <c r="R553" s="15">
        <f t="shared" si="65"/>
        <v>179.6</v>
      </c>
      <c r="S553" s="15">
        <f t="shared" si="66"/>
        <v>154.41999999999999</v>
      </c>
      <c r="T553" s="17">
        <f t="shared" si="67"/>
        <v>0.46230764624872761</v>
      </c>
      <c r="U553" s="18">
        <v>1</v>
      </c>
    </row>
    <row r="554" spans="1:21" ht="15.6" x14ac:dyDescent="0.3">
      <c r="A554" s="2">
        <v>5077</v>
      </c>
      <c r="B554" s="3">
        <v>46123</v>
      </c>
      <c r="C554" s="4">
        <f t="shared" si="68"/>
        <v>2026</v>
      </c>
      <c r="D554" s="5">
        <f t="shared" si="69"/>
        <v>2</v>
      </c>
      <c r="E554" s="4">
        <f t="shared" si="70"/>
        <v>4</v>
      </c>
      <c r="F554" s="3" t="str">
        <f t="shared" si="71"/>
        <v>Apr</v>
      </c>
      <c r="G554" s="4" t="s">
        <v>20</v>
      </c>
      <c r="H554" s="4" t="s">
        <v>33</v>
      </c>
      <c r="I554" s="4" t="s">
        <v>28</v>
      </c>
      <c r="J554" s="4" t="s">
        <v>3</v>
      </c>
      <c r="K554" s="4" t="s">
        <v>9</v>
      </c>
      <c r="L554" s="4" t="s">
        <v>10</v>
      </c>
      <c r="M554" s="6">
        <v>2</v>
      </c>
      <c r="N554" s="7">
        <v>92.63</v>
      </c>
      <c r="O554" s="8">
        <v>0.15</v>
      </c>
      <c r="P554" s="7">
        <v>44.96</v>
      </c>
      <c r="Q554" s="7">
        <f t="shared" si="64"/>
        <v>157.47099999999998</v>
      </c>
      <c r="R554" s="7">
        <f t="shared" si="65"/>
        <v>89.92</v>
      </c>
      <c r="S554" s="7">
        <f t="shared" si="66"/>
        <v>67.550999999999974</v>
      </c>
      <c r="T554" s="9">
        <f t="shared" si="67"/>
        <v>0.42897422382533917</v>
      </c>
      <c r="U554" s="10">
        <v>1</v>
      </c>
    </row>
    <row r="555" spans="1:21" ht="15.6" x14ac:dyDescent="0.3">
      <c r="A555" s="11">
        <v>1259</v>
      </c>
      <c r="B555" s="12">
        <v>46124</v>
      </c>
      <c r="C555" s="4">
        <f t="shared" si="68"/>
        <v>2026</v>
      </c>
      <c r="D555" s="5">
        <f t="shared" si="69"/>
        <v>2</v>
      </c>
      <c r="E555" s="4">
        <f t="shared" si="70"/>
        <v>4</v>
      </c>
      <c r="F555" s="3" t="str">
        <f t="shared" si="71"/>
        <v>Apr</v>
      </c>
      <c r="G555" s="13" t="s">
        <v>6</v>
      </c>
      <c r="H555" s="13" t="s">
        <v>43</v>
      </c>
      <c r="I555" s="13" t="s">
        <v>28</v>
      </c>
      <c r="J555" s="13" t="s">
        <v>13</v>
      </c>
      <c r="K555" s="13" t="s">
        <v>9</v>
      </c>
      <c r="L555" s="13" t="s">
        <v>37</v>
      </c>
      <c r="M555" s="14">
        <v>2</v>
      </c>
      <c r="N555" s="15">
        <v>151.01</v>
      </c>
      <c r="O555" s="16">
        <v>0</v>
      </c>
      <c r="P555" s="15">
        <v>80.209999999999994</v>
      </c>
      <c r="Q555" s="15">
        <f t="shared" si="64"/>
        <v>302.02</v>
      </c>
      <c r="R555" s="15">
        <f t="shared" si="65"/>
        <v>160.41999999999999</v>
      </c>
      <c r="S555" s="15">
        <f t="shared" si="66"/>
        <v>141.6</v>
      </c>
      <c r="T555" s="17">
        <f t="shared" si="67"/>
        <v>0.4688431229719886</v>
      </c>
      <c r="U555" s="18">
        <v>1</v>
      </c>
    </row>
    <row r="556" spans="1:21" ht="15.6" x14ac:dyDescent="0.3">
      <c r="A556" s="2">
        <v>1720</v>
      </c>
      <c r="B556" s="3">
        <v>46124</v>
      </c>
      <c r="C556" s="4">
        <f t="shared" si="68"/>
        <v>2026</v>
      </c>
      <c r="D556" s="5">
        <f t="shared" si="69"/>
        <v>2</v>
      </c>
      <c r="E556" s="4">
        <f t="shared" si="70"/>
        <v>4</v>
      </c>
      <c r="F556" s="3" t="str">
        <f t="shared" si="71"/>
        <v>Apr</v>
      </c>
      <c r="G556" s="4" t="s">
        <v>0</v>
      </c>
      <c r="H556" s="4" t="s">
        <v>50</v>
      </c>
      <c r="I556" s="4" t="s">
        <v>2</v>
      </c>
      <c r="J556" s="4" t="s">
        <v>13</v>
      </c>
      <c r="K556" s="4" t="s">
        <v>9</v>
      </c>
      <c r="L556" s="4" t="s">
        <v>10</v>
      </c>
      <c r="M556" s="6">
        <v>2</v>
      </c>
      <c r="N556" s="7">
        <v>92.07</v>
      </c>
      <c r="O556" s="8">
        <v>0</v>
      </c>
      <c r="P556" s="7">
        <v>44.1</v>
      </c>
      <c r="Q556" s="7">
        <f t="shared" si="64"/>
        <v>184.14</v>
      </c>
      <c r="R556" s="7">
        <f t="shared" si="65"/>
        <v>88.2</v>
      </c>
      <c r="S556" s="7">
        <f t="shared" si="66"/>
        <v>95.939999999999984</v>
      </c>
      <c r="T556" s="9">
        <f t="shared" si="67"/>
        <v>0.52101661779081132</v>
      </c>
      <c r="U556" s="10">
        <v>1</v>
      </c>
    </row>
    <row r="557" spans="1:21" ht="15.6" x14ac:dyDescent="0.3">
      <c r="A557" s="11">
        <v>1975</v>
      </c>
      <c r="B557" s="12">
        <v>46124</v>
      </c>
      <c r="C557" s="4">
        <f t="shared" si="68"/>
        <v>2026</v>
      </c>
      <c r="D557" s="5">
        <f t="shared" si="69"/>
        <v>2</v>
      </c>
      <c r="E557" s="4">
        <f t="shared" si="70"/>
        <v>4</v>
      </c>
      <c r="F557" s="3" t="str">
        <f t="shared" si="71"/>
        <v>Apr</v>
      </c>
      <c r="G557" s="13" t="s">
        <v>0</v>
      </c>
      <c r="H557" s="13" t="s">
        <v>50</v>
      </c>
      <c r="I557" s="13" t="s">
        <v>2</v>
      </c>
      <c r="J557" s="13" t="s">
        <v>3</v>
      </c>
      <c r="K557" s="13" t="s">
        <v>34</v>
      </c>
      <c r="L557" s="13" t="s">
        <v>42</v>
      </c>
      <c r="M557" s="14">
        <v>1</v>
      </c>
      <c r="N557" s="15">
        <v>36.840000000000003</v>
      </c>
      <c r="O557" s="16">
        <v>0.1</v>
      </c>
      <c r="P557" s="15">
        <v>13.86</v>
      </c>
      <c r="Q557" s="15">
        <f t="shared" si="64"/>
        <v>33.156000000000006</v>
      </c>
      <c r="R557" s="15">
        <f t="shared" si="65"/>
        <v>13.86</v>
      </c>
      <c r="S557" s="15">
        <f t="shared" si="66"/>
        <v>19.296000000000006</v>
      </c>
      <c r="T557" s="17">
        <f t="shared" si="67"/>
        <v>0.58197611292073836</v>
      </c>
      <c r="U557" s="18">
        <v>1</v>
      </c>
    </row>
    <row r="558" spans="1:21" ht="15.6" x14ac:dyDescent="0.3">
      <c r="A558" s="2">
        <v>2848</v>
      </c>
      <c r="B558" s="3">
        <v>46124</v>
      </c>
      <c r="C558" s="4">
        <f t="shared" si="68"/>
        <v>2026</v>
      </c>
      <c r="D558" s="5">
        <f t="shared" si="69"/>
        <v>2</v>
      </c>
      <c r="E558" s="4">
        <f t="shared" si="70"/>
        <v>4</v>
      </c>
      <c r="F558" s="3" t="str">
        <f t="shared" si="71"/>
        <v>Apr</v>
      </c>
      <c r="G558" s="4" t="s">
        <v>6</v>
      </c>
      <c r="H558" s="4" t="s">
        <v>27</v>
      </c>
      <c r="I558" s="4" t="s">
        <v>2</v>
      </c>
      <c r="J558" s="4" t="s">
        <v>13</v>
      </c>
      <c r="K558" s="4" t="s">
        <v>9</v>
      </c>
      <c r="L558" s="4" t="s">
        <v>46</v>
      </c>
      <c r="M558" s="6">
        <v>1</v>
      </c>
      <c r="N558" s="7">
        <v>71.64</v>
      </c>
      <c r="O558" s="8">
        <v>0.05</v>
      </c>
      <c r="P558" s="7">
        <v>32.729999999999997</v>
      </c>
      <c r="Q558" s="7">
        <f t="shared" si="64"/>
        <v>68.057999999999993</v>
      </c>
      <c r="R558" s="7">
        <f t="shared" si="65"/>
        <v>32.729999999999997</v>
      </c>
      <c r="S558" s="7">
        <f t="shared" si="66"/>
        <v>35.327999999999996</v>
      </c>
      <c r="T558" s="9">
        <f t="shared" si="67"/>
        <v>0.51908666137706072</v>
      </c>
      <c r="U558" s="10">
        <v>1</v>
      </c>
    </row>
    <row r="559" spans="1:21" ht="15.6" x14ac:dyDescent="0.3">
      <c r="A559" s="11">
        <v>2979</v>
      </c>
      <c r="B559" s="12">
        <v>46124</v>
      </c>
      <c r="C559" s="4">
        <f t="shared" si="68"/>
        <v>2026</v>
      </c>
      <c r="D559" s="5">
        <f t="shared" si="69"/>
        <v>2</v>
      </c>
      <c r="E559" s="4">
        <f t="shared" si="70"/>
        <v>4</v>
      </c>
      <c r="F559" s="3" t="str">
        <f t="shared" si="71"/>
        <v>Apr</v>
      </c>
      <c r="G559" s="13" t="s">
        <v>6</v>
      </c>
      <c r="H559" s="13" t="s">
        <v>49</v>
      </c>
      <c r="I559" s="13" t="s">
        <v>2</v>
      </c>
      <c r="J559" s="13" t="s">
        <v>13</v>
      </c>
      <c r="K559" s="13" t="s">
        <v>34</v>
      </c>
      <c r="L559" s="13" t="s">
        <v>38</v>
      </c>
      <c r="M559" s="14">
        <v>1</v>
      </c>
      <c r="N559" s="15">
        <v>124.18</v>
      </c>
      <c r="O559" s="16">
        <v>0</v>
      </c>
      <c r="P559" s="15">
        <v>67.42</v>
      </c>
      <c r="Q559" s="15">
        <f t="shared" si="64"/>
        <v>124.18</v>
      </c>
      <c r="R559" s="15">
        <f t="shared" si="65"/>
        <v>67.42</v>
      </c>
      <c r="S559" s="15">
        <f t="shared" si="66"/>
        <v>56.760000000000005</v>
      </c>
      <c r="T559" s="17">
        <f t="shared" si="67"/>
        <v>0.45707843453052022</v>
      </c>
      <c r="U559" s="18">
        <v>1</v>
      </c>
    </row>
    <row r="560" spans="1:21" ht="15.6" x14ac:dyDescent="0.3">
      <c r="A560" s="2">
        <v>2996</v>
      </c>
      <c r="B560" s="3">
        <v>46124</v>
      </c>
      <c r="C560" s="4">
        <f t="shared" si="68"/>
        <v>2026</v>
      </c>
      <c r="D560" s="5">
        <f t="shared" si="69"/>
        <v>2</v>
      </c>
      <c r="E560" s="4">
        <f t="shared" si="70"/>
        <v>4</v>
      </c>
      <c r="F560" s="3" t="str">
        <f t="shared" si="71"/>
        <v>Apr</v>
      </c>
      <c r="G560" s="4" t="s">
        <v>6</v>
      </c>
      <c r="H560" s="4" t="s">
        <v>43</v>
      </c>
      <c r="I560" s="4" t="s">
        <v>19</v>
      </c>
      <c r="J560" s="4" t="s">
        <v>13</v>
      </c>
      <c r="K560" s="4" t="s">
        <v>14</v>
      </c>
      <c r="L560" s="4" t="s">
        <v>44</v>
      </c>
      <c r="M560" s="6">
        <v>1</v>
      </c>
      <c r="N560" s="7">
        <v>134.94999999999999</v>
      </c>
      <c r="O560" s="8">
        <v>0</v>
      </c>
      <c r="P560" s="7">
        <v>67.849999999999994</v>
      </c>
      <c r="Q560" s="7">
        <f t="shared" si="64"/>
        <v>134.94999999999999</v>
      </c>
      <c r="R560" s="7">
        <f t="shared" si="65"/>
        <v>67.849999999999994</v>
      </c>
      <c r="S560" s="7">
        <f t="shared" si="66"/>
        <v>67.099999999999994</v>
      </c>
      <c r="T560" s="9">
        <f t="shared" si="67"/>
        <v>0.49722119303445722</v>
      </c>
      <c r="U560" s="10">
        <v>1</v>
      </c>
    </row>
    <row r="561" spans="1:21" ht="15.6" x14ac:dyDescent="0.3">
      <c r="A561" s="11">
        <v>749</v>
      </c>
      <c r="B561" s="12">
        <v>46125</v>
      </c>
      <c r="C561" s="4">
        <f t="shared" si="68"/>
        <v>2026</v>
      </c>
      <c r="D561" s="5">
        <f t="shared" si="69"/>
        <v>2</v>
      </c>
      <c r="E561" s="4">
        <f t="shared" si="70"/>
        <v>4</v>
      </c>
      <c r="F561" s="3" t="str">
        <f t="shared" si="71"/>
        <v>Apr</v>
      </c>
      <c r="G561" s="13" t="s">
        <v>0</v>
      </c>
      <c r="H561" s="13" t="s">
        <v>50</v>
      </c>
      <c r="I561" s="13" t="s">
        <v>2</v>
      </c>
      <c r="J561" s="13" t="s">
        <v>13</v>
      </c>
      <c r="K561" s="13" t="s">
        <v>23</v>
      </c>
      <c r="L561" s="13" t="s">
        <v>51</v>
      </c>
      <c r="M561" s="14">
        <v>2</v>
      </c>
      <c r="N561" s="15">
        <v>124</v>
      </c>
      <c r="O561" s="16">
        <v>0</v>
      </c>
      <c r="P561" s="15">
        <v>60.14</v>
      </c>
      <c r="Q561" s="15">
        <f t="shared" si="64"/>
        <v>248</v>
      </c>
      <c r="R561" s="15">
        <f t="shared" si="65"/>
        <v>120.28</v>
      </c>
      <c r="S561" s="15">
        <f t="shared" si="66"/>
        <v>127.72</v>
      </c>
      <c r="T561" s="17">
        <f t="shared" si="67"/>
        <v>0.51500000000000001</v>
      </c>
      <c r="U561" s="18">
        <v>1</v>
      </c>
    </row>
    <row r="562" spans="1:21" ht="15.6" x14ac:dyDescent="0.3">
      <c r="A562" s="2">
        <v>1928</v>
      </c>
      <c r="B562" s="3">
        <v>46125</v>
      </c>
      <c r="C562" s="4">
        <f t="shared" si="68"/>
        <v>2026</v>
      </c>
      <c r="D562" s="5">
        <f t="shared" si="69"/>
        <v>2</v>
      </c>
      <c r="E562" s="4">
        <f t="shared" si="70"/>
        <v>4</v>
      </c>
      <c r="F562" s="3" t="str">
        <f t="shared" si="71"/>
        <v>Apr</v>
      </c>
      <c r="G562" s="4" t="s">
        <v>20</v>
      </c>
      <c r="H562" s="4" t="s">
        <v>47</v>
      </c>
      <c r="I562" s="4" t="s">
        <v>28</v>
      </c>
      <c r="J562" s="4" t="s">
        <v>3</v>
      </c>
      <c r="K562" s="4" t="s">
        <v>34</v>
      </c>
      <c r="L562" s="4" t="s">
        <v>45</v>
      </c>
      <c r="M562" s="6">
        <v>2</v>
      </c>
      <c r="N562" s="7">
        <v>50.2</v>
      </c>
      <c r="O562" s="8">
        <v>0.1</v>
      </c>
      <c r="P562" s="7">
        <v>21.48</v>
      </c>
      <c r="Q562" s="7">
        <f t="shared" si="64"/>
        <v>90.360000000000014</v>
      </c>
      <c r="R562" s="7">
        <f t="shared" si="65"/>
        <v>42.96</v>
      </c>
      <c r="S562" s="7">
        <f t="shared" si="66"/>
        <v>47.400000000000013</v>
      </c>
      <c r="T562" s="9">
        <f t="shared" si="67"/>
        <v>0.5245683930942896</v>
      </c>
      <c r="U562" s="10">
        <v>1</v>
      </c>
    </row>
    <row r="563" spans="1:21" ht="15.6" x14ac:dyDescent="0.3">
      <c r="A563" s="11">
        <v>2486</v>
      </c>
      <c r="B563" s="12">
        <v>46125</v>
      </c>
      <c r="C563" s="4">
        <f t="shared" si="68"/>
        <v>2026</v>
      </c>
      <c r="D563" s="5">
        <f t="shared" si="69"/>
        <v>2</v>
      </c>
      <c r="E563" s="4">
        <f t="shared" si="70"/>
        <v>4</v>
      </c>
      <c r="F563" s="3" t="str">
        <f t="shared" si="71"/>
        <v>Apr</v>
      </c>
      <c r="G563" s="13" t="s">
        <v>6</v>
      </c>
      <c r="H563" s="13" t="s">
        <v>41</v>
      </c>
      <c r="I563" s="13" t="s">
        <v>2</v>
      </c>
      <c r="J563" s="13" t="s">
        <v>16</v>
      </c>
      <c r="K563" s="13" t="s">
        <v>9</v>
      </c>
      <c r="L563" s="13" t="s">
        <v>10</v>
      </c>
      <c r="M563" s="14">
        <v>1</v>
      </c>
      <c r="N563" s="15">
        <v>93.65</v>
      </c>
      <c r="O563" s="16">
        <v>0</v>
      </c>
      <c r="P563" s="15">
        <v>44.15</v>
      </c>
      <c r="Q563" s="15">
        <f t="shared" si="64"/>
        <v>93.65</v>
      </c>
      <c r="R563" s="15">
        <f t="shared" si="65"/>
        <v>44.15</v>
      </c>
      <c r="S563" s="15">
        <f t="shared" si="66"/>
        <v>49.500000000000007</v>
      </c>
      <c r="T563" s="17">
        <f t="shared" si="67"/>
        <v>0.5285638013881474</v>
      </c>
      <c r="U563" s="18">
        <v>1</v>
      </c>
    </row>
    <row r="564" spans="1:21" ht="15.6" x14ac:dyDescent="0.3">
      <c r="A564" s="2">
        <v>2688</v>
      </c>
      <c r="B564" s="3">
        <v>46125</v>
      </c>
      <c r="C564" s="4">
        <f t="shared" si="68"/>
        <v>2026</v>
      </c>
      <c r="D564" s="5">
        <f t="shared" si="69"/>
        <v>2</v>
      </c>
      <c r="E564" s="4">
        <f t="shared" si="70"/>
        <v>4</v>
      </c>
      <c r="F564" s="3" t="str">
        <f t="shared" si="71"/>
        <v>Apr</v>
      </c>
      <c r="G564" s="4" t="s">
        <v>11</v>
      </c>
      <c r="H564" s="4" t="s">
        <v>52</v>
      </c>
      <c r="I564" s="4" t="s">
        <v>28</v>
      </c>
      <c r="J564" s="4" t="s">
        <v>13</v>
      </c>
      <c r="K564" s="4" t="s">
        <v>14</v>
      </c>
      <c r="L564" s="4" t="s">
        <v>32</v>
      </c>
      <c r="M564" s="6">
        <v>5</v>
      </c>
      <c r="N564" s="7">
        <v>47.25</v>
      </c>
      <c r="O564" s="8">
        <v>0.1</v>
      </c>
      <c r="P564" s="7">
        <v>17.93</v>
      </c>
      <c r="Q564" s="7">
        <f t="shared" si="64"/>
        <v>212.625</v>
      </c>
      <c r="R564" s="7">
        <f t="shared" si="65"/>
        <v>89.65</v>
      </c>
      <c r="S564" s="7">
        <f t="shared" si="66"/>
        <v>122.97499999999999</v>
      </c>
      <c r="T564" s="9">
        <f t="shared" si="67"/>
        <v>0.57836566725455607</v>
      </c>
      <c r="U564" s="10">
        <v>1</v>
      </c>
    </row>
    <row r="565" spans="1:21" ht="15.6" x14ac:dyDescent="0.3">
      <c r="A565" s="11">
        <v>2712</v>
      </c>
      <c r="B565" s="12">
        <v>46125</v>
      </c>
      <c r="C565" s="4">
        <f t="shared" si="68"/>
        <v>2026</v>
      </c>
      <c r="D565" s="5">
        <f t="shared" si="69"/>
        <v>2</v>
      </c>
      <c r="E565" s="4">
        <f t="shared" si="70"/>
        <v>4</v>
      </c>
      <c r="F565" s="3" t="str">
        <f t="shared" si="71"/>
        <v>Apr</v>
      </c>
      <c r="G565" s="13" t="s">
        <v>11</v>
      </c>
      <c r="H565" s="13" t="s">
        <v>25</v>
      </c>
      <c r="I565" s="13" t="s">
        <v>2</v>
      </c>
      <c r="J565" s="13" t="s">
        <v>3</v>
      </c>
      <c r="K565" s="13" t="s">
        <v>34</v>
      </c>
      <c r="L565" s="13" t="s">
        <v>42</v>
      </c>
      <c r="M565" s="14">
        <v>1</v>
      </c>
      <c r="N565" s="15">
        <v>35.69</v>
      </c>
      <c r="O565" s="16">
        <v>0.05</v>
      </c>
      <c r="P565" s="15">
        <v>13.53</v>
      </c>
      <c r="Q565" s="15">
        <f t="shared" si="64"/>
        <v>33.905499999999996</v>
      </c>
      <c r="R565" s="15">
        <f t="shared" si="65"/>
        <v>13.53</v>
      </c>
      <c r="S565" s="15">
        <f t="shared" si="66"/>
        <v>20.375499999999995</v>
      </c>
      <c r="T565" s="17">
        <f t="shared" si="67"/>
        <v>0.60094969842650892</v>
      </c>
      <c r="U565" s="18">
        <v>1</v>
      </c>
    </row>
    <row r="566" spans="1:21" ht="15.6" x14ac:dyDescent="0.3">
      <c r="A566" s="2">
        <v>3853</v>
      </c>
      <c r="B566" s="3">
        <v>46125</v>
      </c>
      <c r="C566" s="4">
        <f t="shared" si="68"/>
        <v>2026</v>
      </c>
      <c r="D566" s="5">
        <f t="shared" si="69"/>
        <v>2</v>
      </c>
      <c r="E566" s="4">
        <f t="shared" si="70"/>
        <v>4</v>
      </c>
      <c r="F566" s="3" t="str">
        <f t="shared" si="71"/>
        <v>Apr</v>
      </c>
      <c r="G566" s="4" t="s">
        <v>20</v>
      </c>
      <c r="H566" s="4" t="s">
        <v>47</v>
      </c>
      <c r="I566" s="4" t="s">
        <v>2</v>
      </c>
      <c r="J566" s="4" t="s">
        <v>3</v>
      </c>
      <c r="K566" s="4" t="s">
        <v>14</v>
      </c>
      <c r="L566" s="4" t="s">
        <v>44</v>
      </c>
      <c r="M566" s="6">
        <v>3</v>
      </c>
      <c r="N566" s="7">
        <v>136.12</v>
      </c>
      <c r="O566" s="8">
        <v>0</v>
      </c>
      <c r="P566" s="7">
        <v>66.58</v>
      </c>
      <c r="Q566" s="7">
        <f t="shared" si="64"/>
        <v>408.36</v>
      </c>
      <c r="R566" s="7">
        <f t="shared" si="65"/>
        <v>199.74</v>
      </c>
      <c r="S566" s="7">
        <f t="shared" si="66"/>
        <v>208.62</v>
      </c>
      <c r="T566" s="9">
        <f t="shared" si="67"/>
        <v>0.51087275933000298</v>
      </c>
      <c r="U566" s="10">
        <v>1</v>
      </c>
    </row>
    <row r="567" spans="1:21" ht="15.6" x14ac:dyDescent="0.3">
      <c r="A567" s="11">
        <v>4043</v>
      </c>
      <c r="B567" s="12">
        <v>46125</v>
      </c>
      <c r="C567" s="4">
        <f t="shared" si="68"/>
        <v>2026</v>
      </c>
      <c r="D567" s="5">
        <f t="shared" si="69"/>
        <v>2</v>
      </c>
      <c r="E567" s="4">
        <f t="shared" si="70"/>
        <v>4</v>
      </c>
      <c r="F567" s="3" t="str">
        <f t="shared" si="71"/>
        <v>Apr</v>
      </c>
      <c r="G567" s="13" t="s">
        <v>20</v>
      </c>
      <c r="H567" s="13" t="s">
        <v>31</v>
      </c>
      <c r="I567" s="13" t="s">
        <v>28</v>
      </c>
      <c r="J567" s="13" t="s">
        <v>13</v>
      </c>
      <c r="K567" s="13" t="s">
        <v>9</v>
      </c>
      <c r="L567" s="13" t="s">
        <v>37</v>
      </c>
      <c r="M567" s="14">
        <v>1</v>
      </c>
      <c r="N567" s="15">
        <v>155.88999999999999</v>
      </c>
      <c r="O567" s="16">
        <v>0</v>
      </c>
      <c r="P567" s="15">
        <v>77.260000000000005</v>
      </c>
      <c r="Q567" s="15">
        <f t="shared" si="64"/>
        <v>155.88999999999999</v>
      </c>
      <c r="R567" s="15">
        <f t="shared" si="65"/>
        <v>77.260000000000005</v>
      </c>
      <c r="S567" s="15">
        <f t="shared" si="66"/>
        <v>78.629999999999981</v>
      </c>
      <c r="T567" s="17">
        <f t="shared" si="67"/>
        <v>0.50439412406183837</v>
      </c>
      <c r="U567" s="18">
        <v>1</v>
      </c>
    </row>
    <row r="568" spans="1:21" ht="15.6" x14ac:dyDescent="0.3">
      <c r="A568" s="2">
        <v>290</v>
      </c>
      <c r="B568" s="3">
        <v>46126</v>
      </c>
      <c r="C568" s="4">
        <f t="shared" si="68"/>
        <v>2026</v>
      </c>
      <c r="D568" s="5">
        <f t="shared" si="69"/>
        <v>2</v>
      </c>
      <c r="E568" s="4">
        <f t="shared" si="70"/>
        <v>4</v>
      </c>
      <c r="F568" s="3" t="str">
        <f t="shared" si="71"/>
        <v>Apr</v>
      </c>
      <c r="G568" s="4" t="s">
        <v>0</v>
      </c>
      <c r="H568" s="4" t="s">
        <v>50</v>
      </c>
      <c r="I568" s="4" t="s">
        <v>2</v>
      </c>
      <c r="J568" s="4" t="s">
        <v>16</v>
      </c>
      <c r="K568" s="4" t="s">
        <v>14</v>
      </c>
      <c r="L568" s="4" t="s">
        <v>44</v>
      </c>
      <c r="M568" s="6">
        <v>1</v>
      </c>
      <c r="N568" s="7">
        <v>130.81</v>
      </c>
      <c r="O568" s="8">
        <v>0</v>
      </c>
      <c r="P568" s="7">
        <v>67.86</v>
      </c>
      <c r="Q568" s="7">
        <f t="shared" si="64"/>
        <v>130.81</v>
      </c>
      <c r="R568" s="7">
        <f t="shared" si="65"/>
        <v>67.86</v>
      </c>
      <c r="S568" s="7">
        <f t="shared" si="66"/>
        <v>62.95</v>
      </c>
      <c r="T568" s="9">
        <f t="shared" si="67"/>
        <v>0.48123232168794439</v>
      </c>
      <c r="U568" s="10">
        <v>1</v>
      </c>
    </row>
    <row r="569" spans="1:21" ht="15.6" x14ac:dyDescent="0.3">
      <c r="A569" s="11">
        <v>2953</v>
      </c>
      <c r="B569" s="12">
        <v>46126</v>
      </c>
      <c r="C569" s="4">
        <f t="shared" si="68"/>
        <v>2026</v>
      </c>
      <c r="D569" s="5">
        <f t="shared" si="69"/>
        <v>2</v>
      </c>
      <c r="E569" s="4">
        <f t="shared" si="70"/>
        <v>4</v>
      </c>
      <c r="F569" s="3" t="str">
        <f t="shared" si="71"/>
        <v>Apr</v>
      </c>
      <c r="G569" s="13" t="s">
        <v>0</v>
      </c>
      <c r="H569" s="13" t="s">
        <v>1</v>
      </c>
      <c r="I569" s="13" t="s">
        <v>2</v>
      </c>
      <c r="J569" s="13" t="s">
        <v>3</v>
      </c>
      <c r="K569" s="13" t="s">
        <v>14</v>
      </c>
      <c r="L569" s="13" t="s">
        <v>32</v>
      </c>
      <c r="M569" s="14">
        <v>2</v>
      </c>
      <c r="N569" s="15">
        <v>47.56</v>
      </c>
      <c r="O569" s="16">
        <v>0.05</v>
      </c>
      <c r="P569" s="15">
        <v>18.649999999999999</v>
      </c>
      <c r="Q569" s="15">
        <f t="shared" si="64"/>
        <v>90.364000000000004</v>
      </c>
      <c r="R569" s="15">
        <f t="shared" si="65"/>
        <v>37.299999999999997</v>
      </c>
      <c r="S569" s="15">
        <f t="shared" si="66"/>
        <v>53.064000000000007</v>
      </c>
      <c r="T569" s="17">
        <f t="shared" si="67"/>
        <v>0.58722500110663545</v>
      </c>
      <c r="U569" s="18">
        <v>1</v>
      </c>
    </row>
    <row r="570" spans="1:21" ht="15.6" x14ac:dyDescent="0.3">
      <c r="A570" s="2">
        <v>3179</v>
      </c>
      <c r="B570" s="3">
        <v>46126</v>
      </c>
      <c r="C570" s="4">
        <f t="shared" si="68"/>
        <v>2026</v>
      </c>
      <c r="D570" s="5">
        <f t="shared" si="69"/>
        <v>2</v>
      </c>
      <c r="E570" s="4">
        <f t="shared" si="70"/>
        <v>4</v>
      </c>
      <c r="F570" s="3" t="str">
        <f t="shared" si="71"/>
        <v>Apr</v>
      </c>
      <c r="G570" s="4" t="s">
        <v>6</v>
      </c>
      <c r="H570" s="4" t="s">
        <v>49</v>
      </c>
      <c r="I570" s="4" t="s">
        <v>2</v>
      </c>
      <c r="J570" s="4" t="s">
        <v>13</v>
      </c>
      <c r="K570" s="4" t="s">
        <v>9</v>
      </c>
      <c r="L570" s="4" t="s">
        <v>17</v>
      </c>
      <c r="M570" s="6">
        <v>2</v>
      </c>
      <c r="N570" s="7">
        <v>140.65</v>
      </c>
      <c r="O570" s="8">
        <v>0.05</v>
      </c>
      <c r="P570" s="7">
        <v>78.900000000000006</v>
      </c>
      <c r="Q570" s="7">
        <f t="shared" si="64"/>
        <v>267.23500000000001</v>
      </c>
      <c r="R570" s="7">
        <f t="shared" si="65"/>
        <v>157.80000000000001</v>
      </c>
      <c r="S570" s="7">
        <f t="shared" si="66"/>
        <v>109.435</v>
      </c>
      <c r="T570" s="9">
        <f t="shared" si="67"/>
        <v>0.40950848504125581</v>
      </c>
      <c r="U570" s="10">
        <v>1</v>
      </c>
    </row>
    <row r="571" spans="1:21" ht="15.6" x14ac:dyDescent="0.3">
      <c r="A571" s="11">
        <v>3301</v>
      </c>
      <c r="B571" s="12">
        <v>46126</v>
      </c>
      <c r="C571" s="4">
        <f t="shared" si="68"/>
        <v>2026</v>
      </c>
      <c r="D571" s="5">
        <f t="shared" si="69"/>
        <v>2</v>
      </c>
      <c r="E571" s="4">
        <f t="shared" si="70"/>
        <v>4</v>
      </c>
      <c r="F571" s="3" t="str">
        <f t="shared" si="71"/>
        <v>Apr</v>
      </c>
      <c r="G571" s="13" t="s">
        <v>20</v>
      </c>
      <c r="H571" s="13" t="s">
        <v>21</v>
      </c>
      <c r="I571" s="13" t="s">
        <v>19</v>
      </c>
      <c r="J571" s="13" t="s">
        <v>13</v>
      </c>
      <c r="K571" s="13" t="s">
        <v>4</v>
      </c>
      <c r="L571" s="13" t="s">
        <v>5</v>
      </c>
      <c r="M571" s="14">
        <v>1</v>
      </c>
      <c r="N571" s="15">
        <v>82.75</v>
      </c>
      <c r="O571" s="16">
        <v>0</v>
      </c>
      <c r="P571" s="15">
        <v>43.18</v>
      </c>
      <c r="Q571" s="15">
        <f t="shared" si="64"/>
        <v>82.75</v>
      </c>
      <c r="R571" s="15">
        <f t="shared" si="65"/>
        <v>43.18</v>
      </c>
      <c r="S571" s="15">
        <f t="shared" si="66"/>
        <v>39.57</v>
      </c>
      <c r="T571" s="17">
        <f t="shared" si="67"/>
        <v>0.47818731117824775</v>
      </c>
      <c r="U571" s="18">
        <v>1</v>
      </c>
    </row>
    <row r="572" spans="1:21" ht="15.6" x14ac:dyDescent="0.3">
      <c r="A572" s="2">
        <v>3349</v>
      </c>
      <c r="B572" s="3">
        <v>46126</v>
      </c>
      <c r="C572" s="4">
        <f t="shared" si="68"/>
        <v>2026</v>
      </c>
      <c r="D572" s="5">
        <f t="shared" si="69"/>
        <v>2</v>
      </c>
      <c r="E572" s="4">
        <f t="shared" si="70"/>
        <v>4</v>
      </c>
      <c r="F572" s="3" t="str">
        <f t="shared" si="71"/>
        <v>Apr</v>
      </c>
      <c r="G572" s="4" t="s">
        <v>20</v>
      </c>
      <c r="H572" s="4" t="s">
        <v>33</v>
      </c>
      <c r="I572" s="4" t="s">
        <v>2</v>
      </c>
      <c r="J572" s="4" t="s">
        <v>3</v>
      </c>
      <c r="K572" s="4" t="s">
        <v>34</v>
      </c>
      <c r="L572" s="4" t="s">
        <v>35</v>
      </c>
      <c r="M572" s="6">
        <v>2</v>
      </c>
      <c r="N572" s="7">
        <v>40.909999999999997</v>
      </c>
      <c r="O572" s="8">
        <v>0.1</v>
      </c>
      <c r="P572" s="7">
        <v>14.95</v>
      </c>
      <c r="Q572" s="7">
        <f t="shared" si="64"/>
        <v>73.637999999999991</v>
      </c>
      <c r="R572" s="7">
        <f t="shared" si="65"/>
        <v>29.9</v>
      </c>
      <c r="S572" s="7">
        <f t="shared" si="66"/>
        <v>43.737999999999992</v>
      </c>
      <c r="T572" s="9">
        <f t="shared" si="67"/>
        <v>0.59395964040305271</v>
      </c>
      <c r="U572" s="10">
        <v>1</v>
      </c>
    </row>
    <row r="573" spans="1:21" ht="15.6" x14ac:dyDescent="0.3">
      <c r="A573" s="11">
        <v>4874</v>
      </c>
      <c r="B573" s="12">
        <v>46126</v>
      </c>
      <c r="C573" s="4">
        <f t="shared" si="68"/>
        <v>2026</v>
      </c>
      <c r="D573" s="5">
        <f t="shared" si="69"/>
        <v>2</v>
      </c>
      <c r="E573" s="4">
        <f t="shared" si="70"/>
        <v>4</v>
      </c>
      <c r="F573" s="3" t="str">
        <f t="shared" si="71"/>
        <v>Apr</v>
      </c>
      <c r="G573" s="13" t="s">
        <v>0</v>
      </c>
      <c r="H573" s="13" t="s">
        <v>1</v>
      </c>
      <c r="I573" s="13" t="s">
        <v>19</v>
      </c>
      <c r="J573" s="13" t="s">
        <v>3</v>
      </c>
      <c r="K573" s="13" t="s">
        <v>14</v>
      </c>
      <c r="L573" s="13" t="s">
        <v>32</v>
      </c>
      <c r="M573" s="14">
        <v>1</v>
      </c>
      <c r="N573" s="15">
        <v>46.62</v>
      </c>
      <c r="O573" s="16">
        <v>0</v>
      </c>
      <c r="P573" s="15">
        <v>18.86</v>
      </c>
      <c r="Q573" s="15">
        <f t="shared" si="64"/>
        <v>46.62</v>
      </c>
      <c r="R573" s="15">
        <f t="shared" si="65"/>
        <v>18.86</v>
      </c>
      <c r="S573" s="15">
        <f t="shared" si="66"/>
        <v>27.759999999999998</v>
      </c>
      <c r="T573" s="17">
        <f t="shared" si="67"/>
        <v>0.59545259545259543</v>
      </c>
      <c r="U573" s="18">
        <v>1</v>
      </c>
    </row>
    <row r="574" spans="1:21" ht="15.6" x14ac:dyDescent="0.3">
      <c r="A574" s="2">
        <v>1045</v>
      </c>
      <c r="B574" s="3">
        <v>46127</v>
      </c>
      <c r="C574" s="4">
        <f t="shared" si="68"/>
        <v>2026</v>
      </c>
      <c r="D574" s="5">
        <f t="shared" si="69"/>
        <v>2</v>
      </c>
      <c r="E574" s="4">
        <f t="shared" si="70"/>
        <v>4</v>
      </c>
      <c r="F574" s="3" t="str">
        <f t="shared" si="71"/>
        <v>Apr</v>
      </c>
      <c r="G574" s="4" t="s">
        <v>0</v>
      </c>
      <c r="H574" s="4" t="s">
        <v>50</v>
      </c>
      <c r="I574" s="4" t="s">
        <v>2</v>
      </c>
      <c r="J574" s="4" t="s">
        <v>3</v>
      </c>
      <c r="K574" s="4" t="s">
        <v>23</v>
      </c>
      <c r="L574" s="4" t="s">
        <v>29</v>
      </c>
      <c r="M574" s="6">
        <v>2</v>
      </c>
      <c r="N574" s="7">
        <v>196.57</v>
      </c>
      <c r="O574" s="8">
        <v>0.05</v>
      </c>
      <c r="P574" s="7">
        <v>106.2</v>
      </c>
      <c r="Q574" s="7">
        <f t="shared" si="64"/>
        <v>373.48299999999995</v>
      </c>
      <c r="R574" s="7">
        <f t="shared" si="65"/>
        <v>212.4</v>
      </c>
      <c r="S574" s="7">
        <f t="shared" si="66"/>
        <v>161.08299999999994</v>
      </c>
      <c r="T574" s="9">
        <f t="shared" si="67"/>
        <v>0.43129941657317727</v>
      </c>
      <c r="U574" s="10">
        <v>1</v>
      </c>
    </row>
    <row r="575" spans="1:21" ht="15.6" x14ac:dyDescent="0.3">
      <c r="A575" s="11">
        <v>1703</v>
      </c>
      <c r="B575" s="12">
        <v>46127</v>
      </c>
      <c r="C575" s="4">
        <f t="shared" si="68"/>
        <v>2026</v>
      </c>
      <c r="D575" s="5">
        <f t="shared" si="69"/>
        <v>2</v>
      </c>
      <c r="E575" s="4">
        <f t="shared" si="70"/>
        <v>4</v>
      </c>
      <c r="F575" s="3" t="str">
        <f t="shared" si="71"/>
        <v>Apr</v>
      </c>
      <c r="G575" s="13" t="s">
        <v>6</v>
      </c>
      <c r="H575" s="13" t="s">
        <v>7</v>
      </c>
      <c r="I575" s="13" t="s">
        <v>2</v>
      </c>
      <c r="J575" s="13" t="s">
        <v>3</v>
      </c>
      <c r="K575" s="13" t="s">
        <v>9</v>
      </c>
      <c r="L575" s="13" t="s">
        <v>10</v>
      </c>
      <c r="M575" s="14">
        <v>1</v>
      </c>
      <c r="N575" s="15">
        <v>90.52</v>
      </c>
      <c r="O575" s="16">
        <v>0</v>
      </c>
      <c r="P575" s="15">
        <v>46.5</v>
      </c>
      <c r="Q575" s="15">
        <f t="shared" si="64"/>
        <v>90.52</v>
      </c>
      <c r="R575" s="15">
        <f t="shared" si="65"/>
        <v>46.5</v>
      </c>
      <c r="S575" s="15">
        <f t="shared" si="66"/>
        <v>44.019999999999996</v>
      </c>
      <c r="T575" s="17">
        <f t="shared" si="67"/>
        <v>0.4863013698630137</v>
      </c>
      <c r="U575" s="18">
        <v>1</v>
      </c>
    </row>
    <row r="576" spans="1:21" ht="15.6" x14ac:dyDescent="0.3">
      <c r="A576" s="2">
        <v>2107</v>
      </c>
      <c r="B576" s="3">
        <v>46127</v>
      </c>
      <c r="C576" s="4">
        <f t="shared" si="68"/>
        <v>2026</v>
      </c>
      <c r="D576" s="5">
        <f t="shared" si="69"/>
        <v>2</v>
      </c>
      <c r="E576" s="4">
        <f t="shared" si="70"/>
        <v>4</v>
      </c>
      <c r="F576" s="3" t="str">
        <f t="shared" si="71"/>
        <v>Apr</v>
      </c>
      <c r="G576" s="4" t="s">
        <v>0</v>
      </c>
      <c r="H576" s="4" t="s">
        <v>50</v>
      </c>
      <c r="I576" s="4" t="s">
        <v>2</v>
      </c>
      <c r="J576" s="4" t="s">
        <v>3</v>
      </c>
      <c r="K576" s="4" t="s">
        <v>14</v>
      </c>
      <c r="L576" s="4" t="s">
        <v>48</v>
      </c>
      <c r="M576" s="6">
        <v>5</v>
      </c>
      <c r="N576" s="7">
        <v>165.35</v>
      </c>
      <c r="O576" s="8">
        <v>0.05</v>
      </c>
      <c r="P576" s="7">
        <v>89.38</v>
      </c>
      <c r="Q576" s="7">
        <f t="shared" si="64"/>
        <v>785.41249999999991</v>
      </c>
      <c r="R576" s="7">
        <f t="shared" si="65"/>
        <v>446.9</v>
      </c>
      <c r="S576" s="7">
        <f t="shared" si="66"/>
        <v>338.51249999999993</v>
      </c>
      <c r="T576" s="9">
        <f t="shared" si="67"/>
        <v>0.43099963395031271</v>
      </c>
      <c r="U576" s="10">
        <v>1</v>
      </c>
    </row>
    <row r="577" spans="1:21" ht="15.6" x14ac:dyDescent="0.3">
      <c r="A577" s="11">
        <v>2265</v>
      </c>
      <c r="B577" s="12">
        <v>46127</v>
      </c>
      <c r="C577" s="4">
        <f t="shared" si="68"/>
        <v>2026</v>
      </c>
      <c r="D577" s="5">
        <f t="shared" si="69"/>
        <v>2</v>
      </c>
      <c r="E577" s="4">
        <f t="shared" si="70"/>
        <v>4</v>
      </c>
      <c r="F577" s="3" t="str">
        <f t="shared" si="71"/>
        <v>Apr</v>
      </c>
      <c r="G577" s="13" t="s">
        <v>6</v>
      </c>
      <c r="H577" s="13" t="s">
        <v>41</v>
      </c>
      <c r="I577" s="13" t="s">
        <v>19</v>
      </c>
      <c r="J577" s="13" t="s">
        <v>3</v>
      </c>
      <c r="K577" s="13" t="s">
        <v>14</v>
      </c>
      <c r="L577" s="13" t="s">
        <v>15</v>
      </c>
      <c r="M577" s="14">
        <v>2</v>
      </c>
      <c r="N577" s="15">
        <v>36.35</v>
      </c>
      <c r="O577" s="16">
        <v>0</v>
      </c>
      <c r="P577" s="15">
        <v>13.55</v>
      </c>
      <c r="Q577" s="15">
        <f t="shared" si="64"/>
        <v>72.7</v>
      </c>
      <c r="R577" s="15">
        <f t="shared" si="65"/>
        <v>27.1</v>
      </c>
      <c r="S577" s="15">
        <f t="shared" si="66"/>
        <v>45.6</v>
      </c>
      <c r="T577" s="17">
        <f t="shared" si="67"/>
        <v>0.6272352132049519</v>
      </c>
      <c r="U577" s="18">
        <v>1</v>
      </c>
    </row>
    <row r="578" spans="1:21" ht="15.6" x14ac:dyDescent="0.3">
      <c r="A578" s="2">
        <v>2839</v>
      </c>
      <c r="B578" s="3">
        <v>46127</v>
      </c>
      <c r="C578" s="4">
        <f t="shared" si="68"/>
        <v>2026</v>
      </c>
      <c r="D578" s="5">
        <f t="shared" si="69"/>
        <v>2</v>
      </c>
      <c r="E578" s="4">
        <f t="shared" si="70"/>
        <v>4</v>
      </c>
      <c r="F578" s="3" t="str">
        <f t="shared" si="71"/>
        <v>Apr</v>
      </c>
      <c r="G578" s="4" t="s">
        <v>6</v>
      </c>
      <c r="H578" s="4" t="s">
        <v>49</v>
      </c>
      <c r="I578" s="4" t="s">
        <v>19</v>
      </c>
      <c r="J578" s="4" t="s">
        <v>13</v>
      </c>
      <c r="K578" s="4" t="s">
        <v>14</v>
      </c>
      <c r="L578" s="4" t="s">
        <v>32</v>
      </c>
      <c r="M578" s="6">
        <v>1</v>
      </c>
      <c r="N578" s="7">
        <v>47</v>
      </c>
      <c r="O578" s="8">
        <v>0</v>
      </c>
      <c r="P578" s="7">
        <v>18.64</v>
      </c>
      <c r="Q578" s="7">
        <f t="shared" ref="Q578:Q641" si="72">M578*N578*(1-O578)</f>
        <v>47</v>
      </c>
      <c r="R578" s="7">
        <f t="shared" ref="R578:R641" si="73">M578*P578</f>
        <v>18.64</v>
      </c>
      <c r="S578" s="7">
        <f t="shared" ref="S578:S641" si="74">Q578-R578</f>
        <v>28.36</v>
      </c>
      <c r="T578" s="9">
        <f t="shared" ref="T578:T641" si="75">IFERROR(S578/Q578,0)</f>
        <v>0.60340425531914887</v>
      </c>
      <c r="U578" s="10">
        <v>1</v>
      </c>
    </row>
    <row r="579" spans="1:21" ht="15.6" x14ac:dyDescent="0.3">
      <c r="A579" s="11">
        <v>4742</v>
      </c>
      <c r="B579" s="12">
        <v>46127</v>
      </c>
      <c r="C579" s="4">
        <f t="shared" ref="C579:C642" si="76">YEAR(B579)</f>
        <v>2026</v>
      </c>
      <c r="D579" s="5">
        <f t="shared" ref="D579:D642" si="77">ROUNDUP(MONTH(B579)/3,0)</f>
        <v>2</v>
      </c>
      <c r="E579" s="4">
        <f t="shared" ref="E579:E642" si="78">MONTH(B579)</f>
        <v>4</v>
      </c>
      <c r="F579" s="3" t="str">
        <f t="shared" ref="F579:F642" si="79">TEXT(B579,"MMM")</f>
        <v>Apr</v>
      </c>
      <c r="G579" s="13" t="s">
        <v>20</v>
      </c>
      <c r="H579" s="13" t="s">
        <v>47</v>
      </c>
      <c r="I579" s="13" t="s">
        <v>28</v>
      </c>
      <c r="J579" s="13" t="s">
        <v>3</v>
      </c>
      <c r="K579" s="13" t="s">
        <v>14</v>
      </c>
      <c r="L579" s="13" t="s">
        <v>32</v>
      </c>
      <c r="M579" s="14">
        <v>1</v>
      </c>
      <c r="N579" s="15">
        <v>46.86</v>
      </c>
      <c r="O579" s="16">
        <v>0</v>
      </c>
      <c r="P579" s="15">
        <v>18.190000000000001</v>
      </c>
      <c r="Q579" s="15">
        <f t="shared" si="72"/>
        <v>46.86</v>
      </c>
      <c r="R579" s="15">
        <f t="shared" si="73"/>
        <v>18.190000000000001</v>
      </c>
      <c r="S579" s="15">
        <f t="shared" si="74"/>
        <v>28.669999999999998</v>
      </c>
      <c r="T579" s="17">
        <f t="shared" si="75"/>
        <v>0.61182244985061884</v>
      </c>
      <c r="U579" s="18">
        <v>1</v>
      </c>
    </row>
    <row r="580" spans="1:21" ht="15.6" x14ac:dyDescent="0.3">
      <c r="A580" s="2">
        <v>4899</v>
      </c>
      <c r="B580" s="3">
        <v>46127</v>
      </c>
      <c r="C580" s="4">
        <f t="shared" si="76"/>
        <v>2026</v>
      </c>
      <c r="D580" s="5">
        <f t="shared" si="77"/>
        <v>2</v>
      </c>
      <c r="E580" s="4">
        <f t="shared" si="78"/>
        <v>4</v>
      </c>
      <c r="F580" s="3" t="str">
        <f t="shared" si="79"/>
        <v>Apr</v>
      </c>
      <c r="G580" s="4" t="s">
        <v>0</v>
      </c>
      <c r="H580" s="4" t="s">
        <v>36</v>
      </c>
      <c r="I580" s="4" t="s">
        <v>2</v>
      </c>
      <c r="J580" s="4" t="s">
        <v>13</v>
      </c>
      <c r="K580" s="4" t="s">
        <v>23</v>
      </c>
      <c r="L580" s="4" t="s">
        <v>40</v>
      </c>
      <c r="M580" s="6">
        <v>2</v>
      </c>
      <c r="N580" s="7">
        <v>82.13</v>
      </c>
      <c r="O580" s="8">
        <v>0.05</v>
      </c>
      <c r="P580" s="7">
        <v>39.909999999999997</v>
      </c>
      <c r="Q580" s="7">
        <f t="shared" si="72"/>
        <v>156.047</v>
      </c>
      <c r="R580" s="7">
        <f t="shared" si="73"/>
        <v>79.819999999999993</v>
      </c>
      <c r="S580" s="7">
        <f t="shared" si="74"/>
        <v>76.227000000000004</v>
      </c>
      <c r="T580" s="9">
        <f t="shared" si="75"/>
        <v>0.48848744288579726</v>
      </c>
      <c r="U580" s="10">
        <v>1</v>
      </c>
    </row>
    <row r="581" spans="1:21" ht="15.6" x14ac:dyDescent="0.3">
      <c r="A581" s="11">
        <v>5042</v>
      </c>
      <c r="B581" s="12">
        <v>46127</v>
      </c>
      <c r="C581" s="4">
        <f t="shared" si="76"/>
        <v>2026</v>
      </c>
      <c r="D581" s="5">
        <f t="shared" si="77"/>
        <v>2</v>
      </c>
      <c r="E581" s="4">
        <f t="shared" si="78"/>
        <v>4</v>
      </c>
      <c r="F581" s="3" t="str">
        <f t="shared" si="79"/>
        <v>Apr</v>
      </c>
      <c r="G581" s="13" t="s">
        <v>6</v>
      </c>
      <c r="H581" s="13" t="s">
        <v>27</v>
      </c>
      <c r="I581" s="13" t="s">
        <v>19</v>
      </c>
      <c r="J581" s="13" t="s">
        <v>16</v>
      </c>
      <c r="K581" s="13" t="s">
        <v>14</v>
      </c>
      <c r="L581" s="13" t="s">
        <v>48</v>
      </c>
      <c r="M581" s="14">
        <v>1</v>
      </c>
      <c r="N581" s="15">
        <v>163.16</v>
      </c>
      <c r="O581" s="16">
        <v>0</v>
      </c>
      <c r="P581" s="15">
        <v>88.78</v>
      </c>
      <c r="Q581" s="15">
        <f t="shared" si="72"/>
        <v>163.16</v>
      </c>
      <c r="R581" s="15">
        <f t="shared" si="73"/>
        <v>88.78</v>
      </c>
      <c r="S581" s="15">
        <f t="shared" si="74"/>
        <v>74.38</v>
      </c>
      <c r="T581" s="17">
        <f t="shared" si="75"/>
        <v>0.45587153714145623</v>
      </c>
      <c r="U581" s="18">
        <v>1</v>
      </c>
    </row>
    <row r="582" spans="1:21" ht="15.6" x14ac:dyDescent="0.3">
      <c r="A582" s="2">
        <v>2248</v>
      </c>
      <c r="B582" s="3">
        <v>46128</v>
      </c>
      <c r="C582" s="4">
        <f t="shared" si="76"/>
        <v>2026</v>
      </c>
      <c r="D582" s="5">
        <f t="shared" si="77"/>
        <v>2</v>
      </c>
      <c r="E582" s="4">
        <f t="shared" si="78"/>
        <v>4</v>
      </c>
      <c r="F582" s="3" t="str">
        <f t="shared" si="79"/>
        <v>Apr</v>
      </c>
      <c r="G582" s="4" t="s">
        <v>0</v>
      </c>
      <c r="H582" s="4" t="s">
        <v>50</v>
      </c>
      <c r="I582" s="4" t="s">
        <v>19</v>
      </c>
      <c r="J582" s="4" t="s">
        <v>13</v>
      </c>
      <c r="K582" s="4" t="s">
        <v>14</v>
      </c>
      <c r="L582" s="4" t="s">
        <v>15</v>
      </c>
      <c r="M582" s="6">
        <v>2</v>
      </c>
      <c r="N582" s="7">
        <v>36.68</v>
      </c>
      <c r="O582" s="8">
        <v>0.1</v>
      </c>
      <c r="P582" s="7">
        <v>13.92</v>
      </c>
      <c r="Q582" s="7">
        <f t="shared" si="72"/>
        <v>66.024000000000001</v>
      </c>
      <c r="R582" s="7">
        <f t="shared" si="73"/>
        <v>27.84</v>
      </c>
      <c r="S582" s="7">
        <f t="shared" si="74"/>
        <v>38.183999999999997</v>
      </c>
      <c r="T582" s="9">
        <f t="shared" si="75"/>
        <v>0.57833515085423481</v>
      </c>
      <c r="U582" s="10">
        <v>1</v>
      </c>
    </row>
    <row r="583" spans="1:21" ht="15.6" x14ac:dyDescent="0.3">
      <c r="A583" s="11">
        <v>2427</v>
      </c>
      <c r="B583" s="12">
        <v>46128</v>
      </c>
      <c r="C583" s="4">
        <f t="shared" si="76"/>
        <v>2026</v>
      </c>
      <c r="D583" s="5">
        <f t="shared" si="77"/>
        <v>2</v>
      </c>
      <c r="E583" s="4">
        <f t="shared" si="78"/>
        <v>4</v>
      </c>
      <c r="F583" s="3" t="str">
        <f t="shared" si="79"/>
        <v>Apr</v>
      </c>
      <c r="G583" s="13" t="s">
        <v>20</v>
      </c>
      <c r="H583" s="13" t="s">
        <v>47</v>
      </c>
      <c r="I583" s="13" t="s">
        <v>2</v>
      </c>
      <c r="J583" s="13" t="s">
        <v>13</v>
      </c>
      <c r="K583" s="13" t="s">
        <v>14</v>
      </c>
      <c r="L583" s="13" t="s">
        <v>32</v>
      </c>
      <c r="M583" s="14">
        <v>1</v>
      </c>
      <c r="N583" s="15">
        <v>45.82</v>
      </c>
      <c r="O583" s="16">
        <v>0.1</v>
      </c>
      <c r="P583" s="15">
        <v>18.48</v>
      </c>
      <c r="Q583" s="15">
        <f t="shared" si="72"/>
        <v>41.238</v>
      </c>
      <c r="R583" s="15">
        <f t="shared" si="73"/>
        <v>18.48</v>
      </c>
      <c r="S583" s="15">
        <f t="shared" si="74"/>
        <v>22.757999999999999</v>
      </c>
      <c r="T583" s="17">
        <f t="shared" si="75"/>
        <v>0.55186963480285167</v>
      </c>
      <c r="U583" s="18">
        <v>1</v>
      </c>
    </row>
    <row r="584" spans="1:21" ht="15.6" x14ac:dyDescent="0.3">
      <c r="A584" s="2">
        <v>2445</v>
      </c>
      <c r="B584" s="3">
        <v>46128</v>
      </c>
      <c r="C584" s="4">
        <f t="shared" si="76"/>
        <v>2026</v>
      </c>
      <c r="D584" s="5">
        <f t="shared" si="77"/>
        <v>2</v>
      </c>
      <c r="E584" s="4">
        <f t="shared" si="78"/>
        <v>4</v>
      </c>
      <c r="F584" s="3" t="str">
        <f t="shared" si="79"/>
        <v>Apr</v>
      </c>
      <c r="G584" s="4" t="s">
        <v>0</v>
      </c>
      <c r="H584" s="4" t="s">
        <v>50</v>
      </c>
      <c r="I584" s="4" t="s">
        <v>2</v>
      </c>
      <c r="J584" s="4" t="s">
        <v>3</v>
      </c>
      <c r="K584" s="4" t="s">
        <v>9</v>
      </c>
      <c r="L584" s="4" t="s">
        <v>46</v>
      </c>
      <c r="M584" s="6">
        <v>1</v>
      </c>
      <c r="N584" s="7">
        <v>70.95</v>
      </c>
      <c r="O584" s="8">
        <v>0</v>
      </c>
      <c r="P584" s="7">
        <v>31.43</v>
      </c>
      <c r="Q584" s="7">
        <f t="shared" si="72"/>
        <v>70.95</v>
      </c>
      <c r="R584" s="7">
        <f t="shared" si="73"/>
        <v>31.43</v>
      </c>
      <c r="S584" s="7">
        <f t="shared" si="74"/>
        <v>39.520000000000003</v>
      </c>
      <c r="T584" s="9">
        <f t="shared" si="75"/>
        <v>0.55701198026779419</v>
      </c>
      <c r="U584" s="10">
        <v>1</v>
      </c>
    </row>
    <row r="585" spans="1:21" ht="15.6" x14ac:dyDescent="0.3">
      <c r="A585" s="11">
        <v>3311</v>
      </c>
      <c r="B585" s="12">
        <v>46128</v>
      </c>
      <c r="C585" s="4">
        <f t="shared" si="76"/>
        <v>2026</v>
      </c>
      <c r="D585" s="5">
        <f t="shared" si="77"/>
        <v>2</v>
      </c>
      <c r="E585" s="4">
        <f t="shared" si="78"/>
        <v>4</v>
      </c>
      <c r="F585" s="3" t="str">
        <f t="shared" si="79"/>
        <v>Apr</v>
      </c>
      <c r="G585" s="13" t="s">
        <v>6</v>
      </c>
      <c r="H585" s="13" t="s">
        <v>41</v>
      </c>
      <c r="I585" s="13" t="s">
        <v>2</v>
      </c>
      <c r="J585" s="13" t="s">
        <v>13</v>
      </c>
      <c r="K585" s="13" t="s">
        <v>14</v>
      </c>
      <c r="L585" s="13" t="s">
        <v>32</v>
      </c>
      <c r="M585" s="14">
        <v>1</v>
      </c>
      <c r="N585" s="15">
        <v>46.68</v>
      </c>
      <c r="O585" s="16">
        <v>0.05</v>
      </c>
      <c r="P585" s="15">
        <v>18.350000000000001</v>
      </c>
      <c r="Q585" s="15">
        <f t="shared" si="72"/>
        <v>44.345999999999997</v>
      </c>
      <c r="R585" s="15">
        <f t="shared" si="73"/>
        <v>18.350000000000001</v>
      </c>
      <c r="S585" s="15">
        <f t="shared" si="74"/>
        <v>25.995999999999995</v>
      </c>
      <c r="T585" s="17">
        <f t="shared" si="75"/>
        <v>0.58620845172056102</v>
      </c>
      <c r="U585" s="18">
        <v>1</v>
      </c>
    </row>
    <row r="586" spans="1:21" ht="15.6" x14ac:dyDescent="0.3">
      <c r="A586" s="2">
        <v>3320</v>
      </c>
      <c r="B586" s="3">
        <v>46128</v>
      </c>
      <c r="C586" s="4">
        <f t="shared" si="76"/>
        <v>2026</v>
      </c>
      <c r="D586" s="5">
        <f t="shared" si="77"/>
        <v>2</v>
      </c>
      <c r="E586" s="4">
        <f t="shared" si="78"/>
        <v>4</v>
      </c>
      <c r="F586" s="3" t="str">
        <f t="shared" si="79"/>
        <v>Apr</v>
      </c>
      <c r="G586" s="4" t="s">
        <v>11</v>
      </c>
      <c r="H586" s="4" t="s">
        <v>52</v>
      </c>
      <c r="I586" s="4" t="s">
        <v>2</v>
      </c>
      <c r="J586" s="4" t="s">
        <v>16</v>
      </c>
      <c r="K586" s="4" t="s">
        <v>14</v>
      </c>
      <c r="L586" s="4" t="s">
        <v>48</v>
      </c>
      <c r="M586" s="6">
        <v>5</v>
      </c>
      <c r="N586" s="7">
        <v>164.31</v>
      </c>
      <c r="O586" s="8">
        <v>0.05</v>
      </c>
      <c r="P586" s="7">
        <v>85.41</v>
      </c>
      <c r="Q586" s="7">
        <f t="shared" si="72"/>
        <v>780.47249999999997</v>
      </c>
      <c r="R586" s="7">
        <f t="shared" si="73"/>
        <v>427.04999999999995</v>
      </c>
      <c r="S586" s="7">
        <f t="shared" si="74"/>
        <v>353.42250000000001</v>
      </c>
      <c r="T586" s="9">
        <f t="shared" si="75"/>
        <v>0.45283145786686912</v>
      </c>
      <c r="U586" s="10">
        <v>1</v>
      </c>
    </row>
    <row r="587" spans="1:21" ht="15.6" x14ac:dyDescent="0.3">
      <c r="A587" s="11">
        <v>3321</v>
      </c>
      <c r="B587" s="12">
        <v>46128</v>
      </c>
      <c r="C587" s="4">
        <f t="shared" si="76"/>
        <v>2026</v>
      </c>
      <c r="D587" s="5">
        <f t="shared" si="77"/>
        <v>2</v>
      </c>
      <c r="E587" s="4">
        <f t="shared" si="78"/>
        <v>4</v>
      </c>
      <c r="F587" s="3" t="str">
        <f t="shared" si="79"/>
        <v>Apr</v>
      </c>
      <c r="G587" s="13" t="s">
        <v>6</v>
      </c>
      <c r="H587" s="13" t="s">
        <v>27</v>
      </c>
      <c r="I587" s="13" t="s">
        <v>2</v>
      </c>
      <c r="J587" s="13" t="s">
        <v>16</v>
      </c>
      <c r="K587" s="13" t="s">
        <v>14</v>
      </c>
      <c r="L587" s="13" t="s">
        <v>15</v>
      </c>
      <c r="M587" s="14">
        <v>3</v>
      </c>
      <c r="N587" s="15">
        <v>35.57</v>
      </c>
      <c r="O587" s="16">
        <v>0</v>
      </c>
      <c r="P587" s="15">
        <v>13.67</v>
      </c>
      <c r="Q587" s="15">
        <f t="shared" si="72"/>
        <v>106.71000000000001</v>
      </c>
      <c r="R587" s="15">
        <f t="shared" si="73"/>
        <v>41.01</v>
      </c>
      <c r="S587" s="15">
        <f t="shared" si="74"/>
        <v>65.700000000000017</v>
      </c>
      <c r="T587" s="17">
        <f t="shared" si="75"/>
        <v>0.61568737700309262</v>
      </c>
      <c r="U587" s="18">
        <v>1</v>
      </c>
    </row>
    <row r="588" spans="1:21" ht="15.6" x14ac:dyDescent="0.3">
      <c r="A588" s="2">
        <v>5181</v>
      </c>
      <c r="B588" s="3">
        <v>46128</v>
      </c>
      <c r="C588" s="4">
        <f t="shared" si="76"/>
        <v>2026</v>
      </c>
      <c r="D588" s="5">
        <f t="shared" si="77"/>
        <v>2</v>
      </c>
      <c r="E588" s="4">
        <f t="shared" si="78"/>
        <v>4</v>
      </c>
      <c r="F588" s="3" t="str">
        <f t="shared" si="79"/>
        <v>Apr</v>
      </c>
      <c r="G588" s="4" t="s">
        <v>0</v>
      </c>
      <c r="H588" s="4" t="s">
        <v>1</v>
      </c>
      <c r="I588" s="4" t="s">
        <v>28</v>
      </c>
      <c r="J588" s="4" t="s">
        <v>13</v>
      </c>
      <c r="K588" s="4" t="s">
        <v>14</v>
      </c>
      <c r="L588" s="4" t="s">
        <v>32</v>
      </c>
      <c r="M588" s="6">
        <v>2</v>
      </c>
      <c r="N588" s="7">
        <v>45.51</v>
      </c>
      <c r="O588" s="8">
        <v>0.1</v>
      </c>
      <c r="P588" s="7">
        <v>18.809999999999999</v>
      </c>
      <c r="Q588" s="7">
        <f t="shared" si="72"/>
        <v>81.917999999999992</v>
      </c>
      <c r="R588" s="7">
        <f t="shared" si="73"/>
        <v>37.619999999999997</v>
      </c>
      <c r="S588" s="7">
        <f t="shared" si="74"/>
        <v>44.297999999999995</v>
      </c>
      <c r="T588" s="9">
        <f t="shared" si="75"/>
        <v>0.54076027246758951</v>
      </c>
      <c r="U588" s="10">
        <v>1</v>
      </c>
    </row>
    <row r="589" spans="1:21" ht="15.6" x14ac:dyDescent="0.3">
      <c r="A589" s="11">
        <v>5187</v>
      </c>
      <c r="B589" s="12">
        <v>46128</v>
      </c>
      <c r="C589" s="4">
        <f t="shared" si="76"/>
        <v>2026</v>
      </c>
      <c r="D589" s="5">
        <f t="shared" si="77"/>
        <v>2</v>
      </c>
      <c r="E589" s="4">
        <f t="shared" si="78"/>
        <v>4</v>
      </c>
      <c r="F589" s="3" t="str">
        <f t="shared" si="79"/>
        <v>Apr</v>
      </c>
      <c r="G589" s="13" t="s">
        <v>20</v>
      </c>
      <c r="H589" s="13" t="s">
        <v>33</v>
      </c>
      <c r="I589" s="13" t="s">
        <v>2</v>
      </c>
      <c r="J589" s="13" t="s">
        <v>3</v>
      </c>
      <c r="K589" s="13" t="s">
        <v>23</v>
      </c>
      <c r="L589" s="13" t="s">
        <v>29</v>
      </c>
      <c r="M589" s="14">
        <v>2</v>
      </c>
      <c r="N589" s="15">
        <v>198.32</v>
      </c>
      <c r="O589" s="16">
        <v>0</v>
      </c>
      <c r="P589" s="15">
        <v>106.8</v>
      </c>
      <c r="Q589" s="15">
        <f t="shared" si="72"/>
        <v>396.64</v>
      </c>
      <c r="R589" s="15">
        <f t="shared" si="73"/>
        <v>213.6</v>
      </c>
      <c r="S589" s="15">
        <f t="shared" si="74"/>
        <v>183.04</v>
      </c>
      <c r="T589" s="17">
        <f t="shared" si="75"/>
        <v>0.46147640177490923</v>
      </c>
      <c r="U589" s="18">
        <v>1</v>
      </c>
    </row>
    <row r="590" spans="1:21" ht="15.6" x14ac:dyDescent="0.3">
      <c r="A590" s="2">
        <v>605</v>
      </c>
      <c r="B590" s="3">
        <v>46129</v>
      </c>
      <c r="C590" s="4">
        <f t="shared" si="76"/>
        <v>2026</v>
      </c>
      <c r="D590" s="5">
        <f t="shared" si="77"/>
        <v>2</v>
      </c>
      <c r="E590" s="4">
        <f t="shared" si="78"/>
        <v>4</v>
      </c>
      <c r="F590" s="3" t="str">
        <f t="shared" si="79"/>
        <v>Apr</v>
      </c>
      <c r="G590" s="4" t="s">
        <v>20</v>
      </c>
      <c r="H590" s="4" t="s">
        <v>33</v>
      </c>
      <c r="I590" s="4" t="s">
        <v>28</v>
      </c>
      <c r="J590" s="4" t="s">
        <v>16</v>
      </c>
      <c r="K590" s="4" t="s">
        <v>14</v>
      </c>
      <c r="L590" s="4" t="s">
        <v>44</v>
      </c>
      <c r="M590" s="6">
        <v>2</v>
      </c>
      <c r="N590" s="7">
        <v>130.94</v>
      </c>
      <c r="O590" s="8">
        <v>0</v>
      </c>
      <c r="P590" s="7">
        <v>67.459999999999994</v>
      </c>
      <c r="Q590" s="7">
        <f t="shared" si="72"/>
        <v>261.88</v>
      </c>
      <c r="R590" s="7">
        <f t="shared" si="73"/>
        <v>134.91999999999999</v>
      </c>
      <c r="S590" s="7">
        <f t="shared" si="74"/>
        <v>126.96000000000001</v>
      </c>
      <c r="T590" s="9">
        <f t="shared" si="75"/>
        <v>0.48480219948067821</v>
      </c>
      <c r="U590" s="10">
        <v>1</v>
      </c>
    </row>
    <row r="591" spans="1:21" ht="15.6" x14ac:dyDescent="0.3">
      <c r="A591" s="11">
        <v>3244</v>
      </c>
      <c r="B591" s="12">
        <v>46129</v>
      </c>
      <c r="C591" s="4">
        <f t="shared" si="76"/>
        <v>2026</v>
      </c>
      <c r="D591" s="5">
        <f t="shared" si="77"/>
        <v>2</v>
      </c>
      <c r="E591" s="4">
        <f t="shared" si="78"/>
        <v>4</v>
      </c>
      <c r="F591" s="3" t="str">
        <f t="shared" si="79"/>
        <v>Apr</v>
      </c>
      <c r="G591" s="13" t="s">
        <v>6</v>
      </c>
      <c r="H591" s="13" t="s">
        <v>41</v>
      </c>
      <c r="I591" s="13" t="s">
        <v>28</v>
      </c>
      <c r="J591" s="13" t="s">
        <v>3</v>
      </c>
      <c r="K591" s="13" t="s">
        <v>14</v>
      </c>
      <c r="L591" s="13" t="s">
        <v>44</v>
      </c>
      <c r="M591" s="14">
        <v>1</v>
      </c>
      <c r="N591" s="15">
        <v>131.62</v>
      </c>
      <c r="O591" s="16">
        <v>0</v>
      </c>
      <c r="P591" s="15">
        <v>66.95</v>
      </c>
      <c r="Q591" s="15">
        <f t="shared" si="72"/>
        <v>131.62</v>
      </c>
      <c r="R591" s="15">
        <f t="shared" si="73"/>
        <v>66.95</v>
      </c>
      <c r="S591" s="15">
        <f t="shared" si="74"/>
        <v>64.67</v>
      </c>
      <c r="T591" s="17">
        <f t="shared" si="75"/>
        <v>0.49133870232487464</v>
      </c>
      <c r="U591" s="18">
        <v>1</v>
      </c>
    </row>
    <row r="592" spans="1:21" ht="15.6" x14ac:dyDescent="0.3">
      <c r="A592" s="2">
        <v>4047</v>
      </c>
      <c r="B592" s="3">
        <v>46129</v>
      </c>
      <c r="C592" s="4">
        <f t="shared" si="76"/>
        <v>2026</v>
      </c>
      <c r="D592" s="5">
        <f t="shared" si="77"/>
        <v>2</v>
      </c>
      <c r="E592" s="4">
        <f t="shared" si="78"/>
        <v>4</v>
      </c>
      <c r="F592" s="3" t="str">
        <f t="shared" si="79"/>
        <v>Apr</v>
      </c>
      <c r="G592" s="4" t="s">
        <v>0</v>
      </c>
      <c r="H592" s="4" t="s">
        <v>1</v>
      </c>
      <c r="I592" s="4" t="s">
        <v>8</v>
      </c>
      <c r="J592" s="4" t="s">
        <v>16</v>
      </c>
      <c r="K592" s="4" t="s">
        <v>14</v>
      </c>
      <c r="L592" s="4" t="s">
        <v>48</v>
      </c>
      <c r="M592" s="6">
        <v>8</v>
      </c>
      <c r="N592" s="7">
        <v>168.34</v>
      </c>
      <c r="O592" s="8">
        <v>0.15</v>
      </c>
      <c r="P592" s="7">
        <v>88.7</v>
      </c>
      <c r="Q592" s="7">
        <f t="shared" si="72"/>
        <v>1144.712</v>
      </c>
      <c r="R592" s="7">
        <f t="shared" si="73"/>
        <v>709.6</v>
      </c>
      <c r="S592" s="7">
        <f t="shared" si="74"/>
        <v>435.11199999999997</v>
      </c>
      <c r="T592" s="9">
        <f t="shared" si="75"/>
        <v>0.38010608781946897</v>
      </c>
      <c r="U592" s="10">
        <v>1</v>
      </c>
    </row>
    <row r="593" spans="1:21" ht="15.6" x14ac:dyDescent="0.3">
      <c r="A593" s="11">
        <v>4101</v>
      </c>
      <c r="B593" s="12">
        <v>46129</v>
      </c>
      <c r="C593" s="4">
        <f t="shared" si="76"/>
        <v>2026</v>
      </c>
      <c r="D593" s="5">
        <f t="shared" si="77"/>
        <v>2</v>
      </c>
      <c r="E593" s="4">
        <f t="shared" si="78"/>
        <v>4</v>
      </c>
      <c r="F593" s="3" t="str">
        <f t="shared" si="79"/>
        <v>Apr</v>
      </c>
      <c r="G593" s="13" t="s">
        <v>6</v>
      </c>
      <c r="H593" s="13" t="s">
        <v>27</v>
      </c>
      <c r="I593" s="13" t="s">
        <v>2</v>
      </c>
      <c r="J593" s="13" t="s">
        <v>3</v>
      </c>
      <c r="K593" s="13" t="s">
        <v>23</v>
      </c>
      <c r="L593" s="13" t="s">
        <v>40</v>
      </c>
      <c r="M593" s="14">
        <v>1</v>
      </c>
      <c r="N593" s="15">
        <v>81.040000000000006</v>
      </c>
      <c r="O593" s="16">
        <v>0</v>
      </c>
      <c r="P593" s="15">
        <v>39.97</v>
      </c>
      <c r="Q593" s="15">
        <f t="shared" si="72"/>
        <v>81.040000000000006</v>
      </c>
      <c r="R593" s="15">
        <f t="shared" si="73"/>
        <v>39.97</v>
      </c>
      <c r="S593" s="15">
        <f t="shared" si="74"/>
        <v>41.070000000000007</v>
      </c>
      <c r="T593" s="17">
        <f t="shared" si="75"/>
        <v>0.50678677196446209</v>
      </c>
      <c r="U593" s="18">
        <v>1</v>
      </c>
    </row>
    <row r="594" spans="1:21" ht="15.6" x14ac:dyDescent="0.3">
      <c r="A594" s="2">
        <v>4537</v>
      </c>
      <c r="B594" s="3">
        <v>46129</v>
      </c>
      <c r="C594" s="4">
        <f t="shared" si="76"/>
        <v>2026</v>
      </c>
      <c r="D594" s="5">
        <f t="shared" si="77"/>
        <v>2</v>
      </c>
      <c r="E594" s="4">
        <f t="shared" si="78"/>
        <v>4</v>
      </c>
      <c r="F594" s="3" t="str">
        <f t="shared" si="79"/>
        <v>Apr</v>
      </c>
      <c r="G594" s="4" t="s">
        <v>20</v>
      </c>
      <c r="H594" s="4" t="s">
        <v>33</v>
      </c>
      <c r="I594" s="4" t="s">
        <v>2</v>
      </c>
      <c r="J594" s="4" t="s">
        <v>16</v>
      </c>
      <c r="K594" s="4" t="s">
        <v>23</v>
      </c>
      <c r="L594" s="4" t="s">
        <v>40</v>
      </c>
      <c r="M594" s="6">
        <v>3</v>
      </c>
      <c r="N594" s="7">
        <v>81.53</v>
      </c>
      <c r="O594" s="8">
        <v>0.05</v>
      </c>
      <c r="P594" s="7">
        <v>38.630000000000003</v>
      </c>
      <c r="Q594" s="7">
        <f t="shared" si="72"/>
        <v>232.3605</v>
      </c>
      <c r="R594" s="7">
        <f t="shared" si="73"/>
        <v>115.89000000000001</v>
      </c>
      <c r="S594" s="7">
        <f t="shared" si="74"/>
        <v>116.47049999999999</v>
      </c>
      <c r="T594" s="9">
        <f t="shared" si="75"/>
        <v>0.50124913657872139</v>
      </c>
      <c r="U594" s="10">
        <v>1</v>
      </c>
    </row>
    <row r="595" spans="1:21" ht="15.6" x14ac:dyDescent="0.3">
      <c r="A595" s="11">
        <v>754</v>
      </c>
      <c r="B595" s="12">
        <v>46130</v>
      </c>
      <c r="C595" s="4">
        <f t="shared" si="76"/>
        <v>2026</v>
      </c>
      <c r="D595" s="5">
        <f t="shared" si="77"/>
        <v>2</v>
      </c>
      <c r="E595" s="4">
        <f t="shared" si="78"/>
        <v>4</v>
      </c>
      <c r="F595" s="3" t="str">
        <f t="shared" si="79"/>
        <v>Apr</v>
      </c>
      <c r="G595" s="13" t="s">
        <v>11</v>
      </c>
      <c r="H595" s="13" t="s">
        <v>39</v>
      </c>
      <c r="I595" s="13" t="s">
        <v>28</v>
      </c>
      <c r="J595" s="13" t="s">
        <v>3</v>
      </c>
      <c r="K595" s="13" t="s">
        <v>4</v>
      </c>
      <c r="L595" s="13" t="s">
        <v>30</v>
      </c>
      <c r="M595" s="14">
        <v>3</v>
      </c>
      <c r="N595" s="15">
        <v>104.8</v>
      </c>
      <c r="O595" s="16">
        <v>0.1</v>
      </c>
      <c r="P595" s="15">
        <v>50.59</v>
      </c>
      <c r="Q595" s="15">
        <f t="shared" si="72"/>
        <v>282.95999999999998</v>
      </c>
      <c r="R595" s="15">
        <f t="shared" si="73"/>
        <v>151.77000000000001</v>
      </c>
      <c r="S595" s="15">
        <f t="shared" si="74"/>
        <v>131.18999999999997</v>
      </c>
      <c r="T595" s="17">
        <f t="shared" si="75"/>
        <v>0.46363443596268017</v>
      </c>
      <c r="U595" s="18">
        <v>1</v>
      </c>
    </row>
    <row r="596" spans="1:21" ht="15.6" x14ac:dyDescent="0.3">
      <c r="A596" s="2">
        <v>1340</v>
      </c>
      <c r="B596" s="3">
        <v>46130</v>
      </c>
      <c r="C596" s="4">
        <f t="shared" si="76"/>
        <v>2026</v>
      </c>
      <c r="D596" s="5">
        <f t="shared" si="77"/>
        <v>2</v>
      </c>
      <c r="E596" s="4">
        <f t="shared" si="78"/>
        <v>4</v>
      </c>
      <c r="F596" s="3" t="str">
        <f t="shared" si="79"/>
        <v>Apr</v>
      </c>
      <c r="G596" s="4" t="s">
        <v>20</v>
      </c>
      <c r="H596" s="4" t="s">
        <v>33</v>
      </c>
      <c r="I596" s="4" t="s">
        <v>2</v>
      </c>
      <c r="J596" s="4" t="s">
        <v>13</v>
      </c>
      <c r="K596" s="4" t="s">
        <v>34</v>
      </c>
      <c r="L596" s="4" t="s">
        <v>45</v>
      </c>
      <c r="M596" s="6">
        <v>2</v>
      </c>
      <c r="N596" s="7">
        <v>51.24</v>
      </c>
      <c r="O596" s="8">
        <v>0</v>
      </c>
      <c r="P596" s="7">
        <v>22.52</v>
      </c>
      <c r="Q596" s="7">
        <f t="shared" si="72"/>
        <v>102.48</v>
      </c>
      <c r="R596" s="7">
        <f t="shared" si="73"/>
        <v>45.04</v>
      </c>
      <c r="S596" s="7">
        <f t="shared" si="74"/>
        <v>57.440000000000005</v>
      </c>
      <c r="T596" s="9">
        <f t="shared" si="75"/>
        <v>0.56049960967993762</v>
      </c>
      <c r="U596" s="10">
        <v>1</v>
      </c>
    </row>
    <row r="597" spans="1:21" ht="15.6" x14ac:dyDescent="0.3">
      <c r="A597" s="11">
        <v>1444</v>
      </c>
      <c r="B597" s="12">
        <v>46130</v>
      </c>
      <c r="C597" s="4">
        <f t="shared" si="76"/>
        <v>2026</v>
      </c>
      <c r="D597" s="5">
        <f t="shared" si="77"/>
        <v>2</v>
      </c>
      <c r="E597" s="4">
        <f t="shared" si="78"/>
        <v>4</v>
      </c>
      <c r="F597" s="3" t="str">
        <f t="shared" si="79"/>
        <v>Apr</v>
      </c>
      <c r="G597" s="13" t="s">
        <v>11</v>
      </c>
      <c r="H597" s="13" t="s">
        <v>39</v>
      </c>
      <c r="I597" s="13" t="s">
        <v>19</v>
      </c>
      <c r="J597" s="13" t="s">
        <v>3</v>
      </c>
      <c r="K597" s="13" t="s">
        <v>23</v>
      </c>
      <c r="L597" s="13" t="s">
        <v>51</v>
      </c>
      <c r="M597" s="14">
        <v>1</v>
      </c>
      <c r="N597" s="15">
        <v>120.52</v>
      </c>
      <c r="O597" s="16">
        <v>0.1</v>
      </c>
      <c r="P597" s="15">
        <v>59.01</v>
      </c>
      <c r="Q597" s="15">
        <f t="shared" si="72"/>
        <v>108.468</v>
      </c>
      <c r="R597" s="15">
        <f t="shared" si="73"/>
        <v>59.01</v>
      </c>
      <c r="S597" s="15">
        <f t="shared" si="74"/>
        <v>49.458000000000006</v>
      </c>
      <c r="T597" s="17">
        <f t="shared" si="75"/>
        <v>0.45596858059519862</v>
      </c>
      <c r="U597" s="18">
        <v>1</v>
      </c>
    </row>
    <row r="598" spans="1:21" ht="15.6" x14ac:dyDescent="0.3">
      <c r="A598" s="2">
        <v>2390</v>
      </c>
      <c r="B598" s="3">
        <v>46130</v>
      </c>
      <c r="C598" s="4">
        <f t="shared" si="76"/>
        <v>2026</v>
      </c>
      <c r="D598" s="5">
        <f t="shared" si="77"/>
        <v>2</v>
      </c>
      <c r="E598" s="4">
        <f t="shared" si="78"/>
        <v>4</v>
      </c>
      <c r="F598" s="3" t="str">
        <f t="shared" si="79"/>
        <v>Apr</v>
      </c>
      <c r="G598" s="4" t="s">
        <v>20</v>
      </c>
      <c r="H598" s="4" t="s">
        <v>33</v>
      </c>
      <c r="I598" s="4" t="s">
        <v>19</v>
      </c>
      <c r="J598" s="4" t="s">
        <v>3</v>
      </c>
      <c r="K598" s="4" t="s">
        <v>23</v>
      </c>
      <c r="L598" s="4" t="s">
        <v>40</v>
      </c>
      <c r="M598" s="6">
        <v>1</v>
      </c>
      <c r="N598" s="7">
        <v>80.98</v>
      </c>
      <c r="O598" s="8">
        <v>0</v>
      </c>
      <c r="P598" s="7">
        <v>40.19</v>
      </c>
      <c r="Q598" s="7">
        <f t="shared" si="72"/>
        <v>80.98</v>
      </c>
      <c r="R598" s="7">
        <f t="shared" si="73"/>
        <v>40.19</v>
      </c>
      <c r="S598" s="7">
        <f t="shared" si="74"/>
        <v>40.790000000000006</v>
      </c>
      <c r="T598" s="9">
        <f t="shared" si="75"/>
        <v>0.50370461842430236</v>
      </c>
      <c r="U598" s="10">
        <v>1</v>
      </c>
    </row>
    <row r="599" spans="1:21" ht="15.6" x14ac:dyDescent="0.3">
      <c r="A599" s="11">
        <v>3076</v>
      </c>
      <c r="B599" s="12">
        <v>46130</v>
      </c>
      <c r="C599" s="4">
        <f t="shared" si="76"/>
        <v>2026</v>
      </c>
      <c r="D599" s="5">
        <f t="shared" si="77"/>
        <v>2</v>
      </c>
      <c r="E599" s="4">
        <f t="shared" si="78"/>
        <v>4</v>
      </c>
      <c r="F599" s="3" t="str">
        <f t="shared" si="79"/>
        <v>Apr</v>
      </c>
      <c r="G599" s="13" t="s">
        <v>11</v>
      </c>
      <c r="H599" s="13" t="s">
        <v>12</v>
      </c>
      <c r="I599" s="13" t="s">
        <v>2</v>
      </c>
      <c r="J599" s="13" t="s">
        <v>16</v>
      </c>
      <c r="K599" s="13" t="s">
        <v>23</v>
      </c>
      <c r="L599" s="13" t="s">
        <v>40</v>
      </c>
      <c r="M599" s="14">
        <v>2</v>
      </c>
      <c r="N599" s="15">
        <v>82.58</v>
      </c>
      <c r="O599" s="16">
        <v>0.1</v>
      </c>
      <c r="P599" s="15">
        <v>39.93</v>
      </c>
      <c r="Q599" s="15">
        <f t="shared" si="72"/>
        <v>148.64400000000001</v>
      </c>
      <c r="R599" s="15">
        <f t="shared" si="73"/>
        <v>79.86</v>
      </c>
      <c r="S599" s="15">
        <f t="shared" si="74"/>
        <v>68.784000000000006</v>
      </c>
      <c r="T599" s="17">
        <f t="shared" si="75"/>
        <v>0.46274319851457174</v>
      </c>
      <c r="U599" s="18">
        <v>1</v>
      </c>
    </row>
    <row r="600" spans="1:21" ht="15.6" x14ac:dyDescent="0.3">
      <c r="A600" s="2">
        <v>3157</v>
      </c>
      <c r="B600" s="3">
        <v>46130</v>
      </c>
      <c r="C600" s="4">
        <f t="shared" si="76"/>
        <v>2026</v>
      </c>
      <c r="D600" s="5">
        <f t="shared" si="77"/>
        <v>2</v>
      </c>
      <c r="E600" s="4">
        <f t="shared" si="78"/>
        <v>4</v>
      </c>
      <c r="F600" s="3" t="str">
        <f t="shared" si="79"/>
        <v>Apr</v>
      </c>
      <c r="G600" s="4" t="s">
        <v>20</v>
      </c>
      <c r="H600" s="4" t="s">
        <v>33</v>
      </c>
      <c r="I600" s="4" t="s">
        <v>2</v>
      </c>
      <c r="J600" s="4" t="s">
        <v>13</v>
      </c>
      <c r="K600" s="4" t="s">
        <v>23</v>
      </c>
      <c r="L600" s="4" t="s">
        <v>29</v>
      </c>
      <c r="M600" s="6">
        <v>2</v>
      </c>
      <c r="N600" s="7">
        <v>200.36</v>
      </c>
      <c r="O600" s="8">
        <v>0</v>
      </c>
      <c r="P600" s="7">
        <v>105.12</v>
      </c>
      <c r="Q600" s="7">
        <f t="shared" si="72"/>
        <v>400.72</v>
      </c>
      <c r="R600" s="7">
        <f t="shared" si="73"/>
        <v>210.24</v>
      </c>
      <c r="S600" s="7">
        <f t="shared" si="74"/>
        <v>190.48000000000002</v>
      </c>
      <c r="T600" s="9">
        <f t="shared" si="75"/>
        <v>0.47534438011579161</v>
      </c>
      <c r="U600" s="10">
        <v>1</v>
      </c>
    </row>
    <row r="601" spans="1:21" ht="15.6" x14ac:dyDescent="0.3">
      <c r="A601" s="11">
        <v>4516</v>
      </c>
      <c r="B601" s="12">
        <v>46130</v>
      </c>
      <c r="C601" s="4">
        <f t="shared" si="76"/>
        <v>2026</v>
      </c>
      <c r="D601" s="5">
        <f t="shared" si="77"/>
        <v>2</v>
      </c>
      <c r="E601" s="4">
        <f t="shared" si="78"/>
        <v>4</v>
      </c>
      <c r="F601" s="3" t="str">
        <f t="shared" si="79"/>
        <v>Apr</v>
      </c>
      <c r="G601" s="13" t="s">
        <v>11</v>
      </c>
      <c r="H601" s="13" t="s">
        <v>25</v>
      </c>
      <c r="I601" s="13" t="s">
        <v>2</v>
      </c>
      <c r="J601" s="13" t="s">
        <v>3</v>
      </c>
      <c r="K601" s="13" t="s">
        <v>23</v>
      </c>
      <c r="L601" s="13" t="s">
        <v>29</v>
      </c>
      <c r="M601" s="14">
        <v>1</v>
      </c>
      <c r="N601" s="15">
        <v>196.24</v>
      </c>
      <c r="O601" s="16">
        <v>0</v>
      </c>
      <c r="P601" s="15">
        <v>106.34</v>
      </c>
      <c r="Q601" s="15">
        <f t="shared" si="72"/>
        <v>196.24</v>
      </c>
      <c r="R601" s="15">
        <f t="shared" si="73"/>
        <v>106.34</v>
      </c>
      <c r="S601" s="15">
        <f t="shared" si="74"/>
        <v>89.9</v>
      </c>
      <c r="T601" s="17">
        <f t="shared" si="75"/>
        <v>0.45811251528740321</v>
      </c>
      <c r="U601" s="18">
        <v>1</v>
      </c>
    </row>
    <row r="602" spans="1:21" ht="15.6" x14ac:dyDescent="0.3">
      <c r="A602" s="2">
        <v>5119</v>
      </c>
      <c r="B602" s="3">
        <v>46130</v>
      </c>
      <c r="C602" s="4">
        <f t="shared" si="76"/>
        <v>2026</v>
      </c>
      <c r="D602" s="5">
        <f t="shared" si="77"/>
        <v>2</v>
      </c>
      <c r="E602" s="4">
        <f t="shared" si="78"/>
        <v>4</v>
      </c>
      <c r="F602" s="3" t="str">
        <f t="shared" si="79"/>
        <v>Apr</v>
      </c>
      <c r="G602" s="4" t="s">
        <v>0</v>
      </c>
      <c r="H602" s="4" t="s">
        <v>50</v>
      </c>
      <c r="I602" s="4" t="s">
        <v>2</v>
      </c>
      <c r="J602" s="4" t="s">
        <v>16</v>
      </c>
      <c r="K602" s="4" t="s">
        <v>9</v>
      </c>
      <c r="L602" s="4" t="s">
        <v>10</v>
      </c>
      <c r="M602" s="6">
        <v>1</v>
      </c>
      <c r="N602" s="7">
        <v>93.32</v>
      </c>
      <c r="O602" s="8">
        <v>0</v>
      </c>
      <c r="P602" s="7">
        <v>44.82</v>
      </c>
      <c r="Q602" s="7">
        <f t="shared" si="72"/>
        <v>93.32</v>
      </c>
      <c r="R602" s="7">
        <f t="shared" si="73"/>
        <v>44.82</v>
      </c>
      <c r="S602" s="7">
        <f t="shared" si="74"/>
        <v>48.499999999999993</v>
      </c>
      <c r="T602" s="9">
        <f t="shared" si="75"/>
        <v>0.51971710244320612</v>
      </c>
      <c r="U602" s="10">
        <v>1</v>
      </c>
    </row>
    <row r="603" spans="1:21" ht="15.6" x14ac:dyDescent="0.3">
      <c r="A603" s="11">
        <v>125</v>
      </c>
      <c r="B603" s="12">
        <v>46131</v>
      </c>
      <c r="C603" s="4">
        <f t="shared" si="76"/>
        <v>2026</v>
      </c>
      <c r="D603" s="5">
        <f t="shared" si="77"/>
        <v>2</v>
      </c>
      <c r="E603" s="4">
        <f t="shared" si="78"/>
        <v>4</v>
      </c>
      <c r="F603" s="3" t="str">
        <f t="shared" si="79"/>
        <v>Apr</v>
      </c>
      <c r="G603" s="13" t="s">
        <v>20</v>
      </c>
      <c r="H603" s="13" t="s">
        <v>31</v>
      </c>
      <c r="I603" s="13" t="s">
        <v>2</v>
      </c>
      <c r="J603" s="13" t="s">
        <v>3</v>
      </c>
      <c r="K603" s="13" t="s">
        <v>4</v>
      </c>
      <c r="L603" s="13" t="s">
        <v>30</v>
      </c>
      <c r="M603" s="14">
        <v>2</v>
      </c>
      <c r="N603" s="15">
        <v>101.61</v>
      </c>
      <c r="O603" s="16">
        <v>0</v>
      </c>
      <c r="P603" s="15">
        <v>49.9</v>
      </c>
      <c r="Q603" s="15">
        <f t="shared" si="72"/>
        <v>203.22</v>
      </c>
      <c r="R603" s="15">
        <f t="shared" si="73"/>
        <v>99.8</v>
      </c>
      <c r="S603" s="15">
        <f t="shared" si="74"/>
        <v>103.42</v>
      </c>
      <c r="T603" s="17">
        <f t="shared" si="75"/>
        <v>0.50890660368074014</v>
      </c>
      <c r="U603" s="18">
        <v>1</v>
      </c>
    </row>
    <row r="604" spans="1:21" ht="15.6" x14ac:dyDescent="0.3">
      <c r="A604" s="2">
        <v>728</v>
      </c>
      <c r="B604" s="3">
        <v>46131</v>
      </c>
      <c r="C604" s="4">
        <f t="shared" si="76"/>
        <v>2026</v>
      </c>
      <c r="D604" s="5">
        <f t="shared" si="77"/>
        <v>2</v>
      </c>
      <c r="E604" s="4">
        <f t="shared" si="78"/>
        <v>4</v>
      </c>
      <c r="F604" s="3" t="str">
        <f t="shared" si="79"/>
        <v>Apr</v>
      </c>
      <c r="G604" s="4" t="s">
        <v>6</v>
      </c>
      <c r="H604" s="4" t="s">
        <v>49</v>
      </c>
      <c r="I604" s="4" t="s">
        <v>2</v>
      </c>
      <c r="J604" s="4" t="s">
        <v>3</v>
      </c>
      <c r="K604" s="4" t="s">
        <v>4</v>
      </c>
      <c r="L604" s="4" t="s">
        <v>30</v>
      </c>
      <c r="M604" s="6">
        <v>1</v>
      </c>
      <c r="N604" s="7">
        <v>104.91</v>
      </c>
      <c r="O604" s="8">
        <v>0</v>
      </c>
      <c r="P604" s="7">
        <v>51.68</v>
      </c>
      <c r="Q604" s="7">
        <f t="shared" si="72"/>
        <v>104.91</v>
      </c>
      <c r="R604" s="7">
        <f t="shared" si="73"/>
        <v>51.68</v>
      </c>
      <c r="S604" s="7">
        <f t="shared" si="74"/>
        <v>53.23</v>
      </c>
      <c r="T604" s="9">
        <f t="shared" si="75"/>
        <v>0.50738728433895719</v>
      </c>
      <c r="U604" s="10">
        <v>1</v>
      </c>
    </row>
    <row r="605" spans="1:21" ht="15.6" x14ac:dyDescent="0.3">
      <c r="A605" s="11">
        <v>1271</v>
      </c>
      <c r="B605" s="12">
        <v>46131</v>
      </c>
      <c r="C605" s="4">
        <f t="shared" si="76"/>
        <v>2026</v>
      </c>
      <c r="D605" s="5">
        <f t="shared" si="77"/>
        <v>2</v>
      </c>
      <c r="E605" s="4">
        <f t="shared" si="78"/>
        <v>4</v>
      </c>
      <c r="F605" s="3" t="str">
        <f t="shared" si="79"/>
        <v>Apr</v>
      </c>
      <c r="G605" s="13" t="s">
        <v>11</v>
      </c>
      <c r="H605" s="13" t="s">
        <v>12</v>
      </c>
      <c r="I605" s="13" t="s">
        <v>8</v>
      </c>
      <c r="J605" s="13" t="s">
        <v>16</v>
      </c>
      <c r="K605" s="13" t="s">
        <v>34</v>
      </c>
      <c r="L605" s="13" t="s">
        <v>35</v>
      </c>
      <c r="M605" s="14">
        <v>8</v>
      </c>
      <c r="N605" s="15">
        <v>39.99</v>
      </c>
      <c r="O605" s="16">
        <v>0.15</v>
      </c>
      <c r="P605" s="15">
        <v>14.92</v>
      </c>
      <c r="Q605" s="15">
        <f t="shared" si="72"/>
        <v>271.93200000000002</v>
      </c>
      <c r="R605" s="15">
        <f t="shared" si="73"/>
        <v>119.36</v>
      </c>
      <c r="S605" s="15">
        <f t="shared" si="74"/>
        <v>152.572</v>
      </c>
      <c r="T605" s="17">
        <f t="shared" si="75"/>
        <v>0.56106673727255341</v>
      </c>
      <c r="U605" s="18">
        <v>1</v>
      </c>
    </row>
    <row r="606" spans="1:21" ht="15.6" x14ac:dyDescent="0.3">
      <c r="A606" s="2">
        <v>1284</v>
      </c>
      <c r="B606" s="3">
        <v>46131</v>
      </c>
      <c r="C606" s="4">
        <f t="shared" si="76"/>
        <v>2026</v>
      </c>
      <c r="D606" s="5">
        <f t="shared" si="77"/>
        <v>2</v>
      </c>
      <c r="E606" s="4">
        <f t="shared" si="78"/>
        <v>4</v>
      </c>
      <c r="F606" s="3" t="str">
        <f t="shared" si="79"/>
        <v>Apr</v>
      </c>
      <c r="G606" s="4" t="s">
        <v>6</v>
      </c>
      <c r="H606" s="4" t="s">
        <v>43</v>
      </c>
      <c r="I606" s="4" t="s">
        <v>19</v>
      </c>
      <c r="J606" s="4" t="s">
        <v>13</v>
      </c>
      <c r="K606" s="4" t="s">
        <v>14</v>
      </c>
      <c r="L606" s="4" t="s">
        <v>44</v>
      </c>
      <c r="M606" s="6">
        <v>1</v>
      </c>
      <c r="N606" s="7">
        <v>136.01</v>
      </c>
      <c r="O606" s="8">
        <v>0</v>
      </c>
      <c r="P606" s="7">
        <v>66.59</v>
      </c>
      <c r="Q606" s="7">
        <f t="shared" si="72"/>
        <v>136.01</v>
      </c>
      <c r="R606" s="7">
        <f t="shared" si="73"/>
        <v>66.59</v>
      </c>
      <c r="S606" s="7">
        <f t="shared" si="74"/>
        <v>69.419999999999987</v>
      </c>
      <c r="T606" s="9">
        <f t="shared" si="75"/>
        <v>0.51040364679067707</v>
      </c>
      <c r="U606" s="10">
        <v>1</v>
      </c>
    </row>
    <row r="607" spans="1:21" ht="15.6" x14ac:dyDescent="0.3">
      <c r="A607" s="11">
        <v>1657</v>
      </c>
      <c r="B607" s="12">
        <v>46131</v>
      </c>
      <c r="C607" s="4">
        <f t="shared" si="76"/>
        <v>2026</v>
      </c>
      <c r="D607" s="5">
        <f t="shared" si="77"/>
        <v>2</v>
      </c>
      <c r="E607" s="4">
        <f t="shared" si="78"/>
        <v>4</v>
      </c>
      <c r="F607" s="3" t="str">
        <f t="shared" si="79"/>
        <v>Apr</v>
      </c>
      <c r="G607" s="13" t="s">
        <v>0</v>
      </c>
      <c r="H607" s="13" t="s">
        <v>1</v>
      </c>
      <c r="I607" s="13" t="s">
        <v>8</v>
      </c>
      <c r="J607" s="13" t="s">
        <v>16</v>
      </c>
      <c r="K607" s="13" t="s">
        <v>23</v>
      </c>
      <c r="L607" s="13" t="s">
        <v>51</v>
      </c>
      <c r="M607" s="14">
        <v>15</v>
      </c>
      <c r="N607" s="15">
        <v>122.1</v>
      </c>
      <c r="O607" s="16">
        <v>0.15</v>
      </c>
      <c r="P607" s="15">
        <v>62.33</v>
      </c>
      <c r="Q607" s="15">
        <f t="shared" si="72"/>
        <v>1556.7749999999999</v>
      </c>
      <c r="R607" s="15">
        <f t="shared" si="73"/>
        <v>934.94999999999993</v>
      </c>
      <c r="S607" s="15">
        <f t="shared" si="74"/>
        <v>621.82499999999993</v>
      </c>
      <c r="T607" s="17">
        <f t="shared" si="75"/>
        <v>0.39943151707857588</v>
      </c>
      <c r="U607" s="18">
        <v>1</v>
      </c>
    </row>
    <row r="608" spans="1:21" ht="15.6" x14ac:dyDescent="0.3">
      <c r="A608" s="2">
        <v>2240</v>
      </c>
      <c r="B608" s="3">
        <v>46131</v>
      </c>
      <c r="C608" s="4">
        <f t="shared" si="76"/>
        <v>2026</v>
      </c>
      <c r="D608" s="5">
        <f t="shared" si="77"/>
        <v>2</v>
      </c>
      <c r="E608" s="4">
        <f t="shared" si="78"/>
        <v>4</v>
      </c>
      <c r="F608" s="3" t="str">
        <f t="shared" si="79"/>
        <v>Apr</v>
      </c>
      <c r="G608" s="4" t="s">
        <v>0</v>
      </c>
      <c r="H608" s="4" t="s">
        <v>50</v>
      </c>
      <c r="I608" s="4" t="s">
        <v>28</v>
      </c>
      <c r="J608" s="4" t="s">
        <v>3</v>
      </c>
      <c r="K608" s="4" t="s">
        <v>23</v>
      </c>
      <c r="L608" s="4" t="s">
        <v>24</v>
      </c>
      <c r="M608" s="6">
        <v>4</v>
      </c>
      <c r="N608" s="7">
        <v>341.75</v>
      </c>
      <c r="O608" s="8">
        <v>0.1</v>
      </c>
      <c r="P608" s="7">
        <v>191.91</v>
      </c>
      <c r="Q608" s="7">
        <f t="shared" si="72"/>
        <v>1230.3</v>
      </c>
      <c r="R608" s="7">
        <f t="shared" si="73"/>
        <v>767.64</v>
      </c>
      <c r="S608" s="7">
        <f t="shared" si="74"/>
        <v>462.65999999999997</v>
      </c>
      <c r="T608" s="9">
        <f t="shared" si="75"/>
        <v>0.37605462082418922</v>
      </c>
      <c r="U608" s="10">
        <v>1</v>
      </c>
    </row>
    <row r="609" spans="1:21" ht="15.6" x14ac:dyDescent="0.3">
      <c r="A609" s="11">
        <v>3050</v>
      </c>
      <c r="B609" s="12">
        <v>46131</v>
      </c>
      <c r="C609" s="4">
        <f t="shared" si="76"/>
        <v>2026</v>
      </c>
      <c r="D609" s="5">
        <f t="shared" si="77"/>
        <v>2</v>
      </c>
      <c r="E609" s="4">
        <f t="shared" si="78"/>
        <v>4</v>
      </c>
      <c r="F609" s="3" t="str">
        <f t="shared" si="79"/>
        <v>Apr</v>
      </c>
      <c r="G609" s="13" t="s">
        <v>20</v>
      </c>
      <c r="H609" s="13" t="s">
        <v>47</v>
      </c>
      <c r="I609" s="13" t="s">
        <v>19</v>
      </c>
      <c r="J609" s="13" t="s">
        <v>3</v>
      </c>
      <c r="K609" s="13" t="s">
        <v>9</v>
      </c>
      <c r="L609" s="13" t="s">
        <v>37</v>
      </c>
      <c r="M609" s="14">
        <v>3</v>
      </c>
      <c r="N609" s="15">
        <v>156.16</v>
      </c>
      <c r="O609" s="16">
        <v>0.05</v>
      </c>
      <c r="P609" s="15">
        <v>77.81</v>
      </c>
      <c r="Q609" s="15">
        <f t="shared" si="72"/>
        <v>445.05599999999998</v>
      </c>
      <c r="R609" s="15">
        <f t="shared" si="73"/>
        <v>233.43</v>
      </c>
      <c r="S609" s="15">
        <f t="shared" si="74"/>
        <v>211.62599999999998</v>
      </c>
      <c r="T609" s="17">
        <f t="shared" si="75"/>
        <v>0.47550420621225192</v>
      </c>
      <c r="U609" s="18">
        <v>1</v>
      </c>
    </row>
    <row r="610" spans="1:21" ht="15.6" x14ac:dyDescent="0.3">
      <c r="A610" s="2">
        <v>3213</v>
      </c>
      <c r="B610" s="3">
        <v>46131</v>
      </c>
      <c r="C610" s="4">
        <f t="shared" si="76"/>
        <v>2026</v>
      </c>
      <c r="D610" s="5">
        <f t="shared" si="77"/>
        <v>2</v>
      </c>
      <c r="E610" s="4">
        <f t="shared" si="78"/>
        <v>4</v>
      </c>
      <c r="F610" s="3" t="str">
        <f t="shared" si="79"/>
        <v>Apr</v>
      </c>
      <c r="G610" s="4" t="s">
        <v>0</v>
      </c>
      <c r="H610" s="4" t="s">
        <v>50</v>
      </c>
      <c r="I610" s="4" t="s">
        <v>2</v>
      </c>
      <c r="J610" s="4" t="s">
        <v>3</v>
      </c>
      <c r="K610" s="4" t="s">
        <v>14</v>
      </c>
      <c r="L610" s="4" t="s">
        <v>44</v>
      </c>
      <c r="M610" s="6">
        <v>2</v>
      </c>
      <c r="N610" s="7">
        <v>132.53</v>
      </c>
      <c r="O610" s="8">
        <v>0.05</v>
      </c>
      <c r="P610" s="7">
        <v>66.39</v>
      </c>
      <c r="Q610" s="7">
        <f t="shared" si="72"/>
        <v>251.80699999999999</v>
      </c>
      <c r="R610" s="7">
        <f t="shared" si="73"/>
        <v>132.78</v>
      </c>
      <c r="S610" s="7">
        <f t="shared" si="74"/>
        <v>119.02699999999999</v>
      </c>
      <c r="T610" s="9">
        <f t="shared" si="75"/>
        <v>0.47269138665724142</v>
      </c>
      <c r="U610" s="10">
        <v>1</v>
      </c>
    </row>
    <row r="611" spans="1:21" ht="15.6" x14ac:dyDescent="0.3">
      <c r="A611" s="11">
        <v>3367</v>
      </c>
      <c r="B611" s="12">
        <v>46131</v>
      </c>
      <c r="C611" s="4">
        <f t="shared" si="76"/>
        <v>2026</v>
      </c>
      <c r="D611" s="5">
        <f t="shared" si="77"/>
        <v>2</v>
      </c>
      <c r="E611" s="4">
        <f t="shared" si="78"/>
        <v>4</v>
      </c>
      <c r="F611" s="3" t="str">
        <f t="shared" si="79"/>
        <v>Apr</v>
      </c>
      <c r="G611" s="13" t="s">
        <v>11</v>
      </c>
      <c r="H611" s="13" t="s">
        <v>18</v>
      </c>
      <c r="I611" s="13" t="s">
        <v>2</v>
      </c>
      <c r="J611" s="13" t="s">
        <v>3</v>
      </c>
      <c r="K611" s="13" t="s">
        <v>14</v>
      </c>
      <c r="L611" s="13" t="s">
        <v>32</v>
      </c>
      <c r="M611" s="14">
        <v>3</v>
      </c>
      <c r="N611" s="15">
        <v>45.79</v>
      </c>
      <c r="O611" s="16">
        <v>0</v>
      </c>
      <c r="P611" s="15">
        <v>17.98</v>
      </c>
      <c r="Q611" s="15">
        <f t="shared" si="72"/>
        <v>137.37</v>
      </c>
      <c r="R611" s="15">
        <f t="shared" si="73"/>
        <v>53.94</v>
      </c>
      <c r="S611" s="15">
        <f t="shared" si="74"/>
        <v>83.43</v>
      </c>
      <c r="T611" s="17">
        <f t="shared" si="75"/>
        <v>0.60733784669141733</v>
      </c>
      <c r="U611" s="18">
        <v>1</v>
      </c>
    </row>
    <row r="612" spans="1:21" ht="15.6" x14ac:dyDescent="0.3">
      <c r="A612" s="2">
        <v>3885</v>
      </c>
      <c r="B612" s="3">
        <v>46131</v>
      </c>
      <c r="C612" s="4">
        <f t="shared" si="76"/>
        <v>2026</v>
      </c>
      <c r="D612" s="5">
        <f t="shared" si="77"/>
        <v>2</v>
      </c>
      <c r="E612" s="4">
        <f t="shared" si="78"/>
        <v>4</v>
      </c>
      <c r="F612" s="3" t="str">
        <f t="shared" si="79"/>
        <v>Apr</v>
      </c>
      <c r="G612" s="4" t="s">
        <v>0</v>
      </c>
      <c r="H612" s="4" t="s">
        <v>50</v>
      </c>
      <c r="I612" s="4" t="s">
        <v>2</v>
      </c>
      <c r="J612" s="4" t="s">
        <v>13</v>
      </c>
      <c r="K612" s="4" t="s">
        <v>14</v>
      </c>
      <c r="L612" s="4" t="s">
        <v>44</v>
      </c>
      <c r="M612" s="6">
        <v>2</v>
      </c>
      <c r="N612" s="7">
        <v>133.97</v>
      </c>
      <c r="O612" s="8">
        <v>0.15</v>
      </c>
      <c r="P612" s="7">
        <v>67.36</v>
      </c>
      <c r="Q612" s="7">
        <f t="shared" si="72"/>
        <v>227.749</v>
      </c>
      <c r="R612" s="7">
        <f t="shared" si="73"/>
        <v>134.72</v>
      </c>
      <c r="S612" s="7">
        <f t="shared" si="74"/>
        <v>93.028999999999996</v>
      </c>
      <c r="T612" s="9">
        <f t="shared" si="75"/>
        <v>0.40847160690057915</v>
      </c>
      <c r="U612" s="10">
        <v>1</v>
      </c>
    </row>
    <row r="613" spans="1:21" ht="15.6" x14ac:dyDescent="0.3">
      <c r="A613" s="11">
        <v>4372</v>
      </c>
      <c r="B613" s="12">
        <v>46131</v>
      </c>
      <c r="C613" s="4">
        <f t="shared" si="76"/>
        <v>2026</v>
      </c>
      <c r="D613" s="5">
        <f t="shared" si="77"/>
        <v>2</v>
      </c>
      <c r="E613" s="4">
        <f t="shared" si="78"/>
        <v>4</v>
      </c>
      <c r="F613" s="3" t="str">
        <f t="shared" si="79"/>
        <v>Apr</v>
      </c>
      <c r="G613" s="13" t="s">
        <v>0</v>
      </c>
      <c r="H613" s="13" t="s">
        <v>50</v>
      </c>
      <c r="I613" s="13" t="s">
        <v>2</v>
      </c>
      <c r="J613" s="13" t="s">
        <v>13</v>
      </c>
      <c r="K613" s="13" t="s">
        <v>34</v>
      </c>
      <c r="L613" s="13" t="s">
        <v>42</v>
      </c>
      <c r="M613" s="14">
        <v>1</v>
      </c>
      <c r="N613" s="15">
        <v>37.11</v>
      </c>
      <c r="O613" s="16">
        <v>0.1</v>
      </c>
      <c r="P613" s="15">
        <v>14.27</v>
      </c>
      <c r="Q613" s="15">
        <f t="shared" si="72"/>
        <v>33.399000000000001</v>
      </c>
      <c r="R613" s="15">
        <f t="shared" si="73"/>
        <v>14.27</v>
      </c>
      <c r="S613" s="15">
        <f t="shared" si="74"/>
        <v>19.129000000000001</v>
      </c>
      <c r="T613" s="17">
        <f t="shared" si="75"/>
        <v>0.5727416988532591</v>
      </c>
      <c r="U613" s="18">
        <v>1</v>
      </c>
    </row>
    <row r="614" spans="1:21" ht="15.6" x14ac:dyDescent="0.3">
      <c r="A614" s="2">
        <v>4417</v>
      </c>
      <c r="B614" s="3">
        <v>46131</v>
      </c>
      <c r="C614" s="4">
        <f t="shared" si="76"/>
        <v>2026</v>
      </c>
      <c r="D614" s="5">
        <f t="shared" si="77"/>
        <v>2</v>
      </c>
      <c r="E614" s="4">
        <f t="shared" si="78"/>
        <v>4</v>
      </c>
      <c r="F614" s="3" t="str">
        <f t="shared" si="79"/>
        <v>Apr</v>
      </c>
      <c r="G614" s="4" t="s">
        <v>20</v>
      </c>
      <c r="H614" s="4" t="s">
        <v>33</v>
      </c>
      <c r="I614" s="4" t="s">
        <v>19</v>
      </c>
      <c r="J614" s="4" t="s">
        <v>13</v>
      </c>
      <c r="K614" s="4" t="s">
        <v>23</v>
      </c>
      <c r="L614" s="4" t="s">
        <v>24</v>
      </c>
      <c r="M614" s="6">
        <v>3</v>
      </c>
      <c r="N614" s="7">
        <v>334.01</v>
      </c>
      <c r="O614" s="8">
        <v>0.15</v>
      </c>
      <c r="P614" s="7">
        <v>192.17</v>
      </c>
      <c r="Q614" s="7">
        <f t="shared" si="72"/>
        <v>851.72550000000001</v>
      </c>
      <c r="R614" s="7">
        <f t="shared" si="73"/>
        <v>576.51</v>
      </c>
      <c r="S614" s="7">
        <f t="shared" si="74"/>
        <v>275.21550000000002</v>
      </c>
      <c r="T614" s="9">
        <f t="shared" si="75"/>
        <v>0.32312699337990941</v>
      </c>
      <c r="U614" s="10">
        <v>1</v>
      </c>
    </row>
    <row r="615" spans="1:21" ht="15.6" x14ac:dyDescent="0.3">
      <c r="A615" s="11">
        <v>1147</v>
      </c>
      <c r="B615" s="12">
        <v>46132</v>
      </c>
      <c r="C615" s="4">
        <f t="shared" si="76"/>
        <v>2026</v>
      </c>
      <c r="D615" s="5">
        <f t="shared" si="77"/>
        <v>2</v>
      </c>
      <c r="E615" s="4">
        <f t="shared" si="78"/>
        <v>4</v>
      </c>
      <c r="F615" s="3" t="str">
        <f t="shared" si="79"/>
        <v>Apr</v>
      </c>
      <c r="G615" s="13" t="s">
        <v>20</v>
      </c>
      <c r="H615" s="13" t="s">
        <v>31</v>
      </c>
      <c r="I615" s="13" t="s">
        <v>2</v>
      </c>
      <c r="J615" s="13" t="s">
        <v>13</v>
      </c>
      <c r="K615" s="13" t="s">
        <v>14</v>
      </c>
      <c r="L615" s="13" t="s">
        <v>44</v>
      </c>
      <c r="M615" s="14">
        <v>1</v>
      </c>
      <c r="N615" s="15">
        <v>131.46</v>
      </c>
      <c r="O615" s="16">
        <v>0</v>
      </c>
      <c r="P615" s="15">
        <v>67.77</v>
      </c>
      <c r="Q615" s="15">
        <f t="shared" si="72"/>
        <v>131.46</v>
      </c>
      <c r="R615" s="15">
        <f t="shared" si="73"/>
        <v>67.77</v>
      </c>
      <c r="S615" s="15">
        <f t="shared" si="74"/>
        <v>63.690000000000012</v>
      </c>
      <c r="T615" s="17">
        <f t="shared" si="75"/>
        <v>0.48448197170241902</v>
      </c>
      <c r="U615" s="18">
        <v>1</v>
      </c>
    </row>
    <row r="616" spans="1:21" ht="15.6" x14ac:dyDescent="0.3">
      <c r="A616" s="2">
        <v>1514</v>
      </c>
      <c r="B616" s="3">
        <v>46132</v>
      </c>
      <c r="C616" s="4">
        <f t="shared" si="76"/>
        <v>2026</v>
      </c>
      <c r="D616" s="5">
        <f t="shared" si="77"/>
        <v>2</v>
      </c>
      <c r="E616" s="4">
        <f t="shared" si="78"/>
        <v>4</v>
      </c>
      <c r="F616" s="3" t="str">
        <f t="shared" si="79"/>
        <v>Apr</v>
      </c>
      <c r="G616" s="4" t="s">
        <v>11</v>
      </c>
      <c r="H616" s="4" t="s">
        <v>18</v>
      </c>
      <c r="I616" s="4" t="s">
        <v>19</v>
      </c>
      <c r="J616" s="4" t="s">
        <v>3</v>
      </c>
      <c r="K616" s="4" t="s">
        <v>9</v>
      </c>
      <c r="L616" s="4" t="s">
        <v>46</v>
      </c>
      <c r="M616" s="6">
        <v>3</v>
      </c>
      <c r="N616" s="7">
        <v>72.48</v>
      </c>
      <c r="O616" s="8">
        <v>0</v>
      </c>
      <c r="P616" s="7">
        <v>32.36</v>
      </c>
      <c r="Q616" s="7">
        <f t="shared" si="72"/>
        <v>217.44</v>
      </c>
      <c r="R616" s="7">
        <f t="shared" si="73"/>
        <v>97.08</v>
      </c>
      <c r="S616" s="7">
        <f t="shared" si="74"/>
        <v>120.36</v>
      </c>
      <c r="T616" s="9">
        <f t="shared" si="75"/>
        <v>0.55353200883002207</v>
      </c>
      <c r="U616" s="10">
        <v>1</v>
      </c>
    </row>
    <row r="617" spans="1:21" ht="15.6" x14ac:dyDescent="0.3">
      <c r="A617" s="11">
        <v>1538</v>
      </c>
      <c r="B617" s="12">
        <v>46132</v>
      </c>
      <c r="C617" s="4">
        <f t="shared" si="76"/>
        <v>2026</v>
      </c>
      <c r="D617" s="5">
        <f t="shared" si="77"/>
        <v>2</v>
      </c>
      <c r="E617" s="4">
        <f t="shared" si="78"/>
        <v>4</v>
      </c>
      <c r="F617" s="3" t="str">
        <f t="shared" si="79"/>
        <v>Apr</v>
      </c>
      <c r="G617" s="13" t="s">
        <v>11</v>
      </c>
      <c r="H617" s="13" t="s">
        <v>12</v>
      </c>
      <c r="I617" s="13" t="s">
        <v>28</v>
      </c>
      <c r="J617" s="13" t="s">
        <v>13</v>
      </c>
      <c r="K617" s="13" t="s">
        <v>4</v>
      </c>
      <c r="L617" s="13" t="s">
        <v>5</v>
      </c>
      <c r="M617" s="14">
        <v>1</v>
      </c>
      <c r="N617" s="15">
        <v>81.98</v>
      </c>
      <c r="O617" s="16">
        <v>0</v>
      </c>
      <c r="P617" s="15">
        <v>43.15</v>
      </c>
      <c r="Q617" s="15">
        <f t="shared" si="72"/>
        <v>81.98</v>
      </c>
      <c r="R617" s="15">
        <f t="shared" si="73"/>
        <v>43.15</v>
      </c>
      <c r="S617" s="15">
        <f t="shared" si="74"/>
        <v>38.830000000000005</v>
      </c>
      <c r="T617" s="17">
        <f t="shared" si="75"/>
        <v>0.47365211027079779</v>
      </c>
      <c r="U617" s="18">
        <v>1</v>
      </c>
    </row>
    <row r="618" spans="1:21" ht="15.6" x14ac:dyDescent="0.3">
      <c r="A618" s="2">
        <v>1679</v>
      </c>
      <c r="B618" s="3">
        <v>46132</v>
      </c>
      <c r="C618" s="4">
        <f t="shared" si="76"/>
        <v>2026</v>
      </c>
      <c r="D618" s="5">
        <f t="shared" si="77"/>
        <v>2</v>
      </c>
      <c r="E618" s="4">
        <f t="shared" si="78"/>
        <v>4</v>
      </c>
      <c r="F618" s="3" t="str">
        <f t="shared" si="79"/>
        <v>Apr</v>
      </c>
      <c r="G618" s="4" t="s">
        <v>20</v>
      </c>
      <c r="H618" s="4" t="s">
        <v>47</v>
      </c>
      <c r="I618" s="4" t="s">
        <v>28</v>
      </c>
      <c r="J618" s="4" t="s">
        <v>3</v>
      </c>
      <c r="K618" s="4" t="s">
        <v>14</v>
      </c>
      <c r="L618" s="4" t="s">
        <v>32</v>
      </c>
      <c r="M618" s="6">
        <v>1</v>
      </c>
      <c r="N618" s="7">
        <v>46.71</v>
      </c>
      <c r="O618" s="8">
        <v>0</v>
      </c>
      <c r="P618" s="7">
        <v>18.18</v>
      </c>
      <c r="Q618" s="7">
        <f t="shared" si="72"/>
        <v>46.71</v>
      </c>
      <c r="R618" s="7">
        <f t="shared" si="73"/>
        <v>18.18</v>
      </c>
      <c r="S618" s="7">
        <f t="shared" si="74"/>
        <v>28.53</v>
      </c>
      <c r="T618" s="9">
        <f t="shared" si="75"/>
        <v>0.61078998073217727</v>
      </c>
      <c r="U618" s="10">
        <v>1</v>
      </c>
    </row>
    <row r="619" spans="1:21" ht="15.6" x14ac:dyDescent="0.3">
      <c r="A619" s="11">
        <v>1708</v>
      </c>
      <c r="B619" s="12">
        <v>46132</v>
      </c>
      <c r="C619" s="4">
        <f t="shared" si="76"/>
        <v>2026</v>
      </c>
      <c r="D619" s="5">
        <f t="shared" si="77"/>
        <v>2</v>
      </c>
      <c r="E619" s="4">
        <f t="shared" si="78"/>
        <v>4</v>
      </c>
      <c r="F619" s="3" t="str">
        <f t="shared" si="79"/>
        <v>Apr</v>
      </c>
      <c r="G619" s="13" t="s">
        <v>11</v>
      </c>
      <c r="H619" s="13" t="s">
        <v>25</v>
      </c>
      <c r="I619" s="13" t="s">
        <v>28</v>
      </c>
      <c r="J619" s="13" t="s">
        <v>13</v>
      </c>
      <c r="K619" s="13" t="s">
        <v>34</v>
      </c>
      <c r="L619" s="13" t="s">
        <v>35</v>
      </c>
      <c r="M619" s="14">
        <v>1</v>
      </c>
      <c r="N619" s="15">
        <v>41.01</v>
      </c>
      <c r="O619" s="16">
        <v>0</v>
      </c>
      <c r="P619" s="15">
        <v>14.5</v>
      </c>
      <c r="Q619" s="15">
        <f t="shared" si="72"/>
        <v>41.01</v>
      </c>
      <c r="R619" s="15">
        <f t="shared" si="73"/>
        <v>14.5</v>
      </c>
      <c r="S619" s="15">
        <f t="shared" si="74"/>
        <v>26.509999999999998</v>
      </c>
      <c r="T619" s="17">
        <f t="shared" si="75"/>
        <v>0.64642770056083876</v>
      </c>
      <c r="U619" s="18">
        <v>1</v>
      </c>
    </row>
    <row r="620" spans="1:21" ht="15.6" x14ac:dyDescent="0.3">
      <c r="A620" s="2">
        <v>2686</v>
      </c>
      <c r="B620" s="3">
        <v>46132</v>
      </c>
      <c r="C620" s="4">
        <f t="shared" si="76"/>
        <v>2026</v>
      </c>
      <c r="D620" s="5">
        <f t="shared" si="77"/>
        <v>2</v>
      </c>
      <c r="E620" s="4">
        <f t="shared" si="78"/>
        <v>4</v>
      </c>
      <c r="F620" s="3" t="str">
        <f t="shared" si="79"/>
        <v>Apr</v>
      </c>
      <c r="G620" s="4" t="s">
        <v>6</v>
      </c>
      <c r="H620" s="4" t="s">
        <v>43</v>
      </c>
      <c r="I620" s="4" t="s">
        <v>2</v>
      </c>
      <c r="J620" s="4" t="s">
        <v>3</v>
      </c>
      <c r="K620" s="4" t="s">
        <v>9</v>
      </c>
      <c r="L620" s="4" t="s">
        <v>46</v>
      </c>
      <c r="M620" s="6">
        <v>1</v>
      </c>
      <c r="N620" s="7">
        <v>70.45</v>
      </c>
      <c r="O620" s="8">
        <v>0.05</v>
      </c>
      <c r="P620" s="7">
        <v>31.98</v>
      </c>
      <c r="Q620" s="7">
        <f t="shared" si="72"/>
        <v>66.927499999999995</v>
      </c>
      <c r="R620" s="7">
        <f t="shared" si="73"/>
        <v>31.98</v>
      </c>
      <c r="S620" s="7">
        <f t="shared" si="74"/>
        <v>34.947499999999991</v>
      </c>
      <c r="T620" s="9">
        <f t="shared" si="75"/>
        <v>0.52216951178514059</v>
      </c>
      <c r="U620" s="10">
        <v>1</v>
      </c>
    </row>
    <row r="621" spans="1:21" ht="15.6" x14ac:dyDescent="0.3">
      <c r="A621" s="11">
        <v>3307</v>
      </c>
      <c r="B621" s="12">
        <v>46132</v>
      </c>
      <c r="C621" s="4">
        <f t="shared" si="76"/>
        <v>2026</v>
      </c>
      <c r="D621" s="5">
        <f t="shared" si="77"/>
        <v>2</v>
      </c>
      <c r="E621" s="4">
        <f t="shared" si="78"/>
        <v>4</v>
      </c>
      <c r="F621" s="3" t="str">
        <f t="shared" si="79"/>
        <v>Apr</v>
      </c>
      <c r="G621" s="13" t="s">
        <v>20</v>
      </c>
      <c r="H621" s="13" t="s">
        <v>47</v>
      </c>
      <c r="I621" s="13" t="s">
        <v>19</v>
      </c>
      <c r="J621" s="13" t="s">
        <v>16</v>
      </c>
      <c r="K621" s="13" t="s">
        <v>4</v>
      </c>
      <c r="L621" s="13" t="s">
        <v>22</v>
      </c>
      <c r="M621" s="14">
        <v>2</v>
      </c>
      <c r="N621" s="15">
        <v>51.39</v>
      </c>
      <c r="O621" s="16">
        <v>0.05</v>
      </c>
      <c r="P621" s="15">
        <v>22.28</v>
      </c>
      <c r="Q621" s="15">
        <f t="shared" si="72"/>
        <v>97.640999999999991</v>
      </c>
      <c r="R621" s="15">
        <f t="shared" si="73"/>
        <v>44.56</v>
      </c>
      <c r="S621" s="15">
        <f t="shared" si="74"/>
        <v>53.080999999999989</v>
      </c>
      <c r="T621" s="17">
        <f t="shared" si="75"/>
        <v>0.54363433393758764</v>
      </c>
      <c r="U621" s="18">
        <v>1</v>
      </c>
    </row>
    <row r="622" spans="1:21" ht="15.6" x14ac:dyDescent="0.3">
      <c r="A622" s="2">
        <v>3772</v>
      </c>
      <c r="B622" s="3">
        <v>46132</v>
      </c>
      <c r="C622" s="4">
        <f t="shared" si="76"/>
        <v>2026</v>
      </c>
      <c r="D622" s="5">
        <f t="shared" si="77"/>
        <v>2</v>
      </c>
      <c r="E622" s="4">
        <f t="shared" si="78"/>
        <v>4</v>
      </c>
      <c r="F622" s="3" t="str">
        <f t="shared" si="79"/>
        <v>Apr</v>
      </c>
      <c r="G622" s="4" t="s">
        <v>0</v>
      </c>
      <c r="H622" s="4" t="s">
        <v>50</v>
      </c>
      <c r="I622" s="4" t="s">
        <v>19</v>
      </c>
      <c r="J622" s="4" t="s">
        <v>3</v>
      </c>
      <c r="K622" s="4" t="s">
        <v>23</v>
      </c>
      <c r="L622" s="4" t="s">
        <v>51</v>
      </c>
      <c r="M622" s="6">
        <v>2</v>
      </c>
      <c r="N622" s="7">
        <v>122.03</v>
      </c>
      <c r="O622" s="8">
        <v>0</v>
      </c>
      <c r="P622" s="7">
        <v>59.43</v>
      </c>
      <c r="Q622" s="7">
        <f t="shared" si="72"/>
        <v>244.06</v>
      </c>
      <c r="R622" s="7">
        <f t="shared" si="73"/>
        <v>118.86</v>
      </c>
      <c r="S622" s="7">
        <f t="shared" si="74"/>
        <v>125.2</v>
      </c>
      <c r="T622" s="9">
        <f t="shared" si="75"/>
        <v>0.51298860935835455</v>
      </c>
      <c r="U622" s="10">
        <v>1</v>
      </c>
    </row>
    <row r="623" spans="1:21" ht="15.6" x14ac:dyDescent="0.3">
      <c r="A623" s="11">
        <v>3877</v>
      </c>
      <c r="B623" s="12">
        <v>46132</v>
      </c>
      <c r="C623" s="4">
        <f t="shared" si="76"/>
        <v>2026</v>
      </c>
      <c r="D623" s="5">
        <f t="shared" si="77"/>
        <v>2</v>
      </c>
      <c r="E623" s="4">
        <f t="shared" si="78"/>
        <v>4</v>
      </c>
      <c r="F623" s="3" t="str">
        <f t="shared" si="79"/>
        <v>Apr</v>
      </c>
      <c r="G623" s="13" t="s">
        <v>20</v>
      </c>
      <c r="H623" s="13" t="s">
        <v>21</v>
      </c>
      <c r="I623" s="13" t="s">
        <v>2</v>
      </c>
      <c r="J623" s="13" t="s">
        <v>13</v>
      </c>
      <c r="K623" s="13" t="s">
        <v>14</v>
      </c>
      <c r="L623" s="13" t="s">
        <v>44</v>
      </c>
      <c r="M623" s="14">
        <v>3</v>
      </c>
      <c r="N623" s="15">
        <v>132.07</v>
      </c>
      <c r="O623" s="16">
        <v>0.05</v>
      </c>
      <c r="P623" s="15">
        <v>66.41</v>
      </c>
      <c r="Q623" s="15">
        <f t="shared" si="72"/>
        <v>376.39949999999999</v>
      </c>
      <c r="R623" s="15">
        <f t="shared" si="73"/>
        <v>199.23</v>
      </c>
      <c r="S623" s="15">
        <f t="shared" si="74"/>
        <v>177.1695</v>
      </c>
      <c r="T623" s="17">
        <f t="shared" si="75"/>
        <v>0.47069536489819991</v>
      </c>
      <c r="U623" s="18">
        <v>1</v>
      </c>
    </row>
    <row r="624" spans="1:21" ht="15.6" x14ac:dyDescent="0.3">
      <c r="A624" s="2">
        <v>4117</v>
      </c>
      <c r="B624" s="3">
        <v>46132</v>
      </c>
      <c r="C624" s="4">
        <f t="shared" si="76"/>
        <v>2026</v>
      </c>
      <c r="D624" s="5">
        <f t="shared" si="77"/>
        <v>2</v>
      </c>
      <c r="E624" s="4">
        <f t="shared" si="78"/>
        <v>4</v>
      </c>
      <c r="F624" s="3" t="str">
        <f t="shared" si="79"/>
        <v>Apr</v>
      </c>
      <c r="G624" s="4" t="s">
        <v>20</v>
      </c>
      <c r="H624" s="4" t="s">
        <v>31</v>
      </c>
      <c r="I624" s="4" t="s">
        <v>28</v>
      </c>
      <c r="J624" s="4" t="s">
        <v>3</v>
      </c>
      <c r="K624" s="4" t="s">
        <v>4</v>
      </c>
      <c r="L624" s="4" t="s">
        <v>26</v>
      </c>
      <c r="M624" s="6">
        <v>1</v>
      </c>
      <c r="N624" s="7">
        <v>41.04</v>
      </c>
      <c r="O624" s="8">
        <v>0.1</v>
      </c>
      <c r="P624" s="7">
        <v>17.02</v>
      </c>
      <c r="Q624" s="7">
        <f t="shared" si="72"/>
        <v>36.936</v>
      </c>
      <c r="R624" s="7">
        <f t="shared" si="73"/>
        <v>17.02</v>
      </c>
      <c r="S624" s="7">
        <f t="shared" si="74"/>
        <v>19.916</v>
      </c>
      <c r="T624" s="9">
        <f t="shared" si="75"/>
        <v>0.53920294563569415</v>
      </c>
      <c r="U624" s="10">
        <v>1</v>
      </c>
    </row>
    <row r="625" spans="1:21" ht="15.6" x14ac:dyDescent="0.3">
      <c r="A625" s="11">
        <v>4562</v>
      </c>
      <c r="B625" s="12">
        <v>46132</v>
      </c>
      <c r="C625" s="4">
        <f t="shared" si="76"/>
        <v>2026</v>
      </c>
      <c r="D625" s="5">
        <f t="shared" si="77"/>
        <v>2</v>
      </c>
      <c r="E625" s="4">
        <f t="shared" si="78"/>
        <v>4</v>
      </c>
      <c r="F625" s="3" t="str">
        <f t="shared" si="79"/>
        <v>Apr</v>
      </c>
      <c r="G625" s="13" t="s">
        <v>6</v>
      </c>
      <c r="H625" s="13" t="s">
        <v>7</v>
      </c>
      <c r="I625" s="13" t="s">
        <v>19</v>
      </c>
      <c r="J625" s="13" t="s">
        <v>13</v>
      </c>
      <c r="K625" s="13" t="s">
        <v>34</v>
      </c>
      <c r="L625" s="13" t="s">
        <v>35</v>
      </c>
      <c r="M625" s="14">
        <v>2</v>
      </c>
      <c r="N625" s="15">
        <v>40.56</v>
      </c>
      <c r="O625" s="16">
        <v>0</v>
      </c>
      <c r="P625" s="15">
        <v>15.09</v>
      </c>
      <c r="Q625" s="15">
        <f t="shared" si="72"/>
        <v>81.12</v>
      </c>
      <c r="R625" s="15">
        <f t="shared" si="73"/>
        <v>30.18</v>
      </c>
      <c r="S625" s="15">
        <f t="shared" si="74"/>
        <v>50.940000000000005</v>
      </c>
      <c r="T625" s="17">
        <f t="shared" si="75"/>
        <v>0.62795857988165682</v>
      </c>
      <c r="U625" s="18">
        <v>1</v>
      </c>
    </row>
    <row r="626" spans="1:21" ht="15.6" x14ac:dyDescent="0.3">
      <c r="A626" s="2">
        <v>4683</v>
      </c>
      <c r="B626" s="3">
        <v>46132</v>
      </c>
      <c r="C626" s="4">
        <f t="shared" si="76"/>
        <v>2026</v>
      </c>
      <c r="D626" s="5">
        <f t="shared" si="77"/>
        <v>2</v>
      </c>
      <c r="E626" s="4">
        <f t="shared" si="78"/>
        <v>4</v>
      </c>
      <c r="F626" s="3" t="str">
        <f t="shared" si="79"/>
        <v>Apr</v>
      </c>
      <c r="G626" s="4" t="s">
        <v>11</v>
      </c>
      <c r="H626" s="4" t="s">
        <v>52</v>
      </c>
      <c r="I626" s="4" t="s">
        <v>2</v>
      </c>
      <c r="J626" s="4" t="s">
        <v>16</v>
      </c>
      <c r="K626" s="4" t="s">
        <v>34</v>
      </c>
      <c r="L626" s="4" t="s">
        <v>45</v>
      </c>
      <c r="M626" s="6">
        <v>3</v>
      </c>
      <c r="N626" s="7">
        <v>51.36</v>
      </c>
      <c r="O626" s="8">
        <v>0</v>
      </c>
      <c r="P626" s="7">
        <v>22.05</v>
      </c>
      <c r="Q626" s="7">
        <f t="shared" si="72"/>
        <v>154.07999999999998</v>
      </c>
      <c r="R626" s="7">
        <f t="shared" si="73"/>
        <v>66.150000000000006</v>
      </c>
      <c r="S626" s="7">
        <f t="shared" si="74"/>
        <v>87.929999999999978</v>
      </c>
      <c r="T626" s="9">
        <f t="shared" si="75"/>
        <v>0.57067757009345788</v>
      </c>
      <c r="U626" s="10">
        <v>1</v>
      </c>
    </row>
    <row r="627" spans="1:21" ht="15.6" x14ac:dyDescent="0.3">
      <c r="A627" s="11">
        <v>308</v>
      </c>
      <c r="B627" s="12">
        <v>46133</v>
      </c>
      <c r="C627" s="4">
        <f t="shared" si="76"/>
        <v>2026</v>
      </c>
      <c r="D627" s="5">
        <f t="shared" si="77"/>
        <v>2</v>
      </c>
      <c r="E627" s="4">
        <f t="shared" si="78"/>
        <v>4</v>
      </c>
      <c r="F627" s="3" t="str">
        <f t="shared" si="79"/>
        <v>Apr</v>
      </c>
      <c r="G627" s="13" t="s">
        <v>20</v>
      </c>
      <c r="H627" s="13" t="s">
        <v>31</v>
      </c>
      <c r="I627" s="13" t="s">
        <v>2</v>
      </c>
      <c r="J627" s="13" t="s">
        <v>3</v>
      </c>
      <c r="K627" s="13" t="s">
        <v>9</v>
      </c>
      <c r="L627" s="13" t="s">
        <v>10</v>
      </c>
      <c r="M627" s="14">
        <v>6</v>
      </c>
      <c r="N627" s="15">
        <v>93.58</v>
      </c>
      <c r="O627" s="16">
        <v>0</v>
      </c>
      <c r="P627" s="15">
        <v>46.68</v>
      </c>
      <c r="Q627" s="15">
        <f t="shared" si="72"/>
        <v>561.48</v>
      </c>
      <c r="R627" s="15">
        <f t="shared" si="73"/>
        <v>280.08</v>
      </c>
      <c r="S627" s="15">
        <f t="shared" si="74"/>
        <v>281.40000000000003</v>
      </c>
      <c r="T627" s="17">
        <f t="shared" si="75"/>
        <v>0.5011754648429152</v>
      </c>
      <c r="U627" s="18">
        <v>1</v>
      </c>
    </row>
    <row r="628" spans="1:21" ht="15.6" x14ac:dyDescent="0.3">
      <c r="A628" s="2">
        <v>773</v>
      </c>
      <c r="B628" s="3">
        <v>46133</v>
      </c>
      <c r="C628" s="4">
        <f t="shared" si="76"/>
        <v>2026</v>
      </c>
      <c r="D628" s="5">
        <f t="shared" si="77"/>
        <v>2</v>
      </c>
      <c r="E628" s="4">
        <f t="shared" si="78"/>
        <v>4</v>
      </c>
      <c r="F628" s="3" t="str">
        <f t="shared" si="79"/>
        <v>Apr</v>
      </c>
      <c r="G628" s="4" t="s">
        <v>20</v>
      </c>
      <c r="H628" s="4" t="s">
        <v>31</v>
      </c>
      <c r="I628" s="4" t="s">
        <v>2</v>
      </c>
      <c r="J628" s="4" t="s">
        <v>16</v>
      </c>
      <c r="K628" s="4" t="s">
        <v>4</v>
      </c>
      <c r="L628" s="4" t="s">
        <v>5</v>
      </c>
      <c r="M628" s="6">
        <v>5</v>
      </c>
      <c r="N628" s="7">
        <v>80.16</v>
      </c>
      <c r="O628" s="8">
        <v>0.1</v>
      </c>
      <c r="P628" s="7">
        <v>42.5</v>
      </c>
      <c r="Q628" s="7">
        <f t="shared" si="72"/>
        <v>360.71999999999997</v>
      </c>
      <c r="R628" s="7">
        <f t="shared" si="73"/>
        <v>212.5</v>
      </c>
      <c r="S628" s="7">
        <f t="shared" si="74"/>
        <v>148.21999999999997</v>
      </c>
      <c r="T628" s="9">
        <f t="shared" si="75"/>
        <v>0.41090042137946325</v>
      </c>
      <c r="U628" s="10">
        <v>1</v>
      </c>
    </row>
    <row r="629" spans="1:21" ht="15.6" x14ac:dyDescent="0.3">
      <c r="A629" s="11">
        <v>1303</v>
      </c>
      <c r="B629" s="12">
        <v>46133</v>
      </c>
      <c r="C629" s="4">
        <f t="shared" si="76"/>
        <v>2026</v>
      </c>
      <c r="D629" s="5">
        <f t="shared" si="77"/>
        <v>2</v>
      </c>
      <c r="E629" s="4">
        <f t="shared" si="78"/>
        <v>4</v>
      </c>
      <c r="F629" s="3" t="str">
        <f t="shared" si="79"/>
        <v>Apr</v>
      </c>
      <c r="G629" s="13" t="s">
        <v>6</v>
      </c>
      <c r="H629" s="13" t="s">
        <v>43</v>
      </c>
      <c r="I629" s="13" t="s">
        <v>2</v>
      </c>
      <c r="J629" s="13" t="s">
        <v>13</v>
      </c>
      <c r="K629" s="13" t="s">
        <v>9</v>
      </c>
      <c r="L629" s="13" t="s">
        <v>17</v>
      </c>
      <c r="M629" s="14">
        <v>1</v>
      </c>
      <c r="N629" s="15">
        <v>142.22999999999999</v>
      </c>
      <c r="O629" s="16">
        <v>0.05</v>
      </c>
      <c r="P629" s="15">
        <v>77.66</v>
      </c>
      <c r="Q629" s="15">
        <f t="shared" si="72"/>
        <v>135.11849999999998</v>
      </c>
      <c r="R629" s="15">
        <f t="shared" si="73"/>
        <v>77.66</v>
      </c>
      <c r="S629" s="15">
        <f t="shared" si="74"/>
        <v>57.458499999999987</v>
      </c>
      <c r="T629" s="17">
        <f t="shared" si="75"/>
        <v>0.42524524768999061</v>
      </c>
      <c r="U629" s="18">
        <v>1</v>
      </c>
    </row>
    <row r="630" spans="1:21" ht="15.6" x14ac:dyDescent="0.3">
      <c r="A630" s="2">
        <v>1348</v>
      </c>
      <c r="B630" s="3">
        <v>46133</v>
      </c>
      <c r="C630" s="4">
        <f t="shared" si="76"/>
        <v>2026</v>
      </c>
      <c r="D630" s="5">
        <f t="shared" si="77"/>
        <v>2</v>
      </c>
      <c r="E630" s="4">
        <f t="shared" si="78"/>
        <v>4</v>
      </c>
      <c r="F630" s="3" t="str">
        <f t="shared" si="79"/>
        <v>Apr</v>
      </c>
      <c r="G630" s="4" t="s">
        <v>6</v>
      </c>
      <c r="H630" s="4" t="s">
        <v>49</v>
      </c>
      <c r="I630" s="4" t="s">
        <v>2</v>
      </c>
      <c r="J630" s="4" t="s">
        <v>3</v>
      </c>
      <c r="K630" s="4" t="s">
        <v>9</v>
      </c>
      <c r="L630" s="4" t="s">
        <v>46</v>
      </c>
      <c r="M630" s="6">
        <v>2</v>
      </c>
      <c r="N630" s="7">
        <v>71.77</v>
      </c>
      <c r="O630" s="8">
        <v>0</v>
      </c>
      <c r="P630" s="7">
        <v>32.450000000000003</v>
      </c>
      <c r="Q630" s="7">
        <f t="shared" si="72"/>
        <v>143.54</v>
      </c>
      <c r="R630" s="7">
        <f t="shared" si="73"/>
        <v>64.900000000000006</v>
      </c>
      <c r="S630" s="7">
        <f t="shared" si="74"/>
        <v>78.639999999999986</v>
      </c>
      <c r="T630" s="9">
        <f t="shared" si="75"/>
        <v>0.54786122335237553</v>
      </c>
      <c r="U630" s="10">
        <v>1</v>
      </c>
    </row>
    <row r="631" spans="1:21" ht="15.6" x14ac:dyDescent="0.3">
      <c r="A631" s="11">
        <v>1496</v>
      </c>
      <c r="B631" s="12">
        <v>46133</v>
      </c>
      <c r="C631" s="4">
        <f t="shared" si="76"/>
        <v>2026</v>
      </c>
      <c r="D631" s="5">
        <f t="shared" si="77"/>
        <v>2</v>
      </c>
      <c r="E631" s="4">
        <f t="shared" si="78"/>
        <v>4</v>
      </c>
      <c r="F631" s="3" t="str">
        <f t="shared" si="79"/>
        <v>Apr</v>
      </c>
      <c r="G631" s="13" t="s">
        <v>0</v>
      </c>
      <c r="H631" s="13" t="s">
        <v>1</v>
      </c>
      <c r="I631" s="13" t="s">
        <v>28</v>
      </c>
      <c r="J631" s="13" t="s">
        <v>3</v>
      </c>
      <c r="K631" s="13" t="s">
        <v>9</v>
      </c>
      <c r="L631" s="13" t="s">
        <v>46</v>
      </c>
      <c r="M631" s="14">
        <v>1</v>
      </c>
      <c r="N631" s="15">
        <v>71.23</v>
      </c>
      <c r="O631" s="16">
        <v>0.05</v>
      </c>
      <c r="P631" s="15">
        <v>33.28</v>
      </c>
      <c r="Q631" s="15">
        <f t="shared" si="72"/>
        <v>67.668499999999995</v>
      </c>
      <c r="R631" s="15">
        <f t="shared" si="73"/>
        <v>33.28</v>
      </c>
      <c r="S631" s="15">
        <f t="shared" si="74"/>
        <v>34.388499999999993</v>
      </c>
      <c r="T631" s="17">
        <f t="shared" si="75"/>
        <v>0.50819066478494423</v>
      </c>
      <c r="U631" s="18">
        <v>1</v>
      </c>
    </row>
    <row r="632" spans="1:21" ht="15.6" x14ac:dyDescent="0.3">
      <c r="A632" s="2">
        <v>1695</v>
      </c>
      <c r="B632" s="3">
        <v>46133</v>
      </c>
      <c r="C632" s="4">
        <f t="shared" si="76"/>
        <v>2026</v>
      </c>
      <c r="D632" s="5">
        <f t="shared" si="77"/>
        <v>2</v>
      </c>
      <c r="E632" s="4">
        <f t="shared" si="78"/>
        <v>4</v>
      </c>
      <c r="F632" s="3" t="str">
        <f t="shared" si="79"/>
        <v>Apr</v>
      </c>
      <c r="G632" s="4" t="s">
        <v>0</v>
      </c>
      <c r="H632" s="4" t="s">
        <v>1</v>
      </c>
      <c r="I632" s="4" t="s">
        <v>19</v>
      </c>
      <c r="J632" s="4" t="s">
        <v>3</v>
      </c>
      <c r="K632" s="4" t="s">
        <v>9</v>
      </c>
      <c r="L632" s="4" t="s">
        <v>46</v>
      </c>
      <c r="M632" s="6">
        <v>1</v>
      </c>
      <c r="N632" s="7">
        <v>71.239999999999995</v>
      </c>
      <c r="O632" s="8">
        <v>0.1</v>
      </c>
      <c r="P632" s="7">
        <v>33.07</v>
      </c>
      <c r="Q632" s="7">
        <f t="shared" si="72"/>
        <v>64.116</v>
      </c>
      <c r="R632" s="7">
        <f t="shared" si="73"/>
        <v>33.07</v>
      </c>
      <c r="S632" s="7">
        <f t="shared" si="74"/>
        <v>31.045999999999999</v>
      </c>
      <c r="T632" s="9">
        <f t="shared" si="75"/>
        <v>0.48421610830369954</v>
      </c>
      <c r="U632" s="10">
        <v>1</v>
      </c>
    </row>
    <row r="633" spans="1:21" ht="15.6" x14ac:dyDescent="0.3">
      <c r="A633" s="11">
        <v>2812</v>
      </c>
      <c r="B633" s="12">
        <v>46133</v>
      </c>
      <c r="C633" s="4">
        <f t="shared" si="76"/>
        <v>2026</v>
      </c>
      <c r="D633" s="5">
        <f t="shared" si="77"/>
        <v>2</v>
      </c>
      <c r="E633" s="4">
        <f t="shared" si="78"/>
        <v>4</v>
      </c>
      <c r="F633" s="3" t="str">
        <f t="shared" si="79"/>
        <v>Apr</v>
      </c>
      <c r="G633" s="13" t="s">
        <v>6</v>
      </c>
      <c r="H633" s="13" t="s">
        <v>27</v>
      </c>
      <c r="I633" s="13" t="s">
        <v>2</v>
      </c>
      <c r="J633" s="13" t="s">
        <v>13</v>
      </c>
      <c r="K633" s="13" t="s">
        <v>4</v>
      </c>
      <c r="L633" s="13" t="s">
        <v>22</v>
      </c>
      <c r="M633" s="14">
        <v>1</v>
      </c>
      <c r="N633" s="15">
        <v>51.39</v>
      </c>
      <c r="O633" s="16">
        <v>0</v>
      </c>
      <c r="P633" s="15">
        <v>22.08</v>
      </c>
      <c r="Q633" s="15">
        <f t="shared" si="72"/>
        <v>51.39</v>
      </c>
      <c r="R633" s="15">
        <f t="shared" si="73"/>
        <v>22.08</v>
      </c>
      <c r="S633" s="15">
        <f t="shared" si="74"/>
        <v>29.310000000000002</v>
      </c>
      <c r="T633" s="17">
        <f t="shared" si="75"/>
        <v>0.57034442498540572</v>
      </c>
      <c r="U633" s="18">
        <v>1</v>
      </c>
    </row>
    <row r="634" spans="1:21" ht="15.6" x14ac:dyDescent="0.3">
      <c r="A634" s="2">
        <v>3017</v>
      </c>
      <c r="B634" s="3">
        <v>46133</v>
      </c>
      <c r="C634" s="4">
        <f t="shared" si="76"/>
        <v>2026</v>
      </c>
      <c r="D634" s="5">
        <f t="shared" si="77"/>
        <v>2</v>
      </c>
      <c r="E634" s="4">
        <f t="shared" si="78"/>
        <v>4</v>
      </c>
      <c r="F634" s="3" t="str">
        <f t="shared" si="79"/>
        <v>Apr</v>
      </c>
      <c r="G634" s="4" t="s">
        <v>6</v>
      </c>
      <c r="H634" s="4" t="s">
        <v>43</v>
      </c>
      <c r="I634" s="4" t="s">
        <v>2</v>
      </c>
      <c r="J634" s="4" t="s">
        <v>3</v>
      </c>
      <c r="K634" s="4" t="s">
        <v>4</v>
      </c>
      <c r="L634" s="4" t="s">
        <v>30</v>
      </c>
      <c r="M634" s="6">
        <v>1</v>
      </c>
      <c r="N634" s="7">
        <v>102.64</v>
      </c>
      <c r="O634" s="8">
        <v>0</v>
      </c>
      <c r="P634" s="7">
        <v>51.86</v>
      </c>
      <c r="Q634" s="7">
        <f t="shared" si="72"/>
        <v>102.64</v>
      </c>
      <c r="R634" s="7">
        <f t="shared" si="73"/>
        <v>51.86</v>
      </c>
      <c r="S634" s="7">
        <f t="shared" si="74"/>
        <v>50.78</v>
      </c>
      <c r="T634" s="9">
        <f t="shared" si="75"/>
        <v>0.49473889321901793</v>
      </c>
      <c r="U634" s="10">
        <v>1</v>
      </c>
    </row>
    <row r="635" spans="1:21" ht="15.6" x14ac:dyDescent="0.3">
      <c r="A635" s="11">
        <v>3719</v>
      </c>
      <c r="B635" s="12">
        <v>46133</v>
      </c>
      <c r="C635" s="4">
        <f t="shared" si="76"/>
        <v>2026</v>
      </c>
      <c r="D635" s="5">
        <f t="shared" si="77"/>
        <v>2</v>
      </c>
      <c r="E635" s="4">
        <f t="shared" si="78"/>
        <v>4</v>
      </c>
      <c r="F635" s="3" t="str">
        <f t="shared" si="79"/>
        <v>Apr</v>
      </c>
      <c r="G635" s="13" t="s">
        <v>11</v>
      </c>
      <c r="H635" s="13" t="s">
        <v>12</v>
      </c>
      <c r="I635" s="13" t="s">
        <v>2</v>
      </c>
      <c r="J635" s="13" t="s">
        <v>13</v>
      </c>
      <c r="K635" s="13" t="s">
        <v>34</v>
      </c>
      <c r="L635" s="13" t="s">
        <v>42</v>
      </c>
      <c r="M635" s="14">
        <v>2</v>
      </c>
      <c r="N635" s="15">
        <v>35.56</v>
      </c>
      <c r="O635" s="16">
        <v>0.1</v>
      </c>
      <c r="P635" s="15">
        <v>13.85</v>
      </c>
      <c r="Q635" s="15">
        <f t="shared" si="72"/>
        <v>64.00800000000001</v>
      </c>
      <c r="R635" s="15">
        <f t="shared" si="73"/>
        <v>27.7</v>
      </c>
      <c r="S635" s="15">
        <f t="shared" si="74"/>
        <v>36.308000000000007</v>
      </c>
      <c r="T635" s="17">
        <f t="shared" si="75"/>
        <v>0.56724159480064995</v>
      </c>
      <c r="U635" s="18">
        <v>1</v>
      </c>
    </row>
    <row r="636" spans="1:21" ht="15.6" x14ac:dyDescent="0.3">
      <c r="A636" s="2">
        <v>3920</v>
      </c>
      <c r="B636" s="3">
        <v>46133</v>
      </c>
      <c r="C636" s="4">
        <f t="shared" si="76"/>
        <v>2026</v>
      </c>
      <c r="D636" s="5">
        <f t="shared" si="77"/>
        <v>2</v>
      </c>
      <c r="E636" s="4">
        <f t="shared" si="78"/>
        <v>4</v>
      </c>
      <c r="F636" s="3" t="str">
        <f t="shared" si="79"/>
        <v>Apr</v>
      </c>
      <c r="G636" s="4" t="s">
        <v>6</v>
      </c>
      <c r="H636" s="4" t="s">
        <v>41</v>
      </c>
      <c r="I636" s="4" t="s">
        <v>2</v>
      </c>
      <c r="J636" s="4" t="s">
        <v>3</v>
      </c>
      <c r="K636" s="4" t="s">
        <v>4</v>
      </c>
      <c r="L636" s="4" t="s">
        <v>30</v>
      </c>
      <c r="M636" s="6">
        <v>2</v>
      </c>
      <c r="N636" s="7">
        <v>100.39</v>
      </c>
      <c r="O636" s="8">
        <v>0</v>
      </c>
      <c r="P636" s="7">
        <v>49.05</v>
      </c>
      <c r="Q636" s="7">
        <f t="shared" si="72"/>
        <v>200.78</v>
      </c>
      <c r="R636" s="7">
        <f t="shared" si="73"/>
        <v>98.1</v>
      </c>
      <c r="S636" s="7">
        <f t="shared" si="74"/>
        <v>102.68</v>
      </c>
      <c r="T636" s="9">
        <f t="shared" si="75"/>
        <v>0.51140551847793603</v>
      </c>
      <c r="U636" s="10">
        <v>1</v>
      </c>
    </row>
    <row r="637" spans="1:21" ht="15.6" x14ac:dyDescent="0.3">
      <c r="A637" s="11">
        <v>4654</v>
      </c>
      <c r="B637" s="12">
        <v>46133</v>
      </c>
      <c r="C637" s="4">
        <f t="shared" si="76"/>
        <v>2026</v>
      </c>
      <c r="D637" s="5">
        <f t="shared" si="77"/>
        <v>2</v>
      </c>
      <c r="E637" s="4">
        <f t="shared" si="78"/>
        <v>4</v>
      </c>
      <c r="F637" s="3" t="str">
        <f t="shared" si="79"/>
        <v>Apr</v>
      </c>
      <c r="G637" s="13" t="s">
        <v>0</v>
      </c>
      <c r="H637" s="13" t="s">
        <v>50</v>
      </c>
      <c r="I637" s="13" t="s">
        <v>19</v>
      </c>
      <c r="J637" s="13" t="s">
        <v>3</v>
      </c>
      <c r="K637" s="13" t="s">
        <v>23</v>
      </c>
      <c r="L637" s="13" t="s">
        <v>29</v>
      </c>
      <c r="M637" s="14">
        <v>2</v>
      </c>
      <c r="N637" s="15">
        <v>191.51</v>
      </c>
      <c r="O637" s="16">
        <v>0.1</v>
      </c>
      <c r="P637" s="15">
        <v>101.25</v>
      </c>
      <c r="Q637" s="15">
        <f t="shared" si="72"/>
        <v>344.71800000000002</v>
      </c>
      <c r="R637" s="15">
        <f t="shared" si="73"/>
        <v>202.5</v>
      </c>
      <c r="S637" s="15">
        <f t="shared" si="74"/>
        <v>142.21800000000002</v>
      </c>
      <c r="T637" s="17">
        <f t="shared" si="75"/>
        <v>0.41256331262075091</v>
      </c>
      <c r="U637" s="18">
        <v>1</v>
      </c>
    </row>
    <row r="638" spans="1:21" ht="15.6" x14ac:dyDescent="0.3">
      <c r="A638" s="2">
        <v>4920</v>
      </c>
      <c r="B638" s="3">
        <v>46133</v>
      </c>
      <c r="C638" s="4">
        <f t="shared" si="76"/>
        <v>2026</v>
      </c>
      <c r="D638" s="5">
        <f t="shared" si="77"/>
        <v>2</v>
      </c>
      <c r="E638" s="4">
        <f t="shared" si="78"/>
        <v>4</v>
      </c>
      <c r="F638" s="3" t="str">
        <f t="shared" si="79"/>
        <v>Apr</v>
      </c>
      <c r="G638" s="4" t="s">
        <v>6</v>
      </c>
      <c r="H638" s="4" t="s">
        <v>43</v>
      </c>
      <c r="I638" s="4" t="s">
        <v>19</v>
      </c>
      <c r="J638" s="4" t="s">
        <v>13</v>
      </c>
      <c r="K638" s="4" t="s">
        <v>9</v>
      </c>
      <c r="L638" s="4" t="s">
        <v>17</v>
      </c>
      <c r="M638" s="6">
        <v>2</v>
      </c>
      <c r="N638" s="7">
        <v>147.30000000000001</v>
      </c>
      <c r="O638" s="8">
        <v>0</v>
      </c>
      <c r="P638" s="7">
        <v>81.2</v>
      </c>
      <c r="Q638" s="7">
        <f t="shared" si="72"/>
        <v>294.60000000000002</v>
      </c>
      <c r="R638" s="7">
        <f t="shared" si="73"/>
        <v>162.4</v>
      </c>
      <c r="S638" s="7">
        <f t="shared" si="74"/>
        <v>132.20000000000002</v>
      </c>
      <c r="T638" s="9">
        <f t="shared" si="75"/>
        <v>0.44874405974202308</v>
      </c>
      <c r="U638" s="10">
        <v>1</v>
      </c>
    </row>
    <row r="639" spans="1:21" ht="15.6" x14ac:dyDescent="0.3">
      <c r="A639" s="11">
        <v>5191</v>
      </c>
      <c r="B639" s="12">
        <v>46133</v>
      </c>
      <c r="C639" s="4">
        <f t="shared" si="76"/>
        <v>2026</v>
      </c>
      <c r="D639" s="5">
        <f t="shared" si="77"/>
        <v>2</v>
      </c>
      <c r="E639" s="4">
        <f t="shared" si="78"/>
        <v>4</v>
      </c>
      <c r="F639" s="3" t="str">
        <f t="shared" si="79"/>
        <v>Apr</v>
      </c>
      <c r="G639" s="13" t="s">
        <v>6</v>
      </c>
      <c r="H639" s="13" t="s">
        <v>41</v>
      </c>
      <c r="I639" s="13" t="s">
        <v>19</v>
      </c>
      <c r="J639" s="13" t="s">
        <v>3</v>
      </c>
      <c r="K639" s="13" t="s">
        <v>4</v>
      </c>
      <c r="L639" s="13" t="s">
        <v>5</v>
      </c>
      <c r="M639" s="14">
        <v>1</v>
      </c>
      <c r="N639" s="15">
        <v>79.92</v>
      </c>
      <c r="O639" s="16">
        <v>0.1</v>
      </c>
      <c r="P639" s="15">
        <v>43.13</v>
      </c>
      <c r="Q639" s="15">
        <f t="shared" si="72"/>
        <v>71.927999999999997</v>
      </c>
      <c r="R639" s="15">
        <f t="shared" si="73"/>
        <v>43.13</v>
      </c>
      <c r="S639" s="15">
        <f t="shared" si="74"/>
        <v>28.797999999999995</v>
      </c>
      <c r="T639" s="17">
        <f t="shared" si="75"/>
        <v>0.40037259481703918</v>
      </c>
      <c r="U639" s="18">
        <v>1</v>
      </c>
    </row>
    <row r="640" spans="1:21" ht="15.6" x14ac:dyDescent="0.3">
      <c r="A640" s="2">
        <v>413</v>
      </c>
      <c r="B640" s="3">
        <v>46134</v>
      </c>
      <c r="C640" s="4">
        <f t="shared" si="76"/>
        <v>2026</v>
      </c>
      <c r="D640" s="5">
        <f t="shared" si="77"/>
        <v>2</v>
      </c>
      <c r="E640" s="4">
        <f t="shared" si="78"/>
        <v>4</v>
      </c>
      <c r="F640" s="3" t="str">
        <f t="shared" si="79"/>
        <v>Apr</v>
      </c>
      <c r="G640" s="4" t="s">
        <v>6</v>
      </c>
      <c r="H640" s="4" t="s">
        <v>7</v>
      </c>
      <c r="I640" s="4" t="s">
        <v>2</v>
      </c>
      <c r="J640" s="4" t="s">
        <v>3</v>
      </c>
      <c r="K640" s="4" t="s">
        <v>23</v>
      </c>
      <c r="L640" s="4" t="s">
        <v>24</v>
      </c>
      <c r="M640" s="6">
        <v>2</v>
      </c>
      <c r="N640" s="7">
        <v>344.29</v>
      </c>
      <c r="O640" s="8">
        <v>0.1</v>
      </c>
      <c r="P640" s="7">
        <v>192.66</v>
      </c>
      <c r="Q640" s="7">
        <f t="shared" si="72"/>
        <v>619.72200000000009</v>
      </c>
      <c r="R640" s="7">
        <f t="shared" si="73"/>
        <v>385.32</v>
      </c>
      <c r="S640" s="7">
        <f t="shared" si="74"/>
        <v>234.4020000000001</v>
      </c>
      <c r="T640" s="9">
        <f t="shared" si="75"/>
        <v>0.37823733867766524</v>
      </c>
      <c r="U640" s="10">
        <v>1</v>
      </c>
    </row>
    <row r="641" spans="1:21" ht="15.6" x14ac:dyDescent="0.3">
      <c r="A641" s="11">
        <v>1658</v>
      </c>
      <c r="B641" s="12">
        <v>46134</v>
      </c>
      <c r="C641" s="4">
        <f t="shared" si="76"/>
        <v>2026</v>
      </c>
      <c r="D641" s="5">
        <f t="shared" si="77"/>
        <v>2</v>
      </c>
      <c r="E641" s="4">
        <f t="shared" si="78"/>
        <v>4</v>
      </c>
      <c r="F641" s="3" t="str">
        <f t="shared" si="79"/>
        <v>Apr</v>
      </c>
      <c r="G641" s="13" t="s">
        <v>11</v>
      </c>
      <c r="H641" s="13" t="s">
        <v>25</v>
      </c>
      <c r="I641" s="13" t="s">
        <v>2</v>
      </c>
      <c r="J641" s="13" t="s">
        <v>3</v>
      </c>
      <c r="K641" s="13" t="s">
        <v>9</v>
      </c>
      <c r="L641" s="13" t="s">
        <v>37</v>
      </c>
      <c r="M641" s="14">
        <v>1</v>
      </c>
      <c r="N641" s="15">
        <v>151.15</v>
      </c>
      <c r="O641" s="16">
        <v>0</v>
      </c>
      <c r="P641" s="15">
        <v>77.680000000000007</v>
      </c>
      <c r="Q641" s="15">
        <f t="shared" si="72"/>
        <v>151.15</v>
      </c>
      <c r="R641" s="15">
        <f t="shared" si="73"/>
        <v>77.680000000000007</v>
      </c>
      <c r="S641" s="15">
        <f t="shared" si="74"/>
        <v>73.47</v>
      </c>
      <c r="T641" s="17">
        <f t="shared" si="75"/>
        <v>0.48607343698312933</v>
      </c>
      <c r="U641" s="18">
        <v>1</v>
      </c>
    </row>
    <row r="642" spans="1:21" ht="15.6" x14ac:dyDescent="0.3">
      <c r="A642" s="2">
        <v>2024</v>
      </c>
      <c r="B642" s="3">
        <v>46134</v>
      </c>
      <c r="C642" s="4">
        <f t="shared" si="76"/>
        <v>2026</v>
      </c>
      <c r="D642" s="5">
        <f t="shared" si="77"/>
        <v>2</v>
      </c>
      <c r="E642" s="4">
        <f t="shared" si="78"/>
        <v>4</v>
      </c>
      <c r="F642" s="3" t="str">
        <f t="shared" si="79"/>
        <v>Apr</v>
      </c>
      <c r="G642" s="4" t="s">
        <v>6</v>
      </c>
      <c r="H642" s="4" t="s">
        <v>27</v>
      </c>
      <c r="I642" s="4" t="s">
        <v>19</v>
      </c>
      <c r="J642" s="4" t="s">
        <v>13</v>
      </c>
      <c r="K642" s="4" t="s">
        <v>23</v>
      </c>
      <c r="L642" s="4" t="s">
        <v>40</v>
      </c>
      <c r="M642" s="6">
        <v>1</v>
      </c>
      <c r="N642" s="7">
        <v>81.73</v>
      </c>
      <c r="O642" s="8">
        <v>0.05</v>
      </c>
      <c r="P642" s="7">
        <v>39.979999999999997</v>
      </c>
      <c r="Q642" s="7">
        <f t="shared" ref="Q642:Q705" si="80">M642*N642*(1-O642)</f>
        <v>77.643500000000003</v>
      </c>
      <c r="R642" s="7">
        <f t="shared" ref="R642:R705" si="81">M642*P642</f>
        <v>39.979999999999997</v>
      </c>
      <c r="S642" s="7">
        <f t="shared" ref="S642:S705" si="82">Q642-R642</f>
        <v>37.663500000000006</v>
      </c>
      <c r="T642" s="9">
        <f t="shared" ref="T642:T705" si="83">IFERROR(S642/Q642,0)</f>
        <v>0.48508246021882068</v>
      </c>
      <c r="U642" s="10">
        <v>1</v>
      </c>
    </row>
    <row r="643" spans="1:21" ht="15.6" x14ac:dyDescent="0.3">
      <c r="A643" s="11">
        <v>3980</v>
      </c>
      <c r="B643" s="12">
        <v>46134</v>
      </c>
      <c r="C643" s="4">
        <f t="shared" ref="C643:C706" si="84">YEAR(B643)</f>
        <v>2026</v>
      </c>
      <c r="D643" s="5">
        <f t="shared" ref="D643:D706" si="85">ROUNDUP(MONTH(B643)/3,0)</f>
        <v>2</v>
      </c>
      <c r="E643" s="4">
        <f t="shared" ref="E643:E706" si="86">MONTH(B643)</f>
        <v>4</v>
      </c>
      <c r="F643" s="3" t="str">
        <f t="shared" ref="F643:F706" si="87">TEXT(B643,"MMM")</f>
        <v>Apr</v>
      </c>
      <c r="G643" s="13" t="s">
        <v>20</v>
      </c>
      <c r="H643" s="13" t="s">
        <v>21</v>
      </c>
      <c r="I643" s="13" t="s">
        <v>19</v>
      </c>
      <c r="J643" s="13" t="s">
        <v>13</v>
      </c>
      <c r="K643" s="13" t="s">
        <v>9</v>
      </c>
      <c r="L643" s="13" t="s">
        <v>17</v>
      </c>
      <c r="M643" s="14">
        <v>1</v>
      </c>
      <c r="N643" s="15">
        <v>142.53</v>
      </c>
      <c r="O643" s="16">
        <v>0.05</v>
      </c>
      <c r="P643" s="15">
        <v>77.77</v>
      </c>
      <c r="Q643" s="15">
        <f t="shared" si="80"/>
        <v>135.40350000000001</v>
      </c>
      <c r="R643" s="15">
        <f t="shared" si="81"/>
        <v>77.77</v>
      </c>
      <c r="S643" s="15">
        <f t="shared" si="82"/>
        <v>57.633500000000012</v>
      </c>
      <c r="T643" s="17">
        <f t="shared" si="83"/>
        <v>0.4256426163282338</v>
      </c>
      <c r="U643" s="18">
        <v>1</v>
      </c>
    </row>
    <row r="644" spans="1:21" ht="15.6" x14ac:dyDescent="0.3">
      <c r="A644" s="2">
        <v>4239</v>
      </c>
      <c r="B644" s="3">
        <v>46134</v>
      </c>
      <c r="C644" s="4">
        <f t="shared" si="84"/>
        <v>2026</v>
      </c>
      <c r="D644" s="5">
        <f t="shared" si="85"/>
        <v>2</v>
      </c>
      <c r="E644" s="4">
        <f t="shared" si="86"/>
        <v>4</v>
      </c>
      <c r="F644" s="3" t="str">
        <f t="shared" si="87"/>
        <v>Apr</v>
      </c>
      <c r="G644" s="4" t="s">
        <v>6</v>
      </c>
      <c r="H644" s="4" t="s">
        <v>7</v>
      </c>
      <c r="I644" s="4" t="s">
        <v>2</v>
      </c>
      <c r="J644" s="4" t="s">
        <v>13</v>
      </c>
      <c r="K644" s="4" t="s">
        <v>23</v>
      </c>
      <c r="L644" s="4" t="s">
        <v>40</v>
      </c>
      <c r="M644" s="6">
        <v>2</v>
      </c>
      <c r="N644" s="7">
        <v>83.24</v>
      </c>
      <c r="O644" s="8">
        <v>0</v>
      </c>
      <c r="P644" s="7">
        <v>40.03</v>
      </c>
      <c r="Q644" s="7">
        <f t="shared" si="80"/>
        <v>166.48</v>
      </c>
      <c r="R644" s="7">
        <f t="shared" si="81"/>
        <v>80.06</v>
      </c>
      <c r="S644" s="7">
        <f t="shared" si="82"/>
        <v>86.419999999999987</v>
      </c>
      <c r="T644" s="9">
        <f t="shared" si="83"/>
        <v>0.51910139356078799</v>
      </c>
      <c r="U644" s="10">
        <v>1</v>
      </c>
    </row>
    <row r="645" spans="1:21" ht="15.6" x14ac:dyDescent="0.3">
      <c r="A645" s="11">
        <v>4761</v>
      </c>
      <c r="B645" s="12">
        <v>46134</v>
      </c>
      <c r="C645" s="4">
        <f t="shared" si="84"/>
        <v>2026</v>
      </c>
      <c r="D645" s="5">
        <f t="shared" si="85"/>
        <v>2</v>
      </c>
      <c r="E645" s="4">
        <f t="shared" si="86"/>
        <v>4</v>
      </c>
      <c r="F645" s="3" t="str">
        <f t="shared" si="87"/>
        <v>Apr</v>
      </c>
      <c r="G645" s="13" t="s">
        <v>0</v>
      </c>
      <c r="H645" s="13" t="s">
        <v>1</v>
      </c>
      <c r="I645" s="13" t="s">
        <v>28</v>
      </c>
      <c r="J645" s="13" t="s">
        <v>13</v>
      </c>
      <c r="K645" s="13" t="s">
        <v>9</v>
      </c>
      <c r="L645" s="13" t="s">
        <v>17</v>
      </c>
      <c r="M645" s="14">
        <v>1</v>
      </c>
      <c r="N645" s="15">
        <v>141.99</v>
      </c>
      <c r="O645" s="16">
        <v>0.05</v>
      </c>
      <c r="P645" s="15">
        <v>79.7</v>
      </c>
      <c r="Q645" s="15">
        <f t="shared" si="80"/>
        <v>134.8905</v>
      </c>
      <c r="R645" s="15">
        <f t="shared" si="81"/>
        <v>79.7</v>
      </c>
      <c r="S645" s="15">
        <f t="shared" si="82"/>
        <v>55.1905</v>
      </c>
      <c r="T645" s="17">
        <f t="shared" si="83"/>
        <v>0.40915038494186023</v>
      </c>
      <c r="U645" s="18">
        <v>1</v>
      </c>
    </row>
    <row r="646" spans="1:21" ht="15.6" x14ac:dyDescent="0.3">
      <c r="A646" s="2">
        <v>5160</v>
      </c>
      <c r="B646" s="3">
        <v>46134</v>
      </c>
      <c r="C646" s="4">
        <f t="shared" si="84"/>
        <v>2026</v>
      </c>
      <c r="D646" s="5">
        <f t="shared" si="85"/>
        <v>2</v>
      </c>
      <c r="E646" s="4">
        <f t="shared" si="86"/>
        <v>4</v>
      </c>
      <c r="F646" s="3" t="str">
        <f t="shared" si="87"/>
        <v>Apr</v>
      </c>
      <c r="G646" s="4" t="s">
        <v>6</v>
      </c>
      <c r="H646" s="4" t="s">
        <v>43</v>
      </c>
      <c r="I646" s="4" t="s">
        <v>2</v>
      </c>
      <c r="J646" s="4" t="s">
        <v>13</v>
      </c>
      <c r="K646" s="4" t="s">
        <v>34</v>
      </c>
      <c r="L646" s="4" t="s">
        <v>42</v>
      </c>
      <c r="M646" s="6">
        <v>2</v>
      </c>
      <c r="N646" s="7">
        <v>35.94</v>
      </c>
      <c r="O646" s="8">
        <v>0.05</v>
      </c>
      <c r="P646" s="7">
        <v>14.17</v>
      </c>
      <c r="Q646" s="7">
        <f t="shared" si="80"/>
        <v>68.285999999999987</v>
      </c>
      <c r="R646" s="7">
        <f t="shared" si="81"/>
        <v>28.34</v>
      </c>
      <c r="S646" s="7">
        <f t="shared" si="82"/>
        <v>39.945999999999984</v>
      </c>
      <c r="T646" s="9">
        <f t="shared" si="83"/>
        <v>0.5849808159798493</v>
      </c>
      <c r="U646" s="10">
        <v>1</v>
      </c>
    </row>
    <row r="647" spans="1:21" ht="15.6" x14ac:dyDescent="0.3">
      <c r="A647" s="11">
        <v>2224</v>
      </c>
      <c r="B647" s="12">
        <v>46135</v>
      </c>
      <c r="C647" s="4">
        <f t="shared" si="84"/>
        <v>2026</v>
      </c>
      <c r="D647" s="5">
        <f t="shared" si="85"/>
        <v>2</v>
      </c>
      <c r="E647" s="4">
        <f t="shared" si="86"/>
        <v>4</v>
      </c>
      <c r="F647" s="3" t="str">
        <f t="shared" si="87"/>
        <v>Apr</v>
      </c>
      <c r="G647" s="13" t="s">
        <v>6</v>
      </c>
      <c r="H647" s="13" t="s">
        <v>7</v>
      </c>
      <c r="I647" s="13" t="s">
        <v>2</v>
      </c>
      <c r="J647" s="13" t="s">
        <v>13</v>
      </c>
      <c r="K647" s="13" t="s">
        <v>34</v>
      </c>
      <c r="L647" s="13" t="s">
        <v>45</v>
      </c>
      <c r="M647" s="14">
        <v>3</v>
      </c>
      <c r="N647" s="15">
        <v>49.55</v>
      </c>
      <c r="O647" s="16">
        <v>0</v>
      </c>
      <c r="P647" s="15">
        <v>22.55</v>
      </c>
      <c r="Q647" s="15">
        <f t="shared" si="80"/>
        <v>148.64999999999998</v>
      </c>
      <c r="R647" s="15">
        <f t="shared" si="81"/>
        <v>67.650000000000006</v>
      </c>
      <c r="S647" s="15">
        <f t="shared" si="82"/>
        <v>80.999999999999972</v>
      </c>
      <c r="T647" s="17">
        <f t="shared" si="83"/>
        <v>0.54490413723511588</v>
      </c>
      <c r="U647" s="18">
        <v>1</v>
      </c>
    </row>
    <row r="648" spans="1:21" ht="15.6" x14ac:dyDescent="0.3">
      <c r="A648" s="2">
        <v>2832</v>
      </c>
      <c r="B648" s="3">
        <v>46135</v>
      </c>
      <c r="C648" s="4">
        <f t="shared" si="84"/>
        <v>2026</v>
      </c>
      <c r="D648" s="5">
        <f t="shared" si="85"/>
        <v>2</v>
      </c>
      <c r="E648" s="4">
        <f t="shared" si="86"/>
        <v>4</v>
      </c>
      <c r="F648" s="3" t="str">
        <f t="shared" si="87"/>
        <v>Apr</v>
      </c>
      <c r="G648" s="4" t="s">
        <v>20</v>
      </c>
      <c r="H648" s="4" t="s">
        <v>33</v>
      </c>
      <c r="I648" s="4" t="s">
        <v>28</v>
      </c>
      <c r="J648" s="4" t="s">
        <v>3</v>
      </c>
      <c r="K648" s="4" t="s">
        <v>34</v>
      </c>
      <c r="L648" s="4" t="s">
        <v>35</v>
      </c>
      <c r="M648" s="6">
        <v>1</v>
      </c>
      <c r="N648" s="7">
        <v>39.89</v>
      </c>
      <c r="O648" s="8">
        <v>0.05</v>
      </c>
      <c r="P648" s="7">
        <v>15.06</v>
      </c>
      <c r="Q648" s="7">
        <f t="shared" si="80"/>
        <v>37.895499999999998</v>
      </c>
      <c r="R648" s="7">
        <f t="shared" si="81"/>
        <v>15.06</v>
      </c>
      <c r="S648" s="7">
        <f t="shared" si="82"/>
        <v>22.835499999999996</v>
      </c>
      <c r="T648" s="9">
        <f t="shared" si="83"/>
        <v>0.60259133670224685</v>
      </c>
      <c r="U648" s="10">
        <v>1</v>
      </c>
    </row>
    <row r="649" spans="1:21" ht="15.6" x14ac:dyDescent="0.3">
      <c r="A649" s="11">
        <v>3000</v>
      </c>
      <c r="B649" s="12">
        <v>46135</v>
      </c>
      <c r="C649" s="4">
        <f t="shared" si="84"/>
        <v>2026</v>
      </c>
      <c r="D649" s="5">
        <f t="shared" si="85"/>
        <v>2</v>
      </c>
      <c r="E649" s="4">
        <f t="shared" si="86"/>
        <v>4</v>
      </c>
      <c r="F649" s="3" t="str">
        <f t="shared" si="87"/>
        <v>Apr</v>
      </c>
      <c r="G649" s="13" t="s">
        <v>20</v>
      </c>
      <c r="H649" s="13" t="s">
        <v>31</v>
      </c>
      <c r="I649" s="13" t="s">
        <v>28</v>
      </c>
      <c r="J649" s="13" t="s">
        <v>13</v>
      </c>
      <c r="K649" s="13" t="s">
        <v>34</v>
      </c>
      <c r="L649" s="13" t="s">
        <v>35</v>
      </c>
      <c r="M649" s="14">
        <v>1</v>
      </c>
      <c r="N649" s="15">
        <v>40.630000000000003</v>
      </c>
      <c r="O649" s="16">
        <v>0.1</v>
      </c>
      <c r="P649" s="15">
        <v>14.67</v>
      </c>
      <c r="Q649" s="15">
        <f t="shared" si="80"/>
        <v>36.567</v>
      </c>
      <c r="R649" s="15">
        <f t="shared" si="81"/>
        <v>14.67</v>
      </c>
      <c r="S649" s="15">
        <f t="shared" si="82"/>
        <v>21.896999999999998</v>
      </c>
      <c r="T649" s="17">
        <f t="shared" si="83"/>
        <v>0.59881860694068423</v>
      </c>
      <c r="U649" s="18">
        <v>1</v>
      </c>
    </row>
    <row r="650" spans="1:21" ht="15.6" x14ac:dyDescent="0.3">
      <c r="A650" s="2">
        <v>3206</v>
      </c>
      <c r="B650" s="3">
        <v>46135</v>
      </c>
      <c r="C650" s="4">
        <f t="shared" si="84"/>
        <v>2026</v>
      </c>
      <c r="D650" s="5">
        <f t="shared" si="85"/>
        <v>2</v>
      </c>
      <c r="E650" s="4">
        <f t="shared" si="86"/>
        <v>4</v>
      </c>
      <c r="F650" s="3" t="str">
        <f t="shared" si="87"/>
        <v>Apr</v>
      </c>
      <c r="G650" s="4" t="s">
        <v>20</v>
      </c>
      <c r="H650" s="4" t="s">
        <v>33</v>
      </c>
      <c r="I650" s="4" t="s">
        <v>28</v>
      </c>
      <c r="J650" s="4" t="s">
        <v>3</v>
      </c>
      <c r="K650" s="4" t="s">
        <v>4</v>
      </c>
      <c r="L650" s="4" t="s">
        <v>26</v>
      </c>
      <c r="M650" s="6">
        <v>4</v>
      </c>
      <c r="N650" s="7">
        <v>39.78</v>
      </c>
      <c r="O650" s="8">
        <v>0.05</v>
      </c>
      <c r="P650" s="7">
        <v>16.7</v>
      </c>
      <c r="Q650" s="7">
        <f t="shared" si="80"/>
        <v>151.16399999999999</v>
      </c>
      <c r="R650" s="7">
        <f t="shared" si="81"/>
        <v>66.8</v>
      </c>
      <c r="S650" s="7">
        <f t="shared" si="82"/>
        <v>84.36399999999999</v>
      </c>
      <c r="T650" s="9">
        <f t="shared" si="83"/>
        <v>0.55809584292556425</v>
      </c>
      <c r="U650" s="10">
        <v>1</v>
      </c>
    </row>
    <row r="651" spans="1:21" ht="15.6" x14ac:dyDescent="0.3">
      <c r="A651" s="11">
        <v>3777</v>
      </c>
      <c r="B651" s="12">
        <v>46135</v>
      </c>
      <c r="C651" s="4">
        <f t="shared" si="84"/>
        <v>2026</v>
      </c>
      <c r="D651" s="5">
        <f t="shared" si="85"/>
        <v>2</v>
      </c>
      <c r="E651" s="4">
        <f t="shared" si="86"/>
        <v>4</v>
      </c>
      <c r="F651" s="3" t="str">
        <f t="shared" si="87"/>
        <v>Apr</v>
      </c>
      <c r="G651" s="13" t="s">
        <v>20</v>
      </c>
      <c r="H651" s="13" t="s">
        <v>21</v>
      </c>
      <c r="I651" s="13" t="s">
        <v>28</v>
      </c>
      <c r="J651" s="13" t="s">
        <v>16</v>
      </c>
      <c r="K651" s="13" t="s">
        <v>9</v>
      </c>
      <c r="L651" s="13" t="s">
        <v>10</v>
      </c>
      <c r="M651" s="14">
        <v>1</v>
      </c>
      <c r="N651" s="15">
        <v>92.74</v>
      </c>
      <c r="O651" s="16">
        <v>0</v>
      </c>
      <c r="P651" s="15">
        <v>46.1</v>
      </c>
      <c r="Q651" s="15">
        <f t="shared" si="80"/>
        <v>92.74</v>
      </c>
      <c r="R651" s="15">
        <f t="shared" si="81"/>
        <v>46.1</v>
      </c>
      <c r="S651" s="15">
        <f t="shared" si="82"/>
        <v>46.639999999999993</v>
      </c>
      <c r="T651" s="17">
        <f t="shared" si="83"/>
        <v>0.50291136510675005</v>
      </c>
      <c r="U651" s="18">
        <v>1</v>
      </c>
    </row>
    <row r="652" spans="1:21" ht="15.6" x14ac:dyDescent="0.3">
      <c r="A652" s="2">
        <v>4980</v>
      </c>
      <c r="B652" s="3">
        <v>46135</v>
      </c>
      <c r="C652" s="4">
        <f t="shared" si="84"/>
        <v>2026</v>
      </c>
      <c r="D652" s="5">
        <f t="shared" si="85"/>
        <v>2</v>
      </c>
      <c r="E652" s="4">
        <f t="shared" si="86"/>
        <v>4</v>
      </c>
      <c r="F652" s="3" t="str">
        <f t="shared" si="87"/>
        <v>Apr</v>
      </c>
      <c r="G652" s="4" t="s">
        <v>6</v>
      </c>
      <c r="H652" s="4" t="s">
        <v>27</v>
      </c>
      <c r="I652" s="4" t="s">
        <v>19</v>
      </c>
      <c r="J652" s="4" t="s">
        <v>3</v>
      </c>
      <c r="K652" s="4" t="s">
        <v>23</v>
      </c>
      <c r="L652" s="4" t="s">
        <v>51</v>
      </c>
      <c r="M652" s="6">
        <v>2</v>
      </c>
      <c r="N652" s="7">
        <v>120.49</v>
      </c>
      <c r="O652" s="8">
        <v>0.1</v>
      </c>
      <c r="P652" s="7">
        <v>62.23</v>
      </c>
      <c r="Q652" s="7">
        <f t="shared" si="80"/>
        <v>216.88200000000001</v>
      </c>
      <c r="R652" s="7">
        <f t="shared" si="81"/>
        <v>124.46</v>
      </c>
      <c r="S652" s="7">
        <f t="shared" si="82"/>
        <v>92.422000000000011</v>
      </c>
      <c r="T652" s="9">
        <f t="shared" si="83"/>
        <v>0.42613955976060719</v>
      </c>
      <c r="U652" s="10">
        <v>1</v>
      </c>
    </row>
    <row r="653" spans="1:21" ht="15.6" x14ac:dyDescent="0.3">
      <c r="A653" s="11">
        <v>1102</v>
      </c>
      <c r="B653" s="12">
        <v>46136</v>
      </c>
      <c r="C653" s="4">
        <f t="shared" si="84"/>
        <v>2026</v>
      </c>
      <c r="D653" s="5">
        <f t="shared" si="85"/>
        <v>2</v>
      </c>
      <c r="E653" s="4">
        <f t="shared" si="86"/>
        <v>4</v>
      </c>
      <c r="F653" s="3" t="str">
        <f t="shared" si="87"/>
        <v>Apr</v>
      </c>
      <c r="G653" s="13" t="s">
        <v>6</v>
      </c>
      <c r="H653" s="13" t="s">
        <v>27</v>
      </c>
      <c r="I653" s="13" t="s">
        <v>2</v>
      </c>
      <c r="J653" s="13" t="s">
        <v>16</v>
      </c>
      <c r="K653" s="13" t="s">
        <v>9</v>
      </c>
      <c r="L653" s="13" t="s">
        <v>46</v>
      </c>
      <c r="M653" s="14">
        <v>2</v>
      </c>
      <c r="N653" s="15">
        <v>70.53</v>
      </c>
      <c r="O653" s="16">
        <v>0</v>
      </c>
      <c r="P653" s="15">
        <v>32.229999999999997</v>
      </c>
      <c r="Q653" s="15">
        <f t="shared" si="80"/>
        <v>141.06</v>
      </c>
      <c r="R653" s="15">
        <f t="shared" si="81"/>
        <v>64.459999999999994</v>
      </c>
      <c r="S653" s="15">
        <f t="shared" si="82"/>
        <v>76.600000000000009</v>
      </c>
      <c r="T653" s="17">
        <f t="shared" si="83"/>
        <v>0.54303133418403526</v>
      </c>
      <c r="U653" s="18">
        <v>1</v>
      </c>
    </row>
    <row r="654" spans="1:21" ht="15.6" x14ac:dyDescent="0.3">
      <c r="A654" s="2">
        <v>1333</v>
      </c>
      <c r="B654" s="3">
        <v>46136</v>
      </c>
      <c r="C654" s="4">
        <f t="shared" si="84"/>
        <v>2026</v>
      </c>
      <c r="D654" s="5">
        <f t="shared" si="85"/>
        <v>2</v>
      </c>
      <c r="E654" s="4">
        <f t="shared" si="86"/>
        <v>4</v>
      </c>
      <c r="F654" s="3" t="str">
        <f t="shared" si="87"/>
        <v>Apr</v>
      </c>
      <c r="G654" s="4" t="s">
        <v>6</v>
      </c>
      <c r="H654" s="4" t="s">
        <v>49</v>
      </c>
      <c r="I654" s="4" t="s">
        <v>2</v>
      </c>
      <c r="J654" s="4" t="s">
        <v>13</v>
      </c>
      <c r="K654" s="4" t="s">
        <v>9</v>
      </c>
      <c r="L654" s="4" t="s">
        <v>10</v>
      </c>
      <c r="M654" s="6">
        <v>1</v>
      </c>
      <c r="N654" s="7">
        <v>90.87</v>
      </c>
      <c r="O654" s="8">
        <v>0.1</v>
      </c>
      <c r="P654" s="7">
        <v>44.4</v>
      </c>
      <c r="Q654" s="7">
        <f t="shared" si="80"/>
        <v>81.783000000000001</v>
      </c>
      <c r="R654" s="7">
        <f t="shared" si="81"/>
        <v>44.4</v>
      </c>
      <c r="S654" s="7">
        <f t="shared" si="82"/>
        <v>37.383000000000003</v>
      </c>
      <c r="T654" s="9">
        <f t="shared" si="83"/>
        <v>0.45709988628443565</v>
      </c>
      <c r="U654" s="10">
        <v>1</v>
      </c>
    </row>
    <row r="655" spans="1:21" ht="15.6" x14ac:dyDescent="0.3">
      <c r="A655" s="11">
        <v>1369</v>
      </c>
      <c r="B655" s="12">
        <v>46136</v>
      </c>
      <c r="C655" s="4">
        <f t="shared" si="84"/>
        <v>2026</v>
      </c>
      <c r="D655" s="5">
        <f t="shared" si="85"/>
        <v>2</v>
      </c>
      <c r="E655" s="4">
        <f t="shared" si="86"/>
        <v>4</v>
      </c>
      <c r="F655" s="3" t="str">
        <f t="shared" si="87"/>
        <v>Apr</v>
      </c>
      <c r="G655" s="13" t="s">
        <v>6</v>
      </c>
      <c r="H655" s="13" t="s">
        <v>49</v>
      </c>
      <c r="I655" s="13" t="s">
        <v>8</v>
      </c>
      <c r="J655" s="13" t="s">
        <v>3</v>
      </c>
      <c r="K655" s="13" t="s">
        <v>34</v>
      </c>
      <c r="L655" s="13" t="s">
        <v>38</v>
      </c>
      <c r="M655" s="14">
        <v>3</v>
      </c>
      <c r="N655" s="15">
        <v>124.31</v>
      </c>
      <c r="O655" s="16">
        <v>0.2</v>
      </c>
      <c r="P655" s="15">
        <v>67.97</v>
      </c>
      <c r="Q655" s="15">
        <f t="shared" si="80"/>
        <v>298.34399999999999</v>
      </c>
      <c r="R655" s="15">
        <f t="shared" si="81"/>
        <v>203.91</v>
      </c>
      <c r="S655" s="15">
        <f t="shared" si="82"/>
        <v>94.433999999999997</v>
      </c>
      <c r="T655" s="17">
        <f t="shared" si="83"/>
        <v>0.31652723031131846</v>
      </c>
      <c r="U655" s="18">
        <v>1</v>
      </c>
    </row>
    <row r="656" spans="1:21" ht="15.6" x14ac:dyDescent="0.3">
      <c r="A656" s="2">
        <v>1712</v>
      </c>
      <c r="B656" s="3">
        <v>46136</v>
      </c>
      <c r="C656" s="4">
        <f t="shared" si="84"/>
        <v>2026</v>
      </c>
      <c r="D656" s="5">
        <f t="shared" si="85"/>
        <v>2</v>
      </c>
      <c r="E656" s="4">
        <f t="shared" si="86"/>
        <v>4</v>
      </c>
      <c r="F656" s="3" t="str">
        <f t="shared" si="87"/>
        <v>Apr</v>
      </c>
      <c r="G656" s="4" t="s">
        <v>6</v>
      </c>
      <c r="H656" s="4" t="s">
        <v>7</v>
      </c>
      <c r="I656" s="4" t="s">
        <v>8</v>
      </c>
      <c r="J656" s="4" t="s">
        <v>3</v>
      </c>
      <c r="K656" s="4" t="s">
        <v>4</v>
      </c>
      <c r="L656" s="4" t="s">
        <v>26</v>
      </c>
      <c r="M656" s="6">
        <v>15</v>
      </c>
      <c r="N656" s="7">
        <v>41.21</v>
      </c>
      <c r="O656" s="8">
        <v>0.15</v>
      </c>
      <c r="P656" s="7">
        <v>16.760000000000002</v>
      </c>
      <c r="Q656" s="7">
        <f t="shared" si="80"/>
        <v>525.42750000000001</v>
      </c>
      <c r="R656" s="7">
        <f t="shared" si="81"/>
        <v>251.40000000000003</v>
      </c>
      <c r="S656" s="7">
        <f t="shared" si="82"/>
        <v>274.02749999999997</v>
      </c>
      <c r="T656" s="9">
        <f t="shared" si="83"/>
        <v>0.52153246642020068</v>
      </c>
      <c r="U656" s="10">
        <v>1</v>
      </c>
    </row>
    <row r="657" spans="1:21" ht="15.6" x14ac:dyDescent="0.3">
      <c r="A657" s="11">
        <v>2229</v>
      </c>
      <c r="B657" s="12">
        <v>46136</v>
      </c>
      <c r="C657" s="4">
        <f t="shared" si="84"/>
        <v>2026</v>
      </c>
      <c r="D657" s="5">
        <f t="shared" si="85"/>
        <v>2</v>
      </c>
      <c r="E657" s="4">
        <f t="shared" si="86"/>
        <v>4</v>
      </c>
      <c r="F657" s="3" t="str">
        <f t="shared" si="87"/>
        <v>Apr</v>
      </c>
      <c r="G657" s="13" t="s">
        <v>0</v>
      </c>
      <c r="H657" s="13" t="s">
        <v>1</v>
      </c>
      <c r="I657" s="13" t="s">
        <v>2</v>
      </c>
      <c r="J657" s="13" t="s">
        <v>13</v>
      </c>
      <c r="K657" s="13" t="s">
        <v>9</v>
      </c>
      <c r="L657" s="13" t="s">
        <v>17</v>
      </c>
      <c r="M657" s="14">
        <v>2</v>
      </c>
      <c r="N657" s="15">
        <v>145.75</v>
      </c>
      <c r="O657" s="16">
        <v>0.1</v>
      </c>
      <c r="P657" s="15">
        <v>78.900000000000006</v>
      </c>
      <c r="Q657" s="15">
        <f t="shared" si="80"/>
        <v>262.35000000000002</v>
      </c>
      <c r="R657" s="15">
        <f t="shared" si="81"/>
        <v>157.80000000000001</v>
      </c>
      <c r="S657" s="15">
        <f t="shared" si="82"/>
        <v>104.55000000000001</v>
      </c>
      <c r="T657" s="17">
        <f t="shared" si="83"/>
        <v>0.39851343624928531</v>
      </c>
      <c r="U657" s="18">
        <v>1</v>
      </c>
    </row>
    <row r="658" spans="1:21" ht="15.6" x14ac:dyDescent="0.3">
      <c r="A658" s="2">
        <v>3458</v>
      </c>
      <c r="B658" s="3">
        <v>46136</v>
      </c>
      <c r="C658" s="4">
        <f t="shared" si="84"/>
        <v>2026</v>
      </c>
      <c r="D658" s="5">
        <f t="shared" si="85"/>
        <v>2</v>
      </c>
      <c r="E658" s="4">
        <f t="shared" si="86"/>
        <v>4</v>
      </c>
      <c r="F658" s="3" t="str">
        <f t="shared" si="87"/>
        <v>Apr</v>
      </c>
      <c r="G658" s="4" t="s">
        <v>11</v>
      </c>
      <c r="H658" s="4" t="s">
        <v>18</v>
      </c>
      <c r="I658" s="4" t="s">
        <v>2</v>
      </c>
      <c r="J658" s="4" t="s">
        <v>13</v>
      </c>
      <c r="K658" s="4" t="s">
        <v>14</v>
      </c>
      <c r="L658" s="4" t="s">
        <v>44</v>
      </c>
      <c r="M658" s="6">
        <v>1</v>
      </c>
      <c r="N658" s="7">
        <v>134.86000000000001</v>
      </c>
      <c r="O658" s="8">
        <v>0</v>
      </c>
      <c r="P658" s="7">
        <v>66.040000000000006</v>
      </c>
      <c r="Q658" s="7">
        <f t="shared" si="80"/>
        <v>134.86000000000001</v>
      </c>
      <c r="R658" s="7">
        <f t="shared" si="81"/>
        <v>66.040000000000006</v>
      </c>
      <c r="S658" s="7">
        <f t="shared" si="82"/>
        <v>68.820000000000007</v>
      </c>
      <c r="T658" s="9">
        <f t="shared" si="83"/>
        <v>0.51030698502150373</v>
      </c>
      <c r="U658" s="10">
        <v>1</v>
      </c>
    </row>
    <row r="659" spans="1:21" ht="15.6" x14ac:dyDescent="0.3">
      <c r="A659" s="11">
        <v>4637</v>
      </c>
      <c r="B659" s="12">
        <v>46136</v>
      </c>
      <c r="C659" s="4">
        <f t="shared" si="84"/>
        <v>2026</v>
      </c>
      <c r="D659" s="5">
        <f t="shared" si="85"/>
        <v>2</v>
      </c>
      <c r="E659" s="4">
        <f t="shared" si="86"/>
        <v>4</v>
      </c>
      <c r="F659" s="3" t="str">
        <f t="shared" si="87"/>
        <v>Apr</v>
      </c>
      <c r="G659" s="13" t="s">
        <v>20</v>
      </c>
      <c r="H659" s="13" t="s">
        <v>47</v>
      </c>
      <c r="I659" s="13" t="s">
        <v>19</v>
      </c>
      <c r="J659" s="13" t="s">
        <v>13</v>
      </c>
      <c r="K659" s="13" t="s">
        <v>14</v>
      </c>
      <c r="L659" s="13" t="s">
        <v>44</v>
      </c>
      <c r="M659" s="14">
        <v>1</v>
      </c>
      <c r="N659" s="15">
        <v>136.07</v>
      </c>
      <c r="O659" s="16">
        <v>0</v>
      </c>
      <c r="P659" s="15">
        <v>65.17</v>
      </c>
      <c r="Q659" s="15">
        <f t="shared" si="80"/>
        <v>136.07</v>
      </c>
      <c r="R659" s="15">
        <f t="shared" si="81"/>
        <v>65.17</v>
      </c>
      <c r="S659" s="15">
        <f t="shared" si="82"/>
        <v>70.899999999999991</v>
      </c>
      <c r="T659" s="17">
        <f t="shared" si="83"/>
        <v>0.52105533916366575</v>
      </c>
      <c r="U659" s="18">
        <v>1</v>
      </c>
    </row>
    <row r="660" spans="1:21" ht="15.6" x14ac:dyDescent="0.3">
      <c r="A660" s="2">
        <v>4726</v>
      </c>
      <c r="B660" s="3">
        <v>46136</v>
      </c>
      <c r="C660" s="4">
        <f t="shared" si="84"/>
        <v>2026</v>
      </c>
      <c r="D660" s="5">
        <f t="shared" si="85"/>
        <v>2</v>
      </c>
      <c r="E660" s="4">
        <f t="shared" si="86"/>
        <v>4</v>
      </c>
      <c r="F660" s="3" t="str">
        <f t="shared" si="87"/>
        <v>Apr</v>
      </c>
      <c r="G660" s="4" t="s">
        <v>0</v>
      </c>
      <c r="H660" s="4" t="s">
        <v>50</v>
      </c>
      <c r="I660" s="4" t="s">
        <v>19</v>
      </c>
      <c r="J660" s="4" t="s">
        <v>16</v>
      </c>
      <c r="K660" s="4" t="s">
        <v>14</v>
      </c>
      <c r="L660" s="4" t="s">
        <v>32</v>
      </c>
      <c r="M660" s="6">
        <v>1</v>
      </c>
      <c r="N660" s="7">
        <v>47.25</v>
      </c>
      <c r="O660" s="8">
        <v>0.1</v>
      </c>
      <c r="P660" s="7">
        <v>18.25</v>
      </c>
      <c r="Q660" s="7">
        <f t="shared" si="80"/>
        <v>42.524999999999999</v>
      </c>
      <c r="R660" s="7">
        <f t="shared" si="81"/>
        <v>18.25</v>
      </c>
      <c r="S660" s="7">
        <f t="shared" si="82"/>
        <v>24.274999999999999</v>
      </c>
      <c r="T660" s="9">
        <f t="shared" si="83"/>
        <v>0.57084068195179305</v>
      </c>
      <c r="U660" s="10">
        <v>1</v>
      </c>
    </row>
    <row r="661" spans="1:21" ht="15.6" x14ac:dyDescent="0.3">
      <c r="A661" s="11">
        <v>4838</v>
      </c>
      <c r="B661" s="12">
        <v>46136</v>
      </c>
      <c r="C661" s="4">
        <f t="shared" si="84"/>
        <v>2026</v>
      </c>
      <c r="D661" s="5">
        <f t="shared" si="85"/>
        <v>2</v>
      </c>
      <c r="E661" s="4">
        <f t="shared" si="86"/>
        <v>4</v>
      </c>
      <c r="F661" s="3" t="str">
        <f t="shared" si="87"/>
        <v>Apr</v>
      </c>
      <c r="G661" s="13" t="s">
        <v>0</v>
      </c>
      <c r="H661" s="13" t="s">
        <v>1</v>
      </c>
      <c r="I661" s="13" t="s">
        <v>2</v>
      </c>
      <c r="J661" s="13" t="s">
        <v>16</v>
      </c>
      <c r="K661" s="13" t="s">
        <v>4</v>
      </c>
      <c r="L661" s="13" t="s">
        <v>26</v>
      </c>
      <c r="M661" s="14">
        <v>2</v>
      </c>
      <c r="N661" s="15">
        <v>41.32</v>
      </c>
      <c r="O661" s="16">
        <v>0.1</v>
      </c>
      <c r="P661" s="15">
        <v>16.66</v>
      </c>
      <c r="Q661" s="15">
        <f t="shared" si="80"/>
        <v>74.376000000000005</v>
      </c>
      <c r="R661" s="15">
        <f t="shared" si="81"/>
        <v>33.32</v>
      </c>
      <c r="S661" s="15">
        <f t="shared" si="82"/>
        <v>41.056000000000004</v>
      </c>
      <c r="T661" s="17">
        <f t="shared" si="83"/>
        <v>0.5520060234484242</v>
      </c>
      <c r="U661" s="18">
        <v>1</v>
      </c>
    </row>
    <row r="662" spans="1:21" ht="15.6" x14ac:dyDescent="0.3">
      <c r="A662" s="2">
        <v>5075</v>
      </c>
      <c r="B662" s="3">
        <v>46136</v>
      </c>
      <c r="C662" s="4">
        <f t="shared" si="84"/>
        <v>2026</v>
      </c>
      <c r="D662" s="5">
        <f t="shared" si="85"/>
        <v>2</v>
      </c>
      <c r="E662" s="4">
        <f t="shared" si="86"/>
        <v>4</v>
      </c>
      <c r="F662" s="3" t="str">
        <f t="shared" si="87"/>
        <v>Apr</v>
      </c>
      <c r="G662" s="4" t="s">
        <v>0</v>
      </c>
      <c r="H662" s="4" t="s">
        <v>50</v>
      </c>
      <c r="I662" s="4" t="s">
        <v>28</v>
      </c>
      <c r="J662" s="4" t="s">
        <v>13</v>
      </c>
      <c r="K662" s="4" t="s">
        <v>4</v>
      </c>
      <c r="L662" s="4" t="s">
        <v>5</v>
      </c>
      <c r="M662" s="6">
        <v>2</v>
      </c>
      <c r="N662" s="7">
        <v>81.75</v>
      </c>
      <c r="O662" s="8">
        <v>0</v>
      </c>
      <c r="P662" s="7">
        <v>41.92</v>
      </c>
      <c r="Q662" s="7">
        <f t="shared" si="80"/>
        <v>163.5</v>
      </c>
      <c r="R662" s="7">
        <f t="shared" si="81"/>
        <v>83.84</v>
      </c>
      <c r="S662" s="7">
        <f t="shared" si="82"/>
        <v>79.66</v>
      </c>
      <c r="T662" s="9">
        <f t="shared" si="83"/>
        <v>0.48721712538226297</v>
      </c>
      <c r="U662" s="10">
        <v>1</v>
      </c>
    </row>
    <row r="663" spans="1:21" ht="15.6" x14ac:dyDescent="0.3">
      <c r="A663" s="11">
        <v>149</v>
      </c>
      <c r="B663" s="12">
        <v>46137</v>
      </c>
      <c r="C663" s="4">
        <f t="shared" si="84"/>
        <v>2026</v>
      </c>
      <c r="D663" s="5">
        <f t="shared" si="85"/>
        <v>2</v>
      </c>
      <c r="E663" s="4">
        <f t="shared" si="86"/>
        <v>4</v>
      </c>
      <c r="F663" s="3" t="str">
        <f t="shared" si="87"/>
        <v>Apr</v>
      </c>
      <c r="G663" s="13" t="s">
        <v>6</v>
      </c>
      <c r="H663" s="13" t="s">
        <v>43</v>
      </c>
      <c r="I663" s="13" t="s">
        <v>2</v>
      </c>
      <c r="J663" s="13" t="s">
        <v>3</v>
      </c>
      <c r="K663" s="13" t="s">
        <v>14</v>
      </c>
      <c r="L663" s="13" t="s">
        <v>15</v>
      </c>
      <c r="M663" s="14">
        <v>1</v>
      </c>
      <c r="N663" s="15">
        <v>36.020000000000003</v>
      </c>
      <c r="O663" s="16">
        <v>0.05</v>
      </c>
      <c r="P663" s="15">
        <v>13.72</v>
      </c>
      <c r="Q663" s="15">
        <f t="shared" si="80"/>
        <v>34.219000000000001</v>
      </c>
      <c r="R663" s="15">
        <f t="shared" si="81"/>
        <v>13.72</v>
      </c>
      <c r="S663" s="15">
        <f t="shared" si="82"/>
        <v>20.499000000000002</v>
      </c>
      <c r="T663" s="17">
        <f t="shared" si="83"/>
        <v>0.59905315760250155</v>
      </c>
      <c r="U663" s="18">
        <v>1</v>
      </c>
    </row>
    <row r="664" spans="1:21" ht="15.6" x14ac:dyDescent="0.3">
      <c r="A664" s="2">
        <v>449</v>
      </c>
      <c r="B664" s="3">
        <v>46137</v>
      </c>
      <c r="C664" s="4">
        <f t="shared" si="84"/>
        <v>2026</v>
      </c>
      <c r="D664" s="5">
        <f t="shared" si="85"/>
        <v>2</v>
      </c>
      <c r="E664" s="4">
        <f t="shared" si="86"/>
        <v>4</v>
      </c>
      <c r="F664" s="3" t="str">
        <f t="shared" si="87"/>
        <v>Apr</v>
      </c>
      <c r="G664" s="4" t="s">
        <v>11</v>
      </c>
      <c r="H664" s="4" t="s">
        <v>25</v>
      </c>
      <c r="I664" s="4" t="s">
        <v>2</v>
      </c>
      <c r="J664" s="4" t="s">
        <v>16</v>
      </c>
      <c r="K664" s="4" t="s">
        <v>14</v>
      </c>
      <c r="L664" s="4" t="s">
        <v>15</v>
      </c>
      <c r="M664" s="6">
        <v>1</v>
      </c>
      <c r="N664" s="7">
        <v>36.68</v>
      </c>
      <c r="O664" s="8">
        <v>0</v>
      </c>
      <c r="P664" s="7">
        <v>13.27</v>
      </c>
      <c r="Q664" s="7">
        <f t="shared" si="80"/>
        <v>36.68</v>
      </c>
      <c r="R664" s="7">
        <f t="shared" si="81"/>
        <v>13.27</v>
      </c>
      <c r="S664" s="7">
        <f t="shared" si="82"/>
        <v>23.41</v>
      </c>
      <c r="T664" s="9">
        <f t="shared" si="83"/>
        <v>0.63822246455834242</v>
      </c>
      <c r="U664" s="10">
        <v>1</v>
      </c>
    </row>
    <row r="665" spans="1:21" ht="15.6" x14ac:dyDescent="0.3">
      <c r="A665" s="11">
        <v>1422</v>
      </c>
      <c r="B665" s="12">
        <v>46137</v>
      </c>
      <c r="C665" s="4">
        <f t="shared" si="84"/>
        <v>2026</v>
      </c>
      <c r="D665" s="5">
        <f t="shared" si="85"/>
        <v>2</v>
      </c>
      <c r="E665" s="4">
        <f t="shared" si="86"/>
        <v>4</v>
      </c>
      <c r="F665" s="3" t="str">
        <f t="shared" si="87"/>
        <v>Apr</v>
      </c>
      <c r="G665" s="13" t="s">
        <v>20</v>
      </c>
      <c r="H665" s="13" t="s">
        <v>33</v>
      </c>
      <c r="I665" s="13" t="s">
        <v>8</v>
      </c>
      <c r="J665" s="13" t="s">
        <v>16</v>
      </c>
      <c r="K665" s="13" t="s">
        <v>23</v>
      </c>
      <c r="L665" s="13" t="s">
        <v>24</v>
      </c>
      <c r="M665" s="14">
        <v>6</v>
      </c>
      <c r="N665" s="15">
        <v>348.16</v>
      </c>
      <c r="O665" s="16">
        <v>0.1</v>
      </c>
      <c r="P665" s="15">
        <v>198.24</v>
      </c>
      <c r="Q665" s="15">
        <f t="shared" si="80"/>
        <v>1880.0640000000001</v>
      </c>
      <c r="R665" s="15">
        <f t="shared" si="81"/>
        <v>1189.44</v>
      </c>
      <c r="S665" s="15">
        <f t="shared" si="82"/>
        <v>690.62400000000002</v>
      </c>
      <c r="T665" s="17">
        <f t="shared" si="83"/>
        <v>0.36734068627450978</v>
      </c>
      <c r="U665" s="18">
        <v>1</v>
      </c>
    </row>
    <row r="666" spans="1:21" ht="15.6" x14ac:dyDescent="0.3">
      <c r="A666" s="2">
        <v>3248</v>
      </c>
      <c r="B666" s="3">
        <v>46137</v>
      </c>
      <c r="C666" s="4">
        <f t="shared" si="84"/>
        <v>2026</v>
      </c>
      <c r="D666" s="5">
        <f t="shared" si="85"/>
        <v>2</v>
      </c>
      <c r="E666" s="4">
        <f t="shared" si="86"/>
        <v>4</v>
      </c>
      <c r="F666" s="3" t="str">
        <f t="shared" si="87"/>
        <v>Apr</v>
      </c>
      <c r="G666" s="4" t="s">
        <v>11</v>
      </c>
      <c r="H666" s="4" t="s">
        <v>52</v>
      </c>
      <c r="I666" s="4" t="s">
        <v>2</v>
      </c>
      <c r="J666" s="4" t="s">
        <v>3</v>
      </c>
      <c r="K666" s="4" t="s">
        <v>4</v>
      </c>
      <c r="L666" s="4" t="s">
        <v>26</v>
      </c>
      <c r="M666" s="6">
        <v>2</v>
      </c>
      <c r="N666" s="7">
        <v>39.799999999999997</v>
      </c>
      <c r="O666" s="8">
        <v>0.05</v>
      </c>
      <c r="P666" s="7">
        <v>16.23</v>
      </c>
      <c r="Q666" s="7">
        <f t="shared" si="80"/>
        <v>75.61999999999999</v>
      </c>
      <c r="R666" s="7">
        <f t="shared" si="81"/>
        <v>32.46</v>
      </c>
      <c r="S666" s="7">
        <f t="shared" si="82"/>
        <v>43.159999999999989</v>
      </c>
      <c r="T666" s="9">
        <f t="shared" si="83"/>
        <v>0.57074847923829664</v>
      </c>
      <c r="U666" s="10">
        <v>1</v>
      </c>
    </row>
    <row r="667" spans="1:21" ht="15.6" x14ac:dyDescent="0.3">
      <c r="A667" s="11">
        <v>3445</v>
      </c>
      <c r="B667" s="12">
        <v>46137</v>
      </c>
      <c r="C667" s="4">
        <f t="shared" si="84"/>
        <v>2026</v>
      </c>
      <c r="D667" s="5">
        <f t="shared" si="85"/>
        <v>2</v>
      </c>
      <c r="E667" s="4">
        <f t="shared" si="86"/>
        <v>4</v>
      </c>
      <c r="F667" s="3" t="str">
        <f t="shared" si="87"/>
        <v>Apr</v>
      </c>
      <c r="G667" s="13" t="s">
        <v>0</v>
      </c>
      <c r="H667" s="13" t="s">
        <v>50</v>
      </c>
      <c r="I667" s="13" t="s">
        <v>2</v>
      </c>
      <c r="J667" s="13" t="s">
        <v>3</v>
      </c>
      <c r="K667" s="13" t="s">
        <v>4</v>
      </c>
      <c r="L667" s="13" t="s">
        <v>26</v>
      </c>
      <c r="M667" s="14">
        <v>5</v>
      </c>
      <c r="N667" s="15">
        <v>39.369999999999997</v>
      </c>
      <c r="O667" s="16">
        <v>0.05</v>
      </c>
      <c r="P667" s="15">
        <v>16.760000000000002</v>
      </c>
      <c r="Q667" s="15">
        <f t="shared" si="80"/>
        <v>187.00749999999999</v>
      </c>
      <c r="R667" s="15">
        <f t="shared" si="81"/>
        <v>83.800000000000011</v>
      </c>
      <c r="S667" s="15">
        <f t="shared" si="82"/>
        <v>103.20749999999998</v>
      </c>
      <c r="T667" s="17">
        <f t="shared" si="83"/>
        <v>0.55188963009504954</v>
      </c>
      <c r="U667" s="18">
        <v>1</v>
      </c>
    </row>
    <row r="668" spans="1:21" ht="15.6" x14ac:dyDescent="0.3">
      <c r="A668" s="2">
        <v>3930</v>
      </c>
      <c r="B668" s="3">
        <v>46137</v>
      </c>
      <c r="C668" s="4">
        <f t="shared" si="84"/>
        <v>2026</v>
      </c>
      <c r="D668" s="5">
        <f t="shared" si="85"/>
        <v>2</v>
      </c>
      <c r="E668" s="4">
        <f t="shared" si="86"/>
        <v>4</v>
      </c>
      <c r="F668" s="3" t="str">
        <f t="shared" si="87"/>
        <v>Apr</v>
      </c>
      <c r="G668" s="4" t="s">
        <v>6</v>
      </c>
      <c r="H668" s="4" t="s">
        <v>43</v>
      </c>
      <c r="I668" s="4" t="s">
        <v>28</v>
      </c>
      <c r="J668" s="4" t="s">
        <v>3</v>
      </c>
      <c r="K668" s="4" t="s">
        <v>34</v>
      </c>
      <c r="L668" s="4" t="s">
        <v>35</v>
      </c>
      <c r="M668" s="6">
        <v>2</v>
      </c>
      <c r="N668" s="7">
        <v>40.85</v>
      </c>
      <c r="O668" s="8">
        <v>0</v>
      </c>
      <c r="P668" s="7">
        <v>14.99</v>
      </c>
      <c r="Q668" s="7">
        <f t="shared" si="80"/>
        <v>81.7</v>
      </c>
      <c r="R668" s="7">
        <f t="shared" si="81"/>
        <v>29.98</v>
      </c>
      <c r="S668" s="7">
        <f t="shared" si="82"/>
        <v>51.72</v>
      </c>
      <c r="T668" s="9">
        <f t="shared" si="83"/>
        <v>0.633047735618115</v>
      </c>
      <c r="U668" s="10">
        <v>1</v>
      </c>
    </row>
    <row r="669" spans="1:21" ht="15.6" x14ac:dyDescent="0.3">
      <c r="A669" s="11">
        <v>3969</v>
      </c>
      <c r="B669" s="12">
        <v>46137</v>
      </c>
      <c r="C669" s="4">
        <f t="shared" si="84"/>
        <v>2026</v>
      </c>
      <c r="D669" s="5">
        <f t="shared" si="85"/>
        <v>2</v>
      </c>
      <c r="E669" s="4">
        <f t="shared" si="86"/>
        <v>4</v>
      </c>
      <c r="F669" s="3" t="str">
        <f t="shared" si="87"/>
        <v>Apr</v>
      </c>
      <c r="G669" s="13" t="s">
        <v>20</v>
      </c>
      <c r="H669" s="13" t="s">
        <v>33</v>
      </c>
      <c r="I669" s="13" t="s">
        <v>28</v>
      </c>
      <c r="J669" s="13" t="s">
        <v>3</v>
      </c>
      <c r="K669" s="13" t="s">
        <v>9</v>
      </c>
      <c r="L669" s="13" t="s">
        <v>10</v>
      </c>
      <c r="M669" s="14">
        <v>1</v>
      </c>
      <c r="N669" s="15">
        <v>92.91</v>
      </c>
      <c r="O669" s="16">
        <v>0.05</v>
      </c>
      <c r="P669" s="15">
        <v>46</v>
      </c>
      <c r="Q669" s="15">
        <f t="shared" si="80"/>
        <v>88.264499999999998</v>
      </c>
      <c r="R669" s="15">
        <f t="shared" si="81"/>
        <v>46</v>
      </c>
      <c r="S669" s="15">
        <f t="shared" si="82"/>
        <v>42.264499999999998</v>
      </c>
      <c r="T669" s="17">
        <f t="shared" si="83"/>
        <v>0.4788391709010984</v>
      </c>
      <c r="U669" s="18">
        <v>1</v>
      </c>
    </row>
    <row r="670" spans="1:21" ht="15.6" x14ac:dyDescent="0.3">
      <c r="A670" s="2">
        <v>4190</v>
      </c>
      <c r="B670" s="3">
        <v>46137</v>
      </c>
      <c r="C670" s="4">
        <f t="shared" si="84"/>
        <v>2026</v>
      </c>
      <c r="D670" s="5">
        <f t="shared" si="85"/>
        <v>2</v>
      </c>
      <c r="E670" s="4">
        <f t="shared" si="86"/>
        <v>4</v>
      </c>
      <c r="F670" s="3" t="str">
        <f t="shared" si="87"/>
        <v>Apr</v>
      </c>
      <c r="G670" s="4" t="s">
        <v>20</v>
      </c>
      <c r="H670" s="4" t="s">
        <v>47</v>
      </c>
      <c r="I670" s="4" t="s">
        <v>2</v>
      </c>
      <c r="J670" s="4" t="s">
        <v>13</v>
      </c>
      <c r="K670" s="4" t="s">
        <v>9</v>
      </c>
      <c r="L670" s="4" t="s">
        <v>37</v>
      </c>
      <c r="M670" s="6">
        <v>1</v>
      </c>
      <c r="N670" s="7">
        <v>152.01</v>
      </c>
      <c r="O670" s="8">
        <v>0</v>
      </c>
      <c r="P670" s="7">
        <v>80.33</v>
      </c>
      <c r="Q670" s="7">
        <f t="shared" si="80"/>
        <v>152.01</v>
      </c>
      <c r="R670" s="7">
        <f t="shared" si="81"/>
        <v>80.33</v>
      </c>
      <c r="S670" s="7">
        <f t="shared" si="82"/>
        <v>71.679999999999993</v>
      </c>
      <c r="T670" s="9">
        <f t="shared" si="83"/>
        <v>0.47154792447865268</v>
      </c>
      <c r="U670" s="10">
        <v>1</v>
      </c>
    </row>
    <row r="671" spans="1:21" ht="15.6" x14ac:dyDescent="0.3">
      <c r="A671" s="11">
        <v>4442</v>
      </c>
      <c r="B671" s="12">
        <v>46137</v>
      </c>
      <c r="C671" s="4">
        <f t="shared" si="84"/>
        <v>2026</v>
      </c>
      <c r="D671" s="5">
        <f t="shared" si="85"/>
        <v>2</v>
      </c>
      <c r="E671" s="4">
        <f t="shared" si="86"/>
        <v>4</v>
      </c>
      <c r="F671" s="3" t="str">
        <f t="shared" si="87"/>
        <v>Apr</v>
      </c>
      <c r="G671" s="13" t="s">
        <v>6</v>
      </c>
      <c r="H671" s="13" t="s">
        <v>27</v>
      </c>
      <c r="I671" s="13" t="s">
        <v>28</v>
      </c>
      <c r="J671" s="13" t="s">
        <v>13</v>
      </c>
      <c r="K671" s="13" t="s">
        <v>14</v>
      </c>
      <c r="L671" s="13" t="s">
        <v>15</v>
      </c>
      <c r="M671" s="14">
        <v>1</v>
      </c>
      <c r="N671" s="15">
        <v>36.65</v>
      </c>
      <c r="O671" s="16">
        <v>0</v>
      </c>
      <c r="P671" s="15">
        <v>13.28</v>
      </c>
      <c r="Q671" s="15">
        <f t="shared" si="80"/>
        <v>36.65</v>
      </c>
      <c r="R671" s="15">
        <f t="shared" si="81"/>
        <v>13.28</v>
      </c>
      <c r="S671" s="15">
        <f t="shared" si="82"/>
        <v>23.369999999999997</v>
      </c>
      <c r="T671" s="17">
        <f t="shared" si="83"/>
        <v>0.63765347885402446</v>
      </c>
      <c r="U671" s="18">
        <v>1</v>
      </c>
    </row>
    <row r="672" spans="1:21" ht="15.6" x14ac:dyDescent="0.3">
      <c r="A672" s="2">
        <v>228</v>
      </c>
      <c r="B672" s="3">
        <v>46138</v>
      </c>
      <c r="C672" s="4">
        <f t="shared" si="84"/>
        <v>2026</v>
      </c>
      <c r="D672" s="5">
        <f t="shared" si="85"/>
        <v>2</v>
      </c>
      <c r="E672" s="4">
        <f t="shared" si="86"/>
        <v>4</v>
      </c>
      <c r="F672" s="3" t="str">
        <f t="shared" si="87"/>
        <v>Apr</v>
      </c>
      <c r="G672" s="4" t="s">
        <v>20</v>
      </c>
      <c r="H672" s="4" t="s">
        <v>33</v>
      </c>
      <c r="I672" s="4" t="s">
        <v>2</v>
      </c>
      <c r="J672" s="4" t="s">
        <v>3</v>
      </c>
      <c r="K672" s="4" t="s">
        <v>23</v>
      </c>
      <c r="L672" s="4" t="s">
        <v>40</v>
      </c>
      <c r="M672" s="6">
        <v>5</v>
      </c>
      <c r="N672" s="7">
        <v>80.819999999999993</v>
      </c>
      <c r="O672" s="8">
        <v>0</v>
      </c>
      <c r="P672" s="7">
        <v>40.47</v>
      </c>
      <c r="Q672" s="7">
        <f t="shared" si="80"/>
        <v>404.09999999999997</v>
      </c>
      <c r="R672" s="7">
        <f t="shared" si="81"/>
        <v>202.35</v>
      </c>
      <c r="S672" s="7">
        <f t="shared" si="82"/>
        <v>201.74999999999997</v>
      </c>
      <c r="T672" s="9">
        <f t="shared" si="83"/>
        <v>0.49925760950259834</v>
      </c>
      <c r="U672" s="10">
        <v>1</v>
      </c>
    </row>
    <row r="673" spans="1:21" ht="15.6" x14ac:dyDescent="0.3">
      <c r="A673" s="11">
        <v>2101</v>
      </c>
      <c r="B673" s="12">
        <v>46138</v>
      </c>
      <c r="C673" s="4">
        <f t="shared" si="84"/>
        <v>2026</v>
      </c>
      <c r="D673" s="5">
        <f t="shared" si="85"/>
        <v>2</v>
      </c>
      <c r="E673" s="4">
        <f t="shared" si="86"/>
        <v>4</v>
      </c>
      <c r="F673" s="3" t="str">
        <f t="shared" si="87"/>
        <v>Apr</v>
      </c>
      <c r="G673" s="13" t="s">
        <v>20</v>
      </c>
      <c r="H673" s="13" t="s">
        <v>21</v>
      </c>
      <c r="I673" s="13" t="s">
        <v>2</v>
      </c>
      <c r="J673" s="13" t="s">
        <v>13</v>
      </c>
      <c r="K673" s="13" t="s">
        <v>9</v>
      </c>
      <c r="L673" s="13" t="s">
        <v>17</v>
      </c>
      <c r="M673" s="14">
        <v>4</v>
      </c>
      <c r="N673" s="15">
        <v>144.69999999999999</v>
      </c>
      <c r="O673" s="16">
        <v>0</v>
      </c>
      <c r="P673" s="15">
        <v>79.41</v>
      </c>
      <c r="Q673" s="15">
        <f t="shared" si="80"/>
        <v>578.79999999999995</v>
      </c>
      <c r="R673" s="15">
        <f t="shared" si="81"/>
        <v>317.64</v>
      </c>
      <c r="S673" s="15">
        <f t="shared" si="82"/>
        <v>261.15999999999997</v>
      </c>
      <c r="T673" s="17">
        <f t="shared" si="83"/>
        <v>0.45120939875604699</v>
      </c>
      <c r="U673" s="18">
        <v>1</v>
      </c>
    </row>
    <row r="674" spans="1:21" ht="15.6" x14ac:dyDescent="0.3">
      <c r="A674" s="2">
        <v>2590</v>
      </c>
      <c r="B674" s="3">
        <v>46138</v>
      </c>
      <c r="C674" s="4">
        <f t="shared" si="84"/>
        <v>2026</v>
      </c>
      <c r="D674" s="5">
        <f t="shared" si="85"/>
        <v>2</v>
      </c>
      <c r="E674" s="4">
        <f t="shared" si="86"/>
        <v>4</v>
      </c>
      <c r="F674" s="3" t="str">
        <f t="shared" si="87"/>
        <v>Apr</v>
      </c>
      <c r="G674" s="4" t="s">
        <v>6</v>
      </c>
      <c r="H674" s="4" t="s">
        <v>27</v>
      </c>
      <c r="I674" s="4" t="s">
        <v>19</v>
      </c>
      <c r="J674" s="4" t="s">
        <v>13</v>
      </c>
      <c r="K674" s="4" t="s">
        <v>34</v>
      </c>
      <c r="L674" s="4" t="s">
        <v>42</v>
      </c>
      <c r="M674" s="6">
        <v>2</v>
      </c>
      <c r="N674" s="7">
        <v>36.51</v>
      </c>
      <c r="O674" s="8">
        <v>0.1</v>
      </c>
      <c r="P674" s="7">
        <v>14.18</v>
      </c>
      <c r="Q674" s="7">
        <f t="shared" si="80"/>
        <v>65.718000000000004</v>
      </c>
      <c r="R674" s="7">
        <f t="shared" si="81"/>
        <v>28.36</v>
      </c>
      <c r="S674" s="7">
        <f t="shared" si="82"/>
        <v>37.358000000000004</v>
      </c>
      <c r="T674" s="9">
        <f t="shared" si="83"/>
        <v>0.56845917404668433</v>
      </c>
      <c r="U674" s="10">
        <v>1</v>
      </c>
    </row>
    <row r="675" spans="1:21" ht="15.6" x14ac:dyDescent="0.3">
      <c r="A675" s="11">
        <v>2957</v>
      </c>
      <c r="B675" s="12">
        <v>46138</v>
      </c>
      <c r="C675" s="4">
        <f t="shared" si="84"/>
        <v>2026</v>
      </c>
      <c r="D675" s="5">
        <f t="shared" si="85"/>
        <v>2</v>
      </c>
      <c r="E675" s="4">
        <f t="shared" si="86"/>
        <v>4</v>
      </c>
      <c r="F675" s="3" t="str">
        <f t="shared" si="87"/>
        <v>Apr</v>
      </c>
      <c r="G675" s="13" t="s">
        <v>20</v>
      </c>
      <c r="H675" s="13" t="s">
        <v>31</v>
      </c>
      <c r="I675" s="13" t="s">
        <v>28</v>
      </c>
      <c r="J675" s="13" t="s">
        <v>13</v>
      </c>
      <c r="K675" s="13" t="s">
        <v>14</v>
      </c>
      <c r="L675" s="13" t="s">
        <v>15</v>
      </c>
      <c r="M675" s="14">
        <v>3</v>
      </c>
      <c r="N675" s="15">
        <v>36.58</v>
      </c>
      <c r="O675" s="16">
        <v>0.05</v>
      </c>
      <c r="P675" s="15">
        <v>13.71</v>
      </c>
      <c r="Q675" s="15">
        <f t="shared" si="80"/>
        <v>104.25299999999999</v>
      </c>
      <c r="R675" s="15">
        <f t="shared" si="81"/>
        <v>41.13</v>
      </c>
      <c r="S675" s="15">
        <f t="shared" si="82"/>
        <v>63.122999999999983</v>
      </c>
      <c r="T675" s="17">
        <f t="shared" si="83"/>
        <v>0.60547897902218628</v>
      </c>
      <c r="U675" s="18">
        <v>1</v>
      </c>
    </row>
    <row r="676" spans="1:21" ht="15.6" x14ac:dyDescent="0.3">
      <c r="A676" s="2">
        <v>4270</v>
      </c>
      <c r="B676" s="3">
        <v>46138</v>
      </c>
      <c r="C676" s="4">
        <f t="shared" si="84"/>
        <v>2026</v>
      </c>
      <c r="D676" s="5">
        <f t="shared" si="85"/>
        <v>2</v>
      </c>
      <c r="E676" s="4">
        <f t="shared" si="86"/>
        <v>4</v>
      </c>
      <c r="F676" s="3" t="str">
        <f t="shared" si="87"/>
        <v>Apr</v>
      </c>
      <c r="G676" s="4" t="s">
        <v>20</v>
      </c>
      <c r="H676" s="4" t="s">
        <v>31</v>
      </c>
      <c r="I676" s="4" t="s">
        <v>19</v>
      </c>
      <c r="J676" s="4" t="s">
        <v>16</v>
      </c>
      <c r="K676" s="4" t="s">
        <v>23</v>
      </c>
      <c r="L676" s="4" t="s">
        <v>29</v>
      </c>
      <c r="M676" s="6">
        <v>2</v>
      </c>
      <c r="N676" s="7">
        <v>191.59</v>
      </c>
      <c r="O676" s="8">
        <v>0</v>
      </c>
      <c r="P676" s="7">
        <v>102.52</v>
      </c>
      <c r="Q676" s="7">
        <f t="shared" si="80"/>
        <v>383.18</v>
      </c>
      <c r="R676" s="7">
        <f t="shared" si="81"/>
        <v>205.04</v>
      </c>
      <c r="S676" s="7">
        <f t="shared" si="82"/>
        <v>178.14000000000001</v>
      </c>
      <c r="T676" s="9">
        <f t="shared" si="83"/>
        <v>0.46489900307949272</v>
      </c>
      <c r="U676" s="10">
        <v>1</v>
      </c>
    </row>
    <row r="677" spans="1:21" ht="15.6" x14ac:dyDescent="0.3">
      <c r="A677" s="11">
        <v>4324</v>
      </c>
      <c r="B677" s="12">
        <v>46138</v>
      </c>
      <c r="C677" s="4">
        <f t="shared" si="84"/>
        <v>2026</v>
      </c>
      <c r="D677" s="5">
        <f t="shared" si="85"/>
        <v>2</v>
      </c>
      <c r="E677" s="4">
        <f t="shared" si="86"/>
        <v>4</v>
      </c>
      <c r="F677" s="3" t="str">
        <f t="shared" si="87"/>
        <v>Apr</v>
      </c>
      <c r="G677" s="13" t="s">
        <v>20</v>
      </c>
      <c r="H677" s="13" t="s">
        <v>33</v>
      </c>
      <c r="I677" s="13" t="s">
        <v>8</v>
      </c>
      <c r="J677" s="13" t="s">
        <v>16</v>
      </c>
      <c r="K677" s="13" t="s">
        <v>23</v>
      </c>
      <c r="L677" s="13" t="s">
        <v>24</v>
      </c>
      <c r="M677" s="14">
        <v>6</v>
      </c>
      <c r="N677" s="15">
        <v>337.24</v>
      </c>
      <c r="O677" s="16">
        <v>0.05</v>
      </c>
      <c r="P677" s="15">
        <v>198.63</v>
      </c>
      <c r="Q677" s="15">
        <f t="shared" si="80"/>
        <v>1922.268</v>
      </c>
      <c r="R677" s="15">
        <f t="shared" si="81"/>
        <v>1191.78</v>
      </c>
      <c r="S677" s="15">
        <f t="shared" si="82"/>
        <v>730.48800000000006</v>
      </c>
      <c r="T677" s="17">
        <f t="shared" si="83"/>
        <v>0.38001360892445801</v>
      </c>
      <c r="U677" s="18">
        <v>1</v>
      </c>
    </row>
    <row r="678" spans="1:21" ht="15.6" x14ac:dyDescent="0.3">
      <c r="A678" s="2">
        <v>5010</v>
      </c>
      <c r="B678" s="3">
        <v>46138</v>
      </c>
      <c r="C678" s="4">
        <f t="shared" si="84"/>
        <v>2026</v>
      </c>
      <c r="D678" s="5">
        <f t="shared" si="85"/>
        <v>2</v>
      </c>
      <c r="E678" s="4">
        <f t="shared" si="86"/>
        <v>4</v>
      </c>
      <c r="F678" s="3" t="str">
        <f t="shared" si="87"/>
        <v>Apr</v>
      </c>
      <c r="G678" s="4" t="s">
        <v>20</v>
      </c>
      <c r="H678" s="4" t="s">
        <v>31</v>
      </c>
      <c r="I678" s="4" t="s">
        <v>8</v>
      </c>
      <c r="J678" s="4" t="s">
        <v>16</v>
      </c>
      <c r="K678" s="4" t="s">
        <v>14</v>
      </c>
      <c r="L678" s="4" t="s">
        <v>32</v>
      </c>
      <c r="M678" s="6">
        <v>3</v>
      </c>
      <c r="N678" s="7">
        <v>46.2</v>
      </c>
      <c r="O678" s="8">
        <v>0.1</v>
      </c>
      <c r="P678" s="7">
        <v>18.149999999999999</v>
      </c>
      <c r="Q678" s="7">
        <f t="shared" si="80"/>
        <v>124.74000000000002</v>
      </c>
      <c r="R678" s="7">
        <f t="shared" si="81"/>
        <v>54.449999999999996</v>
      </c>
      <c r="S678" s="7">
        <f t="shared" si="82"/>
        <v>70.29000000000002</v>
      </c>
      <c r="T678" s="9">
        <f t="shared" si="83"/>
        <v>0.5634920634920636</v>
      </c>
      <c r="U678" s="10">
        <v>1</v>
      </c>
    </row>
    <row r="679" spans="1:21" ht="15.6" x14ac:dyDescent="0.3">
      <c r="A679" s="11">
        <v>5092</v>
      </c>
      <c r="B679" s="12">
        <v>46138</v>
      </c>
      <c r="C679" s="4">
        <f t="shared" si="84"/>
        <v>2026</v>
      </c>
      <c r="D679" s="5">
        <f t="shared" si="85"/>
        <v>2</v>
      </c>
      <c r="E679" s="4">
        <f t="shared" si="86"/>
        <v>4</v>
      </c>
      <c r="F679" s="3" t="str">
        <f t="shared" si="87"/>
        <v>Apr</v>
      </c>
      <c r="G679" s="13" t="s">
        <v>6</v>
      </c>
      <c r="H679" s="13" t="s">
        <v>7</v>
      </c>
      <c r="I679" s="13" t="s">
        <v>28</v>
      </c>
      <c r="J679" s="13" t="s">
        <v>16</v>
      </c>
      <c r="K679" s="13" t="s">
        <v>34</v>
      </c>
      <c r="L679" s="13" t="s">
        <v>45</v>
      </c>
      <c r="M679" s="14">
        <v>4</v>
      </c>
      <c r="N679" s="15">
        <v>50.84</v>
      </c>
      <c r="O679" s="16">
        <v>0.05</v>
      </c>
      <c r="P679" s="15">
        <v>22.63</v>
      </c>
      <c r="Q679" s="15">
        <f t="shared" si="80"/>
        <v>193.19200000000001</v>
      </c>
      <c r="R679" s="15">
        <f t="shared" si="81"/>
        <v>90.52</v>
      </c>
      <c r="S679" s="15">
        <f t="shared" si="82"/>
        <v>102.67200000000001</v>
      </c>
      <c r="T679" s="17">
        <f t="shared" si="83"/>
        <v>0.53145057766367143</v>
      </c>
      <c r="U679" s="18">
        <v>1</v>
      </c>
    </row>
    <row r="680" spans="1:21" ht="15.6" x14ac:dyDescent="0.3">
      <c r="A680" s="2">
        <v>1061</v>
      </c>
      <c r="B680" s="3">
        <v>46139</v>
      </c>
      <c r="C680" s="4">
        <f t="shared" si="84"/>
        <v>2026</v>
      </c>
      <c r="D680" s="5">
        <f t="shared" si="85"/>
        <v>2</v>
      </c>
      <c r="E680" s="4">
        <f t="shared" si="86"/>
        <v>4</v>
      </c>
      <c r="F680" s="3" t="str">
        <f t="shared" si="87"/>
        <v>Apr</v>
      </c>
      <c r="G680" s="4" t="s">
        <v>20</v>
      </c>
      <c r="H680" s="4" t="s">
        <v>47</v>
      </c>
      <c r="I680" s="4" t="s">
        <v>2</v>
      </c>
      <c r="J680" s="4" t="s">
        <v>3</v>
      </c>
      <c r="K680" s="4" t="s">
        <v>14</v>
      </c>
      <c r="L680" s="4" t="s">
        <v>48</v>
      </c>
      <c r="M680" s="6">
        <v>1</v>
      </c>
      <c r="N680" s="7">
        <v>166.5</v>
      </c>
      <c r="O680" s="8">
        <v>0</v>
      </c>
      <c r="P680" s="7">
        <v>85.55</v>
      </c>
      <c r="Q680" s="7">
        <f t="shared" si="80"/>
        <v>166.5</v>
      </c>
      <c r="R680" s="7">
        <f t="shared" si="81"/>
        <v>85.55</v>
      </c>
      <c r="S680" s="7">
        <f t="shared" si="82"/>
        <v>80.95</v>
      </c>
      <c r="T680" s="9">
        <f t="shared" si="83"/>
        <v>0.4861861861861862</v>
      </c>
      <c r="U680" s="10">
        <v>1</v>
      </c>
    </row>
    <row r="681" spans="1:21" ht="15.6" x14ac:dyDescent="0.3">
      <c r="A681" s="11">
        <v>1099</v>
      </c>
      <c r="B681" s="12">
        <v>46139</v>
      </c>
      <c r="C681" s="4">
        <f t="shared" si="84"/>
        <v>2026</v>
      </c>
      <c r="D681" s="5">
        <f t="shared" si="85"/>
        <v>2</v>
      </c>
      <c r="E681" s="4">
        <f t="shared" si="86"/>
        <v>4</v>
      </c>
      <c r="F681" s="3" t="str">
        <f t="shared" si="87"/>
        <v>Apr</v>
      </c>
      <c r="G681" s="13" t="s">
        <v>20</v>
      </c>
      <c r="H681" s="13" t="s">
        <v>21</v>
      </c>
      <c r="I681" s="13" t="s">
        <v>28</v>
      </c>
      <c r="J681" s="13" t="s">
        <v>13</v>
      </c>
      <c r="K681" s="13" t="s">
        <v>9</v>
      </c>
      <c r="L681" s="13" t="s">
        <v>46</v>
      </c>
      <c r="M681" s="14">
        <v>1</v>
      </c>
      <c r="N681" s="15">
        <v>70.2</v>
      </c>
      <c r="O681" s="16">
        <v>0</v>
      </c>
      <c r="P681" s="15">
        <v>32.06</v>
      </c>
      <c r="Q681" s="15">
        <f t="shared" si="80"/>
        <v>70.2</v>
      </c>
      <c r="R681" s="15">
        <f t="shared" si="81"/>
        <v>32.06</v>
      </c>
      <c r="S681" s="15">
        <f t="shared" si="82"/>
        <v>38.14</v>
      </c>
      <c r="T681" s="17">
        <f t="shared" si="83"/>
        <v>0.5433048433048433</v>
      </c>
      <c r="U681" s="18">
        <v>1</v>
      </c>
    </row>
    <row r="682" spans="1:21" ht="15.6" x14ac:dyDescent="0.3">
      <c r="A682" s="2">
        <v>3500</v>
      </c>
      <c r="B682" s="3">
        <v>46139</v>
      </c>
      <c r="C682" s="4">
        <f t="shared" si="84"/>
        <v>2026</v>
      </c>
      <c r="D682" s="5">
        <f t="shared" si="85"/>
        <v>2</v>
      </c>
      <c r="E682" s="4">
        <f t="shared" si="86"/>
        <v>4</v>
      </c>
      <c r="F682" s="3" t="str">
        <f t="shared" si="87"/>
        <v>Apr</v>
      </c>
      <c r="G682" s="4" t="s">
        <v>6</v>
      </c>
      <c r="H682" s="4" t="s">
        <v>43</v>
      </c>
      <c r="I682" s="4" t="s">
        <v>2</v>
      </c>
      <c r="J682" s="4" t="s">
        <v>13</v>
      </c>
      <c r="K682" s="4" t="s">
        <v>34</v>
      </c>
      <c r="L682" s="4" t="s">
        <v>45</v>
      </c>
      <c r="M682" s="6">
        <v>4</v>
      </c>
      <c r="N682" s="7">
        <v>50.67</v>
      </c>
      <c r="O682" s="8">
        <v>0</v>
      </c>
      <c r="P682" s="7">
        <v>22.62</v>
      </c>
      <c r="Q682" s="7">
        <f t="shared" si="80"/>
        <v>202.68</v>
      </c>
      <c r="R682" s="7">
        <f t="shared" si="81"/>
        <v>90.48</v>
      </c>
      <c r="S682" s="7">
        <f t="shared" si="82"/>
        <v>112.2</v>
      </c>
      <c r="T682" s="9">
        <f t="shared" si="83"/>
        <v>0.55358200118413259</v>
      </c>
      <c r="U682" s="10">
        <v>1</v>
      </c>
    </row>
    <row r="683" spans="1:21" ht="15.6" x14ac:dyDescent="0.3">
      <c r="A683" s="11">
        <v>3856</v>
      </c>
      <c r="B683" s="12">
        <v>46139</v>
      </c>
      <c r="C683" s="4">
        <f t="shared" si="84"/>
        <v>2026</v>
      </c>
      <c r="D683" s="5">
        <f t="shared" si="85"/>
        <v>2</v>
      </c>
      <c r="E683" s="4">
        <f t="shared" si="86"/>
        <v>4</v>
      </c>
      <c r="F683" s="3" t="str">
        <f t="shared" si="87"/>
        <v>Apr</v>
      </c>
      <c r="G683" s="13" t="s">
        <v>6</v>
      </c>
      <c r="H683" s="13" t="s">
        <v>41</v>
      </c>
      <c r="I683" s="13" t="s">
        <v>19</v>
      </c>
      <c r="J683" s="13" t="s">
        <v>13</v>
      </c>
      <c r="K683" s="13" t="s">
        <v>14</v>
      </c>
      <c r="L683" s="13" t="s">
        <v>48</v>
      </c>
      <c r="M683" s="14">
        <v>3</v>
      </c>
      <c r="N683" s="15">
        <v>161.05000000000001</v>
      </c>
      <c r="O683" s="16">
        <v>0.05</v>
      </c>
      <c r="P683" s="15">
        <v>87.43</v>
      </c>
      <c r="Q683" s="15">
        <f t="shared" si="80"/>
        <v>458.99250000000001</v>
      </c>
      <c r="R683" s="15">
        <f t="shared" si="81"/>
        <v>262.29000000000002</v>
      </c>
      <c r="S683" s="15">
        <f t="shared" si="82"/>
        <v>196.70249999999999</v>
      </c>
      <c r="T683" s="17">
        <f t="shared" si="83"/>
        <v>0.4285527541299694</v>
      </c>
      <c r="U683" s="18">
        <v>1</v>
      </c>
    </row>
    <row r="684" spans="1:21" ht="15.6" x14ac:dyDescent="0.3">
      <c r="A684" s="2">
        <v>4044</v>
      </c>
      <c r="B684" s="3">
        <v>46139</v>
      </c>
      <c r="C684" s="4">
        <f t="shared" si="84"/>
        <v>2026</v>
      </c>
      <c r="D684" s="5">
        <f t="shared" si="85"/>
        <v>2</v>
      </c>
      <c r="E684" s="4">
        <f t="shared" si="86"/>
        <v>4</v>
      </c>
      <c r="F684" s="3" t="str">
        <f t="shared" si="87"/>
        <v>Apr</v>
      </c>
      <c r="G684" s="4" t="s">
        <v>6</v>
      </c>
      <c r="H684" s="4" t="s">
        <v>27</v>
      </c>
      <c r="I684" s="4" t="s">
        <v>8</v>
      </c>
      <c r="J684" s="4" t="s">
        <v>13</v>
      </c>
      <c r="K684" s="4" t="s">
        <v>34</v>
      </c>
      <c r="L684" s="4" t="s">
        <v>38</v>
      </c>
      <c r="M684" s="6">
        <v>10</v>
      </c>
      <c r="N684" s="7">
        <v>124.59</v>
      </c>
      <c r="O684" s="8">
        <v>0.15</v>
      </c>
      <c r="P684" s="7">
        <v>67.14</v>
      </c>
      <c r="Q684" s="7">
        <f t="shared" si="80"/>
        <v>1059.0150000000001</v>
      </c>
      <c r="R684" s="7">
        <f t="shared" si="81"/>
        <v>671.4</v>
      </c>
      <c r="S684" s="7">
        <f t="shared" si="82"/>
        <v>387.61500000000012</v>
      </c>
      <c r="T684" s="9">
        <f t="shared" si="83"/>
        <v>0.36601464568490538</v>
      </c>
      <c r="U684" s="10">
        <v>1</v>
      </c>
    </row>
    <row r="685" spans="1:21" ht="15.6" x14ac:dyDescent="0.3">
      <c r="A685" s="11">
        <v>4235</v>
      </c>
      <c r="B685" s="12">
        <v>46139</v>
      </c>
      <c r="C685" s="4">
        <f t="shared" si="84"/>
        <v>2026</v>
      </c>
      <c r="D685" s="5">
        <f t="shared" si="85"/>
        <v>2</v>
      </c>
      <c r="E685" s="4">
        <f t="shared" si="86"/>
        <v>4</v>
      </c>
      <c r="F685" s="3" t="str">
        <f t="shared" si="87"/>
        <v>Apr</v>
      </c>
      <c r="G685" s="13" t="s">
        <v>11</v>
      </c>
      <c r="H685" s="13" t="s">
        <v>52</v>
      </c>
      <c r="I685" s="13" t="s">
        <v>2</v>
      </c>
      <c r="J685" s="13" t="s">
        <v>16</v>
      </c>
      <c r="K685" s="13" t="s">
        <v>34</v>
      </c>
      <c r="L685" s="13" t="s">
        <v>45</v>
      </c>
      <c r="M685" s="14">
        <v>1</v>
      </c>
      <c r="N685" s="15">
        <v>50.18</v>
      </c>
      <c r="O685" s="16">
        <v>0</v>
      </c>
      <c r="P685" s="15">
        <v>22.05</v>
      </c>
      <c r="Q685" s="15">
        <f t="shared" si="80"/>
        <v>50.18</v>
      </c>
      <c r="R685" s="15">
        <f t="shared" si="81"/>
        <v>22.05</v>
      </c>
      <c r="S685" s="15">
        <f t="shared" si="82"/>
        <v>28.13</v>
      </c>
      <c r="T685" s="17">
        <f t="shared" si="83"/>
        <v>0.56058190514149064</v>
      </c>
      <c r="U685" s="18">
        <v>1</v>
      </c>
    </row>
    <row r="686" spans="1:21" ht="15.6" x14ac:dyDescent="0.3">
      <c r="A686" s="2">
        <v>122</v>
      </c>
      <c r="B686" s="3">
        <v>46140</v>
      </c>
      <c r="C686" s="4">
        <f t="shared" si="84"/>
        <v>2026</v>
      </c>
      <c r="D686" s="5">
        <f t="shared" si="85"/>
        <v>2</v>
      </c>
      <c r="E686" s="4">
        <f t="shared" si="86"/>
        <v>4</v>
      </c>
      <c r="F686" s="3" t="str">
        <f t="shared" si="87"/>
        <v>Apr</v>
      </c>
      <c r="G686" s="4" t="s">
        <v>6</v>
      </c>
      <c r="H686" s="4" t="s">
        <v>41</v>
      </c>
      <c r="I686" s="4" t="s">
        <v>2</v>
      </c>
      <c r="J686" s="4" t="s">
        <v>13</v>
      </c>
      <c r="K686" s="4" t="s">
        <v>23</v>
      </c>
      <c r="L686" s="4" t="s">
        <v>40</v>
      </c>
      <c r="M686" s="6">
        <v>1</v>
      </c>
      <c r="N686" s="7">
        <v>83.38</v>
      </c>
      <c r="O686" s="8">
        <v>0</v>
      </c>
      <c r="P686" s="7">
        <v>38.979999999999997</v>
      </c>
      <c r="Q686" s="7">
        <f t="shared" si="80"/>
        <v>83.38</v>
      </c>
      <c r="R686" s="7">
        <f t="shared" si="81"/>
        <v>38.979999999999997</v>
      </c>
      <c r="S686" s="7">
        <f t="shared" si="82"/>
        <v>44.4</v>
      </c>
      <c r="T686" s="9">
        <f t="shared" si="83"/>
        <v>0.53250179899256422</v>
      </c>
      <c r="U686" s="10">
        <v>1</v>
      </c>
    </row>
    <row r="687" spans="1:21" ht="15.6" x14ac:dyDescent="0.3">
      <c r="A687" s="11">
        <v>239</v>
      </c>
      <c r="B687" s="12">
        <v>46140</v>
      </c>
      <c r="C687" s="4">
        <f t="shared" si="84"/>
        <v>2026</v>
      </c>
      <c r="D687" s="5">
        <f t="shared" si="85"/>
        <v>2</v>
      </c>
      <c r="E687" s="4">
        <f t="shared" si="86"/>
        <v>4</v>
      </c>
      <c r="F687" s="3" t="str">
        <f t="shared" si="87"/>
        <v>Apr</v>
      </c>
      <c r="G687" s="13" t="s">
        <v>20</v>
      </c>
      <c r="H687" s="13" t="s">
        <v>31</v>
      </c>
      <c r="I687" s="13" t="s">
        <v>2</v>
      </c>
      <c r="J687" s="13" t="s">
        <v>3</v>
      </c>
      <c r="K687" s="13" t="s">
        <v>14</v>
      </c>
      <c r="L687" s="13" t="s">
        <v>15</v>
      </c>
      <c r="M687" s="14">
        <v>1</v>
      </c>
      <c r="N687" s="15">
        <v>35.549999999999997</v>
      </c>
      <c r="O687" s="16">
        <v>0.05</v>
      </c>
      <c r="P687" s="15">
        <v>13.25</v>
      </c>
      <c r="Q687" s="15">
        <f t="shared" si="80"/>
        <v>33.772499999999994</v>
      </c>
      <c r="R687" s="15">
        <f t="shared" si="81"/>
        <v>13.25</v>
      </c>
      <c r="S687" s="15">
        <f t="shared" si="82"/>
        <v>20.522499999999994</v>
      </c>
      <c r="T687" s="17">
        <f t="shared" si="83"/>
        <v>0.60766896143311855</v>
      </c>
      <c r="U687" s="18">
        <v>1</v>
      </c>
    </row>
    <row r="688" spans="1:21" ht="15.6" x14ac:dyDescent="0.3">
      <c r="A688" s="2">
        <v>356</v>
      </c>
      <c r="B688" s="3">
        <v>46140</v>
      </c>
      <c r="C688" s="4">
        <f t="shared" si="84"/>
        <v>2026</v>
      </c>
      <c r="D688" s="5">
        <f t="shared" si="85"/>
        <v>2</v>
      </c>
      <c r="E688" s="4">
        <f t="shared" si="86"/>
        <v>4</v>
      </c>
      <c r="F688" s="3" t="str">
        <f t="shared" si="87"/>
        <v>Apr</v>
      </c>
      <c r="G688" s="4" t="s">
        <v>20</v>
      </c>
      <c r="H688" s="4" t="s">
        <v>33</v>
      </c>
      <c r="I688" s="4" t="s">
        <v>19</v>
      </c>
      <c r="J688" s="4" t="s">
        <v>13</v>
      </c>
      <c r="K688" s="4" t="s">
        <v>9</v>
      </c>
      <c r="L688" s="4" t="s">
        <v>37</v>
      </c>
      <c r="M688" s="6">
        <v>1</v>
      </c>
      <c r="N688" s="7">
        <v>154.36000000000001</v>
      </c>
      <c r="O688" s="8">
        <v>0</v>
      </c>
      <c r="P688" s="7">
        <v>77.760000000000005</v>
      </c>
      <c r="Q688" s="7">
        <f t="shared" si="80"/>
        <v>154.36000000000001</v>
      </c>
      <c r="R688" s="7">
        <f t="shared" si="81"/>
        <v>77.760000000000005</v>
      </c>
      <c r="S688" s="7">
        <f t="shared" si="82"/>
        <v>76.600000000000009</v>
      </c>
      <c r="T688" s="9">
        <f t="shared" si="83"/>
        <v>0.49624254988338951</v>
      </c>
      <c r="U688" s="10">
        <v>1</v>
      </c>
    </row>
    <row r="689" spans="1:21" ht="15.6" x14ac:dyDescent="0.3">
      <c r="A689" s="11">
        <v>785</v>
      </c>
      <c r="B689" s="12">
        <v>46140</v>
      </c>
      <c r="C689" s="4">
        <f t="shared" si="84"/>
        <v>2026</v>
      </c>
      <c r="D689" s="5">
        <f t="shared" si="85"/>
        <v>2</v>
      </c>
      <c r="E689" s="4">
        <f t="shared" si="86"/>
        <v>4</v>
      </c>
      <c r="F689" s="3" t="str">
        <f t="shared" si="87"/>
        <v>Apr</v>
      </c>
      <c r="G689" s="13" t="s">
        <v>0</v>
      </c>
      <c r="H689" s="13" t="s">
        <v>36</v>
      </c>
      <c r="I689" s="13" t="s">
        <v>28</v>
      </c>
      <c r="J689" s="13" t="s">
        <v>13</v>
      </c>
      <c r="K689" s="13" t="s">
        <v>9</v>
      </c>
      <c r="L689" s="13" t="s">
        <v>37</v>
      </c>
      <c r="M689" s="14">
        <v>1</v>
      </c>
      <c r="N689" s="15">
        <v>155.68</v>
      </c>
      <c r="O689" s="16">
        <v>0</v>
      </c>
      <c r="P689" s="15">
        <v>77.97</v>
      </c>
      <c r="Q689" s="15">
        <f t="shared" si="80"/>
        <v>155.68</v>
      </c>
      <c r="R689" s="15">
        <f t="shared" si="81"/>
        <v>77.97</v>
      </c>
      <c r="S689" s="15">
        <f t="shared" si="82"/>
        <v>77.710000000000008</v>
      </c>
      <c r="T689" s="17">
        <f t="shared" si="83"/>
        <v>0.49916495375128472</v>
      </c>
      <c r="U689" s="18">
        <v>1</v>
      </c>
    </row>
    <row r="690" spans="1:21" ht="15.6" x14ac:dyDescent="0.3">
      <c r="A690" s="2">
        <v>2325</v>
      </c>
      <c r="B690" s="3">
        <v>46140</v>
      </c>
      <c r="C690" s="4">
        <f t="shared" si="84"/>
        <v>2026</v>
      </c>
      <c r="D690" s="5">
        <f t="shared" si="85"/>
        <v>2</v>
      </c>
      <c r="E690" s="4">
        <f t="shared" si="86"/>
        <v>4</v>
      </c>
      <c r="F690" s="3" t="str">
        <f t="shared" si="87"/>
        <v>Apr</v>
      </c>
      <c r="G690" s="4" t="s">
        <v>0</v>
      </c>
      <c r="H690" s="4" t="s">
        <v>1</v>
      </c>
      <c r="I690" s="4" t="s">
        <v>2</v>
      </c>
      <c r="J690" s="4" t="s">
        <v>3</v>
      </c>
      <c r="K690" s="4" t="s">
        <v>34</v>
      </c>
      <c r="L690" s="4" t="s">
        <v>35</v>
      </c>
      <c r="M690" s="6">
        <v>1</v>
      </c>
      <c r="N690" s="7">
        <v>40.950000000000003</v>
      </c>
      <c r="O690" s="8">
        <v>0.15</v>
      </c>
      <c r="P690" s="7">
        <v>14.89</v>
      </c>
      <c r="Q690" s="7">
        <f t="shared" si="80"/>
        <v>34.807500000000005</v>
      </c>
      <c r="R690" s="7">
        <f t="shared" si="81"/>
        <v>14.89</v>
      </c>
      <c r="S690" s="7">
        <f t="shared" si="82"/>
        <v>19.917500000000004</v>
      </c>
      <c r="T690" s="9">
        <f t="shared" si="83"/>
        <v>0.57221863104216053</v>
      </c>
      <c r="U690" s="10">
        <v>1</v>
      </c>
    </row>
    <row r="691" spans="1:21" ht="15.6" x14ac:dyDescent="0.3">
      <c r="A691" s="11">
        <v>2566</v>
      </c>
      <c r="B691" s="12">
        <v>46140</v>
      </c>
      <c r="C691" s="4">
        <f t="shared" si="84"/>
        <v>2026</v>
      </c>
      <c r="D691" s="5">
        <f t="shared" si="85"/>
        <v>2</v>
      </c>
      <c r="E691" s="4">
        <f t="shared" si="86"/>
        <v>4</v>
      </c>
      <c r="F691" s="3" t="str">
        <f t="shared" si="87"/>
        <v>Apr</v>
      </c>
      <c r="G691" s="13" t="s">
        <v>20</v>
      </c>
      <c r="H691" s="13" t="s">
        <v>47</v>
      </c>
      <c r="I691" s="13" t="s">
        <v>28</v>
      </c>
      <c r="J691" s="13" t="s">
        <v>3</v>
      </c>
      <c r="K691" s="13" t="s">
        <v>14</v>
      </c>
      <c r="L691" s="13" t="s">
        <v>32</v>
      </c>
      <c r="M691" s="14">
        <v>3</v>
      </c>
      <c r="N691" s="15">
        <v>47.28</v>
      </c>
      <c r="O691" s="16">
        <v>0.05</v>
      </c>
      <c r="P691" s="15">
        <v>18.52</v>
      </c>
      <c r="Q691" s="15">
        <f t="shared" si="80"/>
        <v>134.74799999999999</v>
      </c>
      <c r="R691" s="15">
        <f t="shared" si="81"/>
        <v>55.56</v>
      </c>
      <c r="S691" s="15">
        <f t="shared" si="82"/>
        <v>79.187999999999988</v>
      </c>
      <c r="T691" s="17">
        <f t="shared" si="83"/>
        <v>0.58767477068305274</v>
      </c>
      <c r="U691" s="18">
        <v>1</v>
      </c>
    </row>
    <row r="692" spans="1:21" ht="15.6" x14ac:dyDescent="0.3">
      <c r="A692" s="2">
        <v>3105</v>
      </c>
      <c r="B692" s="3">
        <v>46140</v>
      </c>
      <c r="C692" s="4">
        <f t="shared" si="84"/>
        <v>2026</v>
      </c>
      <c r="D692" s="5">
        <f t="shared" si="85"/>
        <v>2</v>
      </c>
      <c r="E692" s="4">
        <f t="shared" si="86"/>
        <v>4</v>
      </c>
      <c r="F692" s="3" t="str">
        <f t="shared" si="87"/>
        <v>Apr</v>
      </c>
      <c r="G692" s="4" t="s">
        <v>20</v>
      </c>
      <c r="H692" s="4" t="s">
        <v>31</v>
      </c>
      <c r="I692" s="4" t="s">
        <v>2</v>
      </c>
      <c r="J692" s="4" t="s">
        <v>3</v>
      </c>
      <c r="K692" s="4" t="s">
        <v>34</v>
      </c>
      <c r="L692" s="4" t="s">
        <v>45</v>
      </c>
      <c r="M692" s="6">
        <v>4</v>
      </c>
      <c r="N692" s="7">
        <v>51.57</v>
      </c>
      <c r="O692" s="8">
        <v>0.1</v>
      </c>
      <c r="P692" s="7">
        <v>22.58</v>
      </c>
      <c r="Q692" s="7">
        <f t="shared" si="80"/>
        <v>185.65200000000002</v>
      </c>
      <c r="R692" s="7">
        <f t="shared" si="81"/>
        <v>90.32</v>
      </c>
      <c r="S692" s="7">
        <f t="shared" si="82"/>
        <v>95.332000000000022</v>
      </c>
      <c r="T692" s="9">
        <f t="shared" si="83"/>
        <v>0.51349837330058401</v>
      </c>
      <c r="U692" s="10">
        <v>1</v>
      </c>
    </row>
    <row r="693" spans="1:21" ht="15.6" x14ac:dyDescent="0.3">
      <c r="A693" s="11">
        <v>3167</v>
      </c>
      <c r="B693" s="12">
        <v>46140</v>
      </c>
      <c r="C693" s="4">
        <f t="shared" si="84"/>
        <v>2026</v>
      </c>
      <c r="D693" s="5">
        <f t="shared" si="85"/>
        <v>2</v>
      </c>
      <c r="E693" s="4">
        <f t="shared" si="86"/>
        <v>4</v>
      </c>
      <c r="F693" s="3" t="str">
        <f t="shared" si="87"/>
        <v>Apr</v>
      </c>
      <c r="G693" s="13" t="s">
        <v>20</v>
      </c>
      <c r="H693" s="13" t="s">
        <v>33</v>
      </c>
      <c r="I693" s="13" t="s">
        <v>2</v>
      </c>
      <c r="J693" s="13" t="s">
        <v>16</v>
      </c>
      <c r="K693" s="13" t="s">
        <v>4</v>
      </c>
      <c r="L693" s="13" t="s">
        <v>22</v>
      </c>
      <c r="M693" s="14">
        <v>1</v>
      </c>
      <c r="N693" s="15">
        <v>51.61</v>
      </c>
      <c r="O693" s="16">
        <v>0</v>
      </c>
      <c r="P693" s="15">
        <v>23</v>
      </c>
      <c r="Q693" s="15">
        <f t="shared" si="80"/>
        <v>51.61</v>
      </c>
      <c r="R693" s="15">
        <f t="shared" si="81"/>
        <v>23</v>
      </c>
      <c r="S693" s="15">
        <f t="shared" si="82"/>
        <v>28.61</v>
      </c>
      <c r="T693" s="17">
        <f t="shared" si="83"/>
        <v>0.55434993218368533</v>
      </c>
      <c r="U693" s="18">
        <v>1</v>
      </c>
    </row>
    <row r="694" spans="1:21" ht="15.6" x14ac:dyDescent="0.3">
      <c r="A694" s="2">
        <v>4396</v>
      </c>
      <c r="B694" s="3">
        <v>46140</v>
      </c>
      <c r="C694" s="4">
        <f t="shared" si="84"/>
        <v>2026</v>
      </c>
      <c r="D694" s="5">
        <f t="shared" si="85"/>
        <v>2</v>
      </c>
      <c r="E694" s="4">
        <f t="shared" si="86"/>
        <v>4</v>
      </c>
      <c r="F694" s="3" t="str">
        <f t="shared" si="87"/>
        <v>Apr</v>
      </c>
      <c r="G694" s="4" t="s">
        <v>0</v>
      </c>
      <c r="H694" s="4" t="s">
        <v>50</v>
      </c>
      <c r="I694" s="4" t="s">
        <v>19</v>
      </c>
      <c r="J694" s="4" t="s">
        <v>3</v>
      </c>
      <c r="K694" s="4" t="s">
        <v>34</v>
      </c>
      <c r="L694" s="4" t="s">
        <v>45</v>
      </c>
      <c r="M694" s="6">
        <v>1</v>
      </c>
      <c r="N694" s="7">
        <v>50.56</v>
      </c>
      <c r="O694" s="8">
        <v>0.05</v>
      </c>
      <c r="P694" s="7">
        <v>22.06</v>
      </c>
      <c r="Q694" s="7">
        <f t="shared" si="80"/>
        <v>48.031999999999996</v>
      </c>
      <c r="R694" s="7">
        <f t="shared" si="81"/>
        <v>22.06</v>
      </c>
      <c r="S694" s="7">
        <f t="shared" si="82"/>
        <v>25.971999999999998</v>
      </c>
      <c r="T694" s="9">
        <f t="shared" si="83"/>
        <v>0.54072285143237842</v>
      </c>
      <c r="U694" s="10">
        <v>1</v>
      </c>
    </row>
    <row r="695" spans="1:21" ht="15.6" x14ac:dyDescent="0.3">
      <c r="A695" s="11">
        <v>4475</v>
      </c>
      <c r="B695" s="12">
        <v>46140</v>
      </c>
      <c r="C695" s="4">
        <f t="shared" si="84"/>
        <v>2026</v>
      </c>
      <c r="D695" s="5">
        <f t="shared" si="85"/>
        <v>2</v>
      </c>
      <c r="E695" s="4">
        <f t="shared" si="86"/>
        <v>4</v>
      </c>
      <c r="F695" s="3" t="str">
        <f t="shared" si="87"/>
        <v>Apr</v>
      </c>
      <c r="G695" s="13" t="s">
        <v>11</v>
      </c>
      <c r="H695" s="13" t="s">
        <v>25</v>
      </c>
      <c r="I695" s="13" t="s">
        <v>28</v>
      </c>
      <c r="J695" s="13" t="s">
        <v>16</v>
      </c>
      <c r="K695" s="13" t="s">
        <v>14</v>
      </c>
      <c r="L695" s="13" t="s">
        <v>48</v>
      </c>
      <c r="M695" s="14">
        <v>2</v>
      </c>
      <c r="N695" s="15">
        <v>165.74</v>
      </c>
      <c r="O695" s="16">
        <v>0</v>
      </c>
      <c r="P695" s="15">
        <v>87.73</v>
      </c>
      <c r="Q695" s="15">
        <f t="shared" si="80"/>
        <v>331.48</v>
      </c>
      <c r="R695" s="15">
        <f t="shared" si="81"/>
        <v>175.46</v>
      </c>
      <c r="S695" s="15">
        <f t="shared" si="82"/>
        <v>156.02000000000001</v>
      </c>
      <c r="T695" s="17">
        <f t="shared" si="83"/>
        <v>0.47067696391939184</v>
      </c>
      <c r="U695" s="18">
        <v>1</v>
      </c>
    </row>
    <row r="696" spans="1:21" ht="15.6" x14ac:dyDescent="0.3">
      <c r="A696" s="2">
        <v>4482</v>
      </c>
      <c r="B696" s="3">
        <v>46140</v>
      </c>
      <c r="C696" s="4">
        <f t="shared" si="84"/>
        <v>2026</v>
      </c>
      <c r="D696" s="5">
        <f t="shared" si="85"/>
        <v>2</v>
      </c>
      <c r="E696" s="4">
        <f t="shared" si="86"/>
        <v>4</v>
      </c>
      <c r="F696" s="3" t="str">
        <f t="shared" si="87"/>
        <v>Apr</v>
      </c>
      <c r="G696" s="4" t="s">
        <v>11</v>
      </c>
      <c r="H696" s="4" t="s">
        <v>12</v>
      </c>
      <c r="I696" s="4" t="s">
        <v>2</v>
      </c>
      <c r="J696" s="4" t="s">
        <v>16</v>
      </c>
      <c r="K696" s="4" t="s">
        <v>34</v>
      </c>
      <c r="L696" s="4" t="s">
        <v>42</v>
      </c>
      <c r="M696" s="6">
        <v>3</v>
      </c>
      <c r="N696" s="7">
        <v>36.770000000000003</v>
      </c>
      <c r="O696" s="8">
        <v>0</v>
      </c>
      <c r="P696" s="7">
        <v>13.63</v>
      </c>
      <c r="Q696" s="7">
        <f t="shared" si="80"/>
        <v>110.31</v>
      </c>
      <c r="R696" s="7">
        <f t="shared" si="81"/>
        <v>40.89</v>
      </c>
      <c r="S696" s="7">
        <f t="shared" si="82"/>
        <v>69.42</v>
      </c>
      <c r="T696" s="9">
        <f t="shared" si="83"/>
        <v>0.62931737829752521</v>
      </c>
      <c r="U696" s="10">
        <v>1</v>
      </c>
    </row>
    <row r="697" spans="1:21" ht="15.6" x14ac:dyDescent="0.3">
      <c r="A697" s="11">
        <v>5022</v>
      </c>
      <c r="B697" s="12">
        <v>46140</v>
      </c>
      <c r="C697" s="4">
        <f t="shared" si="84"/>
        <v>2026</v>
      </c>
      <c r="D697" s="5">
        <f t="shared" si="85"/>
        <v>2</v>
      </c>
      <c r="E697" s="4">
        <f t="shared" si="86"/>
        <v>4</v>
      </c>
      <c r="F697" s="3" t="str">
        <f t="shared" si="87"/>
        <v>Apr</v>
      </c>
      <c r="G697" s="13" t="s">
        <v>20</v>
      </c>
      <c r="H697" s="13" t="s">
        <v>31</v>
      </c>
      <c r="I697" s="13" t="s">
        <v>2</v>
      </c>
      <c r="J697" s="13" t="s">
        <v>16</v>
      </c>
      <c r="K697" s="13" t="s">
        <v>23</v>
      </c>
      <c r="L697" s="13" t="s">
        <v>29</v>
      </c>
      <c r="M697" s="14">
        <v>2</v>
      </c>
      <c r="N697" s="15">
        <v>196.37</v>
      </c>
      <c r="O697" s="16">
        <v>0</v>
      </c>
      <c r="P697" s="15">
        <v>101.73</v>
      </c>
      <c r="Q697" s="15">
        <f t="shared" si="80"/>
        <v>392.74</v>
      </c>
      <c r="R697" s="15">
        <f t="shared" si="81"/>
        <v>203.46</v>
      </c>
      <c r="S697" s="15">
        <f t="shared" si="82"/>
        <v>189.28</v>
      </c>
      <c r="T697" s="17">
        <f t="shared" si="83"/>
        <v>0.48194734429902736</v>
      </c>
      <c r="U697" s="18">
        <v>1</v>
      </c>
    </row>
    <row r="698" spans="1:21" ht="15.6" x14ac:dyDescent="0.3">
      <c r="A698" s="2">
        <v>1304</v>
      </c>
      <c r="B698" s="3">
        <v>46141</v>
      </c>
      <c r="C698" s="4">
        <f t="shared" si="84"/>
        <v>2026</v>
      </c>
      <c r="D698" s="5">
        <f t="shared" si="85"/>
        <v>2</v>
      </c>
      <c r="E698" s="4">
        <f t="shared" si="86"/>
        <v>4</v>
      </c>
      <c r="F698" s="3" t="str">
        <f t="shared" si="87"/>
        <v>Apr</v>
      </c>
      <c r="G698" s="4" t="s">
        <v>0</v>
      </c>
      <c r="H698" s="4" t="s">
        <v>1</v>
      </c>
      <c r="I698" s="4" t="s">
        <v>28</v>
      </c>
      <c r="J698" s="4" t="s">
        <v>3</v>
      </c>
      <c r="K698" s="4" t="s">
        <v>14</v>
      </c>
      <c r="L698" s="4" t="s">
        <v>15</v>
      </c>
      <c r="M698" s="6">
        <v>2</v>
      </c>
      <c r="N698" s="7">
        <v>35.33</v>
      </c>
      <c r="O698" s="8">
        <v>0</v>
      </c>
      <c r="P698" s="7">
        <v>13.69</v>
      </c>
      <c r="Q698" s="7">
        <f t="shared" si="80"/>
        <v>70.66</v>
      </c>
      <c r="R698" s="7">
        <f t="shared" si="81"/>
        <v>27.38</v>
      </c>
      <c r="S698" s="7">
        <f t="shared" si="82"/>
        <v>43.28</v>
      </c>
      <c r="T698" s="9">
        <f t="shared" si="83"/>
        <v>0.61251061420888764</v>
      </c>
      <c r="U698" s="10">
        <v>1</v>
      </c>
    </row>
    <row r="699" spans="1:21" ht="15.6" x14ac:dyDescent="0.3">
      <c r="A699" s="11">
        <v>3008</v>
      </c>
      <c r="B699" s="12">
        <v>46141</v>
      </c>
      <c r="C699" s="4">
        <f t="shared" si="84"/>
        <v>2026</v>
      </c>
      <c r="D699" s="5">
        <f t="shared" si="85"/>
        <v>2</v>
      </c>
      <c r="E699" s="4">
        <f t="shared" si="86"/>
        <v>4</v>
      </c>
      <c r="F699" s="3" t="str">
        <f t="shared" si="87"/>
        <v>Apr</v>
      </c>
      <c r="G699" s="13" t="s">
        <v>11</v>
      </c>
      <c r="H699" s="13" t="s">
        <v>12</v>
      </c>
      <c r="I699" s="13" t="s">
        <v>8</v>
      </c>
      <c r="J699" s="13" t="s">
        <v>16</v>
      </c>
      <c r="K699" s="13" t="s">
        <v>14</v>
      </c>
      <c r="L699" s="13" t="s">
        <v>32</v>
      </c>
      <c r="M699" s="14">
        <v>4</v>
      </c>
      <c r="N699" s="15">
        <v>46.43</v>
      </c>
      <c r="O699" s="16">
        <v>0.1</v>
      </c>
      <c r="P699" s="15">
        <v>18.04</v>
      </c>
      <c r="Q699" s="15">
        <f t="shared" si="80"/>
        <v>167.148</v>
      </c>
      <c r="R699" s="15">
        <f t="shared" si="81"/>
        <v>72.16</v>
      </c>
      <c r="S699" s="15">
        <f t="shared" si="82"/>
        <v>94.988</v>
      </c>
      <c r="T699" s="17">
        <f t="shared" si="83"/>
        <v>0.56828678775695796</v>
      </c>
      <c r="U699" s="18">
        <v>1</v>
      </c>
    </row>
    <row r="700" spans="1:21" ht="15.6" x14ac:dyDescent="0.3">
      <c r="A700" s="2">
        <v>4140</v>
      </c>
      <c r="B700" s="3">
        <v>46141</v>
      </c>
      <c r="C700" s="4">
        <f t="shared" si="84"/>
        <v>2026</v>
      </c>
      <c r="D700" s="5">
        <f t="shared" si="85"/>
        <v>2</v>
      </c>
      <c r="E700" s="4">
        <f t="shared" si="86"/>
        <v>4</v>
      </c>
      <c r="F700" s="3" t="str">
        <f t="shared" si="87"/>
        <v>Apr</v>
      </c>
      <c r="G700" s="4" t="s">
        <v>20</v>
      </c>
      <c r="H700" s="4" t="s">
        <v>31</v>
      </c>
      <c r="I700" s="4" t="s">
        <v>28</v>
      </c>
      <c r="J700" s="4" t="s">
        <v>13</v>
      </c>
      <c r="K700" s="4" t="s">
        <v>34</v>
      </c>
      <c r="L700" s="4" t="s">
        <v>38</v>
      </c>
      <c r="M700" s="6">
        <v>1</v>
      </c>
      <c r="N700" s="7">
        <v>125.25</v>
      </c>
      <c r="O700" s="8">
        <v>0</v>
      </c>
      <c r="P700" s="7">
        <v>70.88</v>
      </c>
      <c r="Q700" s="7">
        <f t="shared" si="80"/>
        <v>125.25</v>
      </c>
      <c r="R700" s="7">
        <f t="shared" si="81"/>
        <v>70.88</v>
      </c>
      <c r="S700" s="7">
        <f t="shared" si="82"/>
        <v>54.370000000000005</v>
      </c>
      <c r="T700" s="9">
        <f t="shared" si="83"/>
        <v>0.43409181636726552</v>
      </c>
      <c r="U700" s="10">
        <v>1</v>
      </c>
    </row>
    <row r="701" spans="1:21" ht="15.6" x14ac:dyDescent="0.3">
      <c r="A701" s="11">
        <v>4151</v>
      </c>
      <c r="B701" s="12">
        <v>46141</v>
      </c>
      <c r="C701" s="4">
        <f t="shared" si="84"/>
        <v>2026</v>
      </c>
      <c r="D701" s="5">
        <f t="shared" si="85"/>
        <v>2</v>
      </c>
      <c r="E701" s="4">
        <f t="shared" si="86"/>
        <v>4</v>
      </c>
      <c r="F701" s="3" t="str">
        <f t="shared" si="87"/>
        <v>Apr</v>
      </c>
      <c r="G701" s="13" t="s">
        <v>6</v>
      </c>
      <c r="H701" s="13" t="s">
        <v>49</v>
      </c>
      <c r="I701" s="13" t="s">
        <v>2</v>
      </c>
      <c r="J701" s="13" t="s">
        <v>3</v>
      </c>
      <c r="K701" s="13" t="s">
        <v>23</v>
      </c>
      <c r="L701" s="13" t="s">
        <v>24</v>
      </c>
      <c r="M701" s="14">
        <v>1</v>
      </c>
      <c r="N701" s="15">
        <v>341.98</v>
      </c>
      <c r="O701" s="16">
        <v>0</v>
      </c>
      <c r="P701" s="15">
        <v>192.43</v>
      </c>
      <c r="Q701" s="15">
        <f t="shared" si="80"/>
        <v>341.98</v>
      </c>
      <c r="R701" s="15">
        <f t="shared" si="81"/>
        <v>192.43</v>
      </c>
      <c r="S701" s="15">
        <f t="shared" si="82"/>
        <v>149.55000000000001</v>
      </c>
      <c r="T701" s="17">
        <f t="shared" si="83"/>
        <v>0.43730627522077314</v>
      </c>
      <c r="U701" s="18">
        <v>1</v>
      </c>
    </row>
    <row r="702" spans="1:21" ht="15.6" x14ac:dyDescent="0.3">
      <c r="A702" s="2">
        <v>4650</v>
      </c>
      <c r="B702" s="3">
        <v>46141</v>
      </c>
      <c r="C702" s="4">
        <f t="shared" si="84"/>
        <v>2026</v>
      </c>
      <c r="D702" s="5">
        <f t="shared" si="85"/>
        <v>2</v>
      </c>
      <c r="E702" s="4">
        <f t="shared" si="86"/>
        <v>4</v>
      </c>
      <c r="F702" s="3" t="str">
        <f t="shared" si="87"/>
        <v>Apr</v>
      </c>
      <c r="G702" s="4" t="s">
        <v>6</v>
      </c>
      <c r="H702" s="4" t="s">
        <v>27</v>
      </c>
      <c r="I702" s="4" t="s">
        <v>28</v>
      </c>
      <c r="J702" s="4" t="s">
        <v>16</v>
      </c>
      <c r="K702" s="4" t="s">
        <v>34</v>
      </c>
      <c r="L702" s="4" t="s">
        <v>35</v>
      </c>
      <c r="M702" s="6">
        <v>1</v>
      </c>
      <c r="N702" s="7">
        <v>40.04</v>
      </c>
      <c r="O702" s="8">
        <v>0</v>
      </c>
      <c r="P702" s="7">
        <v>14.72</v>
      </c>
      <c r="Q702" s="7">
        <f t="shared" si="80"/>
        <v>40.04</v>
      </c>
      <c r="R702" s="7">
        <f t="shared" si="81"/>
        <v>14.72</v>
      </c>
      <c r="S702" s="7">
        <f t="shared" si="82"/>
        <v>25.32</v>
      </c>
      <c r="T702" s="9">
        <f t="shared" si="83"/>
        <v>0.63236763236763238</v>
      </c>
      <c r="U702" s="10">
        <v>1</v>
      </c>
    </row>
    <row r="703" spans="1:21" ht="15.6" x14ac:dyDescent="0.3">
      <c r="A703" s="11">
        <v>4897</v>
      </c>
      <c r="B703" s="12">
        <v>46141</v>
      </c>
      <c r="C703" s="4">
        <f t="shared" si="84"/>
        <v>2026</v>
      </c>
      <c r="D703" s="5">
        <f t="shared" si="85"/>
        <v>2</v>
      </c>
      <c r="E703" s="4">
        <f t="shared" si="86"/>
        <v>4</v>
      </c>
      <c r="F703" s="3" t="str">
        <f t="shared" si="87"/>
        <v>Apr</v>
      </c>
      <c r="G703" s="13" t="s">
        <v>20</v>
      </c>
      <c r="H703" s="13" t="s">
        <v>47</v>
      </c>
      <c r="I703" s="13" t="s">
        <v>2</v>
      </c>
      <c r="J703" s="13" t="s">
        <v>3</v>
      </c>
      <c r="K703" s="13" t="s">
        <v>4</v>
      </c>
      <c r="L703" s="13" t="s">
        <v>26</v>
      </c>
      <c r="M703" s="14">
        <v>3</v>
      </c>
      <c r="N703" s="15">
        <v>40.47</v>
      </c>
      <c r="O703" s="16">
        <v>0.05</v>
      </c>
      <c r="P703" s="15">
        <v>17.14</v>
      </c>
      <c r="Q703" s="15">
        <f t="shared" si="80"/>
        <v>115.33949999999999</v>
      </c>
      <c r="R703" s="15">
        <f t="shared" si="81"/>
        <v>51.42</v>
      </c>
      <c r="S703" s="15">
        <f t="shared" si="82"/>
        <v>63.919499999999985</v>
      </c>
      <c r="T703" s="17">
        <f t="shared" si="83"/>
        <v>0.5541856866034619</v>
      </c>
      <c r="U703" s="18">
        <v>1</v>
      </c>
    </row>
    <row r="704" spans="1:21" ht="15.6" x14ac:dyDescent="0.3">
      <c r="A704" s="2">
        <v>792</v>
      </c>
      <c r="B704" s="3">
        <v>46142</v>
      </c>
      <c r="C704" s="4">
        <f t="shared" si="84"/>
        <v>2026</v>
      </c>
      <c r="D704" s="5">
        <f t="shared" si="85"/>
        <v>2</v>
      </c>
      <c r="E704" s="4">
        <f t="shared" si="86"/>
        <v>4</v>
      </c>
      <c r="F704" s="3" t="str">
        <f t="shared" si="87"/>
        <v>Apr</v>
      </c>
      <c r="G704" s="4" t="s">
        <v>20</v>
      </c>
      <c r="H704" s="4" t="s">
        <v>33</v>
      </c>
      <c r="I704" s="4" t="s">
        <v>8</v>
      </c>
      <c r="J704" s="4" t="s">
        <v>3</v>
      </c>
      <c r="K704" s="4" t="s">
        <v>23</v>
      </c>
      <c r="L704" s="4" t="s">
        <v>40</v>
      </c>
      <c r="M704" s="6">
        <v>6</v>
      </c>
      <c r="N704" s="7">
        <v>83.7</v>
      </c>
      <c r="O704" s="8">
        <v>0.2</v>
      </c>
      <c r="P704" s="7">
        <v>38.58</v>
      </c>
      <c r="Q704" s="7">
        <f t="shared" si="80"/>
        <v>401.76000000000005</v>
      </c>
      <c r="R704" s="7">
        <f t="shared" si="81"/>
        <v>231.48</v>
      </c>
      <c r="S704" s="7">
        <f t="shared" si="82"/>
        <v>170.28000000000006</v>
      </c>
      <c r="T704" s="9">
        <f t="shared" si="83"/>
        <v>0.42383512544802876</v>
      </c>
      <c r="U704" s="10">
        <v>1</v>
      </c>
    </row>
    <row r="705" spans="1:21" ht="15.6" x14ac:dyDescent="0.3">
      <c r="A705" s="11">
        <v>1796</v>
      </c>
      <c r="B705" s="12">
        <v>46142</v>
      </c>
      <c r="C705" s="4">
        <f t="shared" si="84"/>
        <v>2026</v>
      </c>
      <c r="D705" s="5">
        <f t="shared" si="85"/>
        <v>2</v>
      </c>
      <c r="E705" s="4">
        <f t="shared" si="86"/>
        <v>4</v>
      </c>
      <c r="F705" s="3" t="str">
        <f t="shared" si="87"/>
        <v>Apr</v>
      </c>
      <c r="G705" s="13" t="s">
        <v>0</v>
      </c>
      <c r="H705" s="13" t="s">
        <v>50</v>
      </c>
      <c r="I705" s="13" t="s">
        <v>2</v>
      </c>
      <c r="J705" s="13" t="s">
        <v>3</v>
      </c>
      <c r="K705" s="13" t="s">
        <v>23</v>
      </c>
      <c r="L705" s="13" t="s">
        <v>40</v>
      </c>
      <c r="M705" s="14">
        <v>4</v>
      </c>
      <c r="N705" s="15">
        <v>83.27</v>
      </c>
      <c r="O705" s="16">
        <v>0</v>
      </c>
      <c r="P705" s="15">
        <v>39.979999999999997</v>
      </c>
      <c r="Q705" s="15">
        <f t="shared" si="80"/>
        <v>333.08</v>
      </c>
      <c r="R705" s="15">
        <f t="shared" si="81"/>
        <v>159.91999999999999</v>
      </c>
      <c r="S705" s="15">
        <f t="shared" si="82"/>
        <v>173.16</v>
      </c>
      <c r="T705" s="17">
        <f t="shared" si="83"/>
        <v>0.51987510507986068</v>
      </c>
      <c r="U705" s="18">
        <v>1</v>
      </c>
    </row>
    <row r="706" spans="1:21" ht="15.6" x14ac:dyDescent="0.3">
      <c r="A706" s="2">
        <v>3222</v>
      </c>
      <c r="B706" s="3">
        <v>46142</v>
      </c>
      <c r="C706" s="4">
        <f t="shared" si="84"/>
        <v>2026</v>
      </c>
      <c r="D706" s="5">
        <f t="shared" si="85"/>
        <v>2</v>
      </c>
      <c r="E706" s="4">
        <f t="shared" si="86"/>
        <v>4</v>
      </c>
      <c r="F706" s="3" t="str">
        <f t="shared" si="87"/>
        <v>Apr</v>
      </c>
      <c r="G706" s="4" t="s">
        <v>11</v>
      </c>
      <c r="H706" s="4" t="s">
        <v>52</v>
      </c>
      <c r="I706" s="4" t="s">
        <v>8</v>
      </c>
      <c r="J706" s="4" t="s">
        <v>16</v>
      </c>
      <c r="K706" s="4" t="s">
        <v>23</v>
      </c>
      <c r="L706" s="4" t="s">
        <v>51</v>
      </c>
      <c r="M706" s="6">
        <v>3</v>
      </c>
      <c r="N706" s="7">
        <v>126.03</v>
      </c>
      <c r="O706" s="8">
        <v>0.1</v>
      </c>
      <c r="P706" s="7">
        <v>61.75</v>
      </c>
      <c r="Q706" s="7">
        <f t="shared" ref="Q706:Q769" si="88">M706*N706*(1-O706)</f>
        <v>340.28100000000006</v>
      </c>
      <c r="R706" s="7">
        <f t="shared" ref="R706:R769" si="89">M706*P706</f>
        <v>185.25</v>
      </c>
      <c r="S706" s="7">
        <f t="shared" ref="S706:S769" si="90">Q706-R706</f>
        <v>155.03100000000006</v>
      </c>
      <c r="T706" s="9">
        <f t="shared" ref="T706:T769" si="91">IFERROR(S706/Q706,0)</f>
        <v>0.45559699189787273</v>
      </c>
      <c r="U706" s="10">
        <v>1</v>
      </c>
    </row>
    <row r="707" spans="1:21" ht="15.6" x14ac:dyDescent="0.3">
      <c r="A707" s="11">
        <v>3237</v>
      </c>
      <c r="B707" s="12">
        <v>46142</v>
      </c>
      <c r="C707" s="4">
        <f t="shared" ref="C707:C770" si="92">YEAR(B707)</f>
        <v>2026</v>
      </c>
      <c r="D707" s="5">
        <f t="shared" ref="D707:D770" si="93">ROUNDUP(MONTH(B707)/3,0)</f>
        <v>2</v>
      </c>
      <c r="E707" s="4">
        <f t="shared" ref="E707:E770" si="94">MONTH(B707)</f>
        <v>4</v>
      </c>
      <c r="F707" s="3" t="str">
        <f t="shared" ref="F707:F770" si="95">TEXT(B707,"MMM")</f>
        <v>Apr</v>
      </c>
      <c r="G707" s="13" t="s">
        <v>6</v>
      </c>
      <c r="H707" s="13" t="s">
        <v>49</v>
      </c>
      <c r="I707" s="13" t="s">
        <v>2</v>
      </c>
      <c r="J707" s="13" t="s">
        <v>13</v>
      </c>
      <c r="K707" s="13" t="s">
        <v>23</v>
      </c>
      <c r="L707" s="13" t="s">
        <v>51</v>
      </c>
      <c r="M707" s="14">
        <v>1</v>
      </c>
      <c r="N707" s="15">
        <v>122.86</v>
      </c>
      <c r="O707" s="16">
        <v>0.05</v>
      </c>
      <c r="P707" s="15">
        <v>59.22</v>
      </c>
      <c r="Q707" s="15">
        <f t="shared" si="88"/>
        <v>116.717</v>
      </c>
      <c r="R707" s="15">
        <f t="shared" si="89"/>
        <v>59.22</v>
      </c>
      <c r="S707" s="15">
        <f t="shared" si="90"/>
        <v>57.497</v>
      </c>
      <c r="T707" s="17">
        <f t="shared" si="91"/>
        <v>0.49261889870370212</v>
      </c>
      <c r="U707" s="18">
        <v>1</v>
      </c>
    </row>
    <row r="708" spans="1:21" ht="15.6" x14ac:dyDescent="0.3">
      <c r="A708" s="2">
        <v>3695</v>
      </c>
      <c r="B708" s="3">
        <v>46142</v>
      </c>
      <c r="C708" s="4">
        <f t="shared" si="92"/>
        <v>2026</v>
      </c>
      <c r="D708" s="5">
        <f t="shared" si="93"/>
        <v>2</v>
      </c>
      <c r="E708" s="4">
        <f t="shared" si="94"/>
        <v>4</v>
      </c>
      <c r="F708" s="3" t="str">
        <f t="shared" si="95"/>
        <v>Apr</v>
      </c>
      <c r="G708" s="4" t="s">
        <v>11</v>
      </c>
      <c r="H708" s="4" t="s">
        <v>12</v>
      </c>
      <c r="I708" s="4" t="s">
        <v>2</v>
      </c>
      <c r="J708" s="4" t="s">
        <v>13</v>
      </c>
      <c r="K708" s="4" t="s">
        <v>4</v>
      </c>
      <c r="L708" s="4" t="s">
        <v>26</v>
      </c>
      <c r="M708" s="6">
        <v>1</v>
      </c>
      <c r="N708" s="7">
        <v>39.44</v>
      </c>
      <c r="O708" s="8">
        <v>0.1</v>
      </c>
      <c r="P708" s="7">
        <v>16.63</v>
      </c>
      <c r="Q708" s="7">
        <f t="shared" si="88"/>
        <v>35.496000000000002</v>
      </c>
      <c r="R708" s="7">
        <f t="shared" si="89"/>
        <v>16.63</v>
      </c>
      <c r="S708" s="7">
        <f t="shared" si="90"/>
        <v>18.866000000000003</v>
      </c>
      <c r="T708" s="9">
        <f t="shared" si="91"/>
        <v>0.53149650664863657</v>
      </c>
      <c r="U708" s="10">
        <v>1</v>
      </c>
    </row>
    <row r="709" spans="1:21" ht="15.6" x14ac:dyDescent="0.3">
      <c r="A709" s="11">
        <v>5148</v>
      </c>
      <c r="B709" s="12">
        <v>46142</v>
      </c>
      <c r="C709" s="4">
        <f t="shared" si="92"/>
        <v>2026</v>
      </c>
      <c r="D709" s="5">
        <f t="shared" si="93"/>
        <v>2</v>
      </c>
      <c r="E709" s="4">
        <f t="shared" si="94"/>
        <v>4</v>
      </c>
      <c r="F709" s="3" t="str">
        <f t="shared" si="95"/>
        <v>Apr</v>
      </c>
      <c r="G709" s="13" t="s">
        <v>11</v>
      </c>
      <c r="H709" s="13" t="s">
        <v>39</v>
      </c>
      <c r="I709" s="13" t="s">
        <v>2</v>
      </c>
      <c r="J709" s="13" t="s">
        <v>3</v>
      </c>
      <c r="K709" s="13" t="s">
        <v>14</v>
      </c>
      <c r="L709" s="13" t="s">
        <v>44</v>
      </c>
      <c r="M709" s="14">
        <v>1</v>
      </c>
      <c r="N709" s="15">
        <v>130.34</v>
      </c>
      <c r="O709" s="16">
        <v>0.1</v>
      </c>
      <c r="P709" s="15">
        <v>66.680000000000007</v>
      </c>
      <c r="Q709" s="15">
        <f t="shared" si="88"/>
        <v>117.30600000000001</v>
      </c>
      <c r="R709" s="15">
        <f t="shared" si="89"/>
        <v>66.680000000000007</v>
      </c>
      <c r="S709" s="15">
        <f t="shared" si="90"/>
        <v>50.626000000000005</v>
      </c>
      <c r="T709" s="17">
        <f t="shared" si="91"/>
        <v>0.43157212759790631</v>
      </c>
      <c r="U709" s="18">
        <v>1</v>
      </c>
    </row>
    <row r="710" spans="1:21" ht="15.6" x14ac:dyDescent="0.3">
      <c r="A710" s="2">
        <v>534</v>
      </c>
      <c r="B710" s="3">
        <v>46143</v>
      </c>
      <c r="C710" s="4">
        <f t="shared" si="92"/>
        <v>2026</v>
      </c>
      <c r="D710" s="5">
        <f t="shared" si="93"/>
        <v>2</v>
      </c>
      <c r="E710" s="4">
        <f t="shared" si="94"/>
        <v>5</v>
      </c>
      <c r="F710" s="3" t="str">
        <f t="shared" si="95"/>
        <v>May</v>
      </c>
      <c r="G710" s="4" t="s">
        <v>6</v>
      </c>
      <c r="H710" s="4" t="s">
        <v>43</v>
      </c>
      <c r="I710" s="4" t="s">
        <v>2</v>
      </c>
      <c r="J710" s="4" t="s">
        <v>16</v>
      </c>
      <c r="K710" s="4" t="s">
        <v>9</v>
      </c>
      <c r="L710" s="4" t="s">
        <v>37</v>
      </c>
      <c r="M710" s="6">
        <v>1</v>
      </c>
      <c r="N710" s="7">
        <v>154.86000000000001</v>
      </c>
      <c r="O710" s="8">
        <v>0</v>
      </c>
      <c r="P710" s="7">
        <v>78.37</v>
      </c>
      <c r="Q710" s="7">
        <f t="shared" si="88"/>
        <v>154.86000000000001</v>
      </c>
      <c r="R710" s="7">
        <f t="shared" si="89"/>
        <v>78.37</v>
      </c>
      <c r="S710" s="7">
        <f t="shared" si="90"/>
        <v>76.490000000000009</v>
      </c>
      <c r="T710" s="9">
        <f t="shared" si="91"/>
        <v>0.49393000129148912</v>
      </c>
      <c r="U710" s="10">
        <v>1</v>
      </c>
    </row>
    <row r="711" spans="1:21" ht="15.6" x14ac:dyDescent="0.3">
      <c r="A711" s="11">
        <v>551</v>
      </c>
      <c r="B711" s="12">
        <v>46143</v>
      </c>
      <c r="C711" s="4">
        <f t="shared" si="92"/>
        <v>2026</v>
      </c>
      <c r="D711" s="5">
        <f t="shared" si="93"/>
        <v>2</v>
      </c>
      <c r="E711" s="4">
        <f t="shared" si="94"/>
        <v>5</v>
      </c>
      <c r="F711" s="3" t="str">
        <f t="shared" si="95"/>
        <v>May</v>
      </c>
      <c r="G711" s="13" t="s">
        <v>20</v>
      </c>
      <c r="H711" s="13" t="s">
        <v>33</v>
      </c>
      <c r="I711" s="13" t="s">
        <v>19</v>
      </c>
      <c r="J711" s="13" t="s">
        <v>3</v>
      </c>
      <c r="K711" s="13" t="s">
        <v>4</v>
      </c>
      <c r="L711" s="13" t="s">
        <v>30</v>
      </c>
      <c r="M711" s="14">
        <v>4</v>
      </c>
      <c r="N711" s="15">
        <v>103.64</v>
      </c>
      <c r="O711" s="16">
        <v>0</v>
      </c>
      <c r="P711" s="15">
        <v>50.59</v>
      </c>
      <c r="Q711" s="15">
        <f t="shared" si="88"/>
        <v>414.56</v>
      </c>
      <c r="R711" s="15">
        <f t="shared" si="89"/>
        <v>202.36</v>
      </c>
      <c r="S711" s="15">
        <f t="shared" si="90"/>
        <v>212.2</v>
      </c>
      <c r="T711" s="17">
        <f t="shared" si="91"/>
        <v>0.51186800463141646</v>
      </c>
      <c r="U711" s="18">
        <v>1</v>
      </c>
    </row>
    <row r="712" spans="1:21" ht="15.6" x14ac:dyDescent="0.3">
      <c r="A712" s="2">
        <v>2110</v>
      </c>
      <c r="B712" s="3">
        <v>46143</v>
      </c>
      <c r="C712" s="4">
        <f t="shared" si="92"/>
        <v>2026</v>
      </c>
      <c r="D712" s="5">
        <f t="shared" si="93"/>
        <v>2</v>
      </c>
      <c r="E712" s="4">
        <f t="shared" si="94"/>
        <v>5</v>
      </c>
      <c r="F712" s="3" t="str">
        <f t="shared" si="95"/>
        <v>May</v>
      </c>
      <c r="G712" s="4" t="s">
        <v>0</v>
      </c>
      <c r="H712" s="4" t="s">
        <v>50</v>
      </c>
      <c r="I712" s="4" t="s">
        <v>2</v>
      </c>
      <c r="J712" s="4" t="s">
        <v>3</v>
      </c>
      <c r="K712" s="4" t="s">
        <v>14</v>
      </c>
      <c r="L712" s="4" t="s">
        <v>48</v>
      </c>
      <c r="M712" s="6">
        <v>1</v>
      </c>
      <c r="N712" s="7">
        <v>164.49</v>
      </c>
      <c r="O712" s="8">
        <v>0.05</v>
      </c>
      <c r="P712" s="7">
        <v>87.81</v>
      </c>
      <c r="Q712" s="7">
        <f t="shared" si="88"/>
        <v>156.2655</v>
      </c>
      <c r="R712" s="7">
        <f t="shared" si="89"/>
        <v>87.81</v>
      </c>
      <c r="S712" s="7">
        <f t="shared" si="90"/>
        <v>68.455500000000001</v>
      </c>
      <c r="T712" s="9">
        <f t="shared" si="91"/>
        <v>0.43807174328306631</v>
      </c>
      <c r="U712" s="10">
        <v>1</v>
      </c>
    </row>
    <row r="713" spans="1:21" ht="15.6" x14ac:dyDescent="0.3">
      <c r="A713" s="11">
        <v>2217</v>
      </c>
      <c r="B713" s="12">
        <v>46143</v>
      </c>
      <c r="C713" s="4">
        <f t="shared" si="92"/>
        <v>2026</v>
      </c>
      <c r="D713" s="5">
        <f t="shared" si="93"/>
        <v>2</v>
      </c>
      <c r="E713" s="4">
        <f t="shared" si="94"/>
        <v>5</v>
      </c>
      <c r="F713" s="3" t="str">
        <f t="shared" si="95"/>
        <v>May</v>
      </c>
      <c r="G713" s="13" t="s">
        <v>20</v>
      </c>
      <c r="H713" s="13" t="s">
        <v>33</v>
      </c>
      <c r="I713" s="13" t="s">
        <v>8</v>
      </c>
      <c r="J713" s="13" t="s">
        <v>3</v>
      </c>
      <c r="K713" s="13" t="s">
        <v>14</v>
      </c>
      <c r="L713" s="13" t="s">
        <v>48</v>
      </c>
      <c r="M713" s="14">
        <v>3</v>
      </c>
      <c r="N713" s="15">
        <v>163.44999999999999</v>
      </c>
      <c r="O713" s="16">
        <v>0.05</v>
      </c>
      <c r="P713" s="15">
        <v>87.54</v>
      </c>
      <c r="Q713" s="15">
        <f t="shared" si="88"/>
        <v>465.83249999999992</v>
      </c>
      <c r="R713" s="15">
        <f t="shared" si="89"/>
        <v>262.62</v>
      </c>
      <c r="S713" s="15">
        <f t="shared" si="90"/>
        <v>203.21249999999992</v>
      </c>
      <c r="T713" s="17">
        <f t="shared" si="91"/>
        <v>0.4362351274331438</v>
      </c>
      <c r="U713" s="18">
        <v>1</v>
      </c>
    </row>
    <row r="714" spans="1:21" ht="15.6" x14ac:dyDescent="0.3">
      <c r="A714" s="2">
        <v>2544</v>
      </c>
      <c r="B714" s="3">
        <v>46143</v>
      </c>
      <c r="C714" s="4">
        <f t="shared" si="92"/>
        <v>2026</v>
      </c>
      <c r="D714" s="5">
        <f t="shared" si="93"/>
        <v>2</v>
      </c>
      <c r="E714" s="4">
        <f t="shared" si="94"/>
        <v>5</v>
      </c>
      <c r="F714" s="3" t="str">
        <f t="shared" si="95"/>
        <v>May</v>
      </c>
      <c r="G714" s="4" t="s">
        <v>20</v>
      </c>
      <c r="H714" s="4" t="s">
        <v>21</v>
      </c>
      <c r="I714" s="4" t="s">
        <v>2</v>
      </c>
      <c r="J714" s="4" t="s">
        <v>3</v>
      </c>
      <c r="K714" s="4" t="s">
        <v>9</v>
      </c>
      <c r="L714" s="4" t="s">
        <v>46</v>
      </c>
      <c r="M714" s="6">
        <v>1</v>
      </c>
      <c r="N714" s="7">
        <v>71.87</v>
      </c>
      <c r="O714" s="8">
        <v>0.05</v>
      </c>
      <c r="P714" s="7">
        <v>31.97</v>
      </c>
      <c r="Q714" s="7">
        <f t="shared" si="88"/>
        <v>68.276499999999999</v>
      </c>
      <c r="R714" s="7">
        <f t="shared" si="89"/>
        <v>31.97</v>
      </c>
      <c r="S714" s="7">
        <f t="shared" si="90"/>
        <v>36.3065</v>
      </c>
      <c r="T714" s="9">
        <f t="shared" si="91"/>
        <v>0.53175690025118449</v>
      </c>
      <c r="U714" s="10">
        <v>1</v>
      </c>
    </row>
    <row r="715" spans="1:21" ht="15.6" x14ac:dyDescent="0.3">
      <c r="A715" s="11">
        <v>3678</v>
      </c>
      <c r="B715" s="12">
        <v>46143</v>
      </c>
      <c r="C715" s="4">
        <f t="shared" si="92"/>
        <v>2026</v>
      </c>
      <c r="D715" s="5">
        <f t="shared" si="93"/>
        <v>2</v>
      </c>
      <c r="E715" s="4">
        <f t="shared" si="94"/>
        <v>5</v>
      </c>
      <c r="F715" s="3" t="str">
        <f t="shared" si="95"/>
        <v>May</v>
      </c>
      <c r="G715" s="13" t="s">
        <v>6</v>
      </c>
      <c r="H715" s="13" t="s">
        <v>49</v>
      </c>
      <c r="I715" s="13" t="s">
        <v>28</v>
      </c>
      <c r="J715" s="13" t="s">
        <v>3</v>
      </c>
      <c r="K715" s="13" t="s">
        <v>23</v>
      </c>
      <c r="L715" s="13" t="s">
        <v>29</v>
      </c>
      <c r="M715" s="14">
        <v>2</v>
      </c>
      <c r="N715" s="15">
        <v>194.97</v>
      </c>
      <c r="O715" s="16">
        <v>0</v>
      </c>
      <c r="P715" s="15">
        <v>101.14</v>
      </c>
      <c r="Q715" s="15">
        <f t="shared" si="88"/>
        <v>389.94</v>
      </c>
      <c r="R715" s="15">
        <f t="shared" si="89"/>
        <v>202.28</v>
      </c>
      <c r="S715" s="15">
        <f t="shared" si="90"/>
        <v>187.66</v>
      </c>
      <c r="T715" s="17">
        <f t="shared" si="91"/>
        <v>0.48125352618351541</v>
      </c>
      <c r="U715" s="18">
        <v>1</v>
      </c>
    </row>
    <row r="716" spans="1:21" ht="15.6" x14ac:dyDescent="0.3">
      <c r="A716" s="2">
        <v>3726</v>
      </c>
      <c r="B716" s="3">
        <v>46143</v>
      </c>
      <c r="C716" s="4">
        <f t="shared" si="92"/>
        <v>2026</v>
      </c>
      <c r="D716" s="5">
        <f t="shared" si="93"/>
        <v>2</v>
      </c>
      <c r="E716" s="4">
        <f t="shared" si="94"/>
        <v>5</v>
      </c>
      <c r="F716" s="3" t="str">
        <f t="shared" si="95"/>
        <v>May</v>
      </c>
      <c r="G716" s="4" t="s">
        <v>20</v>
      </c>
      <c r="H716" s="4" t="s">
        <v>33</v>
      </c>
      <c r="I716" s="4" t="s">
        <v>28</v>
      </c>
      <c r="J716" s="4" t="s">
        <v>3</v>
      </c>
      <c r="K716" s="4" t="s">
        <v>4</v>
      </c>
      <c r="L716" s="4" t="s">
        <v>22</v>
      </c>
      <c r="M716" s="6">
        <v>2</v>
      </c>
      <c r="N716" s="7">
        <v>49.53</v>
      </c>
      <c r="O716" s="8">
        <v>0</v>
      </c>
      <c r="P716" s="7">
        <v>22.91</v>
      </c>
      <c r="Q716" s="7">
        <f t="shared" si="88"/>
        <v>99.06</v>
      </c>
      <c r="R716" s="7">
        <f t="shared" si="89"/>
        <v>45.82</v>
      </c>
      <c r="S716" s="7">
        <f t="shared" si="90"/>
        <v>53.24</v>
      </c>
      <c r="T716" s="9">
        <f t="shared" si="91"/>
        <v>0.53745204926307288</v>
      </c>
      <c r="U716" s="10">
        <v>1</v>
      </c>
    </row>
    <row r="717" spans="1:21" ht="15.6" x14ac:dyDescent="0.3">
      <c r="A717" s="11">
        <v>3897</v>
      </c>
      <c r="B717" s="12">
        <v>46143</v>
      </c>
      <c r="C717" s="4">
        <f t="shared" si="92"/>
        <v>2026</v>
      </c>
      <c r="D717" s="5">
        <f t="shared" si="93"/>
        <v>2</v>
      </c>
      <c r="E717" s="4">
        <f t="shared" si="94"/>
        <v>5</v>
      </c>
      <c r="F717" s="3" t="str">
        <f t="shared" si="95"/>
        <v>May</v>
      </c>
      <c r="G717" s="13" t="s">
        <v>20</v>
      </c>
      <c r="H717" s="13" t="s">
        <v>33</v>
      </c>
      <c r="I717" s="13" t="s">
        <v>8</v>
      </c>
      <c r="J717" s="13" t="s">
        <v>16</v>
      </c>
      <c r="K717" s="13" t="s">
        <v>34</v>
      </c>
      <c r="L717" s="13" t="s">
        <v>42</v>
      </c>
      <c r="M717" s="14">
        <v>4</v>
      </c>
      <c r="N717" s="15">
        <v>35.619999999999997</v>
      </c>
      <c r="O717" s="16">
        <v>0.15</v>
      </c>
      <c r="P717" s="15">
        <v>13.76</v>
      </c>
      <c r="Q717" s="15">
        <f t="shared" si="88"/>
        <v>121.10799999999999</v>
      </c>
      <c r="R717" s="15">
        <f t="shared" si="89"/>
        <v>55.04</v>
      </c>
      <c r="S717" s="15">
        <f t="shared" si="90"/>
        <v>66.067999999999984</v>
      </c>
      <c r="T717" s="17">
        <f t="shared" si="91"/>
        <v>0.54552960993493405</v>
      </c>
      <c r="U717" s="18">
        <v>1</v>
      </c>
    </row>
    <row r="718" spans="1:21" ht="15.6" x14ac:dyDescent="0.3">
      <c r="A718" s="2">
        <v>1262</v>
      </c>
      <c r="B718" s="3">
        <v>46144</v>
      </c>
      <c r="C718" s="4">
        <f t="shared" si="92"/>
        <v>2026</v>
      </c>
      <c r="D718" s="5">
        <f t="shared" si="93"/>
        <v>2</v>
      </c>
      <c r="E718" s="4">
        <f t="shared" si="94"/>
        <v>5</v>
      </c>
      <c r="F718" s="3" t="str">
        <f t="shared" si="95"/>
        <v>May</v>
      </c>
      <c r="G718" s="4" t="s">
        <v>20</v>
      </c>
      <c r="H718" s="4" t="s">
        <v>31</v>
      </c>
      <c r="I718" s="4" t="s">
        <v>19</v>
      </c>
      <c r="J718" s="4" t="s">
        <v>3</v>
      </c>
      <c r="K718" s="4" t="s">
        <v>14</v>
      </c>
      <c r="L718" s="4" t="s">
        <v>32</v>
      </c>
      <c r="M718" s="6">
        <v>2</v>
      </c>
      <c r="N718" s="7">
        <v>45.47</v>
      </c>
      <c r="O718" s="8">
        <v>0</v>
      </c>
      <c r="P718" s="7">
        <v>18.37</v>
      </c>
      <c r="Q718" s="7">
        <f t="shared" si="88"/>
        <v>90.94</v>
      </c>
      <c r="R718" s="7">
        <f t="shared" si="89"/>
        <v>36.74</v>
      </c>
      <c r="S718" s="7">
        <f t="shared" si="90"/>
        <v>54.199999999999996</v>
      </c>
      <c r="T718" s="9">
        <f t="shared" si="91"/>
        <v>0.59599736089729494</v>
      </c>
      <c r="U718" s="10">
        <v>1</v>
      </c>
    </row>
    <row r="719" spans="1:21" ht="15.6" x14ac:dyDescent="0.3">
      <c r="A719" s="11">
        <v>2657</v>
      </c>
      <c r="B719" s="12">
        <v>46144</v>
      </c>
      <c r="C719" s="4">
        <f t="shared" si="92"/>
        <v>2026</v>
      </c>
      <c r="D719" s="5">
        <f t="shared" si="93"/>
        <v>2</v>
      </c>
      <c r="E719" s="4">
        <f t="shared" si="94"/>
        <v>5</v>
      </c>
      <c r="F719" s="3" t="str">
        <f t="shared" si="95"/>
        <v>May</v>
      </c>
      <c r="G719" s="13" t="s">
        <v>0</v>
      </c>
      <c r="H719" s="13" t="s">
        <v>1</v>
      </c>
      <c r="I719" s="13" t="s">
        <v>19</v>
      </c>
      <c r="J719" s="13" t="s">
        <v>13</v>
      </c>
      <c r="K719" s="13" t="s">
        <v>9</v>
      </c>
      <c r="L719" s="13" t="s">
        <v>17</v>
      </c>
      <c r="M719" s="14">
        <v>1</v>
      </c>
      <c r="N719" s="15">
        <v>145.68</v>
      </c>
      <c r="O719" s="16">
        <v>0</v>
      </c>
      <c r="P719" s="15">
        <v>77.8</v>
      </c>
      <c r="Q719" s="15">
        <f t="shared" si="88"/>
        <v>145.68</v>
      </c>
      <c r="R719" s="15">
        <f t="shared" si="89"/>
        <v>77.8</v>
      </c>
      <c r="S719" s="15">
        <f t="shared" si="90"/>
        <v>67.88000000000001</v>
      </c>
      <c r="T719" s="17">
        <f t="shared" si="91"/>
        <v>0.46595277320153766</v>
      </c>
      <c r="U719" s="18">
        <v>1</v>
      </c>
    </row>
    <row r="720" spans="1:21" ht="15.6" x14ac:dyDescent="0.3">
      <c r="A720" s="2">
        <v>3238</v>
      </c>
      <c r="B720" s="3">
        <v>46144</v>
      </c>
      <c r="C720" s="4">
        <f t="shared" si="92"/>
        <v>2026</v>
      </c>
      <c r="D720" s="5">
        <f t="shared" si="93"/>
        <v>2</v>
      </c>
      <c r="E720" s="4">
        <f t="shared" si="94"/>
        <v>5</v>
      </c>
      <c r="F720" s="3" t="str">
        <f t="shared" si="95"/>
        <v>May</v>
      </c>
      <c r="G720" s="4" t="s">
        <v>20</v>
      </c>
      <c r="H720" s="4" t="s">
        <v>33</v>
      </c>
      <c r="I720" s="4" t="s">
        <v>28</v>
      </c>
      <c r="J720" s="4" t="s">
        <v>3</v>
      </c>
      <c r="K720" s="4" t="s">
        <v>23</v>
      </c>
      <c r="L720" s="4" t="s">
        <v>40</v>
      </c>
      <c r="M720" s="6">
        <v>2</v>
      </c>
      <c r="N720" s="7">
        <v>82.65</v>
      </c>
      <c r="O720" s="8">
        <v>0.05</v>
      </c>
      <c r="P720" s="7">
        <v>40.46</v>
      </c>
      <c r="Q720" s="7">
        <f t="shared" si="88"/>
        <v>157.035</v>
      </c>
      <c r="R720" s="7">
        <f t="shared" si="89"/>
        <v>80.92</v>
      </c>
      <c r="S720" s="7">
        <f t="shared" si="90"/>
        <v>76.114999999999995</v>
      </c>
      <c r="T720" s="9">
        <f t="shared" si="91"/>
        <v>0.48470086286496639</v>
      </c>
      <c r="U720" s="10">
        <v>1</v>
      </c>
    </row>
    <row r="721" spans="1:21" ht="15.6" x14ac:dyDescent="0.3">
      <c r="A721" s="11">
        <v>3607</v>
      </c>
      <c r="B721" s="12">
        <v>46144</v>
      </c>
      <c r="C721" s="4">
        <f t="shared" si="92"/>
        <v>2026</v>
      </c>
      <c r="D721" s="5">
        <f t="shared" si="93"/>
        <v>2</v>
      </c>
      <c r="E721" s="4">
        <f t="shared" si="94"/>
        <v>5</v>
      </c>
      <c r="F721" s="3" t="str">
        <f t="shared" si="95"/>
        <v>May</v>
      </c>
      <c r="G721" s="13" t="s">
        <v>6</v>
      </c>
      <c r="H721" s="13" t="s">
        <v>27</v>
      </c>
      <c r="I721" s="13" t="s">
        <v>2</v>
      </c>
      <c r="J721" s="13" t="s">
        <v>16</v>
      </c>
      <c r="K721" s="13" t="s">
        <v>14</v>
      </c>
      <c r="L721" s="13" t="s">
        <v>15</v>
      </c>
      <c r="M721" s="14">
        <v>1</v>
      </c>
      <c r="N721" s="15">
        <v>36.270000000000003</v>
      </c>
      <c r="O721" s="16">
        <v>0</v>
      </c>
      <c r="P721" s="15">
        <v>13.8</v>
      </c>
      <c r="Q721" s="15">
        <f t="shared" si="88"/>
        <v>36.270000000000003</v>
      </c>
      <c r="R721" s="15">
        <f t="shared" si="89"/>
        <v>13.8</v>
      </c>
      <c r="S721" s="15">
        <f t="shared" si="90"/>
        <v>22.470000000000002</v>
      </c>
      <c r="T721" s="17">
        <f t="shared" si="91"/>
        <v>0.61952026468155497</v>
      </c>
      <c r="U721" s="18">
        <v>1</v>
      </c>
    </row>
    <row r="722" spans="1:21" ht="15.6" x14ac:dyDescent="0.3">
      <c r="A722" s="2">
        <v>5070</v>
      </c>
      <c r="B722" s="3">
        <v>46144</v>
      </c>
      <c r="C722" s="4">
        <f t="shared" si="92"/>
        <v>2026</v>
      </c>
      <c r="D722" s="5">
        <f t="shared" si="93"/>
        <v>2</v>
      </c>
      <c r="E722" s="4">
        <f t="shared" si="94"/>
        <v>5</v>
      </c>
      <c r="F722" s="3" t="str">
        <f t="shared" si="95"/>
        <v>May</v>
      </c>
      <c r="G722" s="4" t="s">
        <v>11</v>
      </c>
      <c r="H722" s="4" t="s">
        <v>52</v>
      </c>
      <c r="I722" s="4" t="s">
        <v>19</v>
      </c>
      <c r="J722" s="4" t="s">
        <v>13</v>
      </c>
      <c r="K722" s="4" t="s">
        <v>23</v>
      </c>
      <c r="L722" s="4" t="s">
        <v>40</v>
      </c>
      <c r="M722" s="6">
        <v>1</v>
      </c>
      <c r="N722" s="7">
        <v>80.819999999999993</v>
      </c>
      <c r="O722" s="8">
        <v>0</v>
      </c>
      <c r="P722" s="7">
        <v>39.950000000000003</v>
      </c>
      <c r="Q722" s="7">
        <f t="shared" si="88"/>
        <v>80.819999999999993</v>
      </c>
      <c r="R722" s="7">
        <f t="shared" si="89"/>
        <v>39.950000000000003</v>
      </c>
      <c r="S722" s="7">
        <f t="shared" si="90"/>
        <v>40.86999999999999</v>
      </c>
      <c r="T722" s="9">
        <f t="shared" si="91"/>
        <v>0.50569166048007907</v>
      </c>
      <c r="U722" s="10">
        <v>1</v>
      </c>
    </row>
    <row r="723" spans="1:21" ht="15.6" x14ac:dyDescent="0.3">
      <c r="A723" s="11">
        <v>5171</v>
      </c>
      <c r="B723" s="12">
        <v>46144</v>
      </c>
      <c r="C723" s="4">
        <f t="shared" si="92"/>
        <v>2026</v>
      </c>
      <c r="D723" s="5">
        <f t="shared" si="93"/>
        <v>2</v>
      </c>
      <c r="E723" s="4">
        <f t="shared" si="94"/>
        <v>5</v>
      </c>
      <c r="F723" s="3" t="str">
        <f t="shared" si="95"/>
        <v>May</v>
      </c>
      <c r="G723" s="13" t="s">
        <v>6</v>
      </c>
      <c r="H723" s="13" t="s">
        <v>7</v>
      </c>
      <c r="I723" s="13" t="s">
        <v>19</v>
      </c>
      <c r="J723" s="13" t="s">
        <v>13</v>
      </c>
      <c r="K723" s="13" t="s">
        <v>9</v>
      </c>
      <c r="L723" s="13" t="s">
        <v>37</v>
      </c>
      <c r="M723" s="14">
        <v>2</v>
      </c>
      <c r="N723" s="15">
        <v>157.84</v>
      </c>
      <c r="O723" s="16">
        <v>0.1</v>
      </c>
      <c r="P723" s="15">
        <v>79.28</v>
      </c>
      <c r="Q723" s="15">
        <f t="shared" si="88"/>
        <v>284.11200000000002</v>
      </c>
      <c r="R723" s="15">
        <f t="shared" si="89"/>
        <v>158.56</v>
      </c>
      <c r="S723" s="15">
        <f t="shared" si="90"/>
        <v>125.55200000000002</v>
      </c>
      <c r="T723" s="17">
        <f t="shared" si="91"/>
        <v>0.44191023258433298</v>
      </c>
      <c r="U723" s="18">
        <v>1</v>
      </c>
    </row>
    <row r="724" spans="1:21" ht="15.6" x14ac:dyDescent="0.3">
      <c r="A724" s="2">
        <v>617</v>
      </c>
      <c r="B724" s="3">
        <v>46145</v>
      </c>
      <c r="C724" s="4">
        <f t="shared" si="92"/>
        <v>2026</v>
      </c>
      <c r="D724" s="5">
        <f t="shared" si="93"/>
        <v>2</v>
      </c>
      <c r="E724" s="4">
        <f t="shared" si="94"/>
        <v>5</v>
      </c>
      <c r="F724" s="3" t="str">
        <f t="shared" si="95"/>
        <v>May</v>
      </c>
      <c r="G724" s="4" t="s">
        <v>6</v>
      </c>
      <c r="H724" s="4" t="s">
        <v>49</v>
      </c>
      <c r="I724" s="4" t="s">
        <v>28</v>
      </c>
      <c r="J724" s="4" t="s">
        <v>3</v>
      </c>
      <c r="K724" s="4" t="s">
        <v>34</v>
      </c>
      <c r="L724" s="4" t="s">
        <v>42</v>
      </c>
      <c r="M724" s="6">
        <v>4</v>
      </c>
      <c r="N724" s="7">
        <v>36.909999999999997</v>
      </c>
      <c r="O724" s="8">
        <v>0.1</v>
      </c>
      <c r="P724" s="7">
        <v>13.85</v>
      </c>
      <c r="Q724" s="7">
        <f t="shared" si="88"/>
        <v>132.876</v>
      </c>
      <c r="R724" s="7">
        <f t="shared" si="89"/>
        <v>55.4</v>
      </c>
      <c r="S724" s="7">
        <f t="shared" si="90"/>
        <v>77.475999999999999</v>
      </c>
      <c r="T724" s="9">
        <f t="shared" si="91"/>
        <v>0.58306992985941775</v>
      </c>
      <c r="U724" s="10">
        <v>1</v>
      </c>
    </row>
    <row r="725" spans="1:21" ht="15.6" x14ac:dyDescent="0.3">
      <c r="A725" s="11">
        <v>849</v>
      </c>
      <c r="B725" s="12">
        <v>46145</v>
      </c>
      <c r="C725" s="4">
        <f t="shared" si="92"/>
        <v>2026</v>
      </c>
      <c r="D725" s="5">
        <f t="shared" si="93"/>
        <v>2</v>
      </c>
      <c r="E725" s="4">
        <f t="shared" si="94"/>
        <v>5</v>
      </c>
      <c r="F725" s="3" t="str">
        <f t="shared" si="95"/>
        <v>May</v>
      </c>
      <c r="G725" s="13" t="s">
        <v>6</v>
      </c>
      <c r="H725" s="13" t="s">
        <v>49</v>
      </c>
      <c r="I725" s="13" t="s">
        <v>8</v>
      </c>
      <c r="J725" s="13" t="s">
        <v>16</v>
      </c>
      <c r="K725" s="13" t="s">
        <v>23</v>
      </c>
      <c r="L725" s="13" t="s">
        <v>29</v>
      </c>
      <c r="M725" s="14">
        <v>3</v>
      </c>
      <c r="N725" s="15">
        <v>193.18</v>
      </c>
      <c r="O725" s="16">
        <v>0.1</v>
      </c>
      <c r="P725" s="15">
        <v>102.31</v>
      </c>
      <c r="Q725" s="15">
        <f t="shared" si="88"/>
        <v>521.58600000000001</v>
      </c>
      <c r="R725" s="15">
        <f t="shared" si="89"/>
        <v>306.93</v>
      </c>
      <c r="S725" s="15">
        <f t="shared" si="90"/>
        <v>214.65600000000001</v>
      </c>
      <c r="T725" s="17">
        <f t="shared" si="91"/>
        <v>0.41154478839539405</v>
      </c>
      <c r="U725" s="18">
        <v>1</v>
      </c>
    </row>
    <row r="726" spans="1:21" ht="15.6" x14ac:dyDescent="0.3">
      <c r="A726" s="2">
        <v>956</v>
      </c>
      <c r="B726" s="3">
        <v>46145</v>
      </c>
      <c r="C726" s="4">
        <f t="shared" si="92"/>
        <v>2026</v>
      </c>
      <c r="D726" s="5">
        <f t="shared" si="93"/>
        <v>2</v>
      </c>
      <c r="E726" s="4">
        <f t="shared" si="94"/>
        <v>5</v>
      </c>
      <c r="F726" s="3" t="str">
        <f t="shared" si="95"/>
        <v>May</v>
      </c>
      <c r="G726" s="4" t="s">
        <v>0</v>
      </c>
      <c r="H726" s="4" t="s">
        <v>50</v>
      </c>
      <c r="I726" s="4" t="s">
        <v>2</v>
      </c>
      <c r="J726" s="4" t="s">
        <v>16</v>
      </c>
      <c r="K726" s="4" t="s">
        <v>9</v>
      </c>
      <c r="L726" s="4" t="s">
        <v>37</v>
      </c>
      <c r="M726" s="6">
        <v>1</v>
      </c>
      <c r="N726" s="7">
        <v>157.59</v>
      </c>
      <c r="O726" s="8">
        <v>0.05</v>
      </c>
      <c r="P726" s="7">
        <v>77.599999999999994</v>
      </c>
      <c r="Q726" s="7">
        <f t="shared" si="88"/>
        <v>149.7105</v>
      </c>
      <c r="R726" s="7">
        <f t="shared" si="89"/>
        <v>77.599999999999994</v>
      </c>
      <c r="S726" s="7">
        <f t="shared" si="90"/>
        <v>72.110500000000002</v>
      </c>
      <c r="T726" s="9">
        <f t="shared" si="91"/>
        <v>0.48166628259206939</v>
      </c>
      <c r="U726" s="10">
        <v>1</v>
      </c>
    </row>
    <row r="727" spans="1:21" ht="15.6" x14ac:dyDescent="0.3">
      <c r="A727" s="11">
        <v>1896</v>
      </c>
      <c r="B727" s="12">
        <v>46145</v>
      </c>
      <c r="C727" s="4">
        <f t="shared" si="92"/>
        <v>2026</v>
      </c>
      <c r="D727" s="5">
        <f t="shared" si="93"/>
        <v>2</v>
      </c>
      <c r="E727" s="4">
        <f t="shared" si="94"/>
        <v>5</v>
      </c>
      <c r="F727" s="3" t="str">
        <f t="shared" si="95"/>
        <v>May</v>
      </c>
      <c r="G727" s="13" t="s">
        <v>6</v>
      </c>
      <c r="H727" s="13" t="s">
        <v>43</v>
      </c>
      <c r="I727" s="13" t="s">
        <v>28</v>
      </c>
      <c r="J727" s="13" t="s">
        <v>13</v>
      </c>
      <c r="K727" s="13" t="s">
        <v>34</v>
      </c>
      <c r="L727" s="13" t="s">
        <v>45</v>
      </c>
      <c r="M727" s="14">
        <v>2</v>
      </c>
      <c r="N727" s="15">
        <v>49.97</v>
      </c>
      <c r="O727" s="16">
        <v>0</v>
      </c>
      <c r="P727" s="15">
        <v>22.63</v>
      </c>
      <c r="Q727" s="15">
        <f t="shared" si="88"/>
        <v>99.94</v>
      </c>
      <c r="R727" s="15">
        <f t="shared" si="89"/>
        <v>45.26</v>
      </c>
      <c r="S727" s="15">
        <f t="shared" si="90"/>
        <v>54.68</v>
      </c>
      <c r="T727" s="17">
        <f t="shared" si="91"/>
        <v>0.54712827696617972</v>
      </c>
      <c r="U727" s="18">
        <v>1</v>
      </c>
    </row>
    <row r="728" spans="1:21" ht="15.6" x14ac:dyDescent="0.3">
      <c r="A728" s="2">
        <v>2317</v>
      </c>
      <c r="B728" s="3">
        <v>46145</v>
      </c>
      <c r="C728" s="4">
        <f t="shared" si="92"/>
        <v>2026</v>
      </c>
      <c r="D728" s="5">
        <f t="shared" si="93"/>
        <v>2</v>
      </c>
      <c r="E728" s="4">
        <f t="shared" si="94"/>
        <v>5</v>
      </c>
      <c r="F728" s="3" t="str">
        <f t="shared" si="95"/>
        <v>May</v>
      </c>
      <c r="G728" s="4" t="s">
        <v>0</v>
      </c>
      <c r="H728" s="4" t="s">
        <v>50</v>
      </c>
      <c r="I728" s="4" t="s">
        <v>8</v>
      </c>
      <c r="J728" s="4" t="s">
        <v>16</v>
      </c>
      <c r="K728" s="4" t="s">
        <v>9</v>
      </c>
      <c r="L728" s="4" t="s">
        <v>37</v>
      </c>
      <c r="M728" s="6">
        <v>5</v>
      </c>
      <c r="N728" s="7">
        <v>155.54</v>
      </c>
      <c r="O728" s="8">
        <v>0.1</v>
      </c>
      <c r="P728" s="7">
        <v>78.02</v>
      </c>
      <c r="Q728" s="7">
        <f t="shared" si="88"/>
        <v>699.93</v>
      </c>
      <c r="R728" s="7">
        <f t="shared" si="89"/>
        <v>390.09999999999997</v>
      </c>
      <c r="S728" s="7">
        <f t="shared" si="90"/>
        <v>309.83</v>
      </c>
      <c r="T728" s="9">
        <f t="shared" si="91"/>
        <v>0.44265855156944267</v>
      </c>
      <c r="U728" s="10">
        <v>1</v>
      </c>
    </row>
    <row r="729" spans="1:21" ht="15.6" x14ac:dyDescent="0.3">
      <c r="A729" s="11">
        <v>2542</v>
      </c>
      <c r="B729" s="12">
        <v>46145</v>
      </c>
      <c r="C729" s="4">
        <f t="shared" si="92"/>
        <v>2026</v>
      </c>
      <c r="D729" s="5">
        <f t="shared" si="93"/>
        <v>2</v>
      </c>
      <c r="E729" s="4">
        <f t="shared" si="94"/>
        <v>5</v>
      </c>
      <c r="F729" s="3" t="str">
        <f t="shared" si="95"/>
        <v>May</v>
      </c>
      <c r="G729" s="13" t="s">
        <v>20</v>
      </c>
      <c r="H729" s="13" t="s">
        <v>33</v>
      </c>
      <c r="I729" s="13" t="s">
        <v>19</v>
      </c>
      <c r="J729" s="13" t="s">
        <v>13</v>
      </c>
      <c r="K729" s="13" t="s">
        <v>14</v>
      </c>
      <c r="L729" s="13" t="s">
        <v>44</v>
      </c>
      <c r="M729" s="14">
        <v>1</v>
      </c>
      <c r="N729" s="15">
        <v>131.13</v>
      </c>
      <c r="O729" s="16">
        <v>0.05</v>
      </c>
      <c r="P729" s="15">
        <v>67.010000000000005</v>
      </c>
      <c r="Q729" s="15">
        <f t="shared" si="88"/>
        <v>124.5735</v>
      </c>
      <c r="R729" s="15">
        <f t="shared" si="89"/>
        <v>67.010000000000005</v>
      </c>
      <c r="S729" s="15">
        <f t="shared" si="90"/>
        <v>57.563499999999991</v>
      </c>
      <c r="T729" s="17">
        <f t="shared" si="91"/>
        <v>0.46208463276700096</v>
      </c>
      <c r="U729" s="18">
        <v>1</v>
      </c>
    </row>
    <row r="730" spans="1:21" ht="15.6" x14ac:dyDescent="0.3">
      <c r="A730" s="2">
        <v>4535</v>
      </c>
      <c r="B730" s="3">
        <v>46145</v>
      </c>
      <c r="C730" s="4">
        <f t="shared" si="92"/>
        <v>2026</v>
      </c>
      <c r="D730" s="5">
        <f t="shared" si="93"/>
        <v>2</v>
      </c>
      <c r="E730" s="4">
        <f t="shared" si="94"/>
        <v>5</v>
      </c>
      <c r="F730" s="3" t="str">
        <f t="shared" si="95"/>
        <v>May</v>
      </c>
      <c r="G730" s="4" t="s">
        <v>11</v>
      </c>
      <c r="H730" s="4" t="s">
        <v>25</v>
      </c>
      <c r="I730" s="4" t="s">
        <v>2</v>
      </c>
      <c r="J730" s="4" t="s">
        <v>13</v>
      </c>
      <c r="K730" s="4" t="s">
        <v>14</v>
      </c>
      <c r="L730" s="4" t="s">
        <v>15</v>
      </c>
      <c r="M730" s="6">
        <v>1</v>
      </c>
      <c r="N730" s="7">
        <v>36.82</v>
      </c>
      <c r="O730" s="8">
        <v>0.1</v>
      </c>
      <c r="P730" s="7">
        <v>13.4</v>
      </c>
      <c r="Q730" s="7">
        <f t="shared" si="88"/>
        <v>33.137999999999998</v>
      </c>
      <c r="R730" s="7">
        <f t="shared" si="89"/>
        <v>13.4</v>
      </c>
      <c r="S730" s="7">
        <f t="shared" si="90"/>
        <v>19.738</v>
      </c>
      <c r="T730" s="9">
        <f t="shared" si="91"/>
        <v>0.5956303941094816</v>
      </c>
      <c r="U730" s="10">
        <v>1</v>
      </c>
    </row>
    <row r="731" spans="1:21" ht="15.6" x14ac:dyDescent="0.3">
      <c r="A731" s="11">
        <v>4988</v>
      </c>
      <c r="B731" s="12">
        <v>46145</v>
      </c>
      <c r="C731" s="4">
        <f t="shared" si="92"/>
        <v>2026</v>
      </c>
      <c r="D731" s="5">
        <f t="shared" si="93"/>
        <v>2</v>
      </c>
      <c r="E731" s="4">
        <f t="shared" si="94"/>
        <v>5</v>
      </c>
      <c r="F731" s="3" t="str">
        <f t="shared" si="95"/>
        <v>May</v>
      </c>
      <c r="G731" s="13" t="s">
        <v>11</v>
      </c>
      <c r="H731" s="13" t="s">
        <v>39</v>
      </c>
      <c r="I731" s="13" t="s">
        <v>19</v>
      </c>
      <c r="J731" s="13" t="s">
        <v>13</v>
      </c>
      <c r="K731" s="13" t="s">
        <v>34</v>
      </c>
      <c r="L731" s="13" t="s">
        <v>38</v>
      </c>
      <c r="M731" s="14">
        <v>1</v>
      </c>
      <c r="N731" s="15">
        <v>122.28</v>
      </c>
      <c r="O731" s="16">
        <v>0</v>
      </c>
      <c r="P731" s="15">
        <v>67.28</v>
      </c>
      <c r="Q731" s="15">
        <f t="shared" si="88"/>
        <v>122.28</v>
      </c>
      <c r="R731" s="15">
        <f t="shared" si="89"/>
        <v>67.28</v>
      </c>
      <c r="S731" s="15">
        <f t="shared" si="90"/>
        <v>55</v>
      </c>
      <c r="T731" s="17">
        <f t="shared" si="91"/>
        <v>0.44978737324174028</v>
      </c>
      <c r="U731" s="18">
        <v>1</v>
      </c>
    </row>
    <row r="732" spans="1:21" ht="15.6" x14ac:dyDescent="0.3">
      <c r="A732" s="2">
        <v>253</v>
      </c>
      <c r="B732" s="3">
        <v>46146</v>
      </c>
      <c r="C732" s="4">
        <f t="shared" si="92"/>
        <v>2026</v>
      </c>
      <c r="D732" s="5">
        <f t="shared" si="93"/>
        <v>2</v>
      </c>
      <c r="E732" s="4">
        <f t="shared" si="94"/>
        <v>5</v>
      </c>
      <c r="F732" s="3" t="str">
        <f t="shared" si="95"/>
        <v>May</v>
      </c>
      <c r="G732" s="4" t="s">
        <v>11</v>
      </c>
      <c r="H732" s="4" t="s">
        <v>39</v>
      </c>
      <c r="I732" s="4" t="s">
        <v>19</v>
      </c>
      <c r="J732" s="4" t="s">
        <v>16</v>
      </c>
      <c r="K732" s="4" t="s">
        <v>9</v>
      </c>
      <c r="L732" s="4" t="s">
        <v>10</v>
      </c>
      <c r="M732" s="6">
        <v>1</v>
      </c>
      <c r="N732" s="7">
        <v>90.92</v>
      </c>
      <c r="O732" s="8">
        <v>0.15</v>
      </c>
      <c r="P732" s="7">
        <v>44.93</v>
      </c>
      <c r="Q732" s="7">
        <f t="shared" si="88"/>
        <v>77.281999999999996</v>
      </c>
      <c r="R732" s="7">
        <f t="shared" si="89"/>
        <v>44.93</v>
      </c>
      <c r="S732" s="7">
        <f t="shared" si="90"/>
        <v>32.351999999999997</v>
      </c>
      <c r="T732" s="9">
        <f t="shared" si="91"/>
        <v>0.41862270645169636</v>
      </c>
      <c r="U732" s="10">
        <v>1</v>
      </c>
    </row>
    <row r="733" spans="1:21" ht="15.6" x14ac:dyDescent="0.3">
      <c r="A733" s="11">
        <v>1743</v>
      </c>
      <c r="B733" s="12">
        <v>46146</v>
      </c>
      <c r="C733" s="4">
        <f t="shared" si="92"/>
        <v>2026</v>
      </c>
      <c r="D733" s="5">
        <f t="shared" si="93"/>
        <v>2</v>
      </c>
      <c r="E733" s="4">
        <f t="shared" si="94"/>
        <v>5</v>
      </c>
      <c r="F733" s="3" t="str">
        <f t="shared" si="95"/>
        <v>May</v>
      </c>
      <c r="G733" s="13" t="s">
        <v>6</v>
      </c>
      <c r="H733" s="13" t="s">
        <v>43</v>
      </c>
      <c r="I733" s="13" t="s">
        <v>2</v>
      </c>
      <c r="J733" s="13" t="s">
        <v>13</v>
      </c>
      <c r="K733" s="13" t="s">
        <v>34</v>
      </c>
      <c r="L733" s="13" t="s">
        <v>45</v>
      </c>
      <c r="M733" s="14">
        <v>1</v>
      </c>
      <c r="N733" s="15">
        <v>51.02</v>
      </c>
      <c r="O733" s="16">
        <v>0</v>
      </c>
      <c r="P733" s="15">
        <v>21.83</v>
      </c>
      <c r="Q733" s="15">
        <f t="shared" si="88"/>
        <v>51.02</v>
      </c>
      <c r="R733" s="15">
        <f t="shared" si="89"/>
        <v>21.83</v>
      </c>
      <c r="S733" s="15">
        <f t="shared" si="90"/>
        <v>29.190000000000005</v>
      </c>
      <c r="T733" s="17">
        <f t="shared" si="91"/>
        <v>0.5721285770286163</v>
      </c>
      <c r="U733" s="18">
        <v>1</v>
      </c>
    </row>
    <row r="734" spans="1:21" ht="15.6" x14ac:dyDescent="0.3">
      <c r="A734" s="2">
        <v>1801</v>
      </c>
      <c r="B734" s="3">
        <v>46146</v>
      </c>
      <c r="C734" s="4">
        <f t="shared" si="92"/>
        <v>2026</v>
      </c>
      <c r="D734" s="5">
        <f t="shared" si="93"/>
        <v>2</v>
      </c>
      <c r="E734" s="4">
        <f t="shared" si="94"/>
        <v>5</v>
      </c>
      <c r="F734" s="3" t="str">
        <f t="shared" si="95"/>
        <v>May</v>
      </c>
      <c r="G734" s="4" t="s">
        <v>11</v>
      </c>
      <c r="H734" s="4" t="s">
        <v>12</v>
      </c>
      <c r="I734" s="4" t="s">
        <v>2</v>
      </c>
      <c r="J734" s="4" t="s">
        <v>16</v>
      </c>
      <c r="K734" s="4" t="s">
        <v>14</v>
      </c>
      <c r="L734" s="4" t="s">
        <v>15</v>
      </c>
      <c r="M734" s="6">
        <v>2</v>
      </c>
      <c r="N734" s="7">
        <v>36.299999999999997</v>
      </c>
      <c r="O734" s="8">
        <v>0.05</v>
      </c>
      <c r="P734" s="7">
        <v>13.9</v>
      </c>
      <c r="Q734" s="7">
        <f t="shared" si="88"/>
        <v>68.969999999999985</v>
      </c>
      <c r="R734" s="7">
        <f t="shared" si="89"/>
        <v>27.8</v>
      </c>
      <c r="S734" s="7">
        <f t="shared" si="90"/>
        <v>41.169999999999987</v>
      </c>
      <c r="T734" s="9">
        <f t="shared" si="91"/>
        <v>0.59692619979701311</v>
      </c>
      <c r="U734" s="10">
        <v>1</v>
      </c>
    </row>
    <row r="735" spans="1:21" ht="15.6" x14ac:dyDescent="0.3">
      <c r="A735" s="11">
        <v>2511</v>
      </c>
      <c r="B735" s="12">
        <v>46146</v>
      </c>
      <c r="C735" s="4">
        <f t="shared" si="92"/>
        <v>2026</v>
      </c>
      <c r="D735" s="5">
        <f t="shared" si="93"/>
        <v>2</v>
      </c>
      <c r="E735" s="4">
        <f t="shared" si="94"/>
        <v>5</v>
      </c>
      <c r="F735" s="3" t="str">
        <f t="shared" si="95"/>
        <v>May</v>
      </c>
      <c r="G735" s="13" t="s">
        <v>11</v>
      </c>
      <c r="H735" s="13" t="s">
        <v>39</v>
      </c>
      <c r="I735" s="13" t="s">
        <v>8</v>
      </c>
      <c r="J735" s="13" t="s">
        <v>16</v>
      </c>
      <c r="K735" s="13" t="s">
        <v>23</v>
      </c>
      <c r="L735" s="13" t="s">
        <v>29</v>
      </c>
      <c r="M735" s="14">
        <v>8</v>
      </c>
      <c r="N735" s="15">
        <v>195.03</v>
      </c>
      <c r="O735" s="16">
        <v>0.15</v>
      </c>
      <c r="P735" s="15">
        <v>101.13</v>
      </c>
      <c r="Q735" s="15">
        <f t="shared" si="88"/>
        <v>1326.204</v>
      </c>
      <c r="R735" s="15">
        <f t="shared" si="89"/>
        <v>809.04</v>
      </c>
      <c r="S735" s="15">
        <f t="shared" si="90"/>
        <v>517.16399999999999</v>
      </c>
      <c r="T735" s="17">
        <f t="shared" si="91"/>
        <v>0.38995810599274322</v>
      </c>
      <c r="U735" s="18">
        <v>1</v>
      </c>
    </row>
    <row r="736" spans="1:21" ht="15.6" x14ac:dyDescent="0.3">
      <c r="A736" s="2">
        <v>3186</v>
      </c>
      <c r="B736" s="3">
        <v>46146</v>
      </c>
      <c r="C736" s="4">
        <f t="shared" si="92"/>
        <v>2026</v>
      </c>
      <c r="D736" s="5">
        <f t="shared" si="93"/>
        <v>2</v>
      </c>
      <c r="E736" s="4">
        <f t="shared" si="94"/>
        <v>5</v>
      </c>
      <c r="F736" s="3" t="str">
        <f t="shared" si="95"/>
        <v>May</v>
      </c>
      <c r="G736" s="4" t="s">
        <v>6</v>
      </c>
      <c r="H736" s="4" t="s">
        <v>27</v>
      </c>
      <c r="I736" s="4" t="s">
        <v>2</v>
      </c>
      <c r="J736" s="4" t="s">
        <v>13</v>
      </c>
      <c r="K736" s="4" t="s">
        <v>9</v>
      </c>
      <c r="L736" s="4" t="s">
        <v>17</v>
      </c>
      <c r="M736" s="6">
        <v>1</v>
      </c>
      <c r="N736" s="7">
        <v>143.66</v>
      </c>
      <c r="O736" s="8">
        <v>0.1</v>
      </c>
      <c r="P736" s="7">
        <v>79.25</v>
      </c>
      <c r="Q736" s="7">
        <f t="shared" si="88"/>
        <v>129.29400000000001</v>
      </c>
      <c r="R736" s="7">
        <f t="shared" si="89"/>
        <v>79.25</v>
      </c>
      <c r="S736" s="7">
        <f t="shared" si="90"/>
        <v>50.044000000000011</v>
      </c>
      <c r="T736" s="9">
        <f t="shared" si="91"/>
        <v>0.38705585719368268</v>
      </c>
      <c r="U736" s="10">
        <v>1</v>
      </c>
    </row>
    <row r="737" spans="1:21" ht="15.6" x14ac:dyDescent="0.3">
      <c r="A737" s="11">
        <v>3378</v>
      </c>
      <c r="B737" s="12">
        <v>46146</v>
      </c>
      <c r="C737" s="4">
        <f t="shared" si="92"/>
        <v>2026</v>
      </c>
      <c r="D737" s="5">
        <f t="shared" si="93"/>
        <v>2</v>
      </c>
      <c r="E737" s="4">
        <f t="shared" si="94"/>
        <v>5</v>
      </c>
      <c r="F737" s="3" t="str">
        <f t="shared" si="95"/>
        <v>May</v>
      </c>
      <c r="G737" s="13" t="s">
        <v>0</v>
      </c>
      <c r="H737" s="13" t="s">
        <v>1</v>
      </c>
      <c r="I737" s="13" t="s">
        <v>8</v>
      </c>
      <c r="J737" s="13" t="s">
        <v>16</v>
      </c>
      <c r="K737" s="13" t="s">
        <v>34</v>
      </c>
      <c r="L737" s="13" t="s">
        <v>38</v>
      </c>
      <c r="M737" s="14">
        <v>3</v>
      </c>
      <c r="N737" s="15">
        <v>120.28</v>
      </c>
      <c r="O737" s="16">
        <v>0.2</v>
      </c>
      <c r="P737" s="15">
        <v>69.23</v>
      </c>
      <c r="Q737" s="15">
        <f t="shared" si="88"/>
        <v>288.67200000000003</v>
      </c>
      <c r="R737" s="15">
        <f t="shared" si="89"/>
        <v>207.69</v>
      </c>
      <c r="S737" s="15">
        <f t="shared" si="90"/>
        <v>80.982000000000028</v>
      </c>
      <c r="T737" s="17">
        <f t="shared" si="91"/>
        <v>0.28053292317924849</v>
      </c>
      <c r="U737" s="18">
        <v>1</v>
      </c>
    </row>
    <row r="738" spans="1:21" ht="15.6" x14ac:dyDescent="0.3">
      <c r="A738" s="2">
        <v>4255</v>
      </c>
      <c r="B738" s="3">
        <v>46146</v>
      </c>
      <c r="C738" s="4">
        <f t="shared" si="92"/>
        <v>2026</v>
      </c>
      <c r="D738" s="5">
        <f t="shared" si="93"/>
        <v>2</v>
      </c>
      <c r="E738" s="4">
        <f t="shared" si="94"/>
        <v>5</v>
      </c>
      <c r="F738" s="3" t="str">
        <f t="shared" si="95"/>
        <v>May</v>
      </c>
      <c r="G738" s="4" t="s">
        <v>20</v>
      </c>
      <c r="H738" s="4" t="s">
        <v>31</v>
      </c>
      <c r="I738" s="4" t="s">
        <v>28</v>
      </c>
      <c r="J738" s="4" t="s">
        <v>3</v>
      </c>
      <c r="K738" s="4" t="s">
        <v>14</v>
      </c>
      <c r="L738" s="4" t="s">
        <v>15</v>
      </c>
      <c r="M738" s="6">
        <v>6</v>
      </c>
      <c r="N738" s="7">
        <v>36.04</v>
      </c>
      <c r="O738" s="8">
        <v>0</v>
      </c>
      <c r="P738" s="7">
        <v>13.38</v>
      </c>
      <c r="Q738" s="7">
        <f t="shared" si="88"/>
        <v>216.24</v>
      </c>
      <c r="R738" s="7">
        <f t="shared" si="89"/>
        <v>80.28</v>
      </c>
      <c r="S738" s="7">
        <f t="shared" si="90"/>
        <v>135.96</v>
      </c>
      <c r="T738" s="9">
        <f t="shared" si="91"/>
        <v>0.62874583795782468</v>
      </c>
      <c r="U738" s="10">
        <v>1</v>
      </c>
    </row>
    <row r="739" spans="1:21" ht="15.6" x14ac:dyDescent="0.3">
      <c r="A739" s="11">
        <v>4587</v>
      </c>
      <c r="B739" s="12">
        <v>46146</v>
      </c>
      <c r="C739" s="4">
        <f t="shared" si="92"/>
        <v>2026</v>
      </c>
      <c r="D739" s="5">
        <f t="shared" si="93"/>
        <v>2</v>
      </c>
      <c r="E739" s="4">
        <f t="shared" si="94"/>
        <v>5</v>
      </c>
      <c r="F739" s="3" t="str">
        <f t="shared" si="95"/>
        <v>May</v>
      </c>
      <c r="G739" s="13" t="s">
        <v>11</v>
      </c>
      <c r="H739" s="13" t="s">
        <v>12</v>
      </c>
      <c r="I739" s="13" t="s">
        <v>28</v>
      </c>
      <c r="J739" s="13" t="s">
        <v>3</v>
      </c>
      <c r="K739" s="13" t="s">
        <v>9</v>
      </c>
      <c r="L739" s="13" t="s">
        <v>10</v>
      </c>
      <c r="M739" s="14">
        <v>2</v>
      </c>
      <c r="N739" s="15">
        <v>91.72</v>
      </c>
      <c r="O739" s="16">
        <v>0</v>
      </c>
      <c r="P739" s="15">
        <v>45.67</v>
      </c>
      <c r="Q739" s="15">
        <f t="shared" si="88"/>
        <v>183.44</v>
      </c>
      <c r="R739" s="15">
        <f t="shared" si="89"/>
        <v>91.34</v>
      </c>
      <c r="S739" s="15">
        <f t="shared" si="90"/>
        <v>92.1</v>
      </c>
      <c r="T739" s="17">
        <f t="shared" si="91"/>
        <v>0.50207152202354988</v>
      </c>
      <c r="U739" s="18">
        <v>1</v>
      </c>
    </row>
    <row r="740" spans="1:21" ht="15.6" x14ac:dyDescent="0.3">
      <c r="A740" s="2">
        <v>830</v>
      </c>
      <c r="B740" s="3">
        <v>46147</v>
      </c>
      <c r="C740" s="4">
        <f t="shared" si="92"/>
        <v>2026</v>
      </c>
      <c r="D740" s="5">
        <f t="shared" si="93"/>
        <v>2</v>
      </c>
      <c r="E740" s="4">
        <f t="shared" si="94"/>
        <v>5</v>
      </c>
      <c r="F740" s="3" t="str">
        <f t="shared" si="95"/>
        <v>May</v>
      </c>
      <c r="G740" s="4" t="s">
        <v>20</v>
      </c>
      <c r="H740" s="4" t="s">
        <v>33</v>
      </c>
      <c r="I740" s="4" t="s">
        <v>2</v>
      </c>
      <c r="J740" s="4" t="s">
        <v>16</v>
      </c>
      <c r="K740" s="4" t="s">
        <v>4</v>
      </c>
      <c r="L740" s="4" t="s">
        <v>22</v>
      </c>
      <c r="M740" s="6">
        <v>2</v>
      </c>
      <c r="N740" s="7">
        <v>50.4</v>
      </c>
      <c r="O740" s="8">
        <v>0</v>
      </c>
      <c r="P740" s="7">
        <v>22.21</v>
      </c>
      <c r="Q740" s="7">
        <f t="shared" si="88"/>
        <v>100.8</v>
      </c>
      <c r="R740" s="7">
        <f t="shared" si="89"/>
        <v>44.42</v>
      </c>
      <c r="S740" s="7">
        <f t="shared" si="90"/>
        <v>56.379999999999995</v>
      </c>
      <c r="T740" s="9">
        <f t="shared" si="91"/>
        <v>0.55932539682539684</v>
      </c>
      <c r="U740" s="10">
        <v>1</v>
      </c>
    </row>
    <row r="741" spans="1:21" ht="15.6" x14ac:dyDescent="0.3">
      <c r="A741" s="11">
        <v>4320</v>
      </c>
      <c r="B741" s="12">
        <v>46147</v>
      </c>
      <c r="C741" s="4">
        <f t="shared" si="92"/>
        <v>2026</v>
      </c>
      <c r="D741" s="5">
        <f t="shared" si="93"/>
        <v>2</v>
      </c>
      <c r="E741" s="4">
        <f t="shared" si="94"/>
        <v>5</v>
      </c>
      <c r="F741" s="3" t="str">
        <f t="shared" si="95"/>
        <v>May</v>
      </c>
      <c r="G741" s="13" t="s">
        <v>6</v>
      </c>
      <c r="H741" s="13" t="s">
        <v>27</v>
      </c>
      <c r="I741" s="13" t="s">
        <v>2</v>
      </c>
      <c r="J741" s="13" t="s">
        <v>3</v>
      </c>
      <c r="K741" s="13" t="s">
        <v>14</v>
      </c>
      <c r="L741" s="13" t="s">
        <v>48</v>
      </c>
      <c r="M741" s="14">
        <v>2</v>
      </c>
      <c r="N741" s="15">
        <v>165.17</v>
      </c>
      <c r="O741" s="16">
        <v>0</v>
      </c>
      <c r="P741" s="15">
        <v>87.78</v>
      </c>
      <c r="Q741" s="15">
        <f t="shared" si="88"/>
        <v>330.34</v>
      </c>
      <c r="R741" s="15">
        <f t="shared" si="89"/>
        <v>175.56</v>
      </c>
      <c r="S741" s="15">
        <f t="shared" si="90"/>
        <v>154.77999999999997</v>
      </c>
      <c r="T741" s="17">
        <f t="shared" si="91"/>
        <v>0.46854755706242052</v>
      </c>
      <c r="U741" s="18">
        <v>1</v>
      </c>
    </row>
    <row r="742" spans="1:21" ht="15.6" x14ac:dyDescent="0.3">
      <c r="A742" s="2">
        <v>4386</v>
      </c>
      <c r="B742" s="3">
        <v>46147</v>
      </c>
      <c r="C742" s="4">
        <f t="shared" si="92"/>
        <v>2026</v>
      </c>
      <c r="D742" s="5">
        <f t="shared" si="93"/>
        <v>2</v>
      </c>
      <c r="E742" s="4">
        <f t="shared" si="94"/>
        <v>5</v>
      </c>
      <c r="F742" s="3" t="str">
        <f t="shared" si="95"/>
        <v>May</v>
      </c>
      <c r="G742" s="4" t="s">
        <v>0</v>
      </c>
      <c r="H742" s="4" t="s">
        <v>50</v>
      </c>
      <c r="I742" s="4" t="s">
        <v>2</v>
      </c>
      <c r="J742" s="4" t="s">
        <v>3</v>
      </c>
      <c r="K742" s="4" t="s">
        <v>9</v>
      </c>
      <c r="L742" s="4" t="s">
        <v>46</v>
      </c>
      <c r="M742" s="6">
        <v>1</v>
      </c>
      <c r="N742" s="7">
        <v>69.819999999999993</v>
      </c>
      <c r="O742" s="8">
        <v>0.05</v>
      </c>
      <c r="P742" s="7">
        <v>33.29</v>
      </c>
      <c r="Q742" s="7">
        <f t="shared" si="88"/>
        <v>66.328999999999994</v>
      </c>
      <c r="R742" s="7">
        <f t="shared" si="89"/>
        <v>33.29</v>
      </c>
      <c r="S742" s="7">
        <f t="shared" si="90"/>
        <v>33.038999999999994</v>
      </c>
      <c r="T742" s="9">
        <f t="shared" si="91"/>
        <v>0.49810791659756665</v>
      </c>
      <c r="U742" s="10">
        <v>1</v>
      </c>
    </row>
    <row r="743" spans="1:21" ht="15.6" x14ac:dyDescent="0.3">
      <c r="A743" s="11">
        <v>4602</v>
      </c>
      <c r="B743" s="12">
        <v>46147</v>
      </c>
      <c r="C743" s="4">
        <f t="shared" si="92"/>
        <v>2026</v>
      </c>
      <c r="D743" s="5">
        <f t="shared" si="93"/>
        <v>2</v>
      </c>
      <c r="E743" s="4">
        <f t="shared" si="94"/>
        <v>5</v>
      </c>
      <c r="F743" s="3" t="str">
        <f t="shared" si="95"/>
        <v>May</v>
      </c>
      <c r="G743" s="13" t="s">
        <v>6</v>
      </c>
      <c r="H743" s="13" t="s">
        <v>43</v>
      </c>
      <c r="I743" s="13" t="s">
        <v>28</v>
      </c>
      <c r="J743" s="13" t="s">
        <v>13</v>
      </c>
      <c r="K743" s="13" t="s">
        <v>14</v>
      </c>
      <c r="L743" s="13" t="s">
        <v>44</v>
      </c>
      <c r="M743" s="14">
        <v>2</v>
      </c>
      <c r="N743" s="15">
        <v>131.36000000000001</v>
      </c>
      <c r="O743" s="16">
        <v>0.1</v>
      </c>
      <c r="P743" s="15">
        <v>65.3</v>
      </c>
      <c r="Q743" s="15">
        <f t="shared" si="88"/>
        <v>236.44800000000004</v>
      </c>
      <c r="R743" s="15">
        <f t="shared" si="89"/>
        <v>130.6</v>
      </c>
      <c r="S743" s="15">
        <f t="shared" si="90"/>
        <v>105.84800000000004</v>
      </c>
      <c r="T743" s="17">
        <f t="shared" si="91"/>
        <v>0.4476586818243336</v>
      </c>
      <c r="U743" s="18">
        <v>1</v>
      </c>
    </row>
    <row r="744" spans="1:21" ht="15.6" x14ac:dyDescent="0.3">
      <c r="A744" s="2">
        <v>5190</v>
      </c>
      <c r="B744" s="3">
        <v>46147</v>
      </c>
      <c r="C744" s="4">
        <f t="shared" si="92"/>
        <v>2026</v>
      </c>
      <c r="D744" s="5">
        <f t="shared" si="93"/>
        <v>2</v>
      </c>
      <c r="E744" s="4">
        <f t="shared" si="94"/>
        <v>5</v>
      </c>
      <c r="F744" s="3" t="str">
        <f t="shared" si="95"/>
        <v>May</v>
      </c>
      <c r="G744" s="4" t="s">
        <v>20</v>
      </c>
      <c r="H744" s="4" t="s">
        <v>33</v>
      </c>
      <c r="I744" s="4" t="s">
        <v>8</v>
      </c>
      <c r="J744" s="4" t="s">
        <v>3</v>
      </c>
      <c r="K744" s="4" t="s">
        <v>9</v>
      </c>
      <c r="L744" s="4" t="s">
        <v>10</v>
      </c>
      <c r="M744" s="6">
        <v>15</v>
      </c>
      <c r="N744" s="7">
        <v>93.65</v>
      </c>
      <c r="O744" s="8">
        <v>0.1</v>
      </c>
      <c r="P744" s="7">
        <v>44.89</v>
      </c>
      <c r="Q744" s="7">
        <f t="shared" si="88"/>
        <v>1264.2750000000001</v>
      </c>
      <c r="R744" s="7">
        <f t="shared" si="89"/>
        <v>673.35</v>
      </c>
      <c r="S744" s="7">
        <f t="shared" si="90"/>
        <v>590.92500000000007</v>
      </c>
      <c r="T744" s="9">
        <f t="shared" si="91"/>
        <v>0.46740226612089936</v>
      </c>
      <c r="U744" s="10">
        <v>1</v>
      </c>
    </row>
    <row r="745" spans="1:21" ht="15.6" x14ac:dyDescent="0.3">
      <c r="A745" s="11">
        <v>393</v>
      </c>
      <c r="B745" s="12">
        <v>46148</v>
      </c>
      <c r="C745" s="4">
        <f t="shared" si="92"/>
        <v>2026</v>
      </c>
      <c r="D745" s="5">
        <f t="shared" si="93"/>
        <v>2</v>
      </c>
      <c r="E745" s="4">
        <f t="shared" si="94"/>
        <v>5</v>
      </c>
      <c r="F745" s="3" t="str">
        <f t="shared" si="95"/>
        <v>May</v>
      </c>
      <c r="G745" s="13" t="s">
        <v>6</v>
      </c>
      <c r="H745" s="13" t="s">
        <v>43</v>
      </c>
      <c r="I745" s="13" t="s">
        <v>28</v>
      </c>
      <c r="J745" s="13" t="s">
        <v>13</v>
      </c>
      <c r="K745" s="13" t="s">
        <v>23</v>
      </c>
      <c r="L745" s="13" t="s">
        <v>29</v>
      </c>
      <c r="M745" s="14">
        <v>3</v>
      </c>
      <c r="N745" s="15">
        <v>199.93</v>
      </c>
      <c r="O745" s="16">
        <v>0</v>
      </c>
      <c r="P745" s="15">
        <v>104.86</v>
      </c>
      <c r="Q745" s="15">
        <f t="shared" si="88"/>
        <v>599.79</v>
      </c>
      <c r="R745" s="15">
        <f t="shared" si="89"/>
        <v>314.58</v>
      </c>
      <c r="S745" s="15">
        <f t="shared" si="90"/>
        <v>285.20999999999998</v>
      </c>
      <c r="T745" s="17">
        <f t="shared" si="91"/>
        <v>0.47551643075076278</v>
      </c>
      <c r="U745" s="18">
        <v>1</v>
      </c>
    </row>
    <row r="746" spans="1:21" ht="15.6" x14ac:dyDescent="0.3">
      <c r="A746" s="2">
        <v>812</v>
      </c>
      <c r="B746" s="3">
        <v>46148</v>
      </c>
      <c r="C746" s="4">
        <f t="shared" si="92"/>
        <v>2026</v>
      </c>
      <c r="D746" s="5">
        <f t="shared" si="93"/>
        <v>2</v>
      </c>
      <c r="E746" s="4">
        <f t="shared" si="94"/>
        <v>5</v>
      </c>
      <c r="F746" s="3" t="str">
        <f t="shared" si="95"/>
        <v>May</v>
      </c>
      <c r="G746" s="4" t="s">
        <v>0</v>
      </c>
      <c r="H746" s="4" t="s">
        <v>1</v>
      </c>
      <c r="I746" s="4" t="s">
        <v>2</v>
      </c>
      <c r="J746" s="4" t="s">
        <v>13</v>
      </c>
      <c r="K746" s="4" t="s">
        <v>9</v>
      </c>
      <c r="L746" s="4" t="s">
        <v>46</v>
      </c>
      <c r="M746" s="6">
        <v>5</v>
      </c>
      <c r="N746" s="7">
        <v>70.150000000000006</v>
      </c>
      <c r="O746" s="8">
        <v>0</v>
      </c>
      <c r="P746" s="7">
        <v>32.700000000000003</v>
      </c>
      <c r="Q746" s="7">
        <f t="shared" si="88"/>
        <v>350.75</v>
      </c>
      <c r="R746" s="7">
        <f t="shared" si="89"/>
        <v>163.5</v>
      </c>
      <c r="S746" s="7">
        <f t="shared" si="90"/>
        <v>187.25</v>
      </c>
      <c r="T746" s="9">
        <f t="shared" si="91"/>
        <v>0.53385602280826805</v>
      </c>
      <c r="U746" s="10">
        <v>1</v>
      </c>
    </row>
    <row r="747" spans="1:21" ht="15.6" x14ac:dyDescent="0.3">
      <c r="A747" s="11">
        <v>1297</v>
      </c>
      <c r="B747" s="12">
        <v>46148</v>
      </c>
      <c r="C747" s="4">
        <f t="shared" si="92"/>
        <v>2026</v>
      </c>
      <c r="D747" s="5">
        <f t="shared" si="93"/>
        <v>2</v>
      </c>
      <c r="E747" s="4">
        <f t="shared" si="94"/>
        <v>5</v>
      </c>
      <c r="F747" s="3" t="str">
        <f t="shared" si="95"/>
        <v>May</v>
      </c>
      <c r="G747" s="13" t="s">
        <v>11</v>
      </c>
      <c r="H747" s="13" t="s">
        <v>12</v>
      </c>
      <c r="I747" s="13" t="s">
        <v>19</v>
      </c>
      <c r="J747" s="13" t="s">
        <v>13</v>
      </c>
      <c r="K747" s="13" t="s">
        <v>34</v>
      </c>
      <c r="L747" s="13" t="s">
        <v>42</v>
      </c>
      <c r="M747" s="14">
        <v>2</v>
      </c>
      <c r="N747" s="15">
        <v>35.86</v>
      </c>
      <c r="O747" s="16">
        <v>0</v>
      </c>
      <c r="P747" s="15">
        <v>13.9</v>
      </c>
      <c r="Q747" s="15">
        <f t="shared" si="88"/>
        <v>71.72</v>
      </c>
      <c r="R747" s="15">
        <f t="shared" si="89"/>
        <v>27.8</v>
      </c>
      <c r="S747" s="15">
        <f t="shared" si="90"/>
        <v>43.92</v>
      </c>
      <c r="T747" s="17">
        <f t="shared" si="91"/>
        <v>0.61238148354712774</v>
      </c>
      <c r="U747" s="18">
        <v>1</v>
      </c>
    </row>
    <row r="748" spans="1:21" ht="15.6" x14ac:dyDescent="0.3">
      <c r="A748" s="2">
        <v>1574</v>
      </c>
      <c r="B748" s="3">
        <v>46148</v>
      </c>
      <c r="C748" s="4">
        <f t="shared" si="92"/>
        <v>2026</v>
      </c>
      <c r="D748" s="5">
        <f t="shared" si="93"/>
        <v>2</v>
      </c>
      <c r="E748" s="4">
        <f t="shared" si="94"/>
        <v>5</v>
      </c>
      <c r="F748" s="3" t="str">
        <f t="shared" si="95"/>
        <v>May</v>
      </c>
      <c r="G748" s="4" t="s">
        <v>6</v>
      </c>
      <c r="H748" s="4" t="s">
        <v>27</v>
      </c>
      <c r="I748" s="4" t="s">
        <v>2</v>
      </c>
      <c r="J748" s="4" t="s">
        <v>3</v>
      </c>
      <c r="K748" s="4" t="s">
        <v>9</v>
      </c>
      <c r="L748" s="4" t="s">
        <v>10</v>
      </c>
      <c r="M748" s="6">
        <v>1</v>
      </c>
      <c r="N748" s="7">
        <v>92.27</v>
      </c>
      <c r="O748" s="8">
        <v>0</v>
      </c>
      <c r="P748" s="7">
        <v>46.5</v>
      </c>
      <c r="Q748" s="7">
        <f t="shared" si="88"/>
        <v>92.27</v>
      </c>
      <c r="R748" s="7">
        <f t="shared" si="89"/>
        <v>46.5</v>
      </c>
      <c r="S748" s="7">
        <f t="shared" si="90"/>
        <v>45.769999999999996</v>
      </c>
      <c r="T748" s="9">
        <f t="shared" si="91"/>
        <v>0.49604421805570603</v>
      </c>
      <c r="U748" s="10">
        <v>1</v>
      </c>
    </row>
    <row r="749" spans="1:21" ht="15.6" x14ac:dyDescent="0.3">
      <c r="A749" s="11">
        <v>3060</v>
      </c>
      <c r="B749" s="12">
        <v>46148</v>
      </c>
      <c r="C749" s="4">
        <f t="shared" si="92"/>
        <v>2026</v>
      </c>
      <c r="D749" s="5">
        <f t="shared" si="93"/>
        <v>2</v>
      </c>
      <c r="E749" s="4">
        <f t="shared" si="94"/>
        <v>5</v>
      </c>
      <c r="F749" s="3" t="str">
        <f t="shared" si="95"/>
        <v>May</v>
      </c>
      <c r="G749" s="13" t="s">
        <v>6</v>
      </c>
      <c r="H749" s="13" t="s">
        <v>27</v>
      </c>
      <c r="I749" s="13" t="s">
        <v>8</v>
      </c>
      <c r="J749" s="13" t="s">
        <v>16</v>
      </c>
      <c r="K749" s="13" t="s">
        <v>9</v>
      </c>
      <c r="L749" s="13" t="s">
        <v>37</v>
      </c>
      <c r="M749" s="14">
        <v>6</v>
      </c>
      <c r="N749" s="15">
        <v>157.31</v>
      </c>
      <c r="O749" s="16">
        <v>0.15</v>
      </c>
      <c r="P749" s="15">
        <v>80.34</v>
      </c>
      <c r="Q749" s="15">
        <f t="shared" si="88"/>
        <v>802.28099999999995</v>
      </c>
      <c r="R749" s="15">
        <f t="shared" si="89"/>
        <v>482.04</v>
      </c>
      <c r="S749" s="15">
        <f t="shared" si="90"/>
        <v>320.24099999999993</v>
      </c>
      <c r="T749" s="17">
        <f t="shared" si="91"/>
        <v>0.3991631361081715</v>
      </c>
      <c r="U749" s="18">
        <v>1</v>
      </c>
    </row>
    <row r="750" spans="1:21" ht="15.6" x14ac:dyDescent="0.3">
      <c r="A750" s="2">
        <v>3490</v>
      </c>
      <c r="B750" s="3">
        <v>46148</v>
      </c>
      <c r="C750" s="4">
        <f t="shared" si="92"/>
        <v>2026</v>
      </c>
      <c r="D750" s="5">
        <f t="shared" si="93"/>
        <v>2</v>
      </c>
      <c r="E750" s="4">
        <f t="shared" si="94"/>
        <v>5</v>
      </c>
      <c r="F750" s="3" t="str">
        <f t="shared" si="95"/>
        <v>May</v>
      </c>
      <c r="G750" s="4" t="s">
        <v>6</v>
      </c>
      <c r="H750" s="4" t="s">
        <v>41</v>
      </c>
      <c r="I750" s="4" t="s">
        <v>2</v>
      </c>
      <c r="J750" s="4" t="s">
        <v>13</v>
      </c>
      <c r="K750" s="4" t="s">
        <v>14</v>
      </c>
      <c r="L750" s="4" t="s">
        <v>32</v>
      </c>
      <c r="M750" s="6">
        <v>2</v>
      </c>
      <c r="N750" s="7">
        <v>46.18</v>
      </c>
      <c r="O750" s="8">
        <v>0.05</v>
      </c>
      <c r="P750" s="7">
        <v>17.899999999999999</v>
      </c>
      <c r="Q750" s="7">
        <f t="shared" si="88"/>
        <v>87.74199999999999</v>
      </c>
      <c r="R750" s="7">
        <f t="shared" si="89"/>
        <v>35.799999999999997</v>
      </c>
      <c r="S750" s="7">
        <f t="shared" si="90"/>
        <v>51.941999999999993</v>
      </c>
      <c r="T750" s="9">
        <f t="shared" si="91"/>
        <v>0.59198559412823959</v>
      </c>
      <c r="U750" s="10">
        <v>1</v>
      </c>
    </row>
    <row r="751" spans="1:21" ht="15.6" x14ac:dyDescent="0.3">
      <c r="A751" s="11">
        <v>3654</v>
      </c>
      <c r="B751" s="12">
        <v>46148</v>
      </c>
      <c r="C751" s="4">
        <f t="shared" si="92"/>
        <v>2026</v>
      </c>
      <c r="D751" s="5">
        <f t="shared" si="93"/>
        <v>2</v>
      </c>
      <c r="E751" s="4">
        <f t="shared" si="94"/>
        <v>5</v>
      </c>
      <c r="F751" s="3" t="str">
        <f t="shared" si="95"/>
        <v>May</v>
      </c>
      <c r="G751" s="13" t="s">
        <v>11</v>
      </c>
      <c r="H751" s="13" t="s">
        <v>39</v>
      </c>
      <c r="I751" s="13" t="s">
        <v>2</v>
      </c>
      <c r="J751" s="13" t="s">
        <v>16</v>
      </c>
      <c r="K751" s="13" t="s">
        <v>4</v>
      </c>
      <c r="L751" s="13" t="s">
        <v>22</v>
      </c>
      <c r="M751" s="14">
        <v>1</v>
      </c>
      <c r="N751" s="15">
        <v>51.44</v>
      </c>
      <c r="O751" s="16">
        <v>0.1</v>
      </c>
      <c r="P751" s="15">
        <v>22.88</v>
      </c>
      <c r="Q751" s="15">
        <f t="shared" si="88"/>
        <v>46.295999999999999</v>
      </c>
      <c r="R751" s="15">
        <f t="shared" si="89"/>
        <v>22.88</v>
      </c>
      <c r="S751" s="15">
        <f t="shared" si="90"/>
        <v>23.416</v>
      </c>
      <c r="T751" s="17">
        <f t="shared" si="91"/>
        <v>0.50578883704855715</v>
      </c>
      <c r="U751" s="18">
        <v>1</v>
      </c>
    </row>
    <row r="752" spans="1:21" ht="15.6" x14ac:dyDescent="0.3">
      <c r="A752" s="2">
        <v>4209</v>
      </c>
      <c r="B752" s="3">
        <v>46148</v>
      </c>
      <c r="C752" s="4">
        <f t="shared" si="92"/>
        <v>2026</v>
      </c>
      <c r="D752" s="5">
        <f t="shared" si="93"/>
        <v>2</v>
      </c>
      <c r="E752" s="4">
        <f t="shared" si="94"/>
        <v>5</v>
      </c>
      <c r="F752" s="3" t="str">
        <f t="shared" si="95"/>
        <v>May</v>
      </c>
      <c r="G752" s="4" t="s">
        <v>6</v>
      </c>
      <c r="H752" s="4" t="s">
        <v>7</v>
      </c>
      <c r="I752" s="4" t="s">
        <v>2</v>
      </c>
      <c r="J752" s="4" t="s">
        <v>13</v>
      </c>
      <c r="K752" s="4" t="s">
        <v>34</v>
      </c>
      <c r="L752" s="4" t="s">
        <v>45</v>
      </c>
      <c r="M752" s="6">
        <v>2</v>
      </c>
      <c r="N752" s="7">
        <v>50.97</v>
      </c>
      <c r="O752" s="8">
        <v>0.05</v>
      </c>
      <c r="P752" s="7">
        <v>21.67</v>
      </c>
      <c r="Q752" s="7">
        <f t="shared" si="88"/>
        <v>96.842999999999989</v>
      </c>
      <c r="R752" s="7">
        <f t="shared" si="89"/>
        <v>43.34</v>
      </c>
      <c r="S752" s="7">
        <f t="shared" si="90"/>
        <v>53.502999999999986</v>
      </c>
      <c r="T752" s="9">
        <f t="shared" si="91"/>
        <v>0.55247152607829153</v>
      </c>
      <c r="U752" s="10">
        <v>1</v>
      </c>
    </row>
    <row r="753" spans="1:21" ht="15.6" x14ac:dyDescent="0.3">
      <c r="A753" s="11">
        <v>4227</v>
      </c>
      <c r="B753" s="12">
        <v>46148</v>
      </c>
      <c r="C753" s="4">
        <f t="shared" si="92"/>
        <v>2026</v>
      </c>
      <c r="D753" s="5">
        <f t="shared" si="93"/>
        <v>2</v>
      </c>
      <c r="E753" s="4">
        <f t="shared" si="94"/>
        <v>5</v>
      </c>
      <c r="F753" s="3" t="str">
        <f t="shared" si="95"/>
        <v>May</v>
      </c>
      <c r="G753" s="13" t="s">
        <v>6</v>
      </c>
      <c r="H753" s="13" t="s">
        <v>7</v>
      </c>
      <c r="I753" s="13" t="s">
        <v>2</v>
      </c>
      <c r="J753" s="13" t="s">
        <v>13</v>
      </c>
      <c r="K753" s="13" t="s">
        <v>4</v>
      </c>
      <c r="L753" s="13" t="s">
        <v>26</v>
      </c>
      <c r="M753" s="14">
        <v>2</v>
      </c>
      <c r="N753" s="15">
        <v>40.549999999999997</v>
      </c>
      <c r="O753" s="16">
        <v>0</v>
      </c>
      <c r="P753" s="15">
        <v>16.52</v>
      </c>
      <c r="Q753" s="15">
        <f t="shared" si="88"/>
        <v>81.099999999999994</v>
      </c>
      <c r="R753" s="15">
        <f t="shared" si="89"/>
        <v>33.04</v>
      </c>
      <c r="S753" s="15">
        <f t="shared" si="90"/>
        <v>48.059999999999995</v>
      </c>
      <c r="T753" s="17">
        <f t="shared" si="91"/>
        <v>0.59260172626387175</v>
      </c>
      <c r="U753" s="18">
        <v>1</v>
      </c>
    </row>
    <row r="754" spans="1:21" ht="15.6" x14ac:dyDescent="0.3">
      <c r="A754" s="2">
        <v>4247</v>
      </c>
      <c r="B754" s="3">
        <v>46148</v>
      </c>
      <c r="C754" s="4">
        <f t="shared" si="92"/>
        <v>2026</v>
      </c>
      <c r="D754" s="5">
        <f t="shared" si="93"/>
        <v>2</v>
      </c>
      <c r="E754" s="4">
        <f t="shared" si="94"/>
        <v>5</v>
      </c>
      <c r="F754" s="3" t="str">
        <f t="shared" si="95"/>
        <v>May</v>
      </c>
      <c r="G754" s="4" t="s">
        <v>11</v>
      </c>
      <c r="H754" s="4" t="s">
        <v>52</v>
      </c>
      <c r="I754" s="4" t="s">
        <v>2</v>
      </c>
      <c r="J754" s="4" t="s">
        <v>13</v>
      </c>
      <c r="K754" s="4" t="s">
        <v>4</v>
      </c>
      <c r="L754" s="4" t="s">
        <v>22</v>
      </c>
      <c r="M754" s="6">
        <v>2</v>
      </c>
      <c r="N754" s="7">
        <v>51.3</v>
      </c>
      <c r="O754" s="8">
        <v>0</v>
      </c>
      <c r="P754" s="7">
        <v>23.12</v>
      </c>
      <c r="Q754" s="7">
        <f t="shared" si="88"/>
        <v>102.6</v>
      </c>
      <c r="R754" s="7">
        <f t="shared" si="89"/>
        <v>46.24</v>
      </c>
      <c r="S754" s="7">
        <f t="shared" si="90"/>
        <v>56.359999999999992</v>
      </c>
      <c r="T754" s="9">
        <f t="shared" si="91"/>
        <v>0.54931773879142298</v>
      </c>
      <c r="U754" s="10">
        <v>1</v>
      </c>
    </row>
    <row r="755" spans="1:21" ht="15.6" x14ac:dyDescent="0.3">
      <c r="A755" s="11">
        <v>5196</v>
      </c>
      <c r="B755" s="12">
        <v>46148</v>
      </c>
      <c r="C755" s="4">
        <f t="shared" si="92"/>
        <v>2026</v>
      </c>
      <c r="D755" s="5">
        <f t="shared" si="93"/>
        <v>2</v>
      </c>
      <c r="E755" s="4">
        <f t="shared" si="94"/>
        <v>5</v>
      </c>
      <c r="F755" s="3" t="str">
        <f t="shared" si="95"/>
        <v>May</v>
      </c>
      <c r="G755" s="13" t="s">
        <v>20</v>
      </c>
      <c r="H755" s="13" t="s">
        <v>33</v>
      </c>
      <c r="I755" s="13" t="s">
        <v>2</v>
      </c>
      <c r="J755" s="13" t="s">
        <v>13</v>
      </c>
      <c r="K755" s="13" t="s">
        <v>23</v>
      </c>
      <c r="L755" s="13" t="s">
        <v>40</v>
      </c>
      <c r="M755" s="14">
        <v>3</v>
      </c>
      <c r="N755" s="15">
        <v>82.56</v>
      </c>
      <c r="O755" s="16">
        <v>0</v>
      </c>
      <c r="P755" s="15">
        <v>39.99</v>
      </c>
      <c r="Q755" s="15">
        <f t="shared" si="88"/>
        <v>247.68</v>
      </c>
      <c r="R755" s="15">
        <f t="shared" si="89"/>
        <v>119.97</v>
      </c>
      <c r="S755" s="15">
        <f t="shared" si="90"/>
        <v>127.71000000000001</v>
      </c>
      <c r="T755" s="17">
        <f t="shared" si="91"/>
        <v>0.515625</v>
      </c>
      <c r="U755" s="18">
        <v>1</v>
      </c>
    </row>
    <row r="756" spans="1:21" ht="15.6" x14ac:dyDescent="0.3">
      <c r="A756" s="2">
        <v>400</v>
      </c>
      <c r="B756" s="3">
        <v>46149</v>
      </c>
      <c r="C756" s="4">
        <f t="shared" si="92"/>
        <v>2026</v>
      </c>
      <c r="D756" s="5">
        <f t="shared" si="93"/>
        <v>2</v>
      </c>
      <c r="E756" s="4">
        <f t="shared" si="94"/>
        <v>5</v>
      </c>
      <c r="F756" s="3" t="str">
        <f t="shared" si="95"/>
        <v>May</v>
      </c>
      <c r="G756" s="4" t="s">
        <v>6</v>
      </c>
      <c r="H756" s="4" t="s">
        <v>43</v>
      </c>
      <c r="I756" s="4" t="s">
        <v>8</v>
      </c>
      <c r="J756" s="4" t="s">
        <v>16</v>
      </c>
      <c r="K756" s="4" t="s">
        <v>9</v>
      </c>
      <c r="L756" s="4" t="s">
        <v>10</v>
      </c>
      <c r="M756" s="6">
        <v>6</v>
      </c>
      <c r="N756" s="7">
        <v>92.66</v>
      </c>
      <c r="O756" s="8">
        <v>0.15</v>
      </c>
      <c r="P756" s="7">
        <v>44.71</v>
      </c>
      <c r="Q756" s="7">
        <f t="shared" si="88"/>
        <v>472.56600000000003</v>
      </c>
      <c r="R756" s="7">
        <f t="shared" si="89"/>
        <v>268.26</v>
      </c>
      <c r="S756" s="7">
        <f t="shared" si="90"/>
        <v>204.30600000000004</v>
      </c>
      <c r="T756" s="9">
        <f t="shared" si="91"/>
        <v>0.43233326138571126</v>
      </c>
      <c r="U756" s="10">
        <v>1</v>
      </c>
    </row>
    <row r="757" spans="1:21" ht="15.6" x14ac:dyDescent="0.3">
      <c r="A757" s="11">
        <v>829</v>
      </c>
      <c r="B757" s="12">
        <v>46149</v>
      </c>
      <c r="C757" s="4">
        <f t="shared" si="92"/>
        <v>2026</v>
      </c>
      <c r="D757" s="5">
        <f t="shared" si="93"/>
        <v>2</v>
      </c>
      <c r="E757" s="4">
        <f t="shared" si="94"/>
        <v>5</v>
      </c>
      <c r="F757" s="3" t="str">
        <f t="shared" si="95"/>
        <v>May</v>
      </c>
      <c r="G757" s="13" t="s">
        <v>11</v>
      </c>
      <c r="H757" s="13" t="s">
        <v>52</v>
      </c>
      <c r="I757" s="13" t="s">
        <v>28</v>
      </c>
      <c r="J757" s="13" t="s">
        <v>13</v>
      </c>
      <c r="K757" s="13" t="s">
        <v>34</v>
      </c>
      <c r="L757" s="13" t="s">
        <v>35</v>
      </c>
      <c r="M757" s="14">
        <v>1</v>
      </c>
      <c r="N757" s="15">
        <v>39.42</v>
      </c>
      <c r="O757" s="16">
        <v>0</v>
      </c>
      <c r="P757" s="15">
        <v>14.86</v>
      </c>
      <c r="Q757" s="15">
        <f t="shared" si="88"/>
        <v>39.42</v>
      </c>
      <c r="R757" s="15">
        <f t="shared" si="89"/>
        <v>14.86</v>
      </c>
      <c r="S757" s="15">
        <f t="shared" si="90"/>
        <v>24.560000000000002</v>
      </c>
      <c r="T757" s="17">
        <f t="shared" si="91"/>
        <v>0.62303399289700667</v>
      </c>
      <c r="U757" s="18">
        <v>1</v>
      </c>
    </row>
    <row r="758" spans="1:21" ht="15.6" x14ac:dyDescent="0.3">
      <c r="A758" s="2">
        <v>1236</v>
      </c>
      <c r="B758" s="3">
        <v>46149</v>
      </c>
      <c r="C758" s="4">
        <f t="shared" si="92"/>
        <v>2026</v>
      </c>
      <c r="D758" s="5">
        <f t="shared" si="93"/>
        <v>2</v>
      </c>
      <c r="E758" s="4">
        <f t="shared" si="94"/>
        <v>5</v>
      </c>
      <c r="F758" s="3" t="str">
        <f t="shared" si="95"/>
        <v>May</v>
      </c>
      <c r="G758" s="4" t="s">
        <v>0</v>
      </c>
      <c r="H758" s="4" t="s">
        <v>36</v>
      </c>
      <c r="I758" s="4" t="s">
        <v>19</v>
      </c>
      <c r="J758" s="4" t="s">
        <v>3</v>
      </c>
      <c r="K758" s="4" t="s">
        <v>34</v>
      </c>
      <c r="L758" s="4" t="s">
        <v>38</v>
      </c>
      <c r="M758" s="6">
        <v>2</v>
      </c>
      <c r="N758" s="7">
        <v>124.25</v>
      </c>
      <c r="O758" s="8">
        <v>0</v>
      </c>
      <c r="P758" s="7">
        <v>69.510000000000005</v>
      </c>
      <c r="Q758" s="7">
        <f t="shared" si="88"/>
        <v>248.5</v>
      </c>
      <c r="R758" s="7">
        <f t="shared" si="89"/>
        <v>139.02000000000001</v>
      </c>
      <c r="S758" s="7">
        <f t="shared" si="90"/>
        <v>109.47999999999999</v>
      </c>
      <c r="T758" s="9">
        <f t="shared" si="91"/>
        <v>0.44056338028169012</v>
      </c>
      <c r="U758" s="10">
        <v>1</v>
      </c>
    </row>
    <row r="759" spans="1:21" ht="15.6" x14ac:dyDescent="0.3">
      <c r="A759" s="11">
        <v>1364</v>
      </c>
      <c r="B759" s="12">
        <v>46149</v>
      </c>
      <c r="C759" s="4">
        <f t="shared" si="92"/>
        <v>2026</v>
      </c>
      <c r="D759" s="5">
        <f t="shared" si="93"/>
        <v>2</v>
      </c>
      <c r="E759" s="4">
        <f t="shared" si="94"/>
        <v>5</v>
      </c>
      <c r="F759" s="3" t="str">
        <f t="shared" si="95"/>
        <v>May</v>
      </c>
      <c r="G759" s="13" t="s">
        <v>6</v>
      </c>
      <c r="H759" s="13" t="s">
        <v>49</v>
      </c>
      <c r="I759" s="13" t="s">
        <v>2</v>
      </c>
      <c r="J759" s="13" t="s">
        <v>13</v>
      </c>
      <c r="K759" s="13" t="s">
        <v>9</v>
      </c>
      <c r="L759" s="13" t="s">
        <v>37</v>
      </c>
      <c r="M759" s="14">
        <v>2</v>
      </c>
      <c r="N759" s="15">
        <v>156.43</v>
      </c>
      <c r="O759" s="16">
        <v>0</v>
      </c>
      <c r="P759" s="15">
        <v>78.569999999999993</v>
      </c>
      <c r="Q759" s="15">
        <f t="shared" si="88"/>
        <v>312.86</v>
      </c>
      <c r="R759" s="15">
        <f t="shared" si="89"/>
        <v>157.13999999999999</v>
      </c>
      <c r="S759" s="15">
        <f t="shared" si="90"/>
        <v>155.72000000000003</v>
      </c>
      <c r="T759" s="17">
        <f t="shared" si="91"/>
        <v>0.49773061433228927</v>
      </c>
      <c r="U759" s="18">
        <v>1</v>
      </c>
    </row>
    <row r="760" spans="1:21" ht="15.6" x14ac:dyDescent="0.3">
      <c r="A760" s="2">
        <v>2105</v>
      </c>
      <c r="B760" s="3">
        <v>46149</v>
      </c>
      <c r="C760" s="4">
        <f t="shared" si="92"/>
        <v>2026</v>
      </c>
      <c r="D760" s="5">
        <f t="shared" si="93"/>
        <v>2</v>
      </c>
      <c r="E760" s="4">
        <f t="shared" si="94"/>
        <v>5</v>
      </c>
      <c r="F760" s="3" t="str">
        <f t="shared" si="95"/>
        <v>May</v>
      </c>
      <c r="G760" s="4" t="s">
        <v>6</v>
      </c>
      <c r="H760" s="4" t="s">
        <v>49</v>
      </c>
      <c r="I760" s="4" t="s">
        <v>19</v>
      </c>
      <c r="J760" s="4" t="s">
        <v>13</v>
      </c>
      <c r="K760" s="4" t="s">
        <v>23</v>
      </c>
      <c r="L760" s="4" t="s">
        <v>40</v>
      </c>
      <c r="M760" s="6">
        <v>1</v>
      </c>
      <c r="N760" s="7">
        <v>80.3</v>
      </c>
      <c r="O760" s="8">
        <v>0</v>
      </c>
      <c r="P760" s="7">
        <v>40.020000000000003</v>
      </c>
      <c r="Q760" s="7">
        <f t="shared" si="88"/>
        <v>80.3</v>
      </c>
      <c r="R760" s="7">
        <f t="shared" si="89"/>
        <v>40.020000000000003</v>
      </c>
      <c r="S760" s="7">
        <f t="shared" si="90"/>
        <v>40.279999999999994</v>
      </c>
      <c r="T760" s="9">
        <f t="shared" si="91"/>
        <v>0.50161892901618921</v>
      </c>
      <c r="U760" s="10">
        <v>1</v>
      </c>
    </row>
    <row r="761" spans="1:21" ht="15.6" x14ac:dyDescent="0.3">
      <c r="A761" s="11">
        <v>4706</v>
      </c>
      <c r="B761" s="12">
        <v>46149</v>
      </c>
      <c r="C761" s="4">
        <f t="shared" si="92"/>
        <v>2026</v>
      </c>
      <c r="D761" s="5">
        <f t="shared" si="93"/>
        <v>2</v>
      </c>
      <c r="E761" s="4">
        <f t="shared" si="94"/>
        <v>5</v>
      </c>
      <c r="F761" s="3" t="str">
        <f t="shared" si="95"/>
        <v>May</v>
      </c>
      <c r="G761" s="13" t="s">
        <v>20</v>
      </c>
      <c r="H761" s="13" t="s">
        <v>47</v>
      </c>
      <c r="I761" s="13" t="s">
        <v>19</v>
      </c>
      <c r="J761" s="13" t="s">
        <v>13</v>
      </c>
      <c r="K761" s="13" t="s">
        <v>23</v>
      </c>
      <c r="L761" s="13" t="s">
        <v>40</v>
      </c>
      <c r="M761" s="14">
        <v>1</v>
      </c>
      <c r="N761" s="15">
        <v>79.89</v>
      </c>
      <c r="O761" s="16">
        <v>0</v>
      </c>
      <c r="P761" s="15">
        <v>39.549999999999997</v>
      </c>
      <c r="Q761" s="15">
        <f t="shared" si="88"/>
        <v>79.89</v>
      </c>
      <c r="R761" s="15">
        <f t="shared" si="89"/>
        <v>39.549999999999997</v>
      </c>
      <c r="S761" s="15">
        <f t="shared" si="90"/>
        <v>40.340000000000003</v>
      </c>
      <c r="T761" s="17">
        <f t="shared" si="91"/>
        <v>0.50494429841031419</v>
      </c>
      <c r="U761" s="18">
        <v>1</v>
      </c>
    </row>
    <row r="762" spans="1:21" ht="15.6" x14ac:dyDescent="0.3">
      <c r="A762" s="2">
        <v>68</v>
      </c>
      <c r="B762" s="3">
        <v>46150</v>
      </c>
      <c r="C762" s="4">
        <f t="shared" si="92"/>
        <v>2026</v>
      </c>
      <c r="D762" s="5">
        <f t="shared" si="93"/>
        <v>2</v>
      </c>
      <c r="E762" s="4">
        <f t="shared" si="94"/>
        <v>5</v>
      </c>
      <c r="F762" s="3" t="str">
        <f t="shared" si="95"/>
        <v>May</v>
      </c>
      <c r="G762" s="4" t="s">
        <v>20</v>
      </c>
      <c r="H762" s="4" t="s">
        <v>31</v>
      </c>
      <c r="I762" s="4" t="s">
        <v>19</v>
      </c>
      <c r="J762" s="4" t="s">
        <v>13</v>
      </c>
      <c r="K762" s="4" t="s">
        <v>34</v>
      </c>
      <c r="L762" s="4" t="s">
        <v>35</v>
      </c>
      <c r="M762" s="6">
        <v>1</v>
      </c>
      <c r="N762" s="7">
        <v>39.5</v>
      </c>
      <c r="O762" s="8">
        <v>0</v>
      </c>
      <c r="P762" s="7">
        <v>14.68</v>
      </c>
      <c r="Q762" s="7">
        <f t="shared" si="88"/>
        <v>39.5</v>
      </c>
      <c r="R762" s="7">
        <f t="shared" si="89"/>
        <v>14.68</v>
      </c>
      <c r="S762" s="7">
        <f t="shared" si="90"/>
        <v>24.82</v>
      </c>
      <c r="T762" s="9">
        <f t="shared" si="91"/>
        <v>0.62835443037974681</v>
      </c>
      <c r="U762" s="10">
        <v>1</v>
      </c>
    </row>
    <row r="763" spans="1:21" ht="15.6" x14ac:dyDescent="0.3">
      <c r="A763" s="11">
        <v>1352</v>
      </c>
      <c r="B763" s="12">
        <v>46150</v>
      </c>
      <c r="C763" s="4">
        <f t="shared" si="92"/>
        <v>2026</v>
      </c>
      <c r="D763" s="5">
        <f t="shared" si="93"/>
        <v>2</v>
      </c>
      <c r="E763" s="4">
        <f t="shared" si="94"/>
        <v>5</v>
      </c>
      <c r="F763" s="3" t="str">
        <f t="shared" si="95"/>
        <v>May</v>
      </c>
      <c r="G763" s="13" t="s">
        <v>20</v>
      </c>
      <c r="H763" s="13" t="s">
        <v>31</v>
      </c>
      <c r="I763" s="13" t="s">
        <v>2</v>
      </c>
      <c r="J763" s="13" t="s">
        <v>3</v>
      </c>
      <c r="K763" s="13" t="s">
        <v>4</v>
      </c>
      <c r="L763" s="13" t="s">
        <v>5</v>
      </c>
      <c r="M763" s="14">
        <v>1</v>
      </c>
      <c r="N763" s="15">
        <v>80.7</v>
      </c>
      <c r="O763" s="16">
        <v>0</v>
      </c>
      <c r="P763" s="15">
        <v>41.88</v>
      </c>
      <c r="Q763" s="15">
        <f t="shared" si="88"/>
        <v>80.7</v>
      </c>
      <c r="R763" s="15">
        <f t="shared" si="89"/>
        <v>41.88</v>
      </c>
      <c r="S763" s="15">
        <f t="shared" si="90"/>
        <v>38.82</v>
      </c>
      <c r="T763" s="17">
        <f t="shared" si="91"/>
        <v>0.48104089219330853</v>
      </c>
      <c r="U763" s="18">
        <v>1</v>
      </c>
    </row>
    <row r="764" spans="1:21" ht="15.6" x14ac:dyDescent="0.3">
      <c r="A764" s="2">
        <v>2526</v>
      </c>
      <c r="B764" s="3">
        <v>46150</v>
      </c>
      <c r="C764" s="4">
        <f t="shared" si="92"/>
        <v>2026</v>
      </c>
      <c r="D764" s="5">
        <f t="shared" si="93"/>
        <v>2</v>
      </c>
      <c r="E764" s="4">
        <f t="shared" si="94"/>
        <v>5</v>
      </c>
      <c r="F764" s="3" t="str">
        <f t="shared" si="95"/>
        <v>May</v>
      </c>
      <c r="G764" s="4" t="s">
        <v>6</v>
      </c>
      <c r="H764" s="4" t="s">
        <v>49</v>
      </c>
      <c r="I764" s="4" t="s">
        <v>2</v>
      </c>
      <c r="J764" s="4" t="s">
        <v>13</v>
      </c>
      <c r="K764" s="4" t="s">
        <v>23</v>
      </c>
      <c r="L764" s="4" t="s">
        <v>40</v>
      </c>
      <c r="M764" s="6">
        <v>1</v>
      </c>
      <c r="N764" s="7">
        <v>80.86</v>
      </c>
      <c r="O764" s="8">
        <v>0</v>
      </c>
      <c r="P764" s="7">
        <v>38.44</v>
      </c>
      <c r="Q764" s="7">
        <f t="shared" si="88"/>
        <v>80.86</v>
      </c>
      <c r="R764" s="7">
        <f t="shared" si="89"/>
        <v>38.44</v>
      </c>
      <c r="S764" s="7">
        <f t="shared" si="90"/>
        <v>42.42</v>
      </c>
      <c r="T764" s="9">
        <f t="shared" si="91"/>
        <v>0.52461043779371752</v>
      </c>
      <c r="U764" s="10">
        <v>1</v>
      </c>
    </row>
    <row r="765" spans="1:21" ht="15.6" x14ac:dyDescent="0.3">
      <c r="A765" s="11">
        <v>3298</v>
      </c>
      <c r="B765" s="12">
        <v>46150</v>
      </c>
      <c r="C765" s="4">
        <f t="shared" si="92"/>
        <v>2026</v>
      </c>
      <c r="D765" s="5">
        <f t="shared" si="93"/>
        <v>2</v>
      </c>
      <c r="E765" s="4">
        <f t="shared" si="94"/>
        <v>5</v>
      </c>
      <c r="F765" s="3" t="str">
        <f t="shared" si="95"/>
        <v>May</v>
      </c>
      <c r="G765" s="13" t="s">
        <v>6</v>
      </c>
      <c r="H765" s="13" t="s">
        <v>49</v>
      </c>
      <c r="I765" s="13" t="s">
        <v>28</v>
      </c>
      <c r="J765" s="13" t="s">
        <v>13</v>
      </c>
      <c r="K765" s="13" t="s">
        <v>23</v>
      </c>
      <c r="L765" s="13" t="s">
        <v>24</v>
      </c>
      <c r="M765" s="14">
        <v>2</v>
      </c>
      <c r="N765" s="15">
        <v>337.7</v>
      </c>
      <c r="O765" s="16">
        <v>0.1</v>
      </c>
      <c r="P765" s="15">
        <v>192.16</v>
      </c>
      <c r="Q765" s="15">
        <f t="shared" si="88"/>
        <v>607.86</v>
      </c>
      <c r="R765" s="15">
        <f t="shared" si="89"/>
        <v>384.32</v>
      </c>
      <c r="S765" s="15">
        <f t="shared" si="90"/>
        <v>223.54000000000002</v>
      </c>
      <c r="T765" s="17">
        <f t="shared" si="91"/>
        <v>0.36774915276543946</v>
      </c>
      <c r="U765" s="18">
        <v>1</v>
      </c>
    </row>
    <row r="766" spans="1:21" ht="15.6" x14ac:dyDescent="0.3">
      <c r="A766" s="2">
        <v>3510</v>
      </c>
      <c r="B766" s="3">
        <v>46150</v>
      </c>
      <c r="C766" s="4">
        <f t="shared" si="92"/>
        <v>2026</v>
      </c>
      <c r="D766" s="5">
        <f t="shared" si="93"/>
        <v>2</v>
      </c>
      <c r="E766" s="4">
        <f t="shared" si="94"/>
        <v>5</v>
      </c>
      <c r="F766" s="3" t="str">
        <f t="shared" si="95"/>
        <v>May</v>
      </c>
      <c r="G766" s="4" t="s">
        <v>11</v>
      </c>
      <c r="H766" s="4" t="s">
        <v>12</v>
      </c>
      <c r="I766" s="4" t="s">
        <v>2</v>
      </c>
      <c r="J766" s="4" t="s">
        <v>3</v>
      </c>
      <c r="K766" s="4" t="s">
        <v>23</v>
      </c>
      <c r="L766" s="4" t="s">
        <v>51</v>
      </c>
      <c r="M766" s="6">
        <v>4</v>
      </c>
      <c r="N766" s="7">
        <v>121.81</v>
      </c>
      <c r="O766" s="8">
        <v>0</v>
      </c>
      <c r="P766" s="7">
        <v>58.95</v>
      </c>
      <c r="Q766" s="7">
        <f t="shared" si="88"/>
        <v>487.24</v>
      </c>
      <c r="R766" s="7">
        <f t="shared" si="89"/>
        <v>235.8</v>
      </c>
      <c r="S766" s="7">
        <f t="shared" si="90"/>
        <v>251.44</v>
      </c>
      <c r="T766" s="9">
        <f t="shared" si="91"/>
        <v>0.5160495854199163</v>
      </c>
      <c r="U766" s="10">
        <v>1</v>
      </c>
    </row>
    <row r="767" spans="1:21" ht="15.6" x14ac:dyDescent="0.3">
      <c r="A767" s="11">
        <v>3638</v>
      </c>
      <c r="B767" s="12">
        <v>46150</v>
      </c>
      <c r="C767" s="4">
        <f t="shared" si="92"/>
        <v>2026</v>
      </c>
      <c r="D767" s="5">
        <f t="shared" si="93"/>
        <v>2</v>
      </c>
      <c r="E767" s="4">
        <f t="shared" si="94"/>
        <v>5</v>
      </c>
      <c r="F767" s="3" t="str">
        <f t="shared" si="95"/>
        <v>May</v>
      </c>
      <c r="G767" s="13" t="s">
        <v>20</v>
      </c>
      <c r="H767" s="13" t="s">
        <v>31</v>
      </c>
      <c r="I767" s="13" t="s">
        <v>8</v>
      </c>
      <c r="J767" s="13" t="s">
        <v>16</v>
      </c>
      <c r="K767" s="13" t="s">
        <v>14</v>
      </c>
      <c r="L767" s="13" t="s">
        <v>48</v>
      </c>
      <c r="M767" s="14">
        <v>10</v>
      </c>
      <c r="N767" s="15">
        <v>168.55</v>
      </c>
      <c r="O767" s="16">
        <v>0.1</v>
      </c>
      <c r="P767" s="15">
        <v>88.85</v>
      </c>
      <c r="Q767" s="15">
        <f t="shared" si="88"/>
        <v>1516.95</v>
      </c>
      <c r="R767" s="15">
        <f t="shared" si="89"/>
        <v>888.5</v>
      </c>
      <c r="S767" s="15">
        <f t="shared" si="90"/>
        <v>628.45000000000005</v>
      </c>
      <c r="T767" s="17">
        <f t="shared" si="91"/>
        <v>0.41428524341606515</v>
      </c>
      <c r="U767" s="18">
        <v>1</v>
      </c>
    </row>
    <row r="768" spans="1:21" ht="15.6" x14ac:dyDescent="0.3">
      <c r="A768" s="2">
        <v>3754</v>
      </c>
      <c r="B768" s="3">
        <v>46150</v>
      </c>
      <c r="C768" s="4">
        <f t="shared" si="92"/>
        <v>2026</v>
      </c>
      <c r="D768" s="5">
        <f t="shared" si="93"/>
        <v>2</v>
      </c>
      <c r="E768" s="4">
        <f t="shared" si="94"/>
        <v>5</v>
      </c>
      <c r="F768" s="3" t="str">
        <f t="shared" si="95"/>
        <v>May</v>
      </c>
      <c r="G768" s="4" t="s">
        <v>6</v>
      </c>
      <c r="H768" s="4" t="s">
        <v>43</v>
      </c>
      <c r="I768" s="4" t="s">
        <v>2</v>
      </c>
      <c r="J768" s="4" t="s">
        <v>3</v>
      </c>
      <c r="K768" s="4" t="s">
        <v>4</v>
      </c>
      <c r="L768" s="4" t="s">
        <v>26</v>
      </c>
      <c r="M768" s="6">
        <v>1</v>
      </c>
      <c r="N768" s="7">
        <v>39.42</v>
      </c>
      <c r="O768" s="8">
        <v>0.05</v>
      </c>
      <c r="P768" s="7">
        <v>16.77</v>
      </c>
      <c r="Q768" s="7">
        <f t="shared" si="88"/>
        <v>37.448999999999998</v>
      </c>
      <c r="R768" s="7">
        <f t="shared" si="89"/>
        <v>16.77</v>
      </c>
      <c r="S768" s="7">
        <f t="shared" si="90"/>
        <v>20.678999999999998</v>
      </c>
      <c r="T768" s="9">
        <f t="shared" si="91"/>
        <v>0.55219097973243614</v>
      </c>
      <c r="U768" s="10">
        <v>1</v>
      </c>
    </row>
    <row r="769" spans="1:21" ht="15.6" x14ac:dyDescent="0.3">
      <c r="A769" s="11">
        <v>4029</v>
      </c>
      <c r="B769" s="12">
        <v>46150</v>
      </c>
      <c r="C769" s="4">
        <f t="shared" si="92"/>
        <v>2026</v>
      </c>
      <c r="D769" s="5">
        <f t="shared" si="93"/>
        <v>2</v>
      </c>
      <c r="E769" s="4">
        <f t="shared" si="94"/>
        <v>5</v>
      </c>
      <c r="F769" s="3" t="str">
        <f t="shared" si="95"/>
        <v>May</v>
      </c>
      <c r="G769" s="13" t="s">
        <v>20</v>
      </c>
      <c r="H769" s="13" t="s">
        <v>47</v>
      </c>
      <c r="I769" s="13" t="s">
        <v>19</v>
      </c>
      <c r="J769" s="13" t="s">
        <v>13</v>
      </c>
      <c r="K769" s="13" t="s">
        <v>14</v>
      </c>
      <c r="L769" s="13" t="s">
        <v>48</v>
      </c>
      <c r="M769" s="14">
        <v>1</v>
      </c>
      <c r="N769" s="15">
        <v>161.36000000000001</v>
      </c>
      <c r="O769" s="16">
        <v>0</v>
      </c>
      <c r="P769" s="15">
        <v>87</v>
      </c>
      <c r="Q769" s="15">
        <f t="shared" si="88"/>
        <v>161.36000000000001</v>
      </c>
      <c r="R769" s="15">
        <f t="shared" si="89"/>
        <v>87</v>
      </c>
      <c r="S769" s="15">
        <f t="shared" si="90"/>
        <v>74.360000000000014</v>
      </c>
      <c r="T769" s="17">
        <f t="shared" si="91"/>
        <v>0.46083292017848293</v>
      </c>
      <c r="U769" s="18">
        <v>1</v>
      </c>
    </row>
    <row r="770" spans="1:21" ht="15.6" x14ac:dyDescent="0.3">
      <c r="A770" s="2">
        <v>4651</v>
      </c>
      <c r="B770" s="3">
        <v>46150</v>
      </c>
      <c r="C770" s="4">
        <f t="shared" si="92"/>
        <v>2026</v>
      </c>
      <c r="D770" s="5">
        <f t="shared" si="93"/>
        <v>2</v>
      </c>
      <c r="E770" s="4">
        <f t="shared" si="94"/>
        <v>5</v>
      </c>
      <c r="F770" s="3" t="str">
        <f t="shared" si="95"/>
        <v>May</v>
      </c>
      <c r="G770" s="4" t="s">
        <v>6</v>
      </c>
      <c r="H770" s="4" t="s">
        <v>41</v>
      </c>
      <c r="I770" s="4" t="s">
        <v>2</v>
      </c>
      <c r="J770" s="4" t="s">
        <v>16</v>
      </c>
      <c r="K770" s="4" t="s">
        <v>23</v>
      </c>
      <c r="L770" s="4" t="s">
        <v>51</v>
      </c>
      <c r="M770" s="6">
        <v>1</v>
      </c>
      <c r="N770" s="7">
        <v>123.68</v>
      </c>
      <c r="O770" s="8">
        <v>0</v>
      </c>
      <c r="P770" s="7">
        <v>59.26</v>
      </c>
      <c r="Q770" s="7">
        <f t="shared" ref="Q770:Q833" si="96">M770*N770*(1-O770)</f>
        <v>123.68</v>
      </c>
      <c r="R770" s="7">
        <f t="shared" ref="R770:R833" si="97">M770*P770</f>
        <v>59.26</v>
      </c>
      <c r="S770" s="7">
        <f t="shared" ref="S770:S833" si="98">Q770-R770</f>
        <v>64.420000000000016</v>
      </c>
      <c r="T770" s="9">
        <f t="shared" ref="T770:T833" si="99">IFERROR(S770/Q770,0)</f>
        <v>0.52086028460543343</v>
      </c>
      <c r="U770" s="10">
        <v>1</v>
      </c>
    </row>
    <row r="771" spans="1:21" ht="15.6" x14ac:dyDescent="0.3">
      <c r="A771" s="11">
        <v>4886</v>
      </c>
      <c r="B771" s="12">
        <v>46150</v>
      </c>
      <c r="C771" s="4">
        <f t="shared" ref="C771:C834" si="100">YEAR(B771)</f>
        <v>2026</v>
      </c>
      <c r="D771" s="5">
        <f t="shared" ref="D771:D834" si="101">ROUNDUP(MONTH(B771)/3,0)</f>
        <v>2</v>
      </c>
      <c r="E771" s="4">
        <f t="shared" ref="E771:E834" si="102">MONTH(B771)</f>
        <v>5</v>
      </c>
      <c r="F771" s="3" t="str">
        <f t="shared" ref="F771:F834" si="103">TEXT(B771,"MMM")</f>
        <v>May</v>
      </c>
      <c r="G771" s="13" t="s">
        <v>20</v>
      </c>
      <c r="H771" s="13" t="s">
        <v>33</v>
      </c>
      <c r="I771" s="13" t="s">
        <v>28</v>
      </c>
      <c r="J771" s="13" t="s">
        <v>3</v>
      </c>
      <c r="K771" s="13" t="s">
        <v>9</v>
      </c>
      <c r="L771" s="13" t="s">
        <v>17</v>
      </c>
      <c r="M771" s="14">
        <v>1</v>
      </c>
      <c r="N771" s="15">
        <v>146.29</v>
      </c>
      <c r="O771" s="16">
        <v>0</v>
      </c>
      <c r="P771" s="15">
        <v>81.16</v>
      </c>
      <c r="Q771" s="15">
        <f t="shared" si="96"/>
        <v>146.29</v>
      </c>
      <c r="R771" s="15">
        <f t="shared" si="97"/>
        <v>81.16</v>
      </c>
      <c r="S771" s="15">
        <f t="shared" si="98"/>
        <v>65.13</v>
      </c>
      <c r="T771" s="17">
        <f t="shared" si="99"/>
        <v>0.44521156606740037</v>
      </c>
      <c r="U771" s="18">
        <v>1</v>
      </c>
    </row>
    <row r="772" spans="1:21" ht="15.6" x14ac:dyDescent="0.3">
      <c r="A772" s="2">
        <v>162</v>
      </c>
      <c r="B772" s="3">
        <v>46151</v>
      </c>
      <c r="C772" s="4">
        <f t="shared" si="100"/>
        <v>2026</v>
      </c>
      <c r="D772" s="5">
        <f t="shared" si="101"/>
        <v>2</v>
      </c>
      <c r="E772" s="4">
        <f t="shared" si="102"/>
        <v>5</v>
      </c>
      <c r="F772" s="3" t="str">
        <f t="shared" si="103"/>
        <v>May</v>
      </c>
      <c r="G772" s="4" t="s">
        <v>0</v>
      </c>
      <c r="H772" s="4" t="s">
        <v>1</v>
      </c>
      <c r="I772" s="4" t="s">
        <v>2</v>
      </c>
      <c r="J772" s="4" t="s">
        <v>13</v>
      </c>
      <c r="K772" s="4" t="s">
        <v>14</v>
      </c>
      <c r="L772" s="4" t="s">
        <v>48</v>
      </c>
      <c r="M772" s="6">
        <v>2</v>
      </c>
      <c r="N772" s="7">
        <v>164.95</v>
      </c>
      <c r="O772" s="8">
        <v>0.1</v>
      </c>
      <c r="P772" s="7">
        <v>86.27</v>
      </c>
      <c r="Q772" s="7">
        <f t="shared" si="96"/>
        <v>296.90999999999997</v>
      </c>
      <c r="R772" s="7">
        <f t="shared" si="97"/>
        <v>172.54</v>
      </c>
      <c r="S772" s="7">
        <f t="shared" si="98"/>
        <v>124.36999999999998</v>
      </c>
      <c r="T772" s="9">
        <f t="shared" si="99"/>
        <v>0.41888114243373409</v>
      </c>
      <c r="U772" s="10">
        <v>1</v>
      </c>
    </row>
    <row r="773" spans="1:21" ht="15.6" x14ac:dyDescent="0.3">
      <c r="A773" s="11">
        <v>184</v>
      </c>
      <c r="B773" s="12">
        <v>46151</v>
      </c>
      <c r="C773" s="4">
        <f t="shared" si="100"/>
        <v>2026</v>
      </c>
      <c r="D773" s="5">
        <f t="shared" si="101"/>
        <v>2</v>
      </c>
      <c r="E773" s="4">
        <f t="shared" si="102"/>
        <v>5</v>
      </c>
      <c r="F773" s="3" t="str">
        <f t="shared" si="103"/>
        <v>May</v>
      </c>
      <c r="G773" s="13" t="s">
        <v>0</v>
      </c>
      <c r="H773" s="13" t="s">
        <v>50</v>
      </c>
      <c r="I773" s="13" t="s">
        <v>19</v>
      </c>
      <c r="J773" s="13" t="s">
        <v>16</v>
      </c>
      <c r="K773" s="13" t="s">
        <v>9</v>
      </c>
      <c r="L773" s="13" t="s">
        <v>10</v>
      </c>
      <c r="M773" s="14">
        <v>2</v>
      </c>
      <c r="N773" s="15">
        <v>91.59</v>
      </c>
      <c r="O773" s="16">
        <v>0</v>
      </c>
      <c r="P773" s="15">
        <v>44.97</v>
      </c>
      <c r="Q773" s="15">
        <f t="shared" si="96"/>
        <v>183.18</v>
      </c>
      <c r="R773" s="15">
        <f t="shared" si="97"/>
        <v>89.94</v>
      </c>
      <c r="S773" s="15">
        <f t="shared" si="98"/>
        <v>93.240000000000009</v>
      </c>
      <c r="T773" s="17">
        <f t="shared" si="99"/>
        <v>0.50900753357353423</v>
      </c>
      <c r="U773" s="18">
        <v>1</v>
      </c>
    </row>
    <row r="774" spans="1:21" ht="15.6" x14ac:dyDescent="0.3">
      <c r="A774" s="2">
        <v>328</v>
      </c>
      <c r="B774" s="3">
        <v>46151</v>
      </c>
      <c r="C774" s="4">
        <f t="shared" si="100"/>
        <v>2026</v>
      </c>
      <c r="D774" s="5">
        <f t="shared" si="101"/>
        <v>2</v>
      </c>
      <c r="E774" s="4">
        <f t="shared" si="102"/>
        <v>5</v>
      </c>
      <c r="F774" s="3" t="str">
        <f t="shared" si="103"/>
        <v>May</v>
      </c>
      <c r="G774" s="4" t="s">
        <v>20</v>
      </c>
      <c r="H774" s="4" t="s">
        <v>47</v>
      </c>
      <c r="I774" s="4" t="s">
        <v>2</v>
      </c>
      <c r="J774" s="4" t="s">
        <v>3</v>
      </c>
      <c r="K774" s="4" t="s">
        <v>34</v>
      </c>
      <c r="L774" s="4" t="s">
        <v>45</v>
      </c>
      <c r="M774" s="6">
        <v>1</v>
      </c>
      <c r="N774" s="7">
        <v>51.78</v>
      </c>
      <c r="O774" s="8">
        <v>0.1</v>
      </c>
      <c r="P774" s="7">
        <v>21.63</v>
      </c>
      <c r="Q774" s="7">
        <f t="shared" si="96"/>
        <v>46.602000000000004</v>
      </c>
      <c r="R774" s="7">
        <f t="shared" si="97"/>
        <v>21.63</v>
      </c>
      <c r="S774" s="7">
        <f t="shared" si="98"/>
        <v>24.972000000000005</v>
      </c>
      <c r="T774" s="9">
        <f t="shared" si="99"/>
        <v>0.53585683017896235</v>
      </c>
      <c r="U774" s="10">
        <v>1</v>
      </c>
    </row>
    <row r="775" spans="1:21" ht="15.6" x14ac:dyDescent="0.3">
      <c r="A775" s="11">
        <v>908</v>
      </c>
      <c r="B775" s="12">
        <v>46151</v>
      </c>
      <c r="C775" s="4">
        <f t="shared" si="100"/>
        <v>2026</v>
      </c>
      <c r="D775" s="5">
        <f t="shared" si="101"/>
        <v>2</v>
      </c>
      <c r="E775" s="4">
        <f t="shared" si="102"/>
        <v>5</v>
      </c>
      <c r="F775" s="3" t="str">
        <f t="shared" si="103"/>
        <v>May</v>
      </c>
      <c r="G775" s="13" t="s">
        <v>20</v>
      </c>
      <c r="H775" s="13" t="s">
        <v>33</v>
      </c>
      <c r="I775" s="13" t="s">
        <v>19</v>
      </c>
      <c r="J775" s="13" t="s">
        <v>3</v>
      </c>
      <c r="K775" s="13" t="s">
        <v>14</v>
      </c>
      <c r="L775" s="13" t="s">
        <v>32</v>
      </c>
      <c r="M775" s="14">
        <v>2</v>
      </c>
      <c r="N775" s="15">
        <v>46.25</v>
      </c>
      <c r="O775" s="16">
        <v>0</v>
      </c>
      <c r="P775" s="15">
        <v>18.12</v>
      </c>
      <c r="Q775" s="15">
        <f t="shared" si="96"/>
        <v>92.5</v>
      </c>
      <c r="R775" s="15">
        <f t="shared" si="97"/>
        <v>36.24</v>
      </c>
      <c r="S775" s="15">
        <f t="shared" si="98"/>
        <v>56.26</v>
      </c>
      <c r="T775" s="17">
        <f t="shared" si="99"/>
        <v>0.60821621621621624</v>
      </c>
      <c r="U775" s="18">
        <v>1</v>
      </c>
    </row>
    <row r="776" spans="1:21" ht="15.6" x14ac:dyDescent="0.3">
      <c r="A776" s="2">
        <v>3159</v>
      </c>
      <c r="B776" s="3">
        <v>46151</v>
      </c>
      <c r="C776" s="4">
        <f t="shared" si="100"/>
        <v>2026</v>
      </c>
      <c r="D776" s="5">
        <f t="shared" si="101"/>
        <v>2</v>
      </c>
      <c r="E776" s="4">
        <f t="shared" si="102"/>
        <v>5</v>
      </c>
      <c r="F776" s="3" t="str">
        <f t="shared" si="103"/>
        <v>May</v>
      </c>
      <c r="G776" s="4" t="s">
        <v>0</v>
      </c>
      <c r="H776" s="4" t="s">
        <v>1</v>
      </c>
      <c r="I776" s="4" t="s">
        <v>2</v>
      </c>
      <c r="J776" s="4" t="s">
        <v>3</v>
      </c>
      <c r="K776" s="4" t="s">
        <v>23</v>
      </c>
      <c r="L776" s="4" t="s">
        <v>29</v>
      </c>
      <c r="M776" s="6">
        <v>3</v>
      </c>
      <c r="N776" s="7">
        <v>198.5</v>
      </c>
      <c r="O776" s="8">
        <v>0</v>
      </c>
      <c r="P776" s="7">
        <v>102.23</v>
      </c>
      <c r="Q776" s="7">
        <f t="shared" si="96"/>
        <v>595.5</v>
      </c>
      <c r="R776" s="7">
        <f t="shared" si="97"/>
        <v>306.69</v>
      </c>
      <c r="S776" s="7">
        <f t="shared" si="98"/>
        <v>288.81</v>
      </c>
      <c r="T776" s="9">
        <f t="shared" si="99"/>
        <v>0.48498740554156172</v>
      </c>
      <c r="U776" s="10">
        <v>1</v>
      </c>
    </row>
    <row r="777" spans="1:21" ht="15.6" x14ac:dyDescent="0.3">
      <c r="A777" s="11">
        <v>4509</v>
      </c>
      <c r="B777" s="12">
        <v>46151</v>
      </c>
      <c r="C777" s="4">
        <f t="shared" si="100"/>
        <v>2026</v>
      </c>
      <c r="D777" s="5">
        <f t="shared" si="101"/>
        <v>2</v>
      </c>
      <c r="E777" s="4">
        <f t="shared" si="102"/>
        <v>5</v>
      </c>
      <c r="F777" s="3" t="str">
        <f t="shared" si="103"/>
        <v>May</v>
      </c>
      <c r="G777" s="13" t="s">
        <v>20</v>
      </c>
      <c r="H777" s="13" t="s">
        <v>33</v>
      </c>
      <c r="I777" s="13" t="s">
        <v>2</v>
      </c>
      <c r="J777" s="13" t="s">
        <v>13</v>
      </c>
      <c r="K777" s="13" t="s">
        <v>9</v>
      </c>
      <c r="L777" s="13" t="s">
        <v>37</v>
      </c>
      <c r="M777" s="14">
        <v>1</v>
      </c>
      <c r="N777" s="15">
        <v>152.80000000000001</v>
      </c>
      <c r="O777" s="16">
        <v>0.1</v>
      </c>
      <c r="P777" s="15">
        <v>77.67</v>
      </c>
      <c r="Q777" s="15">
        <f t="shared" si="96"/>
        <v>137.52000000000001</v>
      </c>
      <c r="R777" s="15">
        <f t="shared" si="97"/>
        <v>77.67</v>
      </c>
      <c r="S777" s="15">
        <f t="shared" si="98"/>
        <v>59.850000000000009</v>
      </c>
      <c r="T777" s="17">
        <f t="shared" si="99"/>
        <v>0.43520942408376967</v>
      </c>
      <c r="U777" s="18">
        <v>1</v>
      </c>
    </row>
    <row r="778" spans="1:21" ht="15.6" x14ac:dyDescent="0.3">
      <c r="A778" s="2">
        <v>4677</v>
      </c>
      <c r="B778" s="3">
        <v>46151</v>
      </c>
      <c r="C778" s="4">
        <f t="shared" si="100"/>
        <v>2026</v>
      </c>
      <c r="D778" s="5">
        <f t="shared" si="101"/>
        <v>2</v>
      </c>
      <c r="E778" s="4">
        <f t="shared" si="102"/>
        <v>5</v>
      </c>
      <c r="F778" s="3" t="str">
        <f t="shared" si="103"/>
        <v>May</v>
      </c>
      <c r="G778" s="4" t="s">
        <v>6</v>
      </c>
      <c r="H778" s="4" t="s">
        <v>49</v>
      </c>
      <c r="I778" s="4" t="s">
        <v>2</v>
      </c>
      <c r="J778" s="4" t="s">
        <v>16</v>
      </c>
      <c r="K778" s="4" t="s">
        <v>14</v>
      </c>
      <c r="L778" s="4" t="s">
        <v>48</v>
      </c>
      <c r="M778" s="6">
        <v>2</v>
      </c>
      <c r="N778" s="7">
        <v>161.47999999999999</v>
      </c>
      <c r="O778" s="8">
        <v>0</v>
      </c>
      <c r="P778" s="7">
        <v>85.03</v>
      </c>
      <c r="Q778" s="7">
        <f t="shared" si="96"/>
        <v>322.95999999999998</v>
      </c>
      <c r="R778" s="7">
        <f t="shared" si="97"/>
        <v>170.06</v>
      </c>
      <c r="S778" s="7">
        <f t="shared" si="98"/>
        <v>152.89999999999998</v>
      </c>
      <c r="T778" s="9">
        <f t="shared" si="99"/>
        <v>0.47343324250681196</v>
      </c>
      <c r="U778" s="10">
        <v>1</v>
      </c>
    </row>
    <row r="779" spans="1:21" ht="15.6" x14ac:dyDescent="0.3">
      <c r="A779" s="11">
        <v>4867</v>
      </c>
      <c r="B779" s="12">
        <v>46151</v>
      </c>
      <c r="C779" s="4">
        <f t="shared" si="100"/>
        <v>2026</v>
      </c>
      <c r="D779" s="5">
        <f t="shared" si="101"/>
        <v>2</v>
      </c>
      <c r="E779" s="4">
        <f t="shared" si="102"/>
        <v>5</v>
      </c>
      <c r="F779" s="3" t="str">
        <f t="shared" si="103"/>
        <v>May</v>
      </c>
      <c r="G779" s="13" t="s">
        <v>6</v>
      </c>
      <c r="H779" s="13" t="s">
        <v>27</v>
      </c>
      <c r="I779" s="13" t="s">
        <v>19</v>
      </c>
      <c r="J779" s="13" t="s">
        <v>3</v>
      </c>
      <c r="K779" s="13" t="s">
        <v>4</v>
      </c>
      <c r="L779" s="13" t="s">
        <v>5</v>
      </c>
      <c r="M779" s="14">
        <v>1</v>
      </c>
      <c r="N779" s="15">
        <v>82.86</v>
      </c>
      <c r="O779" s="16">
        <v>0</v>
      </c>
      <c r="P779" s="15">
        <v>42.67</v>
      </c>
      <c r="Q779" s="15">
        <f t="shared" si="96"/>
        <v>82.86</v>
      </c>
      <c r="R779" s="15">
        <f t="shared" si="97"/>
        <v>42.67</v>
      </c>
      <c r="S779" s="15">
        <f t="shared" si="98"/>
        <v>40.19</v>
      </c>
      <c r="T779" s="17">
        <f t="shared" si="99"/>
        <v>0.48503499879314504</v>
      </c>
      <c r="U779" s="18">
        <v>1</v>
      </c>
    </row>
    <row r="780" spans="1:21" ht="15.6" x14ac:dyDescent="0.3">
      <c r="A780" s="2">
        <v>1615</v>
      </c>
      <c r="B780" s="3">
        <v>46152</v>
      </c>
      <c r="C780" s="4">
        <f t="shared" si="100"/>
        <v>2026</v>
      </c>
      <c r="D780" s="5">
        <f t="shared" si="101"/>
        <v>2</v>
      </c>
      <c r="E780" s="4">
        <f t="shared" si="102"/>
        <v>5</v>
      </c>
      <c r="F780" s="3" t="str">
        <f t="shared" si="103"/>
        <v>May</v>
      </c>
      <c r="G780" s="4" t="s">
        <v>20</v>
      </c>
      <c r="H780" s="4" t="s">
        <v>21</v>
      </c>
      <c r="I780" s="4" t="s">
        <v>2</v>
      </c>
      <c r="J780" s="4" t="s">
        <v>13</v>
      </c>
      <c r="K780" s="4" t="s">
        <v>34</v>
      </c>
      <c r="L780" s="4" t="s">
        <v>45</v>
      </c>
      <c r="M780" s="6">
        <v>1</v>
      </c>
      <c r="N780" s="7">
        <v>51.15</v>
      </c>
      <c r="O780" s="8">
        <v>0</v>
      </c>
      <c r="P780" s="7">
        <v>21.39</v>
      </c>
      <c r="Q780" s="7">
        <f t="shared" si="96"/>
        <v>51.15</v>
      </c>
      <c r="R780" s="7">
        <f t="shared" si="97"/>
        <v>21.39</v>
      </c>
      <c r="S780" s="7">
        <f t="shared" si="98"/>
        <v>29.759999999999998</v>
      </c>
      <c r="T780" s="9">
        <f t="shared" si="99"/>
        <v>0.58181818181818179</v>
      </c>
      <c r="U780" s="10">
        <v>1</v>
      </c>
    </row>
    <row r="781" spans="1:21" ht="15.6" x14ac:dyDescent="0.3">
      <c r="A781" s="11">
        <v>1812</v>
      </c>
      <c r="B781" s="12">
        <v>46152</v>
      </c>
      <c r="C781" s="4">
        <f t="shared" si="100"/>
        <v>2026</v>
      </c>
      <c r="D781" s="5">
        <f t="shared" si="101"/>
        <v>2</v>
      </c>
      <c r="E781" s="4">
        <f t="shared" si="102"/>
        <v>5</v>
      </c>
      <c r="F781" s="3" t="str">
        <f t="shared" si="103"/>
        <v>May</v>
      </c>
      <c r="G781" s="13" t="s">
        <v>11</v>
      </c>
      <c r="H781" s="13" t="s">
        <v>12</v>
      </c>
      <c r="I781" s="13" t="s">
        <v>8</v>
      </c>
      <c r="J781" s="13" t="s">
        <v>16</v>
      </c>
      <c r="K781" s="13" t="s">
        <v>34</v>
      </c>
      <c r="L781" s="13" t="s">
        <v>45</v>
      </c>
      <c r="M781" s="14">
        <v>12</v>
      </c>
      <c r="N781" s="15">
        <v>50.53</v>
      </c>
      <c r="O781" s="16">
        <v>0.1</v>
      </c>
      <c r="P781" s="15">
        <v>22.09</v>
      </c>
      <c r="Q781" s="15">
        <f t="shared" si="96"/>
        <v>545.72400000000005</v>
      </c>
      <c r="R781" s="15">
        <f t="shared" si="97"/>
        <v>265.08</v>
      </c>
      <c r="S781" s="15">
        <f t="shared" si="98"/>
        <v>280.64400000000006</v>
      </c>
      <c r="T781" s="17">
        <f t="shared" si="99"/>
        <v>0.5142599555819426</v>
      </c>
      <c r="U781" s="18">
        <v>1</v>
      </c>
    </row>
    <row r="782" spans="1:21" ht="15.6" x14ac:dyDescent="0.3">
      <c r="A782" s="2">
        <v>3645</v>
      </c>
      <c r="B782" s="3">
        <v>46152</v>
      </c>
      <c r="C782" s="4">
        <f t="shared" si="100"/>
        <v>2026</v>
      </c>
      <c r="D782" s="5">
        <f t="shared" si="101"/>
        <v>2</v>
      </c>
      <c r="E782" s="4">
        <f t="shared" si="102"/>
        <v>5</v>
      </c>
      <c r="F782" s="3" t="str">
        <f t="shared" si="103"/>
        <v>May</v>
      </c>
      <c r="G782" s="4" t="s">
        <v>6</v>
      </c>
      <c r="H782" s="4" t="s">
        <v>7</v>
      </c>
      <c r="I782" s="4" t="s">
        <v>28</v>
      </c>
      <c r="J782" s="4" t="s">
        <v>3</v>
      </c>
      <c r="K782" s="4" t="s">
        <v>4</v>
      </c>
      <c r="L782" s="4" t="s">
        <v>22</v>
      </c>
      <c r="M782" s="6">
        <v>2</v>
      </c>
      <c r="N782" s="7">
        <v>50.93</v>
      </c>
      <c r="O782" s="8">
        <v>0</v>
      </c>
      <c r="P782" s="7">
        <v>22.91</v>
      </c>
      <c r="Q782" s="7">
        <f t="shared" si="96"/>
        <v>101.86</v>
      </c>
      <c r="R782" s="7">
        <f t="shared" si="97"/>
        <v>45.82</v>
      </c>
      <c r="S782" s="7">
        <f t="shared" si="98"/>
        <v>56.04</v>
      </c>
      <c r="T782" s="9">
        <f t="shared" si="99"/>
        <v>0.55016689573924993</v>
      </c>
      <c r="U782" s="10">
        <v>1</v>
      </c>
    </row>
    <row r="783" spans="1:21" ht="15.6" x14ac:dyDescent="0.3">
      <c r="A783" s="11">
        <v>3804</v>
      </c>
      <c r="B783" s="12">
        <v>46152</v>
      </c>
      <c r="C783" s="4">
        <f t="shared" si="100"/>
        <v>2026</v>
      </c>
      <c r="D783" s="5">
        <f t="shared" si="101"/>
        <v>2</v>
      </c>
      <c r="E783" s="4">
        <f t="shared" si="102"/>
        <v>5</v>
      </c>
      <c r="F783" s="3" t="str">
        <f t="shared" si="103"/>
        <v>May</v>
      </c>
      <c r="G783" s="13" t="s">
        <v>11</v>
      </c>
      <c r="H783" s="13" t="s">
        <v>25</v>
      </c>
      <c r="I783" s="13" t="s">
        <v>2</v>
      </c>
      <c r="J783" s="13" t="s">
        <v>3</v>
      </c>
      <c r="K783" s="13" t="s">
        <v>34</v>
      </c>
      <c r="L783" s="13" t="s">
        <v>45</v>
      </c>
      <c r="M783" s="14">
        <v>2</v>
      </c>
      <c r="N783" s="15">
        <v>50.79</v>
      </c>
      <c r="O783" s="16">
        <v>0.05</v>
      </c>
      <c r="P783" s="15">
        <v>21.83</v>
      </c>
      <c r="Q783" s="15">
        <f t="shared" si="96"/>
        <v>96.500999999999991</v>
      </c>
      <c r="R783" s="15">
        <f t="shared" si="97"/>
        <v>43.66</v>
      </c>
      <c r="S783" s="15">
        <f t="shared" si="98"/>
        <v>52.840999999999994</v>
      </c>
      <c r="T783" s="17">
        <f t="shared" si="99"/>
        <v>0.54756945523880585</v>
      </c>
      <c r="U783" s="18">
        <v>1</v>
      </c>
    </row>
    <row r="784" spans="1:21" ht="15.6" x14ac:dyDescent="0.3">
      <c r="A784" s="2">
        <v>4367</v>
      </c>
      <c r="B784" s="3">
        <v>46152</v>
      </c>
      <c r="C784" s="4">
        <f t="shared" si="100"/>
        <v>2026</v>
      </c>
      <c r="D784" s="5">
        <f t="shared" si="101"/>
        <v>2</v>
      </c>
      <c r="E784" s="4">
        <f t="shared" si="102"/>
        <v>5</v>
      </c>
      <c r="F784" s="3" t="str">
        <f t="shared" si="103"/>
        <v>May</v>
      </c>
      <c r="G784" s="4" t="s">
        <v>20</v>
      </c>
      <c r="H784" s="4" t="s">
        <v>33</v>
      </c>
      <c r="I784" s="4" t="s">
        <v>2</v>
      </c>
      <c r="J784" s="4" t="s">
        <v>16</v>
      </c>
      <c r="K784" s="4" t="s">
        <v>14</v>
      </c>
      <c r="L784" s="4" t="s">
        <v>48</v>
      </c>
      <c r="M784" s="6">
        <v>5</v>
      </c>
      <c r="N784" s="7">
        <v>160.94</v>
      </c>
      <c r="O784" s="8">
        <v>0.1</v>
      </c>
      <c r="P784" s="7">
        <v>88.89</v>
      </c>
      <c r="Q784" s="7">
        <f t="shared" si="96"/>
        <v>724.23</v>
      </c>
      <c r="R784" s="7">
        <f t="shared" si="97"/>
        <v>444.45</v>
      </c>
      <c r="S784" s="7">
        <f t="shared" si="98"/>
        <v>279.78000000000003</v>
      </c>
      <c r="T784" s="9">
        <f t="shared" si="99"/>
        <v>0.38631374011018604</v>
      </c>
      <c r="U784" s="10">
        <v>1</v>
      </c>
    </row>
    <row r="785" spans="1:21" ht="15.6" x14ac:dyDescent="0.3">
      <c r="A785" s="11">
        <v>4746</v>
      </c>
      <c r="B785" s="12">
        <v>46152</v>
      </c>
      <c r="C785" s="4">
        <f t="shared" si="100"/>
        <v>2026</v>
      </c>
      <c r="D785" s="5">
        <f t="shared" si="101"/>
        <v>2</v>
      </c>
      <c r="E785" s="4">
        <f t="shared" si="102"/>
        <v>5</v>
      </c>
      <c r="F785" s="3" t="str">
        <f t="shared" si="103"/>
        <v>May</v>
      </c>
      <c r="G785" s="13" t="s">
        <v>6</v>
      </c>
      <c r="H785" s="13" t="s">
        <v>7</v>
      </c>
      <c r="I785" s="13" t="s">
        <v>2</v>
      </c>
      <c r="J785" s="13" t="s">
        <v>3</v>
      </c>
      <c r="K785" s="13" t="s">
        <v>34</v>
      </c>
      <c r="L785" s="13" t="s">
        <v>42</v>
      </c>
      <c r="M785" s="14">
        <v>2</v>
      </c>
      <c r="N785" s="15">
        <v>36.409999999999997</v>
      </c>
      <c r="O785" s="16">
        <v>0</v>
      </c>
      <c r="P785" s="15">
        <v>13.92</v>
      </c>
      <c r="Q785" s="15">
        <f t="shared" si="96"/>
        <v>72.819999999999993</v>
      </c>
      <c r="R785" s="15">
        <f t="shared" si="97"/>
        <v>27.84</v>
      </c>
      <c r="S785" s="15">
        <f t="shared" si="98"/>
        <v>44.97999999999999</v>
      </c>
      <c r="T785" s="17">
        <f t="shared" si="99"/>
        <v>0.61768744850315838</v>
      </c>
      <c r="U785" s="18">
        <v>1</v>
      </c>
    </row>
    <row r="786" spans="1:21" ht="15.6" x14ac:dyDescent="0.3">
      <c r="A786" s="2">
        <v>4795</v>
      </c>
      <c r="B786" s="3">
        <v>46152</v>
      </c>
      <c r="C786" s="4">
        <f t="shared" si="100"/>
        <v>2026</v>
      </c>
      <c r="D786" s="5">
        <f t="shared" si="101"/>
        <v>2</v>
      </c>
      <c r="E786" s="4">
        <f t="shared" si="102"/>
        <v>5</v>
      </c>
      <c r="F786" s="3" t="str">
        <f t="shared" si="103"/>
        <v>May</v>
      </c>
      <c r="G786" s="4" t="s">
        <v>20</v>
      </c>
      <c r="H786" s="4" t="s">
        <v>21</v>
      </c>
      <c r="I786" s="4" t="s">
        <v>28</v>
      </c>
      <c r="J786" s="4" t="s">
        <v>3</v>
      </c>
      <c r="K786" s="4" t="s">
        <v>9</v>
      </c>
      <c r="L786" s="4" t="s">
        <v>46</v>
      </c>
      <c r="M786" s="6">
        <v>2</v>
      </c>
      <c r="N786" s="7">
        <v>72.25</v>
      </c>
      <c r="O786" s="8">
        <v>0</v>
      </c>
      <c r="P786" s="7">
        <v>32.25</v>
      </c>
      <c r="Q786" s="7">
        <f t="shared" si="96"/>
        <v>144.5</v>
      </c>
      <c r="R786" s="7">
        <f t="shared" si="97"/>
        <v>64.5</v>
      </c>
      <c r="S786" s="7">
        <f t="shared" si="98"/>
        <v>80</v>
      </c>
      <c r="T786" s="9">
        <f t="shared" si="99"/>
        <v>0.55363321799307963</v>
      </c>
      <c r="U786" s="10">
        <v>1</v>
      </c>
    </row>
    <row r="787" spans="1:21" ht="15.6" x14ac:dyDescent="0.3">
      <c r="A787" s="11">
        <v>4800</v>
      </c>
      <c r="B787" s="12">
        <v>46152</v>
      </c>
      <c r="C787" s="4">
        <f t="shared" si="100"/>
        <v>2026</v>
      </c>
      <c r="D787" s="5">
        <f t="shared" si="101"/>
        <v>2</v>
      </c>
      <c r="E787" s="4">
        <f t="shared" si="102"/>
        <v>5</v>
      </c>
      <c r="F787" s="3" t="str">
        <f t="shared" si="103"/>
        <v>May</v>
      </c>
      <c r="G787" s="13" t="s">
        <v>20</v>
      </c>
      <c r="H787" s="13" t="s">
        <v>33</v>
      </c>
      <c r="I787" s="13" t="s">
        <v>19</v>
      </c>
      <c r="J787" s="13" t="s">
        <v>13</v>
      </c>
      <c r="K787" s="13" t="s">
        <v>4</v>
      </c>
      <c r="L787" s="13" t="s">
        <v>30</v>
      </c>
      <c r="M787" s="14">
        <v>4</v>
      </c>
      <c r="N787" s="15">
        <v>103.36</v>
      </c>
      <c r="O787" s="16">
        <v>0</v>
      </c>
      <c r="P787" s="15">
        <v>51.59</v>
      </c>
      <c r="Q787" s="15">
        <f t="shared" si="96"/>
        <v>413.44</v>
      </c>
      <c r="R787" s="15">
        <f t="shared" si="97"/>
        <v>206.36</v>
      </c>
      <c r="S787" s="15">
        <f t="shared" si="98"/>
        <v>207.07999999999998</v>
      </c>
      <c r="T787" s="17">
        <f t="shared" si="99"/>
        <v>0.50087074303405565</v>
      </c>
      <c r="U787" s="18">
        <v>1</v>
      </c>
    </row>
    <row r="788" spans="1:21" ht="15.6" x14ac:dyDescent="0.3">
      <c r="A788" s="2">
        <v>5018</v>
      </c>
      <c r="B788" s="3">
        <v>46152</v>
      </c>
      <c r="C788" s="4">
        <f t="shared" si="100"/>
        <v>2026</v>
      </c>
      <c r="D788" s="5">
        <f t="shared" si="101"/>
        <v>2</v>
      </c>
      <c r="E788" s="4">
        <f t="shared" si="102"/>
        <v>5</v>
      </c>
      <c r="F788" s="3" t="str">
        <f t="shared" si="103"/>
        <v>May</v>
      </c>
      <c r="G788" s="4" t="s">
        <v>11</v>
      </c>
      <c r="H788" s="4" t="s">
        <v>12</v>
      </c>
      <c r="I788" s="4" t="s">
        <v>8</v>
      </c>
      <c r="J788" s="4" t="s">
        <v>16</v>
      </c>
      <c r="K788" s="4" t="s">
        <v>9</v>
      </c>
      <c r="L788" s="4" t="s">
        <v>17</v>
      </c>
      <c r="M788" s="6">
        <v>4</v>
      </c>
      <c r="N788" s="7">
        <v>145.85</v>
      </c>
      <c r="O788" s="8">
        <v>0.15</v>
      </c>
      <c r="P788" s="7">
        <v>79.69</v>
      </c>
      <c r="Q788" s="7">
        <f t="shared" si="96"/>
        <v>495.89</v>
      </c>
      <c r="R788" s="7">
        <f t="shared" si="97"/>
        <v>318.76</v>
      </c>
      <c r="S788" s="7">
        <f t="shared" si="98"/>
        <v>177.13</v>
      </c>
      <c r="T788" s="9">
        <f t="shared" si="99"/>
        <v>0.35719615237250196</v>
      </c>
      <c r="U788" s="10">
        <v>1</v>
      </c>
    </row>
    <row r="789" spans="1:21" ht="15.6" x14ac:dyDescent="0.3">
      <c r="A789" s="11">
        <v>474</v>
      </c>
      <c r="B789" s="12">
        <v>46153</v>
      </c>
      <c r="C789" s="4">
        <f t="shared" si="100"/>
        <v>2026</v>
      </c>
      <c r="D789" s="5">
        <f t="shared" si="101"/>
        <v>2</v>
      </c>
      <c r="E789" s="4">
        <f t="shared" si="102"/>
        <v>5</v>
      </c>
      <c r="F789" s="3" t="str">
        <f t="shared" si="103"/>
        <v>May</v>
      </c>
      <c r="G789" s="13" t="s">
        <v>6</v>
      </c>
      <c r="H789" s="13" t="s">
        <v>43</v>
      </c>
      <c r="I789" s="13" t="s">
        <v>2</v>
      </c>
      <c r="J789" s="13" t="s">
        <v>3</v>
      </c>
      <c r="K789" s="13" t="s">
        <v>4</v>
      </c>
      <c r="L789" s="13" t="s">
        <v>30</v>
      </c>
      <c r="M789" s="14">
        <v>2</v>
      </c>
      <c r="N789" s="15">
        <v>100.49</v>
      </c>
      <c r="O789" s="16">
        <v>0.1</v>
      </c>
      <c r="P789" s="15">
        <v>50.11</v>
      </c>
      <c r="Q789" s="15">
        <f t="shared" si="96"/>
        <v>180.88200000000001</v>
      </c>
      <c r="R789" s="15">
        <f t="shared" si="97"/>
        <v>100.22</v>
      </c>
      <c r="S789" s="15">
        <f t="shared" si="98"/>
        <v>80.662000000000006</v>
      </c>
      <c r="T789" s="17">
        <f t="shared" si="99"/>
        <v>0.44593713028383147</v>
      </c>
      <c r="U789" s="18">
        <v>1</v>
      </c>
    </row>
    <row r="790" spans="1:21" ht="15.6" x14ac:dyDescent="0.3">
      <c r="A790" s="2">
        <v>1175</v>
      </c>
      <c r="B790" s="3">
        <v>46153</v>
      </c>
      <c r="C790" s="4">
        <f t="shared" si="100"/>
        <v>2026</v>
      </c>
      <c r="D790" s="5">
        <f t="shared" si="101"/>
        <v>2</v>
      </c>
      <c r="E790" s="4">
        <f t="shared" si="102"/>
        <v>5</v>
      </c>
      <c r="F790" s="3" t="str">
        <f t="shared" si="103"/>
        <v>May</v>
      </c>
      <c r="G790" s="4" t="s">
        <v>11</v>
      </c>
      <c r="H790" s="4" t="s">
        <v>52</v>
      </c>
      <c r="I790" s="4" t="s">
        <v>8</v>
      </c>
      <c r="J790" s="4" t="s">
        <v>3</v>
      </c>
      <c r="K790" s="4" t="s">
        <v>23</v>
      </c>
      <c r="L790" s="4" t="s">
        <v>24</v>
      </c>
      <c r="M790" s="6">
        <v>4</v>
      </c>
      <c r="N790" s="7">
        <v>332.89</v>
      </c>
      <c r="O790" s="8">
        <v>0.1</v>
      </c>
      <c r="P790" s="7">
        <v>198.06</v>
      </c>
      <c r="Q790" s="7">
        <f t="shared" si="96"/>
        <v>1198.404</v>
      </c>
      <c r="R790" s="7">
        <f t="shared" si="97"/>
        <v>792.24</v>
      </c>
      <c r="S790" s="7">
        <f t="shared" si="98"/>
        <v>406.16399999999999</v>
      </c>
      <c r="T790" s="9">
        <f t="shared" si="99"/>
        <v>0.33892076461694054</v>
      </c>
      <c r="U790" s="10">
        <v>1</v>
      </c>
    </row>
    <row r="791" spans="1:21" ht="15.6" x14ac:dyDescent="0.3">
      <c r="A791" s="11">
        <v>2015</v>
      </c>
      <c r="B791" s="12">
        <v>46153</v>
      </c>
      <c r="C791" s="4">
        <f t="shared" si="100"/>
        <v>2026</v>
      </c>
      <c r="D791" s="5">
        <f t="shared" si="101"/>
        <v>2</v>
      </c>
      <c r="E791" s="4">
        <f t="shared" si="102"/>
        <v>5</v>
      </c>
      <c r="F791" s="3" t="str">
        <f t="shared" si="103"/>
        <v>May</v>
      </c>
      <c r="G791" s="13" t="s">
        <v>6</v>
      </c>
      <c r="H791" s="13" t="s">
        <v>43</v>
      </c>
      <c r="I791" s="13" t="s">
        <v>2</v>
      </c>
      <c r="J791" s="13" t="s">
        <v>13</v>
      </c>
      <c r="K791" s="13" t="s">
        <v>9</v>
      </c>
      <c r="L791" s="13" t="s">
        <v>37</v>
      </c>
      <c r="M791" s="14">
        <v>1</v>
      </c>
      <c r="N791" s="15">
        <v>154.6</v>
      </c>
      <c r="O791" s="16">
        <v>0</v>
      </c>
      <c r="P791" s="15">
        <v>80.05</v>
      </c>
      <c r="Q791" s="15">
        <f t="shared" si="96"/>
        <v>154.6</v>
      </c>
      <c r="R791" s="15">
        <f t="shared" si="97"/>
        <v>80.05</v>
      </c>
      <c r="S791" s="15">
        <f t="shared" si="98"/>
        <v>74.55</v>
      </c>
      <c r="T791" s="17">
        <f t="shared" si="99"/>
        <v>0.48221216041397152</v>
      </c>
      <c r="U791" s="18">
        <v>1</v>
      </c>
    </row>
    <row r="792" spans="1:21" ht="15.6" x14ac:dyDescent="0.3">
      <c r="A792" s="2">
        <v>2196</v>
      </c>
      <c r="B792" s="3">
        <v>46153</v>
      </c>
      <c r="C792" s="4">
        <f t="shared" si="100"/>
        <v>2026</v>
      </c>
      <c r="D792" s="5">
        <f t="shared" si="101"/>
        <v>2</v>
      </c>
      <c r="E792" s="4">
        <f t="shared" si="102"/>
        <v>5</v>
      </c>
      <c r="F792" s="3" t="str">
        <f t="shared" si="103"/>
        <v>May</v>
      </c>
      <c r="G792" s="4" t="s">
        <v>20</v>
      </c>
      <c r="H792" s="4" t="s">
        <v>21</v>
      </c>
      <c r="I792" s="4" t="s">
        <v>28</v>
      </c>
      <c r="J792" s="4" t="s">
        <v>3</v>
      </c>
      <c r="K792" s="4" t="s">
        <v>4</v>
      </c>
      <c r="L792" s="4" t="s">
        <v>5</v>
      </c>
      <c r="M792" s="6">
        <v>1</v>
      </c>
      <c r="N792" s="7">
        <v>83.23</v>
      </c>
      <c r="O792" s="8">
        <v>0.05</v>
      </c>
      <c r="P792" s="7">
        <v>43.82</v>
      </c>
      <c r="Q792" s="7">
        <f t="shared" si="96"/>
        <v>79.0685</v>
      </c>
      <c r="R792" s="7">
        <f t="shared" si="97"/>
        <v>43.82</v>
      </c>
      <c r="S792" s="7">
        <f t="shared" si="98"/>
        <v>35.2485</v>
      </c>
      <c r="T792" s="9">
        <f t="shared" si="99"/>
        <v>0.44579699880483376</v>
      </c>
      <c r="U792" s="10">
        <v>1</v>
      </c>
    </row>
    <row r="793" spans="1:21" ht="15.6" x14ac:dyDescent="0.3">
      <c r="A793" s="11">
        <v>3508</v>
      </c>
      <c r="B793" s="12">
        <v>46153</v>
      </c>
      <c r="C793" s="4">
        <f t="shared" si="100"/>
        <v>2026</v>
      </c>
      <c r="D793" s="5">
        <f t="shared" si="101"/>
        <v>2</v>
      </c>
      <c r="E793" s="4">
        <f t="shared" si="102"/>
        <v>5</v>
      </c>
      <c r="F793" s="3" t="str">
        <f t="shared" si="103"/>
        <v>May</v>
      </c>
      <c r="G793" s="13" t="s">
        <v>6</v>
      </c>
      <c r="H793" s="13" t="s">
        <v>43</v>
      </c>
      <c r="I793" s="13" t="s">
        <v>28</v>
      </c>
      <c r="J793" s="13" t="s">
        <v>3</v>
      </c>
      <c r="K793" s="13" t="s">
        <v>14</v>
      </c>
      <c r="L793" s="13" t="s">
        <v>32</v>
      </c>
      <c r="M793" s="14">
        <v>3</v>
      </c>
      <c r="N793" s="15">
        <v>46.23</v>
      </c>
      <c r="O793" s="16">
        <v>0</v>
      </c>
      <c r="P793" s="15">
        <v>18.47</v>
      </c>
      <c r="Q793" s="15">
        <f t="shared" si="96"/>
        <v>138.69</v>
      </c>
      <c r="R793" s="15">
        <f t="shared" si="97"/>
        <v>55.41</v>
      </c>
      <c r="S793" s="15">
        <f t="shared" si="98"/>
        <v>83.28</v>
      </c>
      <c r="T793" s="17">
        <f t="shared" si="99"/>
        <v>0.60047588146225395</v>
      </c>
      <c r="U793" s="18">
        <v>1</v>
      </c>
    </row>
    <row r="794" spans="1:21" ht="15.6" x14ac:dyDescent="0.3">
      <c r="A794" s="2">
        <v>3516</v>
      </c>
      <c r="B794" s="3">
        <v>46153</v>
      </c>
      <c r="C794" s="4">
        <f t="shared" si="100"/>
        <v>2026</v>
      </c>
      <c r="D794" s="5">
        <f t="shared" si="101"/>
        <v>2</v>
      </c>
      <c r="E794" s="4">
        <f t="shared" si="102"/>
        <v>5</v>
      </c>
      <c r="F794" s="3" t="str">
        <f t="shared" si="103"/>
        <v>May</v>
      </c>
      <c r="G794" s="4" t="s">
        <v>20</v>
      </c>
      <c r="H794" s="4" t="s">
        <v>31</v>
      </c>
      <c r="I794" s="4" t="s">
        <v>28</v>
      </c>
      <c r="J794" s="4" t="s">
        <v>3</v>
      </c>
      <c r="K794" s="4" t="s">
        <v>23</v>
      </c>
      <c r="L794" s="4" t="s">
        <v>51</v>
      </c>
      <c r="M794" s="6">
        <v>1</v>
      </c>
      <c r="N794" s="7">
        <v>125.3</v>
      </c>
      <c r="O794" s="8">
        <v>0.05</v>
      </c>
      <c r="P794" s="7">
        <v>59.62</v>
      </c>
      <c r="Q794" s="7">
        <f t="shared" si="96"/>
        <v>119.035</v>
      </c>
      <c r="R794" s="7">
        <f t="shared" si="97"/>
        <v>59.62</v>
      </c>
      <c r="S794" s="7">
        <f t="shared" si="98"/>
        <v>59.414999999999999</v>
      </c>
      <c r="T794" s="9">
        <f t="shared" si="99"/>
        <v>0.49913890872432476</v>
      </c>
      <c r="U794" s="10">
        <v>1</v>
      </c>
    </row>
    <row r="795" spans="1:21" ht="15.6" x14ac:dyDescent="0.3">
      <c r="A795" s="11">
        <v>3570</v>
      </c>
      <c r="B795" s="12">
        <v>46153</v>
      </c>
      <c r="C795" s="4">
        <f t="shared" si="100"/>
        <v>2026</v>
      </c>
      <c r="D795" s="5">
        <f t="shared" si="101"/>
        <v>2</v>
      </c>
      <c r="E795" s="4">
        <f t="shared" si="102"/>
        <v>5</v>
      </c>
      <c r="F795" s="3" t="str">
        <f t="shared" si="103"/>
        <v>May</v>
      </c>
      <c r="G795" s="13" t="s">
        <v>6</v>
      </c>
      <c r="H795" s="13" t="s">
        <v>43</v>
      </c>
      <c r="I795" s="13" t="s">
        <v>2</v>
      </c>
      <c r="J795" s="13" t="s">
        <v>16</v>
      </c>
      <c r="K795" s="13" t="s">
        <v>14</v>
      </c>
      <c r="L795" s="13" t="s">
        <v>15</v>
      </c>
      <c r="M795" s="14">
        <v>1</v>
      </c>
      <c r="N795" s="15">
        <v>36.159999999999997</v>
      </c>
      <c r="O795" s="16">
        <v>0.1</v>
      </c>
      <c r="P795" s="15">
        <v>13.38</v>
      </c>
      <c r="Q795" s="15">
        <f t="shared" si="96"/>
        <v>32.543999999999997</v>
      </c>
      <c r="R795" s="15">
        <f t="shared" si="97"/>
        <v>13.38</v>
      </c>
      <c r="S795" s="15">
        <f t="shared" si="98"/>
        <v>19.163999999999994</v>
      </c>
      <c r="T795" s="17">
        <f t="shared" si="99"/>
        <v>0.58886430678466062</v>
      </c>
      <c r="U795" s="18">
        <v>1</v>
      </c>
    </row>
    <row r="796" spans="1:21" ht="15.6" x14ac:dyDescent="0.3">
      <c r="A796" s="2">
        <v>4799</v>
      </c>
      <c r="B796" s="3">
        <v>46153</v>
      </c>
      <c r="C796" s="4">
        <f t="shared" si="100"/>
        <v>2026</v>
      </c>
      <c r="D796" s="5">
        <f t="shared" si="101"/>
        <v>2</v>
      </c>
      <c r="E796" s="4">
        <f t="shared" si="102"/>
        <v>5</v>
      </c>
      <c r="F796" s="3" t="str">
        <f t="shared" si="103"/>
        <v>May</v>
      </c>
      <c r="G796" s="4" t="s">
        <v>20</v>
      </c>
      <c r="H796" s="4" t="s">
        <v>47</v>
      </c>
      <c r="I796" s="4" t="s">
        <v>2</v>
      </c>
      <c r="J796" s="4" t="s">
        <v>3</v>
      </c>
      <c r="K796" s="4" t="s">
        <v>23</v>
      </c>
      <c r="L796" s="4" t="s">
        <v>51</v>
      </c>
      <c r="M796" s="6">
        <v>1</v>
      </c>
      <c r="N796" s="7">
        <v>121.41</v>
      </c>
      <c r="O796" s="8">
        <v>0.05</v>
      </c>
      <c r="P796" s="7">
        <v>60.75</v>
      </c>
      <c r="Q796" s="7">
        <f t="shared" si="96"/>
        <v>115.33949999999999</v>
      </c>
      <c r="R796" s="7">
        <f t="shared" si="97"/>
        <v>60.75</v>
      </c>
      <c r="S796" s="7">
        <f t="shared" si="98"/>
        <v>54.589499999999987</v>
      </c>
      <c r="T796" s="9">
        <f t="shared" si="99"/>
        <v>0.47329405797666879</v>
      </c>
      <c r="U796" s="10">
        <v>1</v>
      </c>
    </row>
    <row r="797" spans="1:21" ht="15.6" x14ac:dyDescent="0.3">
      <c r="A797" s="11">
        <v>5156</v>
      </c>
      <c r="B797" s="12">
        <v>46153</v>
      </c>
      <c r="C797" s="4">
        <f t="shared" si="100"/>
        <v>2026</v>
      </c>
      <c r="D797" s="5">
        <f t="shared" si="101"/>
        <v>2</v>
      </c>
      <c r="E797" s="4">
        <f t="shared" si="102"/>
        <v>5</v>
      </c>
      <c r="F797" s="3" t="str">
        <f t="shared" si="103"/>
        <v>May</v>
      </c>
      <c r="G797" s="13" t="s">
        <v>0</v>
      </c>
      <c r="H797" s="13" t="s">
        <v>1</v>
      </c>
      <c r="I797" s="13" t="s">
        <v>19</v>
      </c>
      <c r="J797" s="13" t="s">
        <v>13</v>
      </c>
      <c r="K797" s="13" t="s">
        <v>14</v>
      </c>
      <c r="L797" s="13" t="s">
        <v>44</v>
      </c>
      <c r="M797" s="14">
        <v>3</v>
      </c>
      <c r="N797" s="15">
        <v>132.58000000000001</v>
      </c>
      <c r="O797" s="16">
        <v>0.1</v>
      </c>
      <c r="P797" s="15">
        <v>67.88</v>
      </c>
      <c r="Q797" s="15">
        <f t="shared" si="96"/>
        <v>357.96600000000001</v>
      </c>
      <c r="R797" s="15">
        <f t="shared" si="97"/>
        <v>203.64</v>
      </c>
      <c r="S797" s="15">
        <f t="shared" si="98"/>
        <v>154.32600000000002</v>
      </c>
      <c r="T797" s="17">
        <f t="shared" si="99"/>
        <v>0.43111915656794225</v>
      </c>
      <c r="U797" s="18">
        <v>1</v>
      </c>
    </row>
    <row r="798" spans="1:21" ht="15.6" x14ac:dyDescent="0.3">
      <c r="A798" s="2">
        <v>526</v>
      </c>
      <c r="B798" s="3">
        <v>46154</v>
      </c>
      <c r="C798" s="4">
        <f t="shared" si="100"/>
        <v>2026</v>
      </c>
      <c r="D798" s="5">
        <f t="shared" si="101"/>
        <v>2</v>
      </c>
      <c r="E798" s="4">
        <f t="shared" si="102"/>
        <v>5</v>
      </c>
      <c r="F798" s="3" t="str">
        <f t="shared" si="103"/>
        <v>May</v>
      </c>
      <c r="G798" s="4" t="s">
        <v>6</v>
      </c>
      <c r="H798" s="4" t="s">
        <v>7</v>
      </c>
      <c r="I798" s="4" t="s">
        <v>19</v>
      </c>
      <c r="J798" s="4" t="s">
        <v>3</v>
      </c>
      <c r="K798" s="4" t="s">
        <v>23</v>
      </c>
      <c r="L798" s="4" t="s">
        <v>40</v>
      </c>
      <c r="M798" s="6">
        <v>2</v>
      </c>
      <c r="N798" s="7">
        <v>81.11</v>
      </c>
      <c r="O798" s="8">
        <v>0.05</v>
      </c>
      <c r="P798" s="7">
        <v>40.049999999999997</v>
      </c>
      <c r="Q798" s="7">
        <f t="shared" si="96"/>
        <v>154.10899999999998</v>
      </c>
      <c r="R798" s="7">
        <f t="shared" si="97"/>
        <v>80.099999999999994</v>
      </c>
      <c r="S798" s="7">
        <f t="shared" si="98"/>
        <v>74.008999999999986</v>
      </c>
      <c r="T798" s="9">
        <f t="shared" si="99"/>
        <v>0.48023801335418437</v>
      </c>
      <c r="U798" s="10">
        <v>1</v>
      </c>
    </row>
    <row r="799" spans="1:21" ht="15.6" x14ac:dyDescent="0.3">
      <c r="A799" s="11">
        <v>712</v>
      </c>
      <c r="B799" s="12">
        <v>46154</v>
      </c>
      <c r="C799" s="4">
        <f t="shared" si="100"/>
        <v>2026</v>
      </c>
      <c r="D799" s="5">
        <f t="shared" si="101"/>
        <v>2</v>
      </c>
      <c r="E799" s="4">
        <f t="shared" si="102"/>
        <v>5</v>
      </c>
      <c r="F799" s="3" t="str">
        <f t="shared" si="103"/>
        <v>May</v>
      </c>
      <c r="G799" s="13" t="s">
        <v>6</v>
      </c>
      <c r="H799" s="13" t="s">
        <v>49</v>
      </c>
      <c r="I799" s="13" t="s">
        <v>28</v>
      </c>
      <c r="J799" s="13" t="s">
        <v>16</v>
      </c>
      <c r="K799" s="13" t="s">
        <v>4</v>
      </c>
      <c r="L799" s="13" t="s">
        <v>30</v>
      </c>
      <c r="M799" s="14">
        <v>3</v>
      </c>
      <c r="N799" s="15">
        <v>104.54</v>
      </c>
      <c r="O799" s="16">
        <v>0</v>
      </c>
      <c r="P799" s="15">
        <v>51.45</v>
      </c>
      <c r="Q799" s="15">
        <f t="shared" si="96"/>
        <v>313.62</v>
      </c>
      <c r="R799" s="15">
        <f t="shared" si="97"/>
        <v>154.35000000000002</v>
      </c>
      <c r="S799" s="15">
        <f t="shared" si="98"/>
        <v>159.26999999999998</v>
      </c>
      <c r="T799" s="17">
        <f t="shared" si="99"/>
        <v>0.50784388750717424</v>
      </c>
      <c r="U799" s="18">
        <v>1</v>
      </c>
    </row>
    <row r="800" spans="1:21" ht="15.6" x14ac:dyDescent="0.3">
      <c r="A800" s="2">
        <v>1533</v>
      </c>
      <c r="B800" s="3">
        <v>46154</v>
      </c>
      <c r="C800" s="4">
        <f t="shared" si="100"/>
        <v>2026</v>
      </c>
      <c r="D800" s="5">
        <f t="shared" si="101"/>
        <v>2</v>
      </c>
      <c r="E800" s="4">
        <f t="shared" si="102"/>
        <v>5</v>
      </c>
      <c r="F800" s="3" t="str">
        <f t="shared" si="103"/>
        <v>May</v>
      </c>
      <c r="G800" s="4" t="s">
        <v>11</v>
      </c>
      <c r="H800" s="4" t="s">
        <v>52</v>
      </c>
      <c r="I800" s="4" t="s">
        <v>19</v>
      </c>
      <c r="J800" s="4" t="s">
        <v>13</v>
      </c>
      <c r="K800" s="4" t="s">
        <v>9</v>
      </c>
      <c r="L800" s="4" t="s">
        <v>17</v>
      </c>
      <c r="M800" s="6">
        <v>3</v>
      </c>
      <c r="N800" s="7">
        <v>143.87</v>
      </c>
      <c r="O800" s="8">
        <v>0</v>
      </c>
      <c r="P800" s="7">
        <v>79.2</v>
      </c>
      <c r="Q800" s="7">
        <f t="shared" si="96"/>
        <v>431.61</v>
      </c>
      <c r="R800" s="7">
        <f t="shared" si="97"/>
        <v>237.60000000000002</v>
      </c>
      <c r="S800" s="7">
        <f t="shared" si="98"/>
        <v>194.01</v>
      </c>
      <c r="T800" s="9">
        <f t="shared" si="99"/>
        <v>0.44950302356293875</v>
      </c>
      <c r="U800" s="10">
        <v>1</v>
      </c>
    </row>
    <row r="801" spans="1:21" ht="15.6" x14ac:dyDescent="0.3">
      <c r="A801" s="11">
        <v>1933</v>
      </c>
      <c r="B801" s="12">
        <v>46154</v>
      </c>
      <c r="C801" s="4">
        <f t="shared" si="100"/>
        <v>2026</v>
      </c>
      <c r="D801" s="5">
        <f t="shared" si="101"/>
        <v>2</v>
      </c>
      <c r="E801" s="4">
        <f t="shared" si="102"/>
        <v>5</v>
      </c>
      <c r="F801" s="3" t="str">
        <f t="shared" si="103"/>
        <v>May</v>
      </c>
      <c r="G801" s="13" t="s">
        <v>20</v>
      </c>
      <c r="H801" s="13" t="s">
        <v>47</v>
      </c>
      <c r="I801" s="13" t="s">
        <v>2</v>
      </c>
      <c r="J801" s="13" t="s">
        <v>3</v>
      </c>
      <c r="K801" s="13" t="s">
        <v>14</v>
      </c>
      <c r="L801" s="13" t="s">
        <v>15</v>
      </c>
      <c r="M801" s="14">
        <v>1</v>
      </c>
      <c r="N801" s="15">
        <v>36.950000000000003</v>
      </c>
      <c r="O801" s="16">
        <v>0.1</v>
      </c>
      <c r="P801" s="15">
        <v>13.26</v>
      </c>
      <c r="Q801" s="15">
        <f t="shared" si="96"/>
        <v>33.255000000000003</v>
      </c>
      <c r="R801" s="15">
        <f t="shared" si="97"/>
        <v>13.26</v>
      </c>
      <c r="S801" s="15">
        <f t="shared" si="98"/>
        <v>19.995000000000005</v>
      </c>
      <c r="T801" s="17">
        <f t="shared" si="99"/>
        <v>0.60126296797474077</v>
      </c>
      <c r="U801" s="18">
        <v>1</v>
      </c>
    </row>
    <row r="802" spans="1:21" ht="15.6" x14ac:dyDescent="0.3">
      <c r="A802" s="2">
        <v>3128</v>
      </c>
      <c r="B802" s="3">
        <v>46154</v>
      </c>
      <c r="C802" s="4">
        <f t="shared" si="100"/>
        <v>2026</v>
      </c>
      <c r="D802" s="5">
        <f t="shared" si="101"/>
        <v>2</v>
      </c>
      <c r="E802" s="4">
        <f t="shared" si="102"/>
        <v>5</v>
      </c>
      <c r="F802" s="3" t="str">
        <f t="shared" si="103"/>
        <v>May</v>
      </c>
      <c r="G802" s="4" t="s">
        <v>11</v>
      </c>
      <c r="H802" s="4" t="s">
        <v>25</v>
      </c>
      <c r="I802" s="4" t="s">
        <v>2</v>
      </c>
      <c r="J802" s="4" t="s">
        <v>13</v>
      </c>
      <c r="K802" s="4" t="s">
        <v>23</v>
      </c>
      <c r="L802" s="4" t="s">
        <v>51</v>
      </c>
      <c r="M802" s="6">
        <v>1</v>
      </c>
      <c r="N802" s="7">
        <v>121.38</v>
      </c>
      <c r="O802" s="8">
        <v>0</v>
      </c>
      <c r="P802" s="7">
        <v>59.68</v>
      </c>
      <c r="Q802" s="7">
        <f t="shared" si="96"/>
        <v>121.38</v>
      </c>
      <c r="R802" s="7">
        <f t="shared" si="97"/>
        <v>59.68</v>
      </c>
      <c r="S802" s="7">
        <f t="shared" si="98"/>
        <v>61.699999999999996</v>
      </c>
      <c r="T802" s="9">
        <f t="shared" si="99"/>
        <v>0.50832097544900312</v>
      </c>
      <c r="U802" s="10">
        <v>1</v>
      </c>
    </row>
    <row r="803" spans="1:21" ht="15.6" x14ac:dyDescent="0.3">
      <c r="A803" s="11">
        <v>4922</v>
      </c>
      <c r="B803" s="12">
        <v>46154</v>
      </c>
      <c r="C803" s="4">
        <f t="shared" si="100"/>
        <v>2026</v>
      </c>
      <c r="D803" s="5">
        <f t="shared" si="101"/>
        <v>2</v>
      </c>
      <c r="E803" s="4">
        <f t="shared" si="102"/>
        <v>5</v>
      </c>
      <c r="F803" s="3" t="str">
        <f t="shared" si="103"/>
        <v>May</v>
      </c>
      <c r="G803" s="13" t="s">
        <v>20</v>
      </c>
      <c r="H803" s="13" t="s">
        <v>33</v>
      </c>
      <c r="I803" s="13" t="s">
        <v>2</v>
      </c>
      <c r="J803" s="13" t="s">
        <v>3</v>
      </c>
      <c r="K803" s="13" t="s">
        <v>34</v>
      </c>
      <c r="L803" s="13" t="s">
        <v>35</v>
      </c>
      <c r="M803" s="14">
        <v>2</v>
      </c>
      <c r="N803" s="15">
        <v>39.79</v>
      </c>
      <c r="O803" s="16">
        <v>0.1</v>
      </c>
      <c r="P803" s="15">
        <v>14.33</v>
      </c>
      <c r="Q803" s="15">
        <f t="shared" si="96"/>
        <v>71.622</v>
      </c>
      <c r="R803" s="15">
        <f t="shared" si="97"/>
        <v>28.66</v>
      </c>
      <c r="S803" s="15">
        <f t="shared" si="98"/>
        <v>42.962000000000003</v>
      </c>
      <c r="T803" s="17">
        <f t="shared" si="99"/>
        <v>0.59984362346764963</v>
      </c>
      <c r="U803" s="18">
        <v>1</v>
      </c>
    </row>
    <row r="804" spans="1:21" ht="15.6" x14ac:dyDescent="0.3">
      <c r="A804" s="2">
        <v>5051</v>
      </c>
      <c r="B804" s="3">
        <v>46154</v>
      </c>
      <c r="C804" s="4">
        <f t="shared" si="100"/>
        <v>2026</v>
      </c>
      <c r="D804" s="5">
        <f t="shared" si="101"/>
        <v>2</v>
      </c>
      <c r="E804" s="4">
        <f t="shared" si="102"/>
        <v>5</v>
      </c>
      <c r="F804" s="3" t="str">
        <f t="shared" si="103"/>
        <v>May</v>
      </c>
      <c r="G804" s="4" t="s">
        <v>0</v>
      </c>
      <c r="H804" s="4" t="s">
        <v>50</v>
      </c>
      <c r="I804" s="4" t="s">
        <v>19</v>
      </c>
      <c r="J804" s="4" t="s">
        <v>3</v>
      </c>
      <c r="K804" s="4" t="s">
        <v>4</v>
      </c>
      <c r="L804" s="4" t="s">
        <v>22</v>
      </c>
      <c r="M804" s="6">
        <v>4</v>
      </c>
      <c r="N804" s="7">
        <v>51.31</v>
      </c>
      <c r="O804" s="8">
        <v>0</v>
      </c>
      <c r="P804" s="7">
        <v>22.19</v>
      </c>
      <c r="Q804" s="7">
        <f t="shared" si="96"/>
        <v>205.24</v>
      </c>
      <c r="R804" s="7">
        <f t="shared" si="97"/>
        <v>88.76</v>
      </c>
      <c r="S804" s="7">
        <f t="shared" si="98"/>
        <v>116.48</v>
      </c>
      <c r="T804" s="9">
        <f t="shared" si="99"/>
        <v>0.56753069577080495</v>
      </c>
      <c r="U804" s="10">
        <v>1</v>
      </c>
    </row>
    <row r="805" spans="1:21" ht="15.6" x14ac:dyDescent="0.3">
      <c r="A805" s="11">
        <v>5182</v>
      </c>
      <c r="B805" s="12">
        <v>46154</v>
      </c>
      <c r="C805" s="4">
        <f t="shared" si="100"/>
        <v>2026</v>
      </c>
      <c r="D805" s="5">
        <f t="shared" si="101"/>
        <v>2</v>
      </c>
      <c r="E805" s="4">
        <f t="shared" si="102"/>
        <v>5</v>
      </c>
      <c r="F805" s="3" t="str">
        <f t="shared" si="103"/>
        <v>May</v>
      </c>
      <c r="G805" s="13" t="s">
        <v>20</v>
      </c>
      <c r="H805" s="13" t="s">
        <v>31</v>
      </c>
      <c r="I805" s="13" t="s">
        <v>2</v>
      </c>
      <c r="J805" s="13" t="s">
        <v>3</v>
      </c>
      <c r="K805" s="13" t="s">
        <v>34</v>
      </c>
      <c r="L805" s="13" t="s">
        <v>45</v>
      </c>
      <c r="M805" s="14">
        <v>2</v>
      </c>
      <c r="N805" s="15">
        <v>51.15</v>
      </c>
      <c r="O805" s="16">
        <v>0</v>
      </c>
      <c r="P805" s="15">
        <v>22.53</v>
      </c>
      <c r="Q805" s="15">
        <f t="shared" si="96"/>
        <v>102.3</v>
      </c>
      <c r="R805" s="15">
        <f t="shared" si="97"/>
        <v>45.06</v>
      </c>
      <c r="S805" s="15">
        <f t="shared" si="98"/>
        <v>57.239999999999995</v>
      </c>
      <c r="T805" s="17">
        <f t="shared" si="99"/>
        <v>0.55953079178885623</v>
      </c>
      <c r="U805" s="18">
        <v>1</v>
      </c>
    </row>
    <row r="806" spans="1:21" ht="15.6" x14ac:dyDescent="0.3">
      <c r="A806" s="2">
        <v>1071</v>
      </c>
      <c r="B806" s="3">
        <v>46155</v>
      </c>
      <c r="C806" s="4">
        <f t="shared" si="100"/>
        <v>2026</v>
      </c>
      <c r="D806" s="5">
        <f t="shared" si="101"/>
        <v>2</v>
      </c>
      <c r="E806" s="4">
        <f t="shared" si="102"/>
        <v>5</v>
      </c>
      <c r="F806" s="3" t="str">
        <f t="shared" si="103"/>
        <v>May</v>
      </c>
      <c r="G806" s="4" t="s">
        <v>6</v>
      </c>
      <c r="H806" s="4" t="s">
        <v>43</v>
      </c>
      <c r="I806" s="4" t="s">
        <v>19</v>
      </c>
      <c r="J806" s="4" t="s">
        <v>16</v>
      </c>
      <c r="K806" s="4" t="s">
        <v>34</v>
      </c>
      <c r="L806" s="4" t="s">
        <v>45</v>
      </c>
      <c r="M806" s="6">
        <v>1</v>
      </c>
      <c r="N806" s="7">
        <v>50.83</v>
      </c>
      <c r="O806" s="8">
        <v>0.1</v>
      </c>
      <c r="P806" s="7">
        <v>21.82</v>
      </c>
      <c r="Q806" s="7">
        <f t="shared" si="96"/>
        <v>45.747</v>
      </c>
      <c r="R806" s="7">
        <f t="shared" si="97"/>
        <v>21.82</v>
      </c>
      <c r="S806" s="7">
        <f t="shared" si="98"/>
        <v>23.927</v>
      </c>
      <c r="T806" s="9">
        <f t="shared" si="99"/>
        <v>0.52302883249174803</v>
      </c>
      <c r="U806" s="10">
        <v>1</v>
      </c>
    </row>
    <row r="807" spans="1:21" ht="15.6" x14ac:dyDescent="0.3">
      <c r="A807" s="11">
        <v>1210</v>
      </c>
      <c r="B807" s="12">
        <v>46155</v>
      </c>
      <c r="C807" s="4">
        <f t="shared" si="100"/>
        <v>2026</v>
      </c>
      <c r="D807" s="5">
        <f t="shared" si="101"/>
        <v>2</v>
      </c>
      <c r="E807" s="4">
        <f t="shared" si="102"/>
        <v>5</v>
      </c>
      <c r="F807" s="3" t="str">
        <f t="shared" si="103"/>
        <v>May</v>
      </c>
      <c r="G807" s="13" t="s">
        <v>11</v>
      </c>
      <c r="H807" s="13" t="s">
        <v>12</v>
      </c>
      <c r="I807" s="13" t="s">
        <v>8</v>
      </c>
      <c r="J807" s="13" t="s">
        <v>16</v>
      </c>
      <c r="K807" s="13" t="s">
        <v>9</v>
      </c>
      <c r="L807" s="13" t="s">
        <v>17</v>
      </c>
      <c r="M807" s="14">
        <v>6</v>
      </c>
      <c r="N807" s="15">
        <v>141.9</v>
      </c>
      <c r="O807" s="16">
        <v>0.1</v>
      </c>
      <c r="P807" s="15">
        <v>79.64</v>
      </c>
      <c r="Q807" s="15">
        <f t="shared" si="96"/>
        <v>766.2600000000001</v>
      </c>
      <c r="R807" s="15">
        <f t="shared" si="97"/>
        <v>477.84000000000003</v>
      </c>
      <c r="S807" s="15">
        <f t="shared" si="98"/>
        <v>288.42000000000007</v>
      </c>
      <c r="T807" s="17">
        <f t="shared" si="99"/>
        <v>0.37639965546942294</v>
      </c>
      <c r="U807" s="18">
        <v>1</v>
      </c>
    </row>
    <row r="808" spans="1:21" ht="15.6" x14ac:dyDescent="0.3">
      <c r="A808" s="2">
        <v>1244</v>
      </c>
      <c r="B808" s="3">
        <v>46155</v>
      </c>
      <c r="C808" s="4">
        <f t="shared" si="100"/>
        <v>2026</v>
      </c>
      <c r="D808" s="5">
        <f t="shared" si="101"/>
        <v>2</v>
      </c>
      <c r="E808" s="4">
        <f t="shared" si="102"/>
        <v>5</v>
      </c>
      <c r="F808" s="3" t="str">
        <f t="shared" si="103"/>
        <v>May</v>
      </c>
      <c r="G808" s="4" t="s">
        <v>20</v>
      </c>
      <c r="H808" s="4" t="s">
        <v>33</v>
      </c>
      <c r="I808" s="4" t="s">
        <v>2</v>
      </c>
      <c r="J808" s="4" t="s">
        <v>3</v>
      </c>
      <c r="K808" s="4" t="s">
        <v>23</v>
      </c>
      <c r="L808" s="4" t="s">
        <v>51</v>
      </c>
      <c r="M808" s="6">
        <v>1</v>
      </c>
      <c r="N808" s="7">
        <v>122.11</v>
      </c>
      <c r="O808" s="8">
        <v>0</v>
      </c>
      <c r="P808" s="7">
        <v>59.86</v>
      </c>
      <c r="Q808" s="7">
        <f t="shared" si="96"/>
        <v>122.11</v>
      </c>
      <c r="R808" s="7">
        <f t="shared" si="97"/>
        <v>59.86</v>
      </c>
      <c r="S808" s="7">
        <f t="shared" si="98"/>
        <v>62.25</v>
      </c>
      <c r="T808" s="9">
        <f t="shared" si="99"/>
        <v>0.50978625829170421</v>
      </c>
      <c r="U808" s="10">
        <v>1</v>
      </c>
    </row>
    <row r="809" spans="1:21" ht="15.6" x14ac:dyDescent="0.3">
      <c r="A809" s="11">
        <v>1403</v>
      </c>
      <c r="B809" s="12">
        <v>46155</v>
      </c>
      <c r="C809" s="4">
        <f t="shared" si="100"/>
        <v>2026</v>
      </c>
      <c r="D809" s="5">
        <f t="shared" si="101"/>
        <v>2</v>
      </c>
      <c r="E809" s="4">
        <f t="shared" si="102"/>
        <v>5</v>
      </c>
      <c r="F809" s="3" t="str">
        <f t="shared" si="103"/>
        <v>May</v>
      </c>
      <c r="G809" s="13" t="s">
        <v>6</v>
      </c>
      <c r="H809" s="13" t="s">
        <v>41</v>
      </c>
      <c r="I809" s="13" t="s">
        <v>2</v>
      </c>
      <c r="J809" s="13" t="s">
        <v>3</v>
      </c>
      <c r="K809" s="13" t="s">
        <v>4</v>
      </c>
      <c r="L809" s="13" t="s">
        <v>30</v>
      </c>
      <c r="M809" s="14">
        <v>1</v>
      </c>
      <c r="N809" s="15">
        <v>102.38</v>
      </c>
      <c r="O809" s="16">
        <v>0</v>
      </c>
      <c r="P809" s="15">
        <v>50.82</v>
      </c>
      <c r="Q809" s="15">
        <f t="shared" si="96"/>
        <v>102.38</v>
      </c>
      <c r="R809" s="15">
        <f t="shared" si="97"/>
        <v>50.82</v>
      </c>
      <c r="S809" s="15">
        <f t="shared" si="98"/>
        <v>51.559999999999995</v>
      </c>
      <c r="T809" s="17">
        <f t="shared" si="99"/>
        <v>0.50361398710685679</v>
      </c>
      <c r="U809" s="18">
        <v>1</v>
      </c>
    </row>
    <row r="810" spans="1:21" ht="15.6" x14ac:dyDescent="0.3">
      <c r="A810" s="2">
        <v>1592</v>
      </c>
      <c r="B810" s="3">
        <v>46155</v>
      </c>
      <c r="C810" s="4">
        <f t="shared" si="100"/>
        <v>2026</v>
      </c>
      <c r="D810" s="5">
        <f t="shared" si="101"/>
        <v>2</v>
      </c>
      <c r="E810" s="4">
        <f t="shared" si="102"/>
        <v>5</v>
      </c>
      <c r="F810" s="3" t="str">
        <f t="shared" si="103"/>
        <v>May</v>
      </c>
      <c r="G810" s="4" t="s">
        <v>11</v>
      </c>
      <c r="H810" s="4" t="s">
        <v>52</v>
      </c>
      <c r="I810" s="4" t="s">
        <v>19</v>
      </c>
      <c r="J810" s="4" t="s">
        <v>3</v>
      </c>
      <c r="K810" s="4" t="s">
        <v>34</v>
      </c>
      <c r="L810" s="4" t="s">
        <v>42</v>
      </c>
      <c r="M810" s="6">
        <v>5</v>
      </c>
      <c r="N810" s="7">
        <v>37.119999999999997</v>
      </c>
      <c r="O810" s="8">
        <v>0.1</v>
      </c>
      <c r="P810" s="7">
        <v>13.96</v>
      </c>
      <c r="Q810" s="7">
        <f t="shared" si="96"/>
        <v>167.04</v>
      </c>
      <c r="R810" s="7">
        <f t="shared" si="97"/>
        <v>69.800000000000011</v>
      </c>
      <c r="S810" s="7">
        <f t="shared" si="98"/>
        <v>97.239999999999981</v>
      </c>
      <c r="T810" s="9">
        <f t="shared" si="99"/>
        <v>0.58213601532567039</v>
      </c>
      <c r="U810" s="10">
        <v>1</v>
      </c>
    </row>
    <row r="811" spans="1:21" ht="15.6" x14ac:dyDescent="0.3">
      <c r="A811" s="11">
        <v>2581</v>
      </c>
      <c r="B811" s="12">
        <v>46155</v>
      </c>
      <c r="C811" s="4">
        <f t="shared" si="100"/>
        <v>2026</v>
      </c>
      <c r="D811" s="5">
        <f t="shared" si="101"/>
        <v>2</v>
      </c>
      <c r="E811" s="4">
        <f t="shared" si="102"/>
        <v>5</v>
      </c>
      <c r="F811" s="3" t="str">
        <f t="shared" si="103"/>
        <v>May</v>
      </c>
      <c r="G811" s="13" t="s">
        <v>6</v>
      </c>
      <c r="H811" s="13" t="s">
        <v>43</v>
      </c>
      <c r="I811" s="13" t="s">
        <v>2</v>
      </c>
      <c r="J811" s="13" t="s">
        <v>13</v>
      </c>
      <c r="K811" s="13" t="s">
        <v>9</v>
      </c>
      <c r="L811" s="13" t="s">
        <v>10</v>
      </c>
      <c r="M811" s="14">
        <v>2</v>
      </c>
      <c r="N811" s="15">
        <v>91.76</v>
      </c>
      <c r="O811" s="16">
        <v>0.05</v>
      </c>
      <c r="P811" s="15">
        <v>46.31</v>
      </c>
      <c r="Q811" s="15">
        <f t="shared" si="96"/>
        <v>174.34399999999999</v>
      </c>
      <c r="R811" s="15">
        <f t="shared" si="97"/>
        <v>92.62</v>
      </c>
      <c r="S811" s="15">
        <f t="shared" si="98"/>
        <v>81.72399999999999</v>
      </c>
      <c r="T811" s="17">
        <f t="shared" si="99"/>
        <v>0.46875143394668006</v>
      </c>
      <c r="U811" s="18">
        <v>1</v>
      </c>
    </row>
    <row r="812" spans="1:21" ht="15.6" x14ac:dyDescent="0.3">
      <c r="A812" s="2">
        <v>3428</v>
      </c>
      <c r="B812" s="3">
        <v>46155</v>
      </c>
      <c r="C812" s="4">
        <f t="shared" si="100"/>
        <v>2026</v>
      </c>
      <c r="D812" s="5">
        <f t="shared" si="101"/>
        <v>2</v>
      </c>
      <c r="E812" s="4">
        <f t="shared" si="102"/>
        <v>5</v>
      </c>
      <c r="F812" s="3" t="str">
        <f t="shared" si="103"/>
        <v>May</v>
      </c>
      <c r="G812" s="4" t="s">
        <v>20</v>
      </c>
      <c r="H812" s="4" t="s">
        <v>21</v>
      </c>
      <c r="I812" s="4" t="s">
        <v>2</v>
      </c>
      <c r="J812" s="4" t="s">
        <v>3</v>
      </c>
      <c r="K812" s="4" t="s">
        <v>9</v>
      </c>
      <c r="L812" s="4" t="s">
        <v>17</v>
      </c>
      <c r="M812" s="6">
        <v>1</v>
      </c>
      <c r="N812" s="7">
        <v>144.51</v>
      </c>
      <c r="O812" s="8">
        <v>0</v>
      </c>
      <c r="P812" s="7">
        <v>79.22</v>
      </c>
      <c r="Q812" s="7">
        <f t="shared" si="96"/>
        <v>144.51</v>
      </c>
      <c r="R812" s="7">
        <f t="shared" si="97"/>
        <v>79.22</v>
      </c>
      <c r="S812" s="7">
        <f t="shared" si="98"/>
        <v>65.289999999999992</v>
      </c>
      <c r="T812" s="9">
        <f t="shared" si="99"/>
        <v>0.45180264341568055</v>
      </c>
      <c r="U812" s="10">
        <v>1</v>
      </c>
    </row>
    <row r="813" spans="1:21" ht="15.6" x14ac:dyDescent="0.3">
      <c r="A813" s="11">
        <v>765</v>
      </c>
      <c r="B813" s="12">
        <v>46156</v>
      </c>
      <c r="C813" s="4">
        <f t="shared" si="100"/>
        <v>2026</v>
      </c>
      <c r="D813" s="5">
        <f t="shared" si="101"/>
        <v>2</v>
      </c>
      <c r="E813" s="4">
        <f t="shared" si="102"/>
        <v>5</v>
      </c>
      <c r="F813" s="3" t="str">
        <f t="shared" si="103"/>
        <v>May</v>
      </c>
      <c r="G813" s="13" t="s">
        <v>6</v>
      </c>
      <c r="H813" s="13" t="s">
        <v>27</v>
      </c>
      <c r="I813" s="13" t="s">
        <v>8</v>
      </c>
      <c r="J813" s="13" t="s">
        <v>16</v>
      </c>
      <c r="K813" s="13" t="s">
        <v>34</v>
      </c>
      <c r="L813" s="13" t="s">
        <v>45</v>
      </c>
      <c r="M813" s="14">
        <v>3</v>
      </c>
      <c r="N813" s="15">
        <v>49.7</v>
      </c>
      <c r="O813" s="16">
        <v>0.1</v>
      </c>
      <c r="P813" s="15">
        <v>21.84</v>
      </c>
      <c r="Q813" s="15">
        <f t="shared" si="96"/>
        <v>134.19000000000003</v>
      </c>
      <c r="R813" s="15">
        <f t="shared" si="97"/>
        <v>65.52</v>
      </c>
      <c r="S813" s="15">
        <f t="shared" si="98"/>
        <v>68.67000000000003</v>
      </c>
      <c r="T813" s="17">
        <f t="shared" si="99"/>
        <v>0.5117370892018781</v>
      </c>
      <c r="U813" s="18">
        <v>1</v>
      </c>
    </row>
    <row r="814" spans="1:21" ht="15.6" x14ac:dyDescent="0.3">
      <c r="A814" s="2">
        <v>854</v>
      </c>
      <c r="B814" s="3">
        <v>46156</v>
      </c>
      <c r="C814" s="4">
        <f t="shared" si="100"/>
        <v>2026</v>
      </c>
      <c r="D814" s="5">
        <f t="shared" si="101"/>
        <v>2</v>
      </c>
      <c r="E814" s="4">
        <f t="shared" si="102"/>
        <v>5</v>
      </c>
      <c r="F814" s="3" t="str">
        <f t="shared" si="103"/>
        <v>May</v>
      </c>
      <c r="G814" s="4" t="s">
        <v>0</v>
      </c>
      <c r="H814" s="4" t="s">
        <v>1</v>
      </c>
      <c r="I814" s="4" t="s">
        <v>2</v>
      </c>
      <c r="J814" s="4" t="s">
        <v>3</v>
      </c>
      <c r="K814" s="4" t="s">
        <v>23</v>
      </c>
      <c r="L814" s="4" t="s">
        <v>51</v>
      </c>
      <c r="M814" s="6">
        <v>1</v>
      </c>
      <c r="N814" s="7">
        <v>120.9</v>
      </c>
      <c r="O814" s="8">
        <v>0</v>
      </c>
      <c r="P814" s="7">
        <v>59.31</v>
      </c>
      <c r="Q814" s="7">
        <f t="shared" si="96"/>
        <v>120.9</v>
      </c>
      <c r="R814" s="7">
        <f t="shared" si="97"/>
        <v>59.31</v>
      </c>
      <c r="S814" s="7">
        <f t="shared" si="98"/>
        <v>61.59</v>
      </c>
      <c r="T814" s="9">
        <f t="shared" si="99"/>
        <v>0.50942928039702229</v>
      </c>
      <c r="U814" s="10">
        <v>1</v>
      </c>
    </row>
    <row r="815" spans="1:21" ht="15.6" x14ac:dyDescent="0.3">
      <c r="A815" s="11">
        <v>1087</v>
      </c>
      <c r="B815" s="12">
        <v>46156</v>
      </c>
      <c r="C815" s="4">
        <f t="shared" si="100"/>
        <v>2026</v>
      </c>
      <c r="D815" s="5">
        <f t="shared" si="101"/>
        <v>2</v>
      </c>
      <c r="E815" s="4">
        <f t="shared" si="102"/>
        <v>5</v>
      </c>
      <c r="F815" s="3" t="str">
        <f t="shared" si="103"/>
        <v>May</v>
      </c>
      <c r="G815" s="13" t="s">
        <v>11</v>
      </c>
      <c r="H815" s="13" t="s">
        <v>39</v>
      </c>
      <c r="I815" s="13" t="s">
        <v>2</v>
      </c>
      <c r="J815" s="13" t="s">
        <v>3</v>
      </c>
      <c r="K815" s="13" t="s">
        <v>23</v>
      </c>
      <c r="L815" s="13" t="s">
        <v>29</v>
      </c>
      <c r="M815" s="14">
        <v>1</v>
      </c>
      <c r="N815" s="15">
        <v>195.72</v>
      </c>
      <c r="O815" s="16">
        <v>0.05</v>
      </c>
      <c r="P815" s="15">
        <v>105.73</v>
      </c>
      <c r="Q815" s="15">
        <f t="shared" si="96"/>
        <v>185.934</v>
      </c>
      <c r="R815" s="15">
        <f t="shared" si="97"/>
        <v>105.73</v>
      </c>
      <c r="S815" s="15">
        <f t="shared" si="98"/>
        <v>80.203999999999994</v>
      </c>
      <c r="T815" s="17">
        <f t="shared" si="99"/>
        <v>0.43135736336549524</v>
      </c>
      <c r="U815" s="18">
        <v>1</v>
      </c>
    </row>
    <row r="816" spans="1:21" ht="15.6" x14ac:dyDescent="0.3">
      <c r="A816" s="2">
        <v>1150</v>
      </c>
      <c r="B816" s="3">
        <v>46156</v>
      </c>
      <c r="C816" s="4">
        <f t="shared" si="100"/>
        <v>2026</v>
      </c>
      <c r="D816" s="5">
        <f t="shared" si="101"/>
        <v>2</v>
      </c>
      <c r="E816" s="4">
        <f t="shared" si="102"/>
        <v>5</v>
      </c>
      <c r="F816" s="3" t="str">
        <f t="shared" si="103"/>
        <v>May</v>
      </c>
      <c r="G816" s="4" t="s">
        <v>0</v>
      </c>
      <c r="H816" s="4" t="s">
        <v>1</v>
      </c>
      <c r="I816" s="4" t="s">
        <v>8</v>
      </c>
      <c r="J816" s="4" t="s">
        <v>3</v>
      </c>
      <c r="K816" s="4" t="s">
        <v>4</v>
      </c>
      <c r="L816" s="4" t="s">
        <v>26</v>
      </c>
      <c r="M816" s="6">
        <v>8</v>
      </c>
      <c r="N816" s="7">
        <v>40.15</v>
      </c>
      <c r="O816" s="8">
        <v>0.15</v>
      </c>
      <c r="P816" s="7">
        <v>16.91</v>
      </c>
      <c r="Q816" s="7">
        <f t="shared" si="96"/>
        <v>273.02</v>
      </c>
      <c r="R816" s="7">
        <f t="shared" si="97"/>
        <v>135.28</v>
      </c>
      <c r="S816" s="7">
        <f t="shared" si="98"/>
        <v>137.73999999999998</v>
      </c>
      <c r="T816" s="9">
        <f t="shared" si="99"/>
        <v>0.50450516445681637</v>
      </c>
      <c r="U816" s="10">
        <v>1</v>
      </c>
    </row>
    <row r="817" spans="1:21" ht="15.6" x14ac:dyDescent="0.3">
      <c r="A817" s="11">
        <v>1902</v>
      </c>
      <c r="B817" s="12">
        <v>46156</v>
      </c>
      <c r="C817" s="4">
        <f t="shared" si="100"/>
        <v>2026</v>
      </c>
      <c r="D817" s="5">
        <f t="shared" si="101"/>
        <v>2</v>
      </c>
      <c r="E817" s="4">
        <f t="shared" si="102"/>
        <v>5</v>
      </c>
      <c r="F817" s="3" t="str">
        <f t="shared" si="103"/>
        <v>May</v>
      </c>
      <c r="G817" s="13" t="s">
        <v>6</v>
      </c>
      <c r="H817" s="13" t="s">
        <v>49</v>
      </c>
      <c r="I817" s="13" t="s">
        <v>19</v>
      </c>
      <c r="J817" s="13" t="s">
        <v>16</v>
      </c>
      <c r="K817" s="13" t="s">
        <v>14</v>
      </c>
      <c r="L817" s="13" t="s">
        <v>44</v>
      </c>
      <c r="M817" s="14">
        <v>4</v>
      </c>
      <c r="N817" s="15">
        <v>130.83000000000001</v>
      </c>
      <c r="O817" s="16">
        <v>0</v>
      </c>
      <c r="P817" s="15">
        <v>66.959999999999994</v>
      </c>
      <c r="Q817" s="15">
        <f t="shared" si="96"/>
        <v>523.32000000000005</v>
      </c>
      <c r="R817" s="15">
        <f t="shared" si="97"/>
        <v>267.83999999999997</v>
      </c>
      <c r="S817" s="15">
        <f t="shared" si="98"/>
        <v>255.48000000000008</v>
      </c>
      <c r="T817" s="17">
        <f t="shared" si="99"/>
        <v>0.48819078193074994</v>
      </c>
      <c r="U817" s="18">
        <v>1</v>
      </c>
    </row>
    <row r="818" spans="1:21" ht="15.6" x14ac:dyDescent="0.3">
      <c r="A818" s="2">
        <v>3913</v>
      </c>
      <c r="B818" s="3">
        <v>46156</v>
      </c>
      <c r="C818" s="4">
        <f t="shared" si="100"/>
        <v>2026</v>
      </c>
      <c r="D818" s="5">
        <f t="shared" si="101"/>
        <v>2</v>
      </c>
      <c r="E818" s="4">
        <f t="shared" si="102"/>
        <v>5</v>
      </c>
      <c r="F818" s="3" t="str">
        <f t="shared" si="103"/>
        <v>May</v>
      </c>
      <c r="G818" s="4" t="s">
        <v>6</v>
      </c>
      <c r="H818" s="4" t="s">
        <v>43</v>
      </c>
      <c r="I818" s="4" t="s">
        <v>2</v>
      </c>
      <c r="J818" s="4" t="s">
        <v>13</v>
      </c>
      <c r="K818" s="4" t="s">
        <v>4</v>
      </c>
      <c r="L818" s="4" t="s">
        <v>22</v>
      </c>
      <c r="M818" s="6">
        <v>1</v>
      </c>
      <c r="N818" s="7">
        <v>50.34</v>
      </c>
      <c r="O818" s="8">
        <v>0.05</v>
      </c>
      <c r="P818" s="7">
        <v>22.23</v>
      </c>
      <c r="Q818" s="7">
        <f t="shared" si="96"/>
        <v>47.823</v>
      </c>
      <c r="R818" s="7">
        <f t="shared" si="97"/>
        <v>22.23</v>
      </c>
      <c r="S818" s="7">
        <f t="shared" si="98"/>
        <v>25.593</v>
      </c>
      <c r="T818" s="9">
        <f t="shared" si="99"/>
        <v>0.53516090584028608</v>
      </c>
      <c r="U818" s="10">
        <v>1</v>
      </c>
    </row>
    <row r="819" spans="1:21" ht="15.6" x14ac:dyDescent="0.3">
      <c r="A819" s="11">
        <v>4378</v>
      </c>
      <c r="B819" s="12">
        <v>46156</v>
      </c>
      <c r="C819" s="4">
        <f t="shared" si="100"/>
        <v>2026</v>
      </c>
      <c r="D819" s="5">
        <f t="shared" si="101"/>
        <v>2</v>
      </c>
      <c r="E819" s="4">
        <f t="shared" si="102"/>
        <v>5</v>
      </c>
      <c r="F819" s="3" t="str">
        <f t="shared" si="103"/>
        <v>May</v>
      </c>
      <c r="G819" s="13" t="s">
        <v>11</v>
      </c>
      <c r="H819" s="13" t="s">
        <v>39</v>
      </c>
      <c r="I819" s="13" t="s">
        <v>2</v>
      </c>
      <c r="J819" s="13" t="s">
        <v>3</v>
      </c>
      <c r="K819" s="13" t="s">
        <v>4</v>
      </c>
      <c r="L819" s="13" t="s">
        <v>30</v>
      </c>
      <c r="M819" s="14">
        <v>2</v>
      </c>
      <c r="N819" s="15">
        <v>103.37</v>
      </c>
      <c r="O819" s="16">
        <v>0</v>
      </c>
      <c r="P819" s="15">
        <v>50.49</v>
      </c>
      <c r="Q819" s="15">
        <f t="shared" si="96"/>
        <v>206.74</v>
      </c>
      <c r="R819" s="15">
        <f t="shared" si="97"/>
        <v>100.98</v>
      </c>
      <c r="S819" s="15">
        <f t="shared" si="98"/>
        <v>105.76</v>
      </c>
      <c r="T819" s="17">
        <f t="shared" si="99"/>
        <v>0.51156041404662866</v>
      </c>
      <c r="U819" s="18">
        <v>1</v>
      </c>
    </row>
    <row r="820" spans="1:21" ht="15.6" x14ac:dyDescent="0.3">
      <c r="A820" s="2">
        <v>4551</v>
      </c>
      <c r="B820" s="3">
        <v>46156</v>
      </c>
      <c r="C820" s="4">
        <f t="shared" si="100"/>
        <v>2026</v>
      </c>
      <c r="D820" s="5">
        <f t="shared" si="101"/>
        <v>2</v>
      </c>
      <c r="E820" s="4">
        <f t="shared" si="102"/>
        <v>5</v>
      </c>
      <c r="F820" s="3" t="str">
        <f t="shared" si="103"/>
        <v>May</v>
      </c>
      <c r="G820" s="4" t="s">
        <v>6</v>
      </c>
      <c r="H820" s="4" t="s">
        <v>49</v>
      </c>
      <c r="I820" s="4" t="s">
        <v>19</v>
      </c>
      <c r="J820" s="4" t="s">
        <v>16</v>
      </c>
      <c r="K820" s="4" t="s">
        <v>34</v>
      </c>
      <c r="L820" s="4" t="s">
        <v>38</v>
      </c>
      <c r="M820" s="6">
        <v>3</v>
      </c>
      <c r="N820" s="7">
        <v>122.31</v>
      </c>
      <c r="O820" s="8">
        <v>0.05</v>
      </c>
      <c r="P820" s="7">
        <v>71.11</v>
      </c>
      <c r="Q820" s="7">
        <f t="shared" si="96"/>
        <v>348.58350000000002</v>
      </c>
      <c r="R820" s="7">
        <f t="shared" si="97"/>
        <v>213.32999999999998</v>
      </c>
      <c r="S820" s="7">
        <f t="shared" si="98"/>
        <v>135.25350000000003</v>
      </c>
      <c r="T820" s="9">
        <f t="shared" si="99"/>
        <v>0.38800889887214979</v>
      </c>
      <c r="U820" s="10">
        <v>1</v>
      </c>
    </row>
    <row r="821" spans="1:21" ht="15.6" x14ac:dyDescent="0.3">
      <c r="A821" s="11">
        <v>787</v>
      </c>
      <c r="B821" s="12">
        <v>46157</v>
      </c>
      <c r="C821" s="4">
        <f t="shared" si="100"/>
        <v>2026</v>
      </c>
      <c r="D821" s="5">
        <f t="shared" si="101"/>
        <v>2</v>
      </c>
      <c r="E821" s="4">
        <f t="shared" si="102"/>
        <v>5</v>
      </c>
      <c r="F821" s="3" t="str">
        <f t="shared" si="103"/>
        <v>May</v>
      </c>
      <c r="G821" s="13" t="s">
        <v>0</v>
      </c>
      <c r="H821" s="13" t="s">
        <v>36</v>
      </c>
      <c r="I821" s="13" t="s">
        <v>2</v>
      </c>
      <c r="J821" s="13" t="s">
        <v>16</v>
      </c>
      <c r="K821" s="13" t="s">
        <v>14</v>
      </c>
      <c r="L821" s="13" t="s">
        <v>48</v>
      </c>
      <c r="M821" s="14">
        <v>1</v>
      </c>
      <c r="N821" s="15">
        <v>166.48</v>
      </c>
      <c r="O821" s="16">
        <v>0</v>
      </c>
      <c r="P821" s="15">
        <v>89.42</v>
      </c>
      <c r="Q821" s="15">
        <f t="shared" si="96"/>
        <v>166.48</v>
      </c>
      <c r="R821" s="15">
        <f t="shared" si="97"/>
        <v>89.42</v>
      </c>
      <c r="S821" s="15">
        <f t="shared" si="98"/>
        <v>77.059999999999988</v>
      </c>
      <c r="T821" s="17">
        <f t="shared" si="99"/>
        <v>0.4628784238346948</v>
      </c>
      <c r="U821" s="18">
        <v>1</v>
      </c>
    </row>
    <row r="822" spans="1:21" ht="15.6" x14ac:dyDescent="0.3">
      <c r="A822" s="2">
        <v>1133</v>
      </c>
      <c r="B822" s="3">
        <v>46157</v>
      </c>
      <c r="C822" s="4">
        <f t="shared" si="100"/>
        <v>2026</v>
      </c>
      <c r="D822" s="5">
        <f t="shared" si="101"/>
        <v>2</v>
      </c>
      <c r="E822" s="4">
        <f t="shared" si="102"/>
        <v>5</v>
      </c>
      <c r="F822" s="3" t="str">
        <f t="shared" si="103"/>
        <v>May</v>
      </c>
      <c r="G822" s="4" t="s">
        <v>0</v>
      </c>
      <c r="H822" s="4" t="s">
        <v>50</v>
      </c>
      <c r="I822" s="4" t="s">
        <v>19</v>
      </c>
      <c r="J822" s="4" t="s">
        <v>13</v>
      </c>
      <c r="K822" s="4" t="s">
        <v>23</v>
      </c>
      <c r="L822" s="4" t="s">
        <v>29</v>
      </c>
      <c r="M822" s="6">
        <v>3</v>
      </c>
      <c r="N822" s="7">
        <v>192.21</v>
      </c>
      <c r="O822" s="8">
        <v>0</v>
      </c>
      <c r="P822" s="7">
        <v>103.51</v>
      </c>
      <c r="Q822" s="7">
        <f t="shared" si="96"/>
        <v>576.63</v>
      </c>
      <c r="R822" s="7">
        <f t="shared" si="97"/>
        <v>310.53000000000003</v>
      </c>
      <c r="S822" s="7">
        <f t="shared" si="98"/>
        <v>266.09999999999997</v>
      </c>
      <c r="T822" s="9">
        <f t="shared" si="99"/>
        <v>0.46147442900993701</v>
      </c>
      <c r="U822" s="10">
        <v>1</v>
      </c>
    </row>
    <row r="823" spans="1:21" ht="15.6" x14ac:dyDescent="0.3">
      <c r="A823" s="11">
        <v>2075</v>
      </c>
      <c r="B823" s="12">
        <v>46157</v>
      </c>
      <c r="C823" s="4">
        <f t="shared" si="100"/>
        <v>2026</v>
      </c>
      <c r="D823" s="5">
        <f t="shared" si="101"/>
        <v>2</v>
      </c>
      <c r="E823" s="4">
        <f t="shared" si="102"/>
        <v>5</v>
      </c>
      <c r="F823" s="3" t="str">
        <f t="shared" si="103"/>
        <v>May</v>
      </c>
      <c r="G823" s="13" t="s">
        <v>0</v>
      </c>
      <c r="H823" s="13" t="s">
        <v>36</v>
      </c>
      <c r="I823" s="13" t="s">
        <v>8</v>
      </c>
      <c r="J823" s="13" t="s">
        <v>16</v>
      </c>
      <c r="K823" s="13" t="s">
        <v>23</v>
      </c>
      <c r="L823" s="13" t="s">
        <v>40</v>
      </c>
      <c r="M823" s="14">
        <v>6</v>
      </c>
      <c r="N823" s="15">
        <v>81.13</v>
      </c>
      <c r="O823" s="16">
        <v>0.05</v>
      </c>
      <c r="P823" s="15">
        <v>39.409999999999997</v>
      </c>
      <c r="Q823" s="15">
        <f t="shared" si="96"/>
        <v>462.44099999999997</v>
      </c>
      <c r="R823" s="15">
        <f t="shared" si="97"/>
        <v>236.45999999999998</v>
      </c>
      <c r="S823" s="15">
        <f t="shared" si="98"/>
        <v>225.98099999999999</v>
      </c>
      <c r="T823" s="17">
        <f t="shared" si="99"/>
        <v>0.48866990599881932</v>
      </c>
      <c r="U823" s="18">
        <v>1</v>
      </c>
    </row>
    <row r="824" spans="1:21" ht="15.6" x14ac:dyDescent="0.3">
      <c r="A824" s="2">
        <v>2172</v>
      </c>
      <c r="B824" s="3">
        <v>46157</v>
      </c>
      <c r="C824" s="4">
        <f t="shared" si="100"/>
        <v>2026</v>
      </c>
      <c r="D824" s="5">
        <f t="shared" si="101"/>
        <v>2</v>
      </c>
      <c r="E824" s="4">
        <f t="shared" si="102"/>
        <v>5</v>
      </c>
      <c r="F824" s="3" t="str">
        <f t="shared" si="103"/>
        <v>May</v>
      </c>
      <c r="G824" s="4" t="s">
        <v>11</v>
      </c>
      <c r="H824" s="4" t="s">
        <v>39</v>
      </c>
      <c r="I824" s="4" t="s">
        <v>8</v>
      </c>
      <c r="J824" s="4" t="s">
        <v>16</v>
      </c>
      <c r="K824" s="4" t="s">
        <v>14</v>
      </c>
      <c r="L824" s="4" t="s">
        <v>15</v>
      </c>
      <c r="M824" s="6">
        <v>6</v>
      </c>
      <c r="N824" s="7">
        <v>37.1</v>
      </c>
      <c r="O824" s="8">
        <v>0.1</v>
      </c>
      <c r="P824" s="7">
        <v>13.63</v>
      </c>
      <c r="Q824" s="7">
        <f t="shared" si="96"/>
        <v>200.34000000000003</v>
      </c>
      <c r="R824" s="7">
        <f t="shared" si="97"/>
        <v>81.78</v>
      </c>
      <c r="S824" s="7">
        <f t="shared" si="98"/>
        <v>118.56000000000003</v>
      </c>
      <c r="T824" s="9">
        <f t="shared" si="99"/>
        <v>0.59179395028451642</v>
      </c>
      <c r="U824" s="10">
        <v>1</v>
      </c>
    </row>
    <row r="825" spans="1:21" ht="15.6" x14ac:dyDescent="0.3">
      <c r="A825" s="11">
        <v>2977</v>
      </c>
      <c r="B825" s="12">
        <v>46157</v>
      </c>
      <c r="C825" s="4">
        <f t="shared" si="100"/>
        <v>2026</v>
      </c>
      <c r="D825" s="5">
        <f t="shared" si="101"/>
        <v>2</v>
      </c>
      <c r="E825" s="4">
        <f t="shared" si="102"/>
        <v>5</v>
      </c>
      <c r="F825" s="3" t="str">
        <f t="shared" si="103"/>
        <v>May</v>
      </c>
      <c r="G825" s="13" t="s">
        <v>6</v>
      </c>
      <c r="H825" s="13" t="s">
        <v>49</v>
      </c>
      <c r="I825" s="13" t="s">
        <v>8</v>
      </c>
      <c r="J825" s="13" t="s">
        <v>16</v>
      </c>
      <c r="K825" s="13" t="s">
        <v>14</v>
      </c>
      <c r="L825" s="13" t="s">
        <v>15</v>
      </c>
      <c r="M825" s="14">
        <v>6</v>
      </c>
      <c r="N825" s="15">
        <v>35.92</v>
      </c>
      <c r="O825" s="16">
        <v>0.15</v>
      </c>
      <c r="P825" s="15">
        <v>13.3</v>
      </c>
      <c r="Q825" s="15">
        <f t="shared" si="96"/>
        <v>183.19200000000001</v>
      </c>
      <c r="R825" s="15">
        <f t="shared" si="97"/>
        <v>79.800000000000011</v>
      </c>
      <c r="S825" s="15">
        <f t="shared" si="98"/>
        <v>103.392</v>
      </c>
      <c r="T825" s="17">
        <f t="shared" si="99"/>
        <v>0.56439145814227687</v>
      </c>
      <c r="U825" s="18">
        <v>1</v>
      </c>
    </row>
    <row r="826" spans="1:21" ht="15.6" x14ac:dyDescent="0.3">
      <c r="A826" s="2">
        <v>3531</v>
      </c>
      <c r="B826" s="3">
        <v>46157</v>
      </c>
      <c r="C826" s="4">
        <f t="shared" si="100"/>
        <v>2026</v>
      </c>
      <c r="D826" s="5">
        <f t="shared" si="101"/>
        <v>2</v>
      </c>
      <c r="E826" s="4">
        <f t="shared" si="102"/>
        <v>5</v>
      </c>
      <c r="F826" s="3" t="str">
        <f t="shared" si="103"/>
        <v>May</v>
      </c>
      <c r="G826" s="4" t="s">
        <v>20</v>
      </c>
      <c r="H826" s="4" t="s">
        <v>47</v>
      </c>
      <c r="I826" s="4" t="s">
        <v>19</v>
      </c>
      <c r="J826" s="4" t="s">
        <v>16</v>
      </c>
      <c r="K826" s="4" t="s">
        <v>34</v>
      </c>
      <c r="L826" s="4" t="s">
        <v>42</v>
      </c>
      <c r="M826" s="6">
        <v>4</v>
      </c>
      <c r="N826" s="7">
        <v>36.21</v>
      </c>
      <c r="O826" s="8">
        <v>0</v>
      </c>
      <c r="P826" s="7">
        <v>14.3</v>
      </c>
      <c r="Q826" s="7">
        <f t="shared" si="96"/>
        <v>144.84</v>
      </c>
      <c r="R826" s="7">
        <f t="shared" si="97"/>
        <v>57.2</v>
      </c>
      <c r="S826" s="7">
        <f t="shared" si="98"/>
        <v>87.64</v>
      </c>
      <c r="T826" s="9">
        <f t="shared" si="99"/>
        <v>0.60508146920740125</v>
      </c>
      <c r="U826" s="10">
        <v>1</v>
      </c>
    </row>
    <row r="827" spans="1:21" ht="15.6" x14ac:dyDescent="0.3">
      <c r="A827" s="11">
        <v>3881</v>
      </c>
      <c r="B827" s="12">
        <v>46157</v>
      </c>
      <c r="C827" s="4">
        <f t="shared" si="100"/>
        <v>2026</v>
      </c>
      <c r="D827" s="5">
        <f t="shared" si="101"/>
        <v>2</v>
      </c>
      <c r="E827" s="4">
        <f t="shared" si="102"/>
        <v>5</v>
      </c>
      <c r="F827" s="3" t="str">
        <f t="shared" si="103"/>
        <v>May</v>
      </c>
      <c r="G827" s="13" t="s">
        <v>11</v>
      </c>
      <c r="H827" s="13" t="s">
        <v>39</v>
      </c>
      <c r="I827" s="13" t="s">
        <v>2</v>
      </c>
      <c r="J827" s="13" t="s">
        <v>16</v>
      </c>
      <c r="K827" s="13" t="s">
        <v>9</v>
      </c>
      <c r="L827" s="13" t="s">
        <v>46</v>
      </c>
      <c r="M827" s="14">
        <v>3</v>
      </c>
      <c r="N827" s="15">
        <v>73.03</v>
      </c>
      <c r="O827" s="16">
        <v>0.05</v>
      </c>
      <c r="P827" s="15">
        <v>33.200000000000003</v>
      </c>
      <c r="Q827" s="15">
        <f t="shared" si="96"/>
        <v>208.13550000000001</v>
      </c>
      <c r="R827" s="15">
        <f t="shared" si="97"/>
        <v>99.600000000000009</v>
      </c>
      <c r="S827" s="15">
        <f t="shared" si="98"/>
        <v>108.5355</v>
      </c>
      <c r="T827" s="17">
        <f t="shared" si="99"/>
        <v>0.52146558371829888</v>
      </c>
      <c r="U827" s="18">
        <v>1</v>
      </c>
    </row>
    <row r="828" spans="1:21" ht="15.6" x14ac:dyDescent="0.3">
      <c r="A828" s="2">
        <v>4469</v>
      </c>
      <c r="B828" s="3">
        <v>46157</v>
      </c>
      <c r="C828" s="4">
        <f t="shared" si="100"/>
        <v>2026</v>
      </c>
      <c r="D828" s="5">
        <f t="shared" si="101"/>
        <v>2</v>
      </c>
      <c r="E828" s="4">
        <f t="shared" si="102"/>
        <v>5</v>
      </c>
      <c r="F828" s="3" t="str">
        <f t="shared" si="103"/>
        <v>May</v>
      </c>
      <c r="G828" s="4" t="s">
        <v>11</v>
      </c>
      <c r="H828" s="4" t="s">
        <v>25</v>
      </c>
      <c r="I828" s="4" t="s">
        <v>19</v>
      </c>
      <c r="J828" s="4" t="s">
        <v>3</v>
      </c>
      <c r="K828" s="4" t="s">
        <v>4</v>
      </c>
      <c r="L828" s="4" t="s">
        <v>5</v>
      </c>
      <c r="M828" s="6">
        <v>2</v>
      </c>
      <c r="N828" s="7">
        <v>80.81</v>
      </c>
      <c r="O828" s="8">
        <v>0</v>
      </c>
      <c r="P828" s="7">
        <v>42.53</v>
      </c>
      <c r="Q828" s="7">
        <f t="shared" si="96"/>
        <v>161.62</v>
      </c>
      <c r="R828" s="7">
        <f t="shared" si="97"/>
        <v>85.06</v>
      </c>
      <c r="S828" s="7">
        <f t="shared" si="98"/>
        <v>76.56</v>
      </c>
      <c r="T828" s="9">
        <f t="shared" si="99"/>
        <v>0.47370374953594852</v>
      </c>
      <c r="U828" s="10">
        <v>1</v>
      </c>
    </row>
    <row r="829" spans="1:21" ht="15.6" x14ac:dyDescent="0.3">
      <c r="A829" s="11">
        <v>5037</v>
      </c>
      <c r="B829" s="12">
        <v>46157</v>
      </c>
      <c r="C829" s="4">
        <f t="shared" si="100"/>
        <v>2026</v>
      </c>
      <c r="D829" s="5">
        <f t="shared" si="101"/>
        <v>2</v>
      </c>
      <c r="E829" s="4">
        <f t="shared" si="102"/>
        <v>5</v>
      </c>
      <c r="F829" s="3" t="str">
        <f t="shared" si="103"/>
        <v>May</v>
      </c>
      <c r="G829" s="13" t="s">
        <v>6</v>
      </c>
      <c r="H829" s="13" t="s">
        <v>41</v>
      </c>
      <c r="I829" s="13" t="s">
        <v>2</v>
      </c>
      <c r="J829" s="13" t="s">
        <v>13</v>
      </c>
      <c r="K829" s="13" t="s">
        <v>4</v>
      </c>
      <c r="L829" s="13" t="s">
        <v>22</v>
      </c>
      <c r="M829" s="14">
        <v>1</v>
      </c>
      <c r="N829" s="15">
        <v>51.53</v>
      </c>
      <c r="O829" s="16">
        <v>0.1</v>
      </c>
      <c r="P829" s="15">
        <v>23.06</v>
      </c>
      <c r="Q829" s="15">
        <f t="shared" si="96"/>
        <v>46.377000000000002</v>
      </c>
      <c r="R829" s="15">
        <f t="shared" si="97"/>
        <v>23.06</v>
      </c>
      <c r="S829" s="15">
        <f t="shared" si="98"/>
        <v>23.317000000000004</v>
      </c>
      <c r="T829" s="17">
        <f t="shared" si="99"/>
        <v>0.50277076999374692</v>
      </c>
      <c r="U829" s="18">
        <v>1</v>
      </c>
    </row>
    <row r="830" spans="1:21" ht="15.6" x14ac:dyDescent="0.3">
      <c r="A830" s="2">
        <v>35</v>
      </c>
      <c r="B830" s="3">
        <v>46158</v>
      </c>
      <c r="C830" s="4">
        <f t="shared" si="100"/>
        <v>2026</v>
      </c>
      <c r="D830" s="5">
        <f t="shared" si="101"/>
        <v>2</v>
      </c>
      <c r="E830" s="4">
        <f t="shared" si="102"/>
        <v>5</v>
      </c>
      <c r="F830" s="3" t="str">
        <f t="shared" si="103"/>
        <v>May</v>
      </c>
      <c r="G830" s="4" t="s">
        <v>20</v>
      </c>
      <c r="H830" s="4" t="s">
        <v>47</v>
      </c>
      <c r="I830" s="4" t="s">
        <v>8</v>
      </c>
      <c r="J830" s="4" t="s">
        <v>16</v>
      </c>
      <c r="K830" s="4" t="s">
        <v>23</v>
      </c>
      <c r="L830" s="4" t="s">
        <v>40</v>
      </c>
      <c r="M830" s="6">
        <v>5</v>
      </c>
      <c r="N830" s="7">
        <v>81.75</v>
      </c>
      <c r="O830" s="8">
        <v>0.05</v>
      </c>
      <c r="P830" s="7">
        <v>39.159999999999997</v>
      </c>
      <c r="Q830" s="7">
        <f t="shared" si="96"/>
        <v>388.3125</v>
      </c>
      <c r="R830" s="7">
        <f t="shared" si="97"/>
        <v>195.79999999999998</v>
      </c>
      <c r="S830" s="7">
        <f t="shared" si="98"/>
        <v>192.51250000000002</v>
      </c>
      <c r="T830" s="9">
        <f t="shared" si="99"/>
        <v>0.49576694028649609</v>
      </c>
      <c r="U830" s="10">
        <v>1</v>
      </c>
    </row>
    <row r="831" spans="1:21" ht="15.6" x14ac:dyDescent="0.3">
      <c r="A831" s="11">
        <v>226</v>
      </c>
      <c r="B831" s="12">
        <v>46158</v>
      </c>
      <c r="C831" s="4">
        <f t="shared" si="100"/>
        <v>2026</v>
      </c>
      <c r="D831" s="5">
        <f t="shared" si="101"/>
        <v>2</v>
      </c>
      <c r="E831" s="4">
        <f t="shared" si="102"/>
        <v>5</v>
      </c>
      <c r="F831" s="3" t="str">
        <f t="shared" si="103"/>
        <v>May</v>
      </c>
      <c r="G831" s="13" t="s">
        <v>11</v>
      </c>
      <c r="H831" s="13" t="s">
        <v>39</v>
      </c>
      <c r="I831" s="13" t="s">
        <v>2</v>
      </c>
      <c r="J831" s="13" t="s">
        <v>13</v>
      </c>
      <c r="K831" s="13" t="s">
        <v>14</v>
      </c>
      <c r="L831" s="13" t="s">
        <v>48</v>
      </c>
      <c r="M831" s="14">
        <v>1</v>
      </c>
      <c r="N831" s="15">
        <v>165.99</v>
      </c>
      <c r="O831" s="16">
        <v>0.1</v>
      </c>
      <c r="P831" s="15">
        <v>89.9</v>
      </c>
      <c r="Q831" s="15">
        <f t="shared" si="96"/>
        <v>149.39100000000002</v>
      </c>
      <c r="R831" s="15">
        <f t="shared" si="97"/>
        <v>89.9</v>
      </c>
      <c r="S831" s="15">
        <f t="shared" si="98"/>
        <v>59.491000000000014</v>
      </c>
      <c r="T831" s="17">
        <f t="shared" si="99"/>
        <v>0.3982234538894579</v>
      </c>
      <c r="U831" s="18">
        <v>1</v>
      </c>
    </row>
    <row r="832" spans="1:21" ht="15.6" x14ac:dyDescent="0.3">
      <c r="A832" s="2">
        <v>1713</v>
      </c>
      <c r="B832" s="3">
        <v>46158</v>
      </c>
      <c r="C832" s="4">
        <f t="shared" si="100"/>
        <v>2026</v>
      </c>
      <c r="D832" s="5">
        <f t="shared" si="101"/>
        <v>2</v>
      </c>
      <c r="E832" s="4">
        <f t="shared" si="102"/>
        <v>5</v>
      </c>
      <c r="F832" s="3" t="str">
        <f t="shared" si="103"/>
        <v>May</v>
      </c>
      <c r="G832" s="4" t="s">
        <v>0</v>
      </c>
      <c r="H832" s="4" t="s">
        <v>50</v>
      </c>
      <c r="I832" s="4" t="s">
        <v>19</v>
      </c>
      <c r="J832" s="4" t="s">
        <v>13</v>
      </c>
      <c r="K832" s="4" t="s">
        <v>23</v>
      </c>
      <c r="L832" s="4" t="s">
        <v>51</v>
      </c>
      <c r="M832" s="6">
        <v>2</v>
      </c>
      <c r="N832" s="7">
        <v>121.22</v>
      </c>
      <c r="O832" s="8">
        <v>0</v>
      </c>
      <c r="P832" s="7">
        <v>60.38</v>
      </c>
      <c r="Q832" s="7">
        <f t="shared" si="96"/>
        <v>242.44</v>
      </c>
      <c r="R832" s="7">
        <f t="shared" si="97"/>
        <v>120.76</v>
      </c>
      <c r="S832" s="7">
        <f t="shared" si="98"/>
        <v>121.67999999999999</v>
      </c>
      <c r="T832" s="9">
        <f t="shared" si="99"/>
        <v>0.50189737667051637</v>
      </c>
      <c r="U832" s="10">
        <v>1</v>
      </c>
    </row>
    <row r="833" spans="1:21" ht="15.6" x14ac:dyDescent="0.3">
      <c r="A833" s="11">
        <v>2320</v>
      </c>
      <c r="B833" s="12">
        <v>46158</v>
      </c>
      <c r="C833" s="4">
        <f t="shared" si="100"/>
        <v>2026</v>
      </c>
      <c r="D833" s="5">
        <f t="shared" si="101"/>
        <v>2</v>
      </c>
      <c r="E833" s="4">
        <f t="shared" si="102"/>
        <v>5</v>
      </c>
      <c r="F833" s="3" t="str">
        <f t="shared" si="103"/>
        <v>May</v>
      </c>
      <c r="G833" s="13" t="s">
        <v>6</v>
      </c>
      <c r="H833" s="13" t="s">
        <v>43</v>
      </c>
      <c r="I833" s="13" t="s">
        <v>19</v>
      </c>
      <c r="J833" s="13" t="s">
        <v>16</v>
      </c>
      <c r="K833" s="13" t="s">
        <v>14</v>
      </c>
      <c r="L833" s="13" t="s">
        <v>44</v>
      </c>
      <c r="M833" s="14">
        <v>2</v>
      </c>
      <c r="N833" s="15">
        <v>131.1</v>
      </c>
      <c r="O833" s="16">
        <v>0</v>
      </c>
      <c r="P833" s="15">
        <v>65.55</v>
      </c>
      <c r="Q833" s="15">
        <f t="shared" si="96"/>
        <v>262.2</v>
      </c>
      <c r="R833" s="15">
        <f t="shared" si="97"/>
        <v>131.1</v>
      </c>
      <c r="S833" s="15">
        <f t="shared" si="98"/>
        <v>131.1</v>
      </c>
      <c r="T833" s="17">
        <f t="shared" si="99"/>
        <v>0.5</v>
      </c>
      <c r="U833" s="18">
        <v>1</v>
      </c>
    </row>
    <row r="834" spans="1:21" ht="15.6" x14ac:dyDescent="0.3">
      <c r="A834" s="2">
        <v>2496</v>
      </c>
      <c r="B834" s="3">
        <v>46158</v>
      </c>
      <c r="C834" s="4">
        <f t="shared" si="100"/>
        <v>2026</v>
      </c>
      <c r="D834" s="5">
        <f t="shared" si="101"/>
        <v>2</v>
      </c>
      <c r="E834" s="4">
        <f t="shared" si="102"/>
        <v>5</v>
      </c>
      <c r="F834" s="3" t="str">
        <f t="shared" si="103"/>
        <v>May</v>
      </c>
      <c r="G834" s="4" t="s">
        <v>6</v>
      </c>
      <c r="H834" s="4" t="s">
        <v>27</v>
      </c>
      <c r="I834" s="4" t="s">
        <v>2</v>
      </c>
      <c r="J834" s="4" t="s">
        <v>3</v>
      </c>
      <c r="K834" s="4" t="s">
        <v>14</v>
      </c>
      <c r="L834" s="4" t="s">
        <v>32</v>
      </c>
      <c r="M834" s="6">
        <v>2</v>
      </c>
      <c r="N834" s="7">
        <v>46.44</v>
      </c>
      <c r="O834" s="8">
        <v>0</v>
      </c>
      <c r="P834" s="7">
        <v>18.63</v>
      </c>
      <c r="Q834" s="7">
        <f t="shared" ref="Q834:Q897" si="104">M834*N834*(1-O834)</f>
        <v>92.88</v>
      </c>
      <c r="R834" s="7">
        <f t="shared" ref="R834:R897" si="105">M834*P834</f>
        <v>37.26</v>
      </c>
      <c r="S834" s="7">
        <f t="shared" ref="S834:S897" si="106">Q834-R834</f>
        <v>55.62</v>
      </c>
      <c r="T834" s="9">
        <f t="shared" ref="T834:T897" si="107">IFERROR(S834/Q834,0)</f>
        <v>0.59883720930232553</v>
      </c>
      <c r="U834" s="10">
        <v>1</v>
      </c>
    </row>
    <row r="835" spans="1:21" ht="15.6" x14ac:dyDescent="0.3">
      <c r="A835" s="11">
        <v>2504</v>
      </c>
      <c r="B835" s="12">
        <v>46158</v>
      </c>
      <c r="C835" s="4">
        <f t="shared" ref="C835:C898" si="108">YEAR(B835)</f>
        <v>2026</v>
      </c>
      <c r="D835" s="5">
        <f t="shared" ref="D835:D898" si="109">ROUNDUP(MONTH(B835)/3,0)</f>
        <v>2</v>
      </c>
      <c r="E835" s="4">
        <f t="shared" ref="E835:E898" si="110">MONTH(B835)</f>
        <v>5</v>
      </c>
      <c r="F835" s="3" t="str">
        <f t="shared" ref="F835:F898" si="111">TEXT(B835,"MMM")</f>
        <v>May</v>
      </c>
      <c r="G835" s="13" t="s">
        <v>20</v>
      </c>
      <c r="H835" s="13" t="s">
        <v>31</v>
      </c>
      <c r="I835" s="13" t="s">
        <v>2</v>
      </c>
      <c r="J835" s="13" t="s">
        <v>13</v>
      </c>
      <c r="K835" s="13" t="s">
        <v>14</v>
      </c>
      <c r="L835" s="13" t="s">
        <v>15</v>
      </c>
      <c r="M835" s="14">
        <v>1</v>
      </c>
      <c r="N835" s="15">
        <v>36.659999999999997</v>
      </c>
      <c r="O835" s="16">
        <v>0</v>
      </c>
      <c r="P835" s="15">
        <v>13.61</v>
      </c>
      <c r="Q835" s="15">
        <f t="shared" si="104"/>
        <v>36.659999999999997</v>
      </c>
      <c r="R835" s="15">
        <f t="shared" si="105"/>
        <v>13.61</v>
      </c>
      <c r="S835" s="15">
        <f t="shared" si="106"/>
        <v>23.049999999999997</v>
      </c>
      <c r="T835" s="17">
        <f t="shared" si="107"/>
        <v>0.62875068194217132</v>
      </c>
      <c r="U835" s="18">
        <v>1</v>
      </c>
    </row>
    <row r="836" spans="1:21" ht="15.6" x14ac:dyDescent="0.3">
      <c r="A836" s="2">
        <v>2598</v>
      </c>
      <c r="B836" s="3">
        <v>46158</v>
      </c>
      <c r="C836" s="4">
        <f t="shared" si="108"/>
        <v>2026</v>
      </c>
      <c r="D836" s="5">
        <f t="shared" si="109"/>
        <v>2</v>
      </c>
      <c r="E836" s="4">
        <f t="shared" si="110"/>
        <v>5</v>
      </c>
      <c r="F836" s="3" t="str">
        <f t="shared" si="111"/>
        <v>May</v>
      </c>
      <c r="G836" s="4" t="s">
        <v>20</v>
      </c>
      <c r="H836" s="4" t="s">
        <v>33</v>
      </c>
      <c r="I836" s="4" t="s">
        <v>2</v>
      </c>
      <c r="J836" s="4" t="s">
        <v>13</v>
      </c>
      <c r="K836" s="4" t="s">
        <v>9</v>
      </c>
      <c r="L836" s="4" t="s">
        <v>37</v>
      </c>
      <c r="M836" s="6">
        <v>5</v>
      </c>
      <c r="N836" s="7">
        <v>156.16999999999999</v>
      </c>
      <c r="O836" s="8">
        <v>0.1</v>
      </c>
      <c r="P836" s="7">
        <v>80.59</v>
      </c>
      <c r="Q836" s="7">
        <f t="shared" si="104"/>
        <v>702.76499999999999</v>
      </c>
      <c r="R836" s="7">
        <f t="shared" si="105"/>
        <v>402.95000000000005</v>
      </c>
      <c r="S836" s="7">
        <f t="shared" si="106"/>
        <v>299.81499999999994</v>
      </c>
      <c r="T836" s="9">
        <f t="shared" si="107"/>
        <v>0.42662198601239382</v>
      </c>
      <c r="U836" s="10">
        <v>1</v>
      </c>
    </row>
    <row r="837" spans="1:21" ht="15.6" x14ac:dyDescent="0.3">
      <c r="A837" s="11">
        <v>2600</v>
      </c>
      <c r="B837" s="12">
        <v>46158</v>
      </c>
      <c r="C837" s="4">
        <f t="shared" si="108"/>
        <v>2026</v>
      </c>
      <c r="D837" s="5">
        <f t="shared" si="109"/>
        <v>2</v>
      </c>
      <c r="E837" s="4">
        <f t="shared" si="110"/>
        <v>5</v>
      </c>
      <c r="F837" s="3" t="str">
        <f t="shared" si="111"/>
        <v>May</v>
      </c>
      <c r="G837" s="13" t="s">
        <v>6</v>
      </c>
      <c r="H837" s="13" t="s">
        <v>43</v>
      </c>
      <c r="I837" s="13" t="s">
        <v>19</v>
      </c>
      <c r="J837" s="13" t="s">
        <v>13</v>
      </c>
      <c r="K837" s="13" t="s">
        <v>14</v>
      </c>
      <c r="L837" s="13" t="s">
        <v>15</v>
      </c>
      <c r="M837" s="14">
        <v>1</v>
      </c>
      <c r="N837" s="15">
        <v>35.97</v>
      </c>
      <c r="O837" s="16">
        <v>0.1</v>
      </c>
      <c r="P837" s="15">
        <v>13.54</v>
      </c>
      <c r="Q837" s="15">
        <f t="shared" si="104"/>
        <v>32.372999999999998</v>
      </c>
      <c r="R837" s="15">
        <f t="shared" si="105"/>
        <v>13.54</v>
      </c>
      <c r="S837" s="15">
        <f t="shared" si="106"/>
        <v>18.832999999999998</v>
      </c>
      <c r="T837" s="17">
        <f t="shared" si="107"/>
        <v>0.58175022395205878</v>
      </c>
      <c r="U837" s="18">
        <v>1</v>
      </c>
    </row>
    <row r="838" spans="1:21" ht="15.6" x14ac:dyDescent="0.3">
      <c r="A838" s="2">
        <v>2856</v>
      </c>
      <c r="B838" s="3">
        <v>46158</v>
      </c>
      <c r="C838" s="4">
        <f t="shared" si="108"/>
        <v>2026</v>
      </c>
      <c r="D838" s="5">
        <f t="shared" si="109"/>
        <v>2</v>
      </c>
      <c r="E838" s="4">
        <f t="shared" si="110"/>
        <v>5</v>
      </c>
      <c r="F838" s="3" t="str">
        <f t="shared" si="111"/>
        <v>May</v>
      </c>
      <c r="G838" s="4" t="s">
        <v>6</v>
      </c>
      <c r="H838" s="4" t="s">
        <v>41</v>
      </c>
      <c r="I838" s="4" t="s">
        <v>8</v>
      </c>
      <c r="J838" s="4" t="s">
        <v>16</v>
      </c>
      <c r="K838" s="4" t="s">
        <v>34</v>
      </c>
      <c r="L838" s="4" t="s">
        <v>38</v>
      </c>
      <c r="M838" s="6">
        <v>4</v>
      </c>
      <c r="N838" s="7">
        <v>125.11</v>
      </c>
      <c r="O838" s="8">
        <v>0.15</v>
      </c>
      <c r="P838" s="7">
        <v>70.010000000000005</v>
      </c>
      <c r="Q838" s="7">
        <f t="shared" si="104"/>
        <v>425.37399999999997</v>
      </c>
      <c r="R838" s="7">
        <f t="shared" si="105"/>
        <v>280.04000000000002</v>
      </c>
      <c r="S838" s="7">
        <f t="shared" si="106"/>
        <v>145.33399999999995</v>
      </c>
      <c r="T838" s="9">
        <f t="shared" si="107"/>
        <v>0.34166169065340135</v>
      </c>
      <c r="U838" s="10">
        <v>1</v>
      </c>
    </row>
    <row r="839" spans="1:21" ht="15.6" x14ac:dyDescent="0.3">
      <c r="A839" s="11">
        <v>3478</v>
      </c>
      <c r="B839" s="12">
        <v>46158</v>
      </c>
      <c r="C839" s="4">
        <f t="shared" si="108"/>
        <v>2026</v>
      </c>
      <c r="D839" s="5">
        <f t="shared" si="109"/>
        <v>2</v>
      </c>
      <c r="E839" s="4">
        <f t="shared" si="110"/>
        <v>5</v>
      </c>
      <c r="F839" s="3" t="str">
        <f t="shared" si="111"/>
        <v>May</v>
      </c>
      <c r="G839" s="13" t="s">
        <v>20</v>
      </c>
      <c r="H839" s="13" t="s">
        <v>33</v>
      </c>
      <c r="I839" s="13" t="s">
        <v>2</v>
      </c>
      <c r="J839" s="13" t="s">
        <v>13</v>
      </c>
      <c r="K839" s="13" t="s">
        <v>34</v>
      </c>
      <c r="L839" s="13" t="s">
        <v>42</v>
      </c>
      <c r="M839" s="14">
        <v>4</v>
      </c>
      <c r="N839" s="15">
        <v>36.29</v>
      </c>
      <c r="O839" s="16">
        <v>0.1</v>
      </c>
      <c r="P839" s="15">
        <v>13.77</v>
      </c>
      <c r="Q839" s="15">
        <f t="shared" si="104"/>
        <v>130.64400000000001</v>
      </c>
      <c r="R839" s="15">
        <f t="shared" si="105"/>
        <v>55.08</v>
      </c>
      <c r="S839" s="15">
        <f t="shared" si="106"/>
        <v>75.564000000000007</v>
      </c>
      <c r="T839" s="17">
        <f t="shared" si="107"/>
        <v>0.57839625241113257</v>
      </c>
      <c r="U839" s="18">
        <v>1</v>
      </c>
    </row>
    <row r="840" spans="1:21" ht="15.6" x14ac:dyDescent="0.3">
      <c r="A840" s="2">
        <v>3599</v>
      </c>
      <c r="B840" s="3">
        <v>46158</v>
      </c>
      <c r="C840" s="4">
        <f t="shared" si="108"/>
        <v>2026</v>
      </c>
      <c r="D840" s="5">
        <f t="shared" si="109"/>
        <v>2</v>
      </c>
      <c r="E840" s="4">
        <f t="shared" si="110"/>
        <v>5</v>
      </c>
      <c r="F840" s="3" t="str">
        <f t="shared" si="111"/>
        <v>May</v>
      </c>
      <c r="G840" s="4" t="s">
        <v>6</v>
      </c>
      <c r="H840" s="4" t="s">
        <v>27</v>
      </c>
      <c r="I840" s="4" t="s">
        <v>2</v>
      </c>
      <c r="J840" s="4" t="s">
        <v>13</v>
      </c>
      <c r="K840" s="4" t="s">
        <v>9</v>
      </c>
      <c r="L840" s="4" t="s">
        <v>17</v>
      </c>
      <c r="M840" s="6">
        <v>4</v>
      </c>
      <c r="N840" s="7">
        <v>143.34</v>
      </c>
      <c r="O840" s="8">
        <v>0</v>
      </c>
      <c r="P840" s="7">
        <v>80.55</v>
      </c>
      <c r="Q840" s="7">
        <f t="shared" si="104"/>
        <v>573.36</v>
      </c>
      <c r="R840" s="7">
        <f t="shared" si="105"/>
        <v>322.2</v>
      </c>
      <c r="S840" s="7">
        <f t="shared" si="106"/>
        <v>251.16000000000003</v>
      </c>
      <c r="T840" s="9">
        <f t="shared" si="107"/>
        <v>0.43804939305148599</v>
      </c>
      <c r="U840" s="10">
        <v>1</v>
      </c>
    </row>
    <row r="841" spans="1:21" ht="15.6" x14ac:dyDescent="0.3">
      <c r="A841" s="11">
        <v>282</v>
      </c>
      <c r="B841" s="12">
        <v>46159</v>
      </c>
      <c r="C841" s="4">
        <f t="shared" si="108"/>
        <v>2026</v>
      </c>
      <c r="D841" s="5">
        <f t="shared" si="109"/>
        <v>2</v>
      </c>
      <c r="E841" s="4">
        <f t="shared" si="110"/>
        <v>5</v>
      </c>
      <c r="F841" s="3" t="str">
        <f t="shared" si="111"/>
        <v>May</v>
      </c>
      <c r="G841" s="13" t="s">
        <v>6</v>
      </c>
      <c r="H841" s="13" t="s">
        <v>43</v>
      </c>
      <c r="I841" s="13" t="s">
        <v>28</v>
      </c>
      <c r="J841" s="13" t="s">
        <v>13</v>
      </c>
      <c r="K841" s="13" t="s">
        <v>4</v>
      </c>
      <c r="L841" s="13" t="s">
        <v>22</v>
      </c>
      <c r="M841" s="14">
        <v>3</v>
      </c>
      <c r="N841" s="15">
        <v>51.68</v>
      </c>
      <c r="O841" s="16">
        <v>0</v>
      </c>
      <c r="P841" s="15">
        <v>22.4</v>
      </c>
      <c r="Q841" s="15">
        <f t="shared" si="104"/>
        <v>155.04</v>
      </c>
      <c r="R841" s="15">
        <f t="shared" si="105"/>
        <v>67.199999999999989</v>
      </c>
      <c r="S841" s="15">
        <f t="shared" si="106"/>
        <v>87.84</v>
      </c>
      <c r="T841" s="17">
        <f t="shared" si="107"/>
        <v>0.56656346749226016</v>
      </c>
      <c r="U841" s="18">
        <v>1</v>
      </c>
    </row>
    <row r="842" spans="1:21" ht="15.6" x14ac:dyDescent="0.3">
      <c r="A842" s="2">
        <v>980</v>
      </c>
      <c r="B842" s="3">
        <v>46159</v>
      </c>
      <c r="C842" s="4">
        <f t="shared" si="108"/>
        <v>2026</v>
      </c>
      <c r="D842" s="5">
        <f t="shared" si="109"/>
        <v>2</v>
      </c>
      <c r="E842" s="4">
        <f t="shared" si="110"/>
        <v>5</v>
      </c>
      <c r="F842" s="3" t="str">
        <f t="shared" si="111"/>
        <v>May</v>
      </c>
      <c r="G842" s="4" t="s">
        <v>20</v>
      </c>
      <c r="H842" s="4" t="s">
        <v>31</v>
      </c>
      <c r="I842" s="4" t="s">
        <v>2</v>
      </c>
      <c r="J842" s="4" t="s">
        <v>3</v>
      </c>
      <c r="K842" s="4" t="s">
        <v>14</v>
      </c>
      <c r="L842" s="4" t="s">
        <v>32</v>
      </c>
      <c r="M842" s="6">
        <v>1</v>
      </c>
      <c r="N842" s="7">
        <v>46.84</v>
      </c>
      <c r="O842" s="8">
        <v>0</v>
      </c>
      <c r="P842" s="7">
        <v>17.93</v>
      </c>
      <c r="Q842" s="7">
        <f t="shared" si="104"/>
        <v>46.84</v>
      </c>
      <c r="R842" s="7">
        <f t="shared" si="105"/>
        <v>17.93</v>
      </c>
      <c r="S842" s="7">
        <f t="shared" si="106"/>
        <v>28.910000000000004</v>
      </c>
      <c r="T842" s="9">
        <f t="shared" si="107"/>
        <v>0.61720751494449189</v>
      </c>
      <c r="U842" s="10">
        <v>1</v>
      </c>
    </row>
    <row r="843" spans="1:21" ht="15.6" x14ac:dyDescent="0.3">
      <c r="A843" s="11">
        <v>1155</v>
      </c>
      <c r="B843" s="12">
        <v>46159</v>
      </c>
      <c r="C843" s="4">
        <f t="shared" si="108"/>
        <v>2026</v>
      </c>
      <c r="D843" s="5">
        <f t="shared" si="109"/>
        <v>2</v>
      </c>
      <c r="E843" s="4">
        <f t="shared" si="110"/>
        <v>5</v>
      </c>
      <c r="F843" s="3" t="str">
        <f t="shared" si="111"/>
        <v>May</v>
      </c>
      <c r="G843" s="13" t="s">
        <v>11</v>
      </c>
      <c r="H843" s="13" t="s">
        <v>12</v>
      </c>
      <c r="I843" s="13" t="s">
        <v>28</v>
      </c>
      <c r="J843" s="13" t="s">
        <v>13</v>
      </c>
      <c r="K843" s="13" t="s">
        <v>9</v>
      </c>
      <c r="L843" s="13" t="s">
        <v>46</v>
      </c>
      <c r="M843" s="14">
        <v>5</v>
      </c>
      <c r="N843" s="15">
        <v>72.900000000000006</v>
      </c>
      <c r="O843" s="16">
        <v>0.05</v>
      </c>
      <c r="P843" s="15">
        <v>31.57</v>
      </c>
      <c r="Q843" s="15">
        <f t="shared" si="104"/>
        <v>346.27499999999998</v>
      </c>
      <c r="R843" s="15">
        <f t="shared" si="105"/>
        <v>157.85</v>
      </c>
      <c r="S843" s="15">
        <f t="shared" si="106"/>
        <v>188.42499999999998</v>
      </c>
      <c r="T843" s="17">
        <f t="shared" si="107"/>
        <v>0.54414843693596127</v>
      </c>
      <c r="U843" s="18">
        <v>1</v>
      </c>
    </row>
    <row r="844" spans="1:21" ht="15.6" x14ac:dyDescent="0.3">
      <c r="A844" s="2">
        <v>1816</v>
      </c>
      <c r="B844" s="3">
        <v>46159</v>
      </c>
      <c r="C844" s="4">
        <f t="shared" si="108"/>
        <v>2026</v>
      </c>
      <c r="D844" s="5">
        <f t="shared" si="109"/>
        <v>2</v>
      </c>
      <c r="E844" s="4">
        <f t="shared" si="110"/>
        <v>5</v>
      </c>
      <c r="F844" s="3" t="str">
        <f t="shared" si="111"/>
        <v>May</v>
      </c>
      <c r="G844" s="4" t="s">
        <v>20</v>
      </c>
      <c r="H844" s="4" t="s">
        <v>31</v>
      </c>
      <c r="I844" s="4" t="s">
        <v>2</v>
      </c>
      <c r="J844" s="4" t="s">
        <v>13</v>
      </c>
      <c r="K844" s="4" t="s">
        <v>9</v>
      </c>
      <c r="L844" s="4" t="s">
        <v>10</v>
      </c>
      <c r="M844" s="6">
        <v>1</v>
      </c>
      <c r="N844" s="7">
        <v>91.07</v>
      </c>
      <c r="O844" s="8">
        <v>0</v>
      </c>
      <c r="P844" s="7">
        <v>45.3</v>
      </c>
      <c r="Q844" s="7">
        <f t="shared" si="104"/>
        <v>91.07</v>
      </c>
      <c r="R844" s="7">
        <f t="shared" si="105"/>
        <v>45.3</v>
      </c>
      <c r="S844" s="7">
        <f t="shared" si="106"/>
        <v>45.769999999999996</v>
      </c>
      <c r="T844" s="9">
        <f t="shared" si="107"/>
        <v>0.50258043263423735</v>
      </c>
      <c r="U844" s="10">
        <v>1</v>
      </c>
    </row>
    <row r="845" spans="1:21" ht="15.6" x14ac:dyDescent="0.3">
      <c r="A845" s="11">
        <v>2128</v>
      </c>
      <c r="B845" s="12">
        <v>46159</v>
      </c>
      <c r="C845" s="4">
        <f t="shared" si="108"/>
        <v>2026</v>
      </c>
      <c r="D845" s="5">
        <f t="shared" si="109"/>
        <v>2</v>
      </c>
      <c r="E845" s="4">
        <f t="shared" si="110"/>
        <v>5</v>
      </c>
      <c r="F845" s="3" t="str">
        <f t="shared" si="111"/>
        <v>May</v>
      </c>
      <c r="G845" s="13" t="s">
        <v>11</v>
      </c>
      <c r="H845" s="13" t="s">
        <v>39</v>
      </c>
      <c r="I845" s="13" t="s">
        <v>19</v>
      </c>
      <c r="J845" s="13" t="s">
        <v>13</v>
      </c>
      <c r="K845" s="13" t="s">
        <v>4</v>
      </c>
      <c r="L845" s="13" t="s">
        <v>5</v>
      </c>
      <c r="M845" s="14">
        <v>1</v>
      </c>
      <c r="N845" s="15">
        <v>81.86</v>
      </c>
      <c r="O845" s="16">
        <v>0</v>
      </c>
      <c r="P845" s="15">
        <v>43.14</v>
      </c>
      <c r="Q845" s="15">
        <f t="shared" si="104"/>
        <v>81.86</v>
      </c>
      <c r="R845" s="15">
        <f t="shared" si="105"/>
        <v>43.14</v>
      </c>
      <c r="S845" s="15">
        <f t="shared" si="106"/>
        <v>38.72</v>
      </c>
      <c r="T845" s="17">
        <f t="shared" si="107"/>
        <v>0.47300268751526997</v>
      </c>
      <c r="U845" s="18">
        <v>1</v>
      </c>
    </row>
    <row r="846" spans="1:21" ht="15.6" x14ac:dyDescent="0.3">
      <c r="A846" s="2">
        <v>2296</v>
      </c>
      <c r="B846" s="3">
        <v>46159</v>
      </c>
      <c r="C846" s="4">
        <f t="shared" si="108"/>
        <v>2026</v>
      </c>
      <c r="D846" s="5">
        <f t="shared" si="109"/>
        <v>2</v>
      </c>
      <c r="E846" s="4">
        <f t="shared" si="110"/>
        <v>5</v>
      </c>
      <c r="F846" s="3" t="str">
        <f t="shared" si="111"/>
        <v>May</v>
      </c>
      <c r="G846" s="4" t="s">
        <v>20</v>
      </c>
      <c r="H846" s="4" t="s">
        <v>33</v>
      </c>
      <c r="I846" s="4" t="s">
        <v>2</v>
      </c>
      <c r="J846" s="4" t="s">
        <v>3</v>
      </c>
      <c r="K846" s="4" t="s">
        <v>14</v>
      </c>
      <c r="L846" s="4" t="s">
        <v>32</v>
      </c>
      <c r="M846" s="6">
        <v>1</v>
      </c>
      <c r="N846" s="7">
        <v>45.45</v>
      </c>
      <c r="O846" s="8">
        <v>0</v>
      </c>
      <c r="P846" s="7">
        <v>17.93</v>
      </c>
      <c r="Q846" s="7">
        <f t="shared" si="104"/>
        <v>45.45</v>
      </c>
      <c r="R846" s="7">
        <f t="shared" si="105"/>
        <v>17.93</v>
      </c>
      <c r="S846" s="7">
        <f t="shared" si="106"/>
        <v>27.520000000000003</v>
      </c>
      <c r="T846" s="9">
        <f t="shared" si="107"/>
        <v>0.60550055005500558</v>
      </c>
      <c r="U846" s="10">
        <v>1</v>
      </c>
    </row>
    <row r="847" spans="1:21" ht="15.6" x14ac:dyDescent="0.3">
      <c r="A847" s="11">
        <v>2322</v>
      </c>
      <c r="B847" s="12">
        <v>46159</v>
      </c>
      <c r="C847" s="4">
        <f t="shared" si="108"/>
        <v>2026</v>
      </c>
      <c r="D847" s="5">
        <f t="shared" si="109"/>
        <v>2</v>
      </c>
      <c r="E847" s="4">
        <f t="shared" si="110"/>
        <v>5</v>
      </c>
      <c r="F847" s="3" t="str">
        <f t="shared" si="111"/>
        <v>May</v>
      </c>
      <c r="G847" s="13" t="s">
        <v>11</v>
      </c>
      <c r="H847" s="13" t="s">
        <v>39</v>
      </c>
      <c r="I847" s="13" t="s">
        <v>19</v>
      </c>
      <c r="J847" s="13" t="s">
        <v>16</v>
      </c>
      <c r="K847" s="13" t="s">
        <v>9</v>
      </c>
      <c r="L847" s="13" t="s">
        <v>46</v>
      </c>
      <c r="M847" s="14">
        <v>1</v>
      </c>
      <c r="N847" s="15">
        <v>70.62</v>
      </c>
      <c r="O847" s="16">
        <v>0</v>
      </c>
      <c r="P847" s="15">
        <v>32.53</v>
      </c>
      <c r="Q847" s="15">
        <f t="shared" si="104"/>
        <v>70.62</v>
      </c>
      <c r="R847" s="15">
        <f t="shared" si="105"/>
        <v>32.53</v>
      </c>
      <c r="S847" s="15">
        <f t="shared" si="106"/>
        <v>38.090000000000003</v>
      </c>
      <c r="T847" s="17">
        <f t="shared" si="107"/>
        <v>0.53936561880487111</v>
      </c>
      <c r="U847" s="18">
        <v>1</v>
      </c>
    </row>
    <row r="848" spans="1:21" ht="15.6" x14ac:dyDescent="0.3">
      <c r="A848" s="2">
        <v>3480</v>
      </c>
      <c r="B848" s="3">
        <v>46159</v>
      </c>
      <c r="C848" s="4">
        <f t="shared" si="108"/>
        <v>2026</v>
      </c>
      <c r="D848" s="5">
        <f t="shared" si="109"/>
        <v>2</v>
      </c>
      <c r="E848" s="4">
        <f t="shared" si="110"/>
        <v>5</v>
      </c>
      <c r="F848" s="3" t="str">
        <f t="shared" si="111"/>
        <v>May</v>
      </c>
      <c r="G848" s="4" t="s">
        <v>20</v>
      </c>
      <c r="H848" s="4" t="s">
        <v>33</v>
      </c>
      <c r="I848" s="4" t="s">
        <v>2</v>
      </c>
      <c r="J848" s="4" t="s">
        <v>13</v>
      </c>
      <c r="K848" s="4" t="s">
        <v>34</v>
      </c>
      <c r="L848" s="4" t="s">
        <v>45</v>
      </c>
      <c r="M848" s="6">
        <v>2</v>
      </c>
      <c r="N848" s="7">
        <v>51.56</v>
      </c>
      <c r="O848" s="8">
        <v>0</v>
      </c>
      <c r="P848" s="7">
        <v>22.46</v>
      </c>
      <c r="Q848" s="7">
        <f t="shared" si="104"/>
        <v>103.12</v>
      </c>
      <c r="R848" s="7">
        <f t="shared" si="105"/>
        <v>44.92</v>
      </c>
      <c r="S848" s="7">
        <f t="shared" si="106"/>
        <v>58.2</v>
      </c>
      <c r="T848" s="9">
        <f t="shared" si="107"/>
        <v>0.56439100077579518</v>
      </c>
      <c r="U848" s="10">
        <v>1</v>
      </c>
    </row>
    <row r="849" spans="1:21" ht="15.6" x14ac:dyDescent="0.3">
      <c r="A849" s="11">
        <v>4426</v>
      </c>
      <c r="B849" s="12">
        <v>46159</v>
      </c>
      <c r="C849" s="4">
        <f t="shared" si="108"/>
        <v>2026</v>
      </c>
      <c r="D849" s="5">
        <f t="shared" si="109"/>
        <v>2</v>
      </c>
      <c r="E849" s="4">
        <f t="shared" si="110"/>
        <v>5</v>
      </c>
      <c r="F849" s="3" t="str">
        <f t="shared" si="111"/>
        <v>May</v>
      </c>
      <c r="G849" s="13" t="s">
        <v>20</v>
      </c>
      <c r="H849" s="13" t="s">
        <v>33</v>
      </c>
      <c r="I849" s="13" t="s">
        <v>2</v>
      </c>
      <c r="J849" s="13" t="s">
        <v>13</v>
      </c>
      <c r="K849" s="13" t="s">
        <v>9</v>
      </c>
      <c r="L849" s="13" t="s">
        <v>17</v>
      </c>
      <c r="M849" s="14">
        <v>2</v>
      </c>
      <c r="N849" s="15">
        <v>146.22</v>
      </c>
      <c r="O849" s="16">
        <v>0</v>
      </c>
      <c r="P849" s="15">
        <v>81.069999999999993</v>
      </c>
      <c r="Q849" s="15">
        <f t="shared" si="104"/>
        <v>292.44</v>
      </c>
      <c r="R849" s="15">
        <f t="shared" si="105"/>
        <v>162.13999999999999</v>
      </c>
      <c r="S849" s="15">
        <f t="shared" si="106"/>
        <v>130.30000000000001</v>
      </c>
      <c r="T849" s="17">
        <f t="shared" si="107"/>
        <v>0.4455614826973055</v>
      </c>
      <c r="U849" s="18">
        <v>1</v>
      </c>
    </row>
    <row r="850" spans="1:21" ht="15.6" x14ac:dyDescent="0.3">
      <c r="A850" s="2">
        <v>4938</v>
      </c>
      <c r="B850" s="3">
        <v>46159</v>
      </c>
      <c r="C850" s="4">
        <f t="shared" si="108"/>
        <v>2026</v>
      </c>
      <c r="D850" s="5">
        <f t="shared" si="109"/>
        <v>2</v>
      </c>
      <c r="E850" s="4">
        <f t="shared" si="110"/>
        <v>5</v>
      </c>
      <c r="F850" s="3" t="str">
        <f t="shared" si="111"/>
        <v>May</v>
      </c>
      <c r="G850" s="4" t="s">
        <v>20</v>
      </c>
      <c r="H850" s="4" t="s">
        <v>47</v>
      </c>
      <c r="I850" s="4" t="s">
        <v>19</v>
      </c>
      <c r="J850" s="4" t="s">
        <v>3</v>
      </c>
      <c r="K850" s="4" t="s">
        <v>34</v>
      </c>
      <c r="L850" s="4" t="s">
        <v>45</v>
      </c>
      <c r="M850" s="6">
        <v>2</v>
      </c>
      <c r="N850" s="7">
        <v>51.34</v>
      </c>
      <c r="O850" s="8">
        <v>0</v>
      </c>
      <c r="P850" s="7">
        <v>22.17</v>
      </c>
      <c r="Q850" s="7">
        <f t="shared" si="104"/>
        <v>102.68</v>
      </c>
      <c r="R850" s="7">
        <f t="shared" si="105"/>
        <v>44.34</v>
      </c>
      <c r="S850" s="7">
        <f t="shared" si="106"/>
        <v>58.34</v>
      </c>
      <c r="T850" s="9">
        <f t="shared" si="107"/>
        <v>0.56817296455005839</v>
      </c>
      <c r="U850" s="10">
        <v>1</v>
      </c>
    </row>
    <row r="851" spans="1:21" ht="15.6" x14ac:dyDescent="0.3">
      <c r="A851" s="11">
        <v>915</v>
      </c>
      <c r="B851" s="12">
        <v>46160</v>
      </c>
      <c r="C851" s="4">
        <f t="shared" si="108"/>
        <v>2026</v>
      </c>
      <c r="D851" s="5">
        <f t="shared" si="109"/>
        <v>2</v>
      </c>
      <c r="E851" s="4">
        <f t="shared" si="110"/>
        <v>5</v>
      </c>
      <c r="F851" s="3" t="str">
        <f t="shared" si="111"/>
        <v>May</v>
      </c>
      <c r="G851" s="13" t="s">
        <v>20</v>
      </c>
      <c r="H851" s="13" t="s">
        <v>33</v>
      </c>
      <c r="I851" s="13" t="s">
        <v>2</v>
      </c>
      <c r="J851" s="13" t="s">
        <v>13</v>
      </c>
      <c r="K851" s="13" t="s">
        <v>9</v>
      </c>
      <c r="L851" s="13" t="s">
        <v>37</v>
      </c>
      <c r="M851" s="14">
        <v>1</v>
      </c>
      <c r="N851" s="15">
        <v>153.61000000000001</v>
      </c>
      <c r="O851" s="16">
        <v>0.05</v>
      </c>
      <c r="P851" s="15">
        <v>79.94</v>
      </c>
      <c r="Q851" s="15">
        <f t="shared" si="104"/>
        <v>145.92950000000002</v>
      </c>
      <c r="R851" s="15">
        <f t="shared" si="105"/>
        <v>79.94</v>
      </c>
      <c r="S851" s="15">
        <f t="shared" si="106"/>
        <v>65.989500000000021</v>
      </c>
      <c r="T851" s="17">
        <f t="shared" si="107"/>
        <v>0.45220123415758989</v>
      </c>
      <c r="U851" s="18">
        <v>1</v>
      </c>
    </row>
    <row r="852" spans="1:21" ht="15.6" x14ac:dyDescent="0.3">
      <c r="A852" s="2">
        <v>1188</v>
      </c>
      <c r="B852" s="3">
        <v>46160</v>
      </c>
      <c r="C852" s="4">
        <f t="shared" si="108"/>
        <v>2026</v>
      </c>
      <c r="D852" s="5">
        <f t="shared" si="109"/>
        <v>2</v>
      </c>
      <c r="E852" s="4">
        <f t="shared" si="110"/>
        <v>5</v>
      </c>
      <c r="F852" s="3" t="str">
        <f t="shared" si="111"/>
        <v>May</v>
      </c>
      <c r="G852" s="4" t="s">
        <v>6</v>
      </c>
      <c r="H852" s="4" t="s">
        <v>27</v>
      </c>
      <c r="I852" s="4" t="s">
        <v>2</v>
      </c>
      <c r="J852" s="4" t="s">
        <v>3</v>
      </c>
      <c r="K852" s="4" t="s">
        <v>23</v>
      </c>
      <c r="L852" s="4" t="s">
        <v>40</v>
      </c>
      <c r="M852" s="6">
        <v>1</v>
      </c>
      <c r="N852" s="7">
        <v>82.44</v>
      </c>
      <c r="O852" s="8">
        <v>0.15</v>
      </c>
      <c r="P852" s="7">
        <v>39.380000000000003</v>
      </c>
      <c r="Q852" s="7">
        <f t="shared" si="104"/>
        <v>70.073999999999998</v>
      </c>
      <c r="R852" s="7">
        <f t="shared" si="105"/>
        <v>39.380000000000003</v>
      </c>
      <c r="S852" s="7">
        <f t="shared" si="106"/>
        <v>30.693999999999996</v>
      </c>
      <c r="T852" s="9">
        <f t="shared" si="107"/>
        <v>0.43802266175757054</v>
      </c>
      <c r="U852" s="10">
        <v>1</v>
      </c>
    </row>
    <row r="853" spans="1:21" ht="15.6" x14ac:dyDescent="0.3">
      <c r="A853" s="11">
        <v>1594</v>
      </c>
      <c r="B853" s="12">
        <v>46160</v>
      </c>
      <c r="C853" s="4">
        <f t="shared" si="108"/>
        <v>2026</v>
      </c>
      <c r="D853" s="5">
        <f t="shared" si="109"/>
        <v>2</v>
      </c>
      <c r="E853" s="4">
        <f t="shared" si="110"/>
        <v>5</v>
      </c>
      <c r="F853" s="3" t="str">
        <f t="shared" si="111"/>
        <v>May</v>
      </c>
      <c r="G853" s="13" t="s">
        <v>0</v>
      </c>
      <c r="H853" s="13" t="s">
        <v>1</v>
      </c>
      <c r="I853" s="13" t="s">
        <v>8</v>
      </c>
      <c r="J853" s="13" t="s">
        <v>16</v>
      </c>
      <c r="K853" s="13" t="s">
        <v>9</v>
      </c>
      <c r="L853" s="13" t="s">
        <v>10</v>
      </c>
      <c r="M853" s="14">
        <v>10</v>
      </c>
      <c r="N853" s="15">
        <v>92.09</v>
      </c>
      <c r="O853" s="16">
        <v>0.15</v>
      </c>
      <c r="P853" s="15">
        <v>45.13</v>
      </c>
      <c r="Q853" s="15">
        <f t="shared" si="104"/>
        <v>782.7650000000001</v>
      </c>
      <c r="R853" s="15">
        <f t="shared" si="105"/>
        <v>451.3</v>
      </c>
      <c r="S853" s="15">
        <f t="shared" si="106"/>
        <v>331.46500000000009</v>
      </c>
      <c r="T853" s="17">
        <f t="shared" si="107"/>
        <v>0.42345403792964686</v>
      </c>
      <c r="U853" s="18">
        <v>1</v>
      </c>
    </row>
    <row r="854" spans="1:21" ht="15.6" x14ac:dyDescent="0.3">
      <c r="A854" s="2">
        <v>3022</v>
      </c>
      <c r="B854" s="3">
        <v>46160</v>
      </c>
      <c r="C854" s="4">
        <f t="shared" si="108"/>
        <v>2026</v>
      </c>
      <c r="D854" s="5">
        <f t="shared" si="109"/>
        <v>2</v>
      </c>
      <c r="E854" s="4">
        <f t="shared" si="110"/>
        <v>5</v>
      </c>
      <c r="F854" s="3" t="str">
        <f t="shared" si="111"/>
        <v>May</v>
      </c>
      <c r="G854" s="4" t="s">
        <v>20</v>
      </c>
      <c r="H854" s="4" t="s">
        <v>33</v>
      </c>
      <c r="I854" s="4" t="s">
        <v>28</v>
      </c>
      <c r="J854" s="4" t="s">
        <v>13</v>
      </c>
      <c r="K854" s="4" t="s">
        <v>14</v>
      </c>
      <c r="L854" s="4" t="s">
        <v>15</v>
      </c>
      <c r="M854" s="6">
        <v>1</v>
      </c>
      <c r="N854" s="7">
        <v>36.72</v>
      </c>
      <c r="O854" s="8">
        <v>0</v>
      </c>
      <c r="P854" s="7">
        <v>13.67</v>
      </c>
      <c r="Q854" s="7">
        <f t="shared" si="104"/>
        <v>36.72</v>
      </c>
      <c r="R854" s="7">
        <f t="shared" si="105"/>
        <v>13.67</v>
      </c>
      <c r="S854" s="7">
        <f t="shared" si="106"/>
        <v>23.049999999999997</v>
      </c>
      <c r="T854" s="9">
        <f t="shared" si="107"/>
        <v>0.62772331154684091</v>
      </c>
      <c r="U854" s="10">
        <v>1</v>
      </c>
    </row>
    <row r="855" spans="1:21" ht="15.6" x14ac:dyDescent="0.3">
      <c r="A855" s="11">
        <v>588</v>
      </c>
      <c r="B855" s="12">
        <v>46161</v>
      </c>
      <c r="C855" s="4">
        <f t="shared" si="108"/>
        <v>2026</v>
      </c>
      <c r="D855" s="5">
        <f t="shared" si="109"/>
        <v>2</v>
      </c>
      <c r="E855" s="4">
        <f t="shared" si="110"/>
        <v>5</v>
      </c>
      <c r="F855" s="3" t="str">
        <f t="shared" si="111"/>
        <v>May</v>
      </c>
      <c r="G855" s="13" t="s">
        <v>6</v>
      </c>
      <c r="H855" s="13" t="s">
        <v>7</v>
      </c>
      <c r="I855" s="13" t="s">
        <v>8</v>
      </c>
      <c r="J855" s="13" t="s">
        <v>16</v>
      </c>
      <c r="K855" s="13" t="s">
        <v>14</v>
      </c>
      <c r="L855" s="13" t="s">
        <v>44</v>
      </c>
      <c r="M855" s="14">
        <v>3</v>
      </c>
      <c r="N855" s="15">
        <v>132.41999999999999</v>
      </c>
      <c r="O855" s="16">
        <v>0.05</v>
      </c>
      <c r="P855" s="15">
        <v>67.09</v>
      </c>
      <c r="Q855" s="15">
        <f t="shared" si="104"/>
        <v>377.39699999999999</v>
      </c>
      <c r="R855" s="15">
        <f t="shared" si="105"/>
        <v>201.27</v>
      </c>
      <c r="S855" s="15">
        <f t="shared" si="106"/>
        <v>176.12699999999998</v>
      </c>
      <c r="T855" s="17">
        <f t="shared" si="107"/>
        <v>0.46668892439526544</v>
      </c>
      <c r="U855" s="18">
        <v>1</v>
      </c>
    </row>
    <row r="856" spans="1:21" ht="15.6" x14ac:dyDescent="0.3">
      <c r="A856" s="2">
        <v>1016</v>
      </c>
      <c r="B856" s="3">
        <v>46161</v>
      </c>
      <c r="C856" s="4">
        <f t="shared" si="108"/>
        <v>2026</v>
      </c>
      <c r="D856" s="5">
        <f t="shared" si="109"/>
        <v>2</v>
      </c>
      <c r="E856" s="4">
        <f t="shared" si="110"/>
        <v>5</v>
      </c>
      <c r="F856" s="3" t="str">
        <f t="shared" si="111"/>
        <v>May</v>
      </c>
      <c r="G856" s="4" t="s">
        <v>20</v>
      </c>
      <c r="H856" s="4" t="s">
        <v>47</v>
      </c>
      <c r="I856" s="4" t="s">
        <v>19</v>
      </c>
      <c r="J856" s="4" t="s">
        <v>3</v>
      </c>
      <c r="K856" s="4" t="s">
        <v>23</v>
      </c>
      <c r="L856" s="4" t="s">
        <v>29</v>
      </c>
      <c r="M856" s="6">
        <v>2</v>
      </c>
      <c r="N856" s="7">
        <v>192.1</v>
      </c>
      <c r="O856" s="8">
        <v>0.05</v>
      </c>
      <c r="P856" s="7">
        <v>106.07</v>
      </c>
      <c r="Q856" s="7">
        <f t="shared" si="104"/>
        <v>364.98999999999995</v>
      </c>
      <c r="R856" s="7">
        <f t="shared" si="105"/>
        <v>212.14</v>
      </c>
      <c r="S856" s="7">
        <f t="shared" si="106"/>
        <v>152.84999999999997</v>
      </c>
      <c r="T856" s="9">
        <f t="shared" si="107"/>
        <v>0.41877859667388145</v>
      </c>
      <c r="U856" s="10">
        <v>1</v>
      </c>
    </row>
    <row r="857" spans="1:21" ht="15.6" x14ac:dyDescent="0.3">
      <c r="A857" s="11">
        <v>1930</v>
      </c>
      <c r="B857" s="12">
        <v>46161</v>
      </c>
      <c r="C857" s="4">
        <f t="shared" si="108"/>
        <v>2026</v>
      </c>
      <c r="D857" s="5">
        <f t="shared" si="109"/>
        <v>2</v>
      </c>
      <c r="E857" s="4">
        <f t="shared" si="110"/>
        <v>5</v>
      </c>
      <c r="F857" s="3" t="str">
        <f t="shared" si="111"/>
        <v>May</v>
      </c>
      <c r="G857" s="13" t="s">
        <v>11</v>
      </c>
      <c r="H857" s="13" t="s">
        <v>52</v>
      </c>
      <c r="I857" s="13" t="s">
        <v>19</v>
      </c>
      <c r="J857" s="13" t="s">
        <v>13</v>
      </c>
      <c r="K857" s="13" t="s">
        <v>14</v>
      </c>
      <c r="L857" s="13" t="s">
        <v>15</v>
      </c>
      <c r="M857" s="14">
        <v>4</v>
      </c>
      <c r="N857" s="15">
        <v>36.94</v>
      </c>
      <c r="O857" s="16">
        <v>0</v>
      </c>
      <c r="P857" s="15">
        <v>13.63</v>
      </c>
      <c r="Q857" s="15">
        <f t="shared" si="104"/>
        <v>147.76</v>
      </c>
      <c r="R857" s="15">
        <f t="shared" si="105"/>
        <v>54.52</v>
      </c>
      <c r="S857" s="15">
        <f t="shared" si="106"/>
        <v>93.239999999999981</v>
      </c>
      <c r="T857" s="17">
        <f t="shared" si="107"/>
        <v>0.63102328099620997</v>
      </c>
      <c r="U857" s="18">
        <v>1</v>
      </c>
    </row>
    <row r="858" spans="1:21" ht="15.6" x14ac:dyDescent="0.3">
      <c r="A858" s="2">
        <v>2658</v>
      </c>
      <c r="B858" s="3">
        <v>46161</v>
      </c>
      <c r="C858" s="4">
        <f t="shared" si="108"/>
        <v>2026</v>
      </c>
      <c r="D858" s="5">
        <f t="shared" si="109"/>
        <v>2</v>
      </c>
      <c r="E858" s="4">
        <f t="shared" si="110"/>
        <v>5</v>
      </c>
      <c r="F858" s="3" t="str">
        <f t="shared" si="111"/>
        <v>May</v>
      </c>
      <c r="G858" s="4" t="s">
        <v>0</v>
      </c>
      <c r="H858" s="4" t="s">
        <v>50</v>
      </c>
      <c r="I858" s="4" t="s">
        <v>2</v>
      </c>
      <c r="J858" s="4" t="s">
        <v>16</v>
      </c>
      <c r="K858" s="4" t="s">
        <v>9</v>
      </c>
      <c r="L858" s="4" t="s">
        <v>37</v>
      </c>
      <c r="M858" s="6">
        <v>1</v>
      </c>
      <c r="N858" s="7">
        <v>153.16999999999999</v>
      </c>
      <c r="O858" s="8">
        <v>0</v>
      </c>
      <c r="P858" s="7">
        <v>78.489999999999995</v>
      </c>
      <c r="Q858" s="7">
        <f t="shared" si="104"/>
        <v>153.16999999999999</v>
      </c>
      <c r="R858" s="7">
        <f t="shared" si="105"/>
        <v>78.489999999999995</v>
      </c>
      <c r="S858" s="7">
        <f t="shared" si="106"/>
        <v>74.679999999999993</v>
      </c>
      <c r="T858" s="9">
        <f t="shared" si="107"/>
        <v>0.48756283867598094</v>
      </c>
      <c r="U858" s="10">
        <v>1</v>
      </c>
    </row>
    <row r="859" spans="1:21" ht="15.6" x14ac:dyDescent="0.3">
      <c r="A859" s="11">
        <v>2951</v>
      </c>
      <c r="B859" s="12">
        <v>46161</v>
      </c>
      <c r="C859" s="4">
        <f t="shared" si="108"/>
        <v>2026</v>
      </c>
      <c r="D859" s="5">
        <f t="shared" si="109"/>
        <v>2</v>
      </c>
      <c r="E859" s="4">
        <f t="shared" si="110"/>
        <v>5</v>
      </c>
      <c r="F859" s="3" t="str">
        <f t="shared" si="111"/>
        <v>May</v>
      </c>
      <c r="G859" s="13" t="s">
        <v>0</v>
      </c>
      <c r="H859" s="13" t="s">
        <v>1</v>
      </c>
      <c r="I859" s="13" t="s">
        <v>2</v>
      </c>
      <c r="J859" s="13" t="s">
        <v>16</v>
      </c>
      <c r="K859" s="13" t="s">
        <v>4</v>
      </c>
      <c r="L859" s="13" t="s">
        <v>5</v>
      </c>
      <c r="M859" s="14">
        <v>2</v>
      </c>
      <c r="N859" s="15">
        <v>82.85</v>
      </c>
      <c r="O859" s="16">
        <v>0</v>
      </c>
      <c r="P859" s="15">
        <v>42.53</v>
      </c>
      <c r="Q859" s="15">
        <f t="shared" si="104"/>
        <v>165.7</v>
      </c>
      <c r="R859" s="15">
        <f t="shared" si="105"/>
        <v>85.06</v>
      </c>
      <c r="S859" s="15">
        <f t="shared" si="106"/>
        <v>80.639999999999986</v>
      </c>
      <c r="T859" s="17">
        <f t="shared" si="107"/>
        <v>0.48666264333132164</v>
      </c>
      <c r="U859" s="18">
        <v>1</v>
      </c>
    </row>
    <row r="860" spans="1:21" ht="15.6" x14ac:dyDescent="0.3">
      <c r="A860" s="2">
        <v>4328</v>
      </c>
      <c r="B860" s="3">
        <v>46161</v>
      </c>
      <c r="C860" s="4">
        <f t="shared" si="108"/>
        <v>2026</v>
      </c>
      <c r="D860" s="5">
        <f t="shared" si="109"/>
        <v>2</v>
      </c>
      <c r="E860" s="4">
        <f t="shared" si="110"/>
        <v>5</v>
      </c>
      <c r="F860" s="3" t="str">
        <f t="shared" si="111"/>
        <v>May</v>
      </c>
      <c r="G860" s="4" t="s">
        <v>11</v>
      </c>
      <c r="H860" s="4" t="s">
        <v>25</v>
      </c>
      <c r="I860" s="4" t="s">
        <v>28</v>
      </c>
      <c r="J860" s="4" t="s">
        <v>13</v>
      </c>
      <c r="K860" s="4" t="s">
        <v>9</v>
      </c>
      <c r="L860" s="4" t="s">
        <v>17</v>
      </c>
      <c r="M860" s="6">
        <v>1</v>
      </c>
      <c r="N860" s="7">
        <v>143.52000000000001</v>
      </c>
      <c r="O860" s="8">
        <v>0</v>
      </c>
      <c r="P860" s="7">
        <v>81.040000000000006</v>
      </c>
      <c r="Q860" s="7">
        <f t="shared" si="104"/>
        <v>143.52000000000001</v>
      </c>
      <c r="R860" s="7">
        <f t="shared" si="105"/>
        <v>81.040000000000006</v>
      </c>
      <c r="S860" s="7">
        <f t="shared" si="106"/>
        <v>62.480000000000004</v>
      </c>
      <c r="T860" s="9">
        <f t="shared" si="107"/>
        <v>0.435340022296544</v>
      </c>
      <c r="U860" s="10">
        <v>1</v>
      </c>
    </row>
    <row r="861" spans="1:21" ht="15.6" x14ac:dyDescent="0.3">
      <c r="A861" s="11">
        <v>4591</v>
      </c>
      <c r="B861" s="12">
        <v>46161</v>
      </c>
      <c r="C861" s="4">
        <f t="shared" si="108"/>
        <v>2026</v>
      </c>
      <c r="D861" s="5">
        <f t="shared" si="109"/>
        <v>2</v>
      </c>
      <c r="E861" s="4">
        <f t="shared" si="110"/>
        <v>5</v>
      </c>
      <c r="F861" s="3" t="str">
        <f t="shared" si="111"/>
        <v>May</v>
      </c>
      <c r="G861" s="13" t="s">
        <v>11</v>
      </c>
      <c r="H861" s="13" t="s">
        <v>52</v>
      </c>
      <c r="I861" s="13" t="s">
        <v>19</v>
      </c>
      <c r="J861" s="13" t="s">
        <v>13</v>
      </c>
      <c r="K861" s="13" t="s">
        <v>23</v>
      </c>
      <c r="L861" s="13" t="s">
        <v>29</v>
      </c>
      <c r="M861" s="14">
        <v>1</v>
      </c>
      <c r="N861" s="15">
        <v>192.94</v>
      </c>
      <c r="O861" s="16">
        <v>0</v>
      </c>
      <c r="P861" s="15">
        <v>105.15</v>
      </c>
      <c r="Q861" s="15">
        <f t="shared" si="104"/>
        <v>192.94</v>
      </c>
      <c r="R861" s="15">
        <f t="shared" si="105"/>
        <v>105.15</v>
      </c>
      <c r="S861" s="15">
        <f t="shared" si="106"/>
        <v>87.789999999999992</v>
      </c>
      <c r="T861" s="17">
        <f t="shared" si="107"/>
        <v>0.45501192080439512</v>
      </c>
      <c r="U861" s="18">
        <v>1</v>
      </c>
    </row>
    <row r="862" spans="1:21" ht="15.6" x14ac:dyDescent="0.3">
      <c r="A862" s="2">
        <v>280</v>
      </c>
      <c r="B862" s="3">
        <v>46162</v>
      </c>
      <c r="C862" s="4">
        <f t="shared" si="108"/>
        <v>2026</v>
      </c>
      <c r="D862" s="5">
        <f t="shared" si="109"/>
        <v>2</v>
      </c>
      <c r="E862" s="4">
        <f t="shared" si="110"/>
        <v>5</v>
      </c>
      <c r="F862" s="3" t="str">
        <f t="shared" si="111"/>
        <v>May</v>
      </c>
      <c r="G862" s="4" t="s">
        <v>20</v>
      </c>
      <c r="H862" s="4" t="s">
        <v>33</v>
      </c>
      <c r="I862" s="4" t="s">
        <v>19</v>
      </c>
      <c r="J862" s="4" t="s">
        <v>16</v>
      </c>
      <c r="K862" s="4" t="s">
        <v>14</v>
      </c>
      <c r="L862" s="4" t="s">
        <v>48</v>
      </c>
      <c r="M862" s="6">
        <v>1</v>
      </c>
      <c r="N862" s="7">
        <v>168.56</v>
      </c>
      <c r="O862" s="8">
        <v>0</v>
      </c>
      <c r="P862" s="7">
        <v>85.46</v>
      </c>
      <c r="Q862" s="7">
        <f t="shared" si="104"/>
        <v>168.56</v>
      </c>
      <c r="R862" s="7">
        <f t="shared" si="105"/>
        <v>85.46</v>
      </c>
      <c r="S862" s="7">
        <f t="shared" si="106"/>
        <v>83.100000000000009</v>
      </c>
      <c r="T862" s="9">
        <f t="shared" si="107"/>
        <v>0.49299952539155201</v>
      </c>
      <c r="U862" s="10">
        <v>1</v>
      </c>
    </row>
    <row r="863" spans="1:21" ht="15.6" x14ac:dyDescent="0.3">
      <c r="A863" s="11">
        <v>409</v>
      </c>
      <c r="B863" s="12">
        <v>46162</v>
      </c>
      <c r="C863" s="4">
        <f t="shared" si="108"/>
        <v>2026</v>
      </c>
      <c r="D863" s="5">
        <f t="shared" si="109"/>
        <v>2</v>
      </c>
      <c r="E863" s="4">
        <f t="shared" si="110"/>
        <v>5</v>
      </c>
      <c r="F863" s="3" t="str">
        <f t="shared" si="111"/>
        <v>May</v>
      </c>
      <c r="G863" s="13" t="s">
        <v>0</v>
      </c>
      <c r="H863" s="13" t="s">
        <v>1</v>
      </c>
      <c r="I863" s="13" t="s">
        <v>2</v>
      </c>
      <c r="J863" s="13" t="s">
        <v>13</v>
      </c>
      <c r="K863" s="13" t="s">
        <v>23</v>
      </c>
      <c r="L863" s="13" t="s">
        <v>51</v>
      </c>
      <c r="M863" s="14">
        <v>2</v>
      </c>
      <c r="N863" s="15">
        <v>123.9</v>
      </c>
      <c r="O863" s="16">
        <v>0</v>
      </c>
      <c r="P863" s="15">
        <v>58.95</v>
      </c>
      <c r="Q863" s="15">
        <f t="shared" si="104"/>
        <v>247.8</v>
      </c>
      <c r="R863" s="15">
        <f t="shared" si="105"/>
        <v>117.9</v>
      </c>
      <c r="S863" s="15">
        <f t="shared" si="106"/>
        <v>129.9</v>
      </c>
      <c r="T863" s="17">
        <f t="shared" si="107"/>
        <v>0.52421307506053272</v>
      </c>
      <c r="U863" s="18">
        <v>1</v>
      </c>
    </row>
    <row r="864" spans="1:21" ht="15.6" x14ac:dyDescent="0.3">
      <c r="A864" s="2">
        <v>1372</v>
      </c>
      <c r="B864" s="3">
        <v>46162</v>
      </c>
      <c r="C864" s="4">
        <f t="shared" si="108"/>
        <v>2026</v>
      </c>
      <c r="D864" s="5">
        <f t="shared" si="109"/>
        <v>2</v>
      </c>
      <c r="E864" s="4">
        <f t="shared" si="110"/>
        <v>5</v>
      </c>
      <c r="F864" s="3" t="str">
        <f t="shared" si="111"/>
        <v>May</v>
      </c>
      <c r="G864" s="4" t="s">
        <v>0</v>
      </c>
      <c r="H864" s="4" t="s">
        <v>36</v>
      </c>
      <c r="I864" s="4" t="s">
        <v>2</v>
      </c>
      <c r="J864" s="4" t="s">
        <v>13</v>
      </c>
      <c r="K864" s="4" t="s">
        <v>9</v>
      </c>
      <c r="L864" s="4" t="s">
        <v>17</v>
      </c>
      <c r="M864" s="6">
        <v>2</v>
      </c>
      <c r="N864" s="7">
        <v>140.93</v>
      </c>
      <c r="O864" s="8">
        <v>0</v>
      </c>
      <c r="P864" s="7">
        <v>81.040000000000006</v>
      </c>
      <c r="Q864" s="7">
        <f t="shared" si="104"/>
        <v>281.86</v>
      </c>
      <c r="R864" s="7">
        <f t="shared" si="105"/>
        <v>162.08000000000001</v>
      </c>
      <c r="S864" s="7">
        <f t="shared" si="106"/>
        <v>119.78</v>
      </c>
      <c r="T864" s="9">
        <f t="shared" si="107"/>
        <v>0.42496274746327961</v>
      </c>
      <c r="U864" s="10">
        <v>1</v>
      </c>
    </row>
    <row r="865" spans="1:21" ht="15.6" x14ac:dyDescent="0.3">
      <c r="A865" s="11">
        <v>2327</v>
      </c>
      <c r="B865" s="12">
        <v>46162</v>
      </c>
      <c r="C865" s="4">
        <f t="shared" si="108"/>
        <v>2026</v>
      </c>
      <c r="D865" s="5">
        <f t="shared" si="109"/>
        <v>2</v>
      </c>
      <c r="E865" s="4">
        <f t="shared" si="110"/>
        <v>5</v>
      </c>
      <c r="F865" s="3" t="str">
        <f t="shared" si="111"/>
        <v>May</v>
      </c>
      <c r="G865" s="13" t="s">
        <v>11</v>
      </c>
      <c r="H865" s="13" t="s">
        <v>25</v>
      </c>
      <c r="I865" s="13" t="s">
        <v>19</v>
      </c>
      <c r="J865" s="13" t="s">
        <v>3</v>
      </c>
      <c r="K865" s="13" t="s">
        <v>9</v>
      </c>
      <c r="L865" s="13" t="s">
        <v>46</v>
      </c>
      <c r="M865" s="14">
        <v>1</v>
      </c>
      <c r="N865" s="15">
        <v>73.150000000000006</v>
      </c>
      <c r="O865" s="16">
        <v>0</v>
      </c>
      <c r="P865" s="15">
        <v>32.950000000000003</v>
      </c>
      <c r="Q865" s="15">
        <f t="shared" si="104"/>
        <v>73.150000000000006</v>
      </c>
      <c r="R865" s="15">
        <f t="shared" si="105"/>
        <v>32.950000000000003</v>
      </c>
      <c r="S865" s="15">
        <f t="shared" si="106"/>
        <v>40.200000000000003</v>
      </c>
      <c r="T865" s="17">
        <f t="shared" si="107"/>
        <v>0.54955570745044424</v>
      </c>
      <c r="U865" s="18">
        <v>1</v>
      </c>
    </row>
    <row r="866" spans="1:21" ht="15.6" x14ac:dyDescent="0.3">
      <c r="A866" s="2">
        <v>2703</v>
      </c>
      <c r="B866" s="3">
        <v>46162</v>
      </c>
      <c r="C866" s="4">
        <f t="shared" si="108"/>
        <v>2026</v>
      </c>
      <c r="D866" s="5">
        <f t="shared" si="109"/>
        <v>2</v>
      </c>
      <c r="E866" s="4">
        <f t="shared" si="110"/>
        <v>5</v>
      </c>
      <c r="F866" s="3" t="str">
        <f t="shared" si="111"/>
        <v>May</v>
      </c>
      <c r="G866" s="4" t="s">
        <v>20</v>
      </c>
      <c r="H866" s="4" t="s">
        <v>33</v>
      </c>
      <c r="I866" s="4" t="s">
        <v>19</v>
      </c>
      <c r="J866" s="4" t="s">
        <v>16</v>
      </c>
      <c r="K866" s="4" t="s">
        <v>23</v>
      </c>
      <c r="L866" s="4" t="s">
        <v>29</v>
      </c>
      <c r="M866" s="6">
        <v>2</v>
      </c>
      <c r="N866" s="7">
        <v>197.35</v>
      </c>
      <c r="O866" s="8">
        <v>0.05</v>
      </c>
      <c r="P866" s="7">
        <v>102.63</v>
      </c>
      <c r="Q866" s="7">
        <f t="shared" si="104"/>
        <v>374.96499999999997</v>
      </c>
      <c r="R866" s="7">
        <f t="shared" si="105"/>
        <v>205.26</v>
      </c>
      <c r="S866" s="7">
        <f t="shared" si="106"/>
        <v>169.70499999999998</v>
      </c>
      <c r="T866" s="9">
        <f t="shared" si="107"/>
        <v>0.45258890829810783</v>
      </c>
      <c r="U866" s="10">
        <v>1</v>
      </c>
    </row>
    <row r="867" spans="1:21" ht="15.6" x14ac:dyDescent="0.3">
      <c r="A867" s="11">
        <v>2776</v>
      </c>
      <c r="B867" s="12">
        <v>46162</v>
      </c>
      <c r="C867" s="4">
        <f t="shared" si="108"/>
        <v>2026</v>
      </c>
      <c r="D867" s="5">
        <f t="shared" si="109"/>
        <v>2</v>
      </c>
      <c r="E867" s="4">
        <f t="shared" si="110"/>
        <v>5</v>
      </c>
      <c r="F867" s="3" t="str">
        <f t="shared" si="111"/>
        <v>May</v>
      </c>
      <c r="G867" s="13" t="s">
        <v>20</v>
      </c>
      <c r="H867" s="13" t="s">
        <v>21</v>
      </c>
      <c r="I867" s="13" t="s">
        <v>2</v>
      </c>
      <c r="J867" s="13" t="s">
        <v>16</v>
      </c>
      <c r="K867" s="13" t="s">
        <v>14</v>
      </c>
      <c r="L867" s="13" t="s">
        <v>15</v>
      </c>
      <c r="M867" s="14">
        <v>3</v>
      </c>
      <c r="N867" s="15">
        <v>36.74</v>
      </c>
      <c r="O867" s="16">
        <v>0.05</v>
      </c>
      <c r="P867" s="15">
        <v>13.97</v>
      </c>
      <c r="Q867" s="15">
        <f t="shared" si="104"/>
        <v>104.70899999999999</v>
      </c>
      <c r="R867" s="15">
        <f t="shared" si="105"/>
        <v>41.910000000000004</v>
      </c>
      <c r="S867" s="15">
        <f t="shared" si="106"/>
        <v>62.798999999999985</v>
      </c>
      <c r="T867" s="17">
        <f t="shared" si="107"/>
        <v>0.59974787267570118</v>
      </c>
      <c r="U867" s="18">
        <v>1</v>
      </c>
    </row>
    <row r="868" spans="1:21" ht="15.6" x14ac:dyDescent="0.3">
      <c r="A868" s="2">
        <v>3411</v>
      </c>
      <c r="B868" s="3">
        <v>46162</v>
      </c>
      <c r="C868" s="4">
        <f t="shared" si="108"/>
        <v>2026</v>
      </c>
      <c r="D868" s="5">
        <f t="shared" si="109"/>
        <v>2</v>
      </c>
      <c r="E868" s="4">
        <f t="shared" si="110"/>
        <v>5</v>
      </c>
      <c r="F868" s="3" t="str">
        <f t="shared" si="111"/>
        <v>May</v>
      </c>
      <c r="G868" s="4" t="s">
        <v>6</v>
      </c>
      <c r="H868" s="4" t="s">
        <v>41</v>
      </c>
      <c r="I868" s="4" t="s">
        <v>2</v>
      </c>
      <c r="J868" s="4" t="s">
        <v>3</v>
      </c>
      <c r="K868" s="4" t="s">
        <v>9</v>
      </c>
      <c r="L868" s="4" t="s">
        <v>37</v>
      </c>
      <c r="M868" s="6">
        <v>2</v>
      </c>
      <c r="N868" s="7">
        <v>151.35</v>
      </c>
      <c r="O868" s="8">
        <v>0.05</v>
      </c>
      <c r="P868" s="7">
        <v>77.150000000000006</v>
      </c>
      <c r="Q868" s="7">
        <f t="shared" si="104"/>
        <v>287.565</v>
      </c>
      <c r="R868" s="7">
        <f t="shared" si="105"/>
        <v>154.30000000000001</v>
      </c>
      <c r="S868" s="7">
        <f t="shared" si="106"/>
        <v>133.26499999999999</v>
      </c>
      <c r="T868" s="9">
        <f t="shared" si="107"/>
        <v>0.46342566028550064</v>
      </c>
      <c r="U868" s="10">
        <v>1</v>
      </c>
    </row>
    <row r="869" spans="1:21" ht="15.6" x14ac:dyDescent="0.3">
      <c r="A869" s="11">
        <v>3841</v>
      </c>
      <c r="B869" s="12">
        <v>46162</v>
      </c>
      <c r="C869" s="4">
        <f t="shared" si="108"/>
        <v>2026</v>
      </c>
      <c r="D869" s="5">
        <f t="shared" si="109"/>
        <v>2</v>
      </c>
      <c r="E869" s="4">
        <f t="shared" si="110"/>
        <v>5</v>
      </c>
      <c r="F869" s="3" t="str">
        <f t="shared" si="111"/>
        <v>May</v>
      </c>
      <c r="G869" s="13" t="s">
        <v>0</v>
      </c>
      <c r="H869" s="13" t="s">
        <v>50</v>
      </c>
      <c r="I869" s="13" t="s">
        <v>19</v>
      </c>
      <c r="J869" s="13" t="s">
        <v>13</v>
      </c>
      <c r="K869" s="13" t="s">
        <v>4</v>
      </c>
      <c r="L869" s="13" t="s">
        <v>22</v>
      </c>
      <c r="M869" s="14">
        <v>2</v>
      </c>
      <c r="N869" s="15">
        <v>50.09</v>
      </c>
      <c r="O869" s="16">
        <v>0.05</v>
      </c>
      <c r="P869" s="15">
        <v>23.16</v>
      </c>
      <c r="Q869" s="15">
        <f t="shared" si="104"/>
        <v>95.171000000000006</v>
      </c>
      <c r="R869" s="15">
        <f t="shared" si="105"/>
        <v>46.32</v>
      </c>
      <c r="S869" s="15">
        <f t="shared" si="106"/>
        <v>48.851000000000006</v>
      </c>
      <c r="T869" s="17">
        <f t="shared" si="107"/>
        <v>0.51329711781950382</v>
      </c>
      <c r="U869" s="18">
        <v>1</v>
      </c>
    </row>
    <row r="870" spans="1:21" ht="15.6" x14ac:dyDescent="0.3">
      <c r="A870" s="2">
        <v>5121</v>
      </c>
      <c r="B870" s="3">
        <v>46162</v>
      </c>
      <c r="C870" s="4">
        <f t="shared" si="108"/>
        <v>2026</v>
      </c>
      <c r="D870" s="5">
        <f t="shared" si="109"/>
        <v>2</v>
      </c>
      <c r="E870" s="4">
        <f t="shared" si="110"/>
        <v>5</v>
      </c>
      <c r="F870" s="3" t="str">
        <f t="shared" si="111"/>
        <v>May</v>
      </c>
      <c r="G870" s="4" t="s">
        <v>0</v>
      </c>
      <c r="H870" s="4" t="s">
        <v>36</v>
      </c>
      <c r="I870" s="4" t="s">
        <v>2</v>
      </c>
      <c r="J870" s="4" t="s">
        <v>13</v>
      </c>
      <c r="K870" s="4" t="s">
        <v>34</v>
      </c>
      <c r="L870" s="4" t="s">
        <v>38</v>
      </c>
      <c r="M870" s="6">
        <v>2</v>
      </c>
      <c r="N870" s="7">
        <v>121.96</v>
      </c>
      <c r="O870" s="8">
        <v>0.05</v>
      </c>
      <c r="P870" s="7">
        <v>71.2</v>
      </c>
      <c r="Q870" s="7">
        <f t="shared" si="104"/>
        <v>231.72399999999999</v>
      </c>
      <c r="R870" s="7">
        <f t="shared" si="105"/>
        <v>142.4</v>
      </c>
      <c r="S870" s="7">
        <f t="shared" si="106"/>
        <v>89.323999999999984</v>
      </c>
      <c r="T870" s="9">
        <f t="shared" si="107"/>
        <v>0.38547582468799085</v>
      </c>
      <c r="U870" s="10">
        <v>1</v>
      </c>
    </row>
    <row r="871" spans="1:21" ht="15.6" x14ac:dyDescent="0.3">
      <c r="A871" s="11">
        <v>53</v>
      </c>
      <c r="B871" s="12">
        <v>46163</v>
      </c>
      <c r="C871" s="4">
        <f t="shared" si="108"/>
        <v>2026</v>
      </c>
      <c r="D871" s="5">
        <f t="shared" si="109"/>
        <v>2</v>
      </c>
      <c r="E871" s="4">
        <f t="shared" si="110"/>
        <v>5</v>
      </c>
      <c r="F871" s="3" t="str">
        <f t="shared" si="111"/>
        <v>May</v>
      </c>
      <c r="G871" s="13" t="s">
        <v>20</v>
      </c>
      <c r="H871" s="13" t="s">
        <v>47</v>
      </c>
      <c r="I871" s="13" t="s">
        <v>2</v>
      </c>
      <c r="J871" s="13" t="s">
        <v>16</v>
      </c>
      <c r="K871" s="13" t="s">
        <v>14</v>
      </c>
      <c r="L871" s="13" t="s">
        <v>44</v>
      </c>
      <c r="M871" s="14">
        <v>1</v>
      </c>
      <c r="N871" s="15">
        <v>134.28</v>
      </c>
      <c r="O871" s="16">
        <v>0.05</v>
      </c>
      <c r="P871" s="15">
        <v>65.44</v>
      </c>
      <c r="Q871" s="15">
        <f t="shared" si="104"/>
        <v>127.56599999999999</v>
      </c>
      <c r="R871" s="15">
        <f t="shared" si="105"/>
        <v>65.44</v>
      </c>
      <c r="S871" s="15">
        <f t="shared" si="106"/>
        <v>62.125999999999991</v>
      </c>
      <c r="T871" s="17">
        <f t="shared" si="107"/>
        <v>0.487010645469796</v>
      </c>
      <c r="U871" s="18">
        <v>1</v>
      </c>
    </row>
    <row r="872" spans="1:21" ht="15.6" x14ac:dyDescent="0.3">
      <c r="A872" s="2">
        <v>127</v>
      </c>
      <c r="B872" s="3">
        <v>46163</v>
      </c>
      <c r="C872" s="4">
        <f t="shared" si="108"/>
        <v>2026</v>
      </c>
      <c r="D872" s="5">
        <f t="shared" si="109"/>
        <v>2</v>
      </c>
      <c r="E872" s="4">
        <f t="shared" si="110"/>
        <v>5</v>
      </c>
      <c r="F872" s="3" t="str">
        <f t="shared" si="111"/>
        <v>May</v>
      </c>
      <c r="G872" s="4" t="s">
        <v>20</v>
      </c>
      <c r="H872" s="4" t="s">
        <v>31</v>
      </c>
      <c r="I872" s="4" t="s">
        <v>2</v>
      </c>
      <c r="J872" s="4" t="s">
        <v>16</v>
      </c>
      <c r="K872" s="4" t="s">
        <v>4</v>
      </c>
      <c r="L872" s="4" t="s">
        <v>30</v>
      </c>
      <c r="M872" s="6">
        <v>3</v>
      </c>
      <c r="N872" s="7">
        <v>100.48</v>
      </c>
      <c r="O872" s="8">
        <v>0.05</v>
      </c>
      <c r="P872" s="7">
        <v>50.68</v>
      </c>
      <c r="Q872" s="7">
        <f t="shared" si="104"/>
        <v>286.36799999999999</v>
      </c>
      <c r="R872" s="7">
        <f t="shared" si="105"/>
        <v>152.04</v>
      </c>
      <c r="S872" s="7">
        <f t="shared" si="106"/>
        <v>134.328</v>
      </c>
      <c r="T872" s="9">
        <f t="shared" si="107"/>
        <v>0.46907475695608447</v>
      </c>
      <c r="U872" s="10">
        <v>1</v>
      </c>
    </row>
    <row r="873" spans="1:21" ht="15.6" x14ac:dyDescent="0.3">
      <c r="A873" s="11">
        <v>1092</v>
      </c>
      <c r="B873" s="12">
        <v>46163</v>
      </c>
      <c r="C873" s="4">
        <f t="shared" si="108"/>
        <v>2026</v>
      </c>
      <c r="D873" s="5">
        <f t="shared" si="109"/>
        <v>2</v>
      </c>
      <c r="E873" s="4">
        <f t="shared" si="110"/>
        <v>5</v>
      </c>
      <c r="F873" s="3" t="str">
        <f t="shared" si="111"/>
        <v>May</v>
      </c>
      <c r="G873" s="13" t="s">
        <v>20</v>
      </c>
      <c r="H873" s="13" t="s">
        <v>33</v>
      </c>
      <c r="I873" s="13" t="s">
        <v>2</v>
      </c>
      <c r="J873" s="13" t="s">
        <v>13</v>
      </c>
      <c r="K873" s="13" t="s">
        <v>34</v>
      </c>
      <c r="L873" s="13" t="s">
        <v>42</v>
      </c>
      <c r="M873" s="14">
        <v>3</v>
      </c>
      <c r="N873" s="15">
        <v>36.229999999999997</v>
      </c>
      <c r="O873" s="16">
        <v>0</v>
      </c>
      <c r="P873" s="15">
        <v>13.55</v>
      </c>
      <c r="Q873" s="15">
        <f t="shared" si="104"/>
        <v>108.69</v>
      </c>
      <c r="R873" s="15">
        <f t="shared" si="105"/>
        <v>40.650000000000006</v>
      </c>
      <c r="S873" s="15">
        <f t="shared" si="106"/>
        <v>68.039999999999992</v>
      </c>
      <c r="T873" s="17">
        <f t="shared" si="107"/>
        <v>0.62600055202870541</v>
      </c>
      <c r="U873" s="18">
        <v>1</v>
      </c>
    </row>
    <row r="874" spans="1:21" ht="15.6" x14ac:dyDescent="0.3">
      <c r="A874" s="2">
        <v>1213</v>
      </c>
      <c r="B874" s="3">
        <v>46163</v>
      </c>
      <c r="C874" s="4">
        <f t="shared" si="108"/>
        <v>2026</v>
      </c>
      <c r="D874" s="5">
        <f t="shared" si="109"/>
        <v>2</v>
      </c>
      <c r="E874" s="4">
        <f t="shared" si="110"/>
        <v>5</v>
      </c>
      <c r="F874" s="3" t="str">
        <f t="shared" si="111"/>
        <v>May</v>
      </c>
      <c r="G874" s="4" t="s">
        <v>11</v>
      </c>
      <c r="H874" s="4" t="s">
        <v>12</v>
      </c>
      <c r="I874" s="4" t="s">
        <v>28</v>
      </c>
      <c r="J874" s="4" t="s">
        <v>3</v>
      </c>
      <c r="K874" s="4" t="s">
        <v>23</v>
      </c>
      <c r="L874" s="4" t="s">
        <v>51</v>
      </c>
      <c r="M874" s="6">
        <v>3</v>
      </c>
      <c r="N874" s="7">
        <v>120.61</v>
      </c>
      <c r="O874" s="8">
        <v>0</v>
      </c>
      <c r="P874" s="7">
        <v>60.17</v>
      </c>
      <c r="Q874" s="7">
        <f t="shared" si="104"/>
        <v>361.83</v>
      </c>
      <c r="R874" s="7">
        <f t="shared" si="105"/>
        <v>180.51</v>
      </c>
      <c r="S874" s="7">
        <f t="shared" si="106"/>
        <v>181.32</v>
      </c>
      <c r="T874" s="9">
        <f t="shared" si="107"/>
        <v>0.50111931017328581</v>
      </c>
      <c r="U874" s="10">
        <v>1</v>
      </c>
    </row>
    <row r="875" spans="1:21" ht="15.6" x14ac:dyDescent="0.3">
      <c r="A875" s="11">
        <v>1849</v>
      </c>
      <c r="B875" s="12">
        <v>46163</v>
      </c>
      <c r="C875" s="4">
        <f t="shared" si="108"/>
        <v>2026</v>
      </c>
      <c r="D875" s="5">
        <f t="shared" si="109"/>
        <v>2</v>
      </c>
      <c r="E875" s="4">
        <f t="shared" si="110"/>
        <v>5</v>
      </c>
      <c r="F875" s="3" t="str">
        <f t="shared" si="111"/>
        <v>May</v>
      </c>
      <c r="G875" s="13" t="s">
        <v>11</v>
      </c>
      <c r="H875" s="13" t="s">
        <v>25</v>
      </c>
      <c r="I875" s="13" t="s">
        <v>28</v>
      </c>
      <c r="J875" s="13" t="s">
        <v>3</v>
      </c>
      <c r="K875" s="13" t="s">
        <v>14</v>
      </c>
      <c r="L875" s="13" t="s">
        <v>32</v>
      </c>
      <c r="M875" s="14">
        <v>3</v>
      </c>
      <c r="N875" s="15">
        <v>46.46</v>
      </c>
      <c r="O875" s="16">
        <v>0</v>
      </c>
      <c r="P875" s="15">
        <v>18.71</v>
      </c>
      <c r="Q875" s="15">
        <f t="shared" si="104"/>
        <v>139.38</v>
      </c>
      <c r="R875" s="15">
        <f t="shared" si="105"/>
        <v>56.13</v>
      </c>
      <c r="S875" s="15">
        <f t="shared" si="106"/>
        <v>83.25</v>
      </c>
      <c r="T875" s="17">
        <f t="shared" si="107"/>
        <v>0.59728798966853214</v>
      </c>
      <c r="U875" s="18">
        <v>1</v>
      </c>
    </row>
    <row r="876" spans="1:21" ht="15.6" x14ac:dyDescent="0.3">
      <c r="A876" s="2">
        <v>2395</v>
      </c>
      <c r="B876" s="3">
        <v>46163</v>
      </c>
      <c r="C876" s="4">
        <f t="shared" si="108"/>
        <v>2026</v>
      </c>
      <c r="D876" s="5">
        <f t="shared" si="109"/>
        <v>2</v>
      </c>
      <c r="E876" s="4">
        <f t="shared" si="110"/>
        <v>5</v>
      </c>
      <c r="F876" s="3" t="str">
        <f t="shared" si="111"/>
        <v>May</v>
      </c>
      <c r="G876" s="4" t="s">
        <v>6</v>
      </c>
      <c r="H876" s="4" t="s">
        <v>43</v>
      </c>
      <c r="I876" s="4" t="s">
        <v>2</v>
      </c>
      <c r="J876" s="4" t="s">
        <v>16</v>
      </c>
      <c r="K876" s="4" t="s">
        <v>34</v>
      </c>
      <c r="L876" s="4" t="s">
        <v>42</v>
      </c>
      <c r="M876" s="6">
        <v>1</v>
      </c>
      <c r="N876" s="7">
        <v>36.9</v>
      </c>
      <c r="O876" s="8">
        <v>0.05</v>
      </c>
      <c r="P876" s="7">
        <v>13.89</v>
      </c>
      <c r="Q876" s="7">
        <f t="shared" si="104"/>
        <v>35.055</v>
      </c>
      <c r="R876" s="7">
        <f t="shared" si="105"/>
        <v>13.89</v>
      </c>
      <c r="S876" s="7">
        <f t="shared" si="106"/>
        <v>21.164999999999999</v>
      </c>
      <c r="T876" s="9">
        <f t="shared" si="107"/>
        <v>0.60376551133932388</v>
      </c>
      <c r="U876" s="10">
        <v>1</v>
      </c>
    </row>
    <row r="877" spans="1:21" ht="15.6" x14ac:dyDescent="0.3">
      <c r="A877" s="11">
        <v>4166</v>
      </c>
      <c r="B877" s="12">
        <v>46163</v>
      </c>
      <c r="C877" s="4">
        <f t="shared" si="108"/>
        <v>2026</v>
      </c>
      <c r="D877" s="5">
        <f t="shared" si="109"/>
        <v>2</v>
      </c>
      <c r="E877" s="4">
        <f t="shared" si="110"/>
        <v>5</v>
      </c>
      <c r="F877" s="3" t="str">
        <f t="shared" si="111"/>
        <v>May</v>
      </c>
      <c r="G877" s="13" t="s">
        <v>11</v>
      </c>
      <c r="H877" s="13" t="s">
        <v>18</v>
      </c>
      <c r="I877" s="13" t="s">
        <v>2</v>
      </c>
      <c r="J877" s="13" t="s">
        <v>13</v>
      </c>
      <c r="K877" s="13" t="s">
        <v>34</v>
      </c>
      <c r="L877" s="13" t="s">
        <v>35</v>
      </c>
      <c r="M877" s="14">
        <v>6</v>
      </c>
      <c r="N877" s="15">
        <v>40.61</v>
      </c>
      <c r="O877" s="16">
        <v>0.05</v>
      </c>
      <c r="P877" s="15">
        <v>15.14</v>
      </c>
      <c r="Q877" s="15">
        <f t="shared" si="104"/>
        <v>231.47699999999998</v>
      </c>
      <c r="R877" s="15">
        <f t="shared" si="105"/>
        <v>90.84</v>
      </c>
      <c r="S877" s="15">
        <f t="shared" si="106"/>
        <v>140.63699999999997</v>
      </c>
      <c r="T877" s="17">
        <f t="shared" si="107"/>
        <v>0.607563602431343</v>
      </c>
      <c r="U877" s="18">
        <v>1</v>
      </c>
    </row>
    <row r="878" spans="1:21" ht="15.6" x14ac:dyDescent="0.3">
      <c r="A878" s="2">
        <v>1004</v>
      </c>
      <c r="B878" s="3">
        <v>46164</v>
      </c>
      <c r="C878" s="4">
        <f t="shared" si="108"/>
        <v>2026</v>
      </c>
      <c r="D878" s="5">
        <f t="shared" si="109"/>
        <v>2</v>
      </c>
      <c r="E878" s="4">
        <f t="shared" si="110"/>
        <v>5</v>
      </c>
      <c r="F878" s="3" t="str">
        <f t="shared" si="111"/>
        <v>May</v>
      </c>
      <c r="G878" s="4" t="s">
        <v>20</v>
      </c>
      <c r="H878" s="4" t="s">
        <v>47</v>
      </c>
      <c r="I878" s="4" t="s">
        <v>2</v>
      </c>
      <c r="J878" s="4" t="s">
        <v>16</v>
      </c>
      <c r="K878" s="4" t="s">
        <v>14</v>
      </c>
      <c r="L878" s="4" t="s">
        <v>15</v>
      </c>
      <c r="M878" s="6">
        <v>2</v>
      </c>
      <c r="N878" s="7">
        <v>36.86</v>
      </c>
      <c r="O878" s="8">
        <v>0.05</v>
      </c>
      <c r="P878" s="7">
        <v>13.85</v>
      </c>
      <c r="Q878" s="7">
        <f t="shared" si="104"/>
        <v>70.033999999999992</v>
      </c>
      <c r="R878" s="7">
        <f t="shared" si="105"/>
        <v>27.7</v>
      </c>
      <c r="S878" s="7">
        <f t="shared" si="106"/>
        <v>42.333999999999989</v>
      </c>
      <c r="T878" s="9">
        <f t="shared" si="107"/>
        <v>0.60447782505640113</v>
      </c>
      <c r="U878" s="10">
        <v>1</v>
      </c>
    </row>
    <row r="879" spans="1:21" ht="15.6" x14ac:dyDescent="0.3">
      <c r="A879" s="11">
        <v>1012</v>
      </c>
      <c r="B879" s="12">
        <v>46164</v>
      </c>
      <c r="C879" s="4">
        <f t="shared" si="108"/>
        <v>2026</v>
      </c>
      <c r="D879" s="5">
        <f t="shared" si="109"/>
        <v>2</v>
      </c>
      <c r="E879" s="4">
        <f t="shared" si="110"/>
        <v>5</v>
      </c>
      <c r="F879" s="3" t="str">
        <f t="shared" si="111"/>
        <v>May</v>
      </c>
      <c r="G879" s="13" t="s">
        <v>6</v>
      </c>
      <c r="H879" s="13" t="s">
        <v>27</v>
      </c>
      <c r="I879" s="13" t="s">
        <v>2</v>
      </c>
      <c r="J879" s="13" t="s">
        <v>13</v>
      </c>
      <c r="K879" s="13" t="s">
        <v>9</v>
      </c>
      <c r="L879" s="13" t="s">
        <v>37</v>
      </c>
      <c r="M879" s="14">
        <v>3</v>
      </c>
      <c r="N879" s="15">
        <v>156.74</v>
      </c>
      <c r="O879" s="16">
        <v>0</v>
      </c>
      <c r="P879" s="15">
        <v>79.819999999999993</v>
      </c>
      <c r="Q879" s="15">
        <f t="shared" si="104"/>
        <v>470.22</v>
      </c>
      <c r="R879" s="15">
        <f t="shared" si="105"/>
        <v>239.45999999999998</v>
      </c>
      <c r="S879" s="15">
        <f t="shared" si="106"/>
        <v>230.76000000000005</v>
      </c>
      <c r="T879" s="17">
        <f t="shared" si="107"/>
        <v>0.49074901110118674</v>
      </c>
      <c r="U879" s="18">
        <v>1</v>
      </c>
    </row>
    <row r="880" spans="1:21" ht="15.6" x14ac:dyDescent="0.3">
      <c r="A880" s="2">
        <v>2180</v>
      </c>
      <c r="B880" s="3">
        <v>46164</v>
      </c>
      <c r="C880" s="4">
        <f t="shared" si="108"/>
        <v>2026</v>
      </c>
      <c r="D880" s="5">
        <f t="shared" si="109"/>
        <v>2</v>
      </c>
      <c r="E880" s="4">
        <f t="shared" si="110"/>
        <v>5</v>
      </c>
      <c r="F880" s="3" t="str">
        <f t="shared" si="111"/>
        <v>May</v>
      </c>
      <c r="G880" s="4" t="s">
        <v>0</v>
      </c>
      <c r="H880" s="4" t="s">
        <v>36</v>
      </c>
      <c r="I880" s="4" t="s">
        <v>8</v>
      </c>
      <c r="J880" s="4" t="s">
        <v>3</v>
      </c>
      <c r="K880" s="4" t="s">
        <v>4</v>
      </c>
      <c r="L880" s="4" t="s">
        <v>22</v>
      </c>
      <c r="M880" s="6">
        <v>3</v>
      </c>
      <c r="N880" s="7">
        <v>51.04</v>
      </c>
      <c r="O880" s="8">
        <v>0.2</v>
      </c>
      <c r="P880" s="7">
        <v>22.32</v>
      </c>
      <c r="Q880" s="7">
        <f t="shared" si="104"/>
        <v>122.49600000000001</v>
      </c>
      <c r="R880" s="7">
        <f t="shared" si="105"/>
        <v>66.960000000000008</v>
      </c>
      <c r="S880" s="7">
        <f t="shared" si="106"/>
        <v>55.536000000000001</v>
      </c>
      <c r="T880" s="9">
        <f t="shared" si="107"/>
        <v>0.45336990595611282</v>
      </c>
      <c r="U880" s="10">
        <v>1</v>
      </c>
    </row>
    <row r="881" spans="1:21" ht="15.6" x14ac:dyDescent="0.3">
      <c r="A881" s="11">
        <v>3659</v>
      </c>
      <c r="B881" s="12">
        <v>46164</v>
      </c>
      <c r="C881" s="4">
        <f t="shared" si="108"/>
        <v>2026</v>
      </c>
      <c r="D881" s="5">
        <f t="shared" si="109"/>
        <v>2</v>
      </c>
      <c r="E881" s="4">
        <f t="shared" si="110"/>
        <v>5</v>
      </c>
      <c r="F881" s="3" t="str">
        <f t="shared" si="111"/>
        <v>May</v>
      </c>
      <c r="G881" s="13" t="s">
        <v>20</v>
      </c>
      <c r="H881" s="13" t="s">
        <v>47</v>
      </c>
      <c r="I881" s="13" t="s">
        <v>19</v>
      </c>
      <c r="J881" s="13" t="s">
        <v>13</v>
      </c>
      <c r="K881" s="13" t="s">
        <v>9</v>
      </c>
      <c r="L881" s="13" t="s">
        <v>10</v>
      </c>
      <c r="M881" s="14">
        <v>2</v>
      </c>
      <c r="N881" s="15">
        <v>93.55</v>
      </c>
      <c r="O881" s="16">
        <v>0</v>
      </c>
      <c r="P881" s="15">
        <v>44.31</v>
      </c>
      <c r="Q881" s="15">
        <f t="shared" si="104"/>
        <v>187.1</v>
      </c>
      <c r="R881" s="15">
        <f t="shared" si="105"/>
        <v>88.62</v>
      </c>
      <c r="S881" s="15">
        <f t="shared" si="106"/>
        <v>98.47999999999999</v>
      </c>
      <c r="T881" s="17">
        <f t="shared" si="107"/>
        <v>0.52634954569748793</v>
      </c>
      <c r="U881" s="18">
        <v>1</v>
      </c>
    </row>
    <row r="882" spans="1:21" ht="15.6" x14ac:dyDescent="0.3">
      <c r="A882" s="2">
        <v>3775</v>
      </c>
      <c r="B882" s="3">
        <v>46164</v>
      </c>
      <c r="C882" s="4">
        <f t="shared" si="108"/>
        <v>2026</v>
      </c>
      <c r="D882" s="5">
        <f t="shared" si="109"/>
        <v>2</v>
      </c>
      <c r="E882" s="4">
        <f t="shared" si="110"/>
        <v>5</v>
      </c>
      <c r="F882" s="3" t="str">
        <f t="shared" si="111"/>
        <v>May</v>
      </c>
      <c r="G882" s="4" t="s">
        <v>11</v>
      </c>
      <c r="H882" s="4" t="s">
        <v>12</v>
      </c>
      <c r="I882" s="4" t="s">
        <v>2</v>
      </c>
      <c r="J882" s="4" t="s">
        <v>16</v>
      </c>
      <c r="K882" s="4" t="s">
        <v>14</v>
      </c>
      <c r="L882" s="4" t="s">
        <v>44</v>
      </c>
      <c r="M882" s="6">
        <v>1</v>
      </c>
      <c r="N882" s="7">
        <v>131.74</v>
      </c>
      <c r="O882" s="8">
        <v>0</v>
      </c>
      <c r="P882" s="7">
        <v>66.650000000000006</v>
      </c>
      <c r="Q882" s="7">
        <f t="shared" si="104"/>
        <v>131.74</v>
      </c>
      <c r="R882" s="7">
        <f t="shared" si="105"/>
        <v>66.650000000000006</v>
      </c>
      <c r="S882" s="7">
        <f t="shared" si="106"/>
        <v>65.09</v>
      </c>
      <c r="T882" s="9">
        <f t="shared" si="107"/>
        <v>0.49407924700166994</v>
      </c>
      <c r="U882" s="10">
        <v>1</v>
      </c>
    </row>
    <row r="883" spans="1:21" ht="15.6" x14ac:dyDescent="0.3">
      <c r="A883" s="11">
        <v>4071</v>
      </c>
      <c r="B883" s="12">
        <v>46164</v>
      </c>
      <c r="C883" s="4">
        <f t="shared" si="108"/>
        <v>2026</v>
      </c>
      <c r="D883" s="5">
        <f t="shared" si="109"/>
        <v>2</v>
      </c>
      <c r="E883" s="4">
        <f t="shared" si="110"/>
        <v>5</v>
      </c>
      <c r="F883" s="3" t="str">
        <f t="shared" si="111"/>
        <v>May</v>
      </c>
      <c r="G883" s="13" t="s">
        <v>20</v>
      </c>
      <c r="H883" s="13" t="s">
        <v>33</v>
      </c>
      <c r="I883" s="13" t="s">
        <v>2</v>
      </c>
      <c r="J883" s="13" t="s">
        <v>13</v>
      </c>
      <c r="K883" s="13" t="s">
        <v>9</v>
      </c>
      <c r="L883" s="13" t="s">
        <v>10</v>
      </c>
      <c r="M883" s="14">
        <v>5</v>
      </c>
      <c r="N883" s="15">
        <v>91.79</v>
      </c>
      <c r="O883" s="16">
        <v>0.05</v>
      </c>
      <c r="P883" s="15">
        <v>44.48</v>
      </c>
      <c r="Q883" s="15">
        <f t="shared" si="104"/>
        <v>436.0025</v>
      </c>
      <c r="R883" s="15">
        <f t="shared" si="105"/>
        <v>222.39999999999998</v>
      </c>
      <c r="S883" s="15">
        <f t="shared" si="106"/>
        <v>213.60250000000002</v>
      </c>
      <c r="T883" s="17">
        <f t="shared" si="107"/>
        <v>0.48991118170193981</v>
      </c>
      <c r="U883" s="18">
        <v>1</v>
      </c>
    </row>
    <row r="884" spans="1:21" ht="15.6" x14ac:dyDescent="0.3">
      <c r="A884" s="2">
        <v>5137</v>
      </c>
      <c r="B884" s="3">
        <v>46164</v>
      </c>
      <c r="C884" s="4">
        <f t="shared" si="108"/>
        <v>2026</v>
      </c>
      <c r="D884" s="5">
        <f t="shared" si="109"/>
        <v>2</v>
      </c>
      <c r="E884" s="4">
        <f t="shared" si="110"/>
        <v>5</v>
      </c>
      <c r="F884" s="3" t="str">
        <f t="shared" si="111"/>
        <v>May</v>
      </c>
      <c r="G884" s="4" t="s">
        <v>20</v>
      </c>
      <c r="H884" s="4" t="s">
        <v>47</v>
      </c>
      <c r="I884" s="4" t="s">
        <v>2</v>
      </c>
      <c r="J884" s="4" t="s">
        <v>16</v>
      </c>
      <c r="K884" s="4" t="s">
        <v>9</v>
      </c>
      <c r="L884" s="4" t="s">
        <v>37</v>
      </c>
      <c r="M884" s="6">
        <v>4</v>
      </c>
      <c r="N884" s="7">
        <v>155.4</v>
      </c>
      <c r="O884" s="8">
        <v>0.05</v>
      </c>
      <c r="P884" s="7">
        <v>77.31</v>
      </c>
      <c r="Q884" s="7">
        <f t="shared" si="104"/>
        <v>590.52</v>
      </c>
      <c r="R884" s="7">
        <f t="shared" si="105"/>
        <v>309.24</v>
      </c>
      <c r="S884" s="7">
        <f t="shared" si="106"/>
        <v>281.27999999999997</v>
      </c>
      <c r="T884" s="9">
        <f t="shared" si="107"/>
        <v>0.47632595001016048</v>
      </c>
      <c r="U884" s="10">
        <v>1</v>
      </c>
    </row>
    <row r="885" spans="1:21" ht="15.6" x14ac:dyDescent="0.3">
      <c r="A885" s="11">
        <v>133</v>
      </c>
      <c r="B885" s="12">
        <v>46165</v>
      </c>
      <c r="C885" s="4">
        <f t="shared" si="108"/>
        <v>2026</v>
      </c>
      <c r="D885" s="5">
        <f t="shared" si="109"/>
        <v>2</v>
      </c>
      <c r="E885" s="4">
        <f t="shared" si="110"/>
        <v>5</v>
      </c>
      <c r="F885" s="3" t="str">
        <f t="shared" si="111"/>
        <v>May</v>
      </c>
      <c r="G885" s="13" t="s">
        <v>6</v>
      </c>
      <c r="H885" s="13" t="s">
        <v>7</v>
      </c>
      <c r="I885" s="13" t="s">
        <v>2</v>
      </c>
      <c r="J885" s="13" t="s">
        <v>13</v>
      </c>
      <c r="K885" s="13" t="s">
        <v>14</v>
      </c>
      <c r="L885" s="13" t="s">
        <v>15</v>
      </c>
      <c r="M885" s="14">
        <v>1</v>
      </c>
      <c r="N885" s="15">
        <v>36.57</v>
      </c>
      <c r="O885" s="16">
        <v>0.05</v>
      </c>
      <c r="P885" s="15">
        <v>13.33</v>
      </c>
      <c r="Q885" s="15">
        <f t="shared" si="104"/>
        <v>34.741500000000002</v>
      </c>
      <c r="R885" s="15">
        <f t="shared" si="105"/>
        <v>13.33</v>
      </c>
      <c r="S885" s="15">
        <f t="shared" si="106"/>
        <v>21.411500000000004</v>
      </c>
      <c r="T885" s="17">
        <f t="shared" si="107"/>
        <v>0.61630902522919284</v>
      </c>
      <c r="U885" s="18">
        <v>1</v>
      </c>
    </row>
    <row r="886" spans="1:21" ht="15.6" x14ac:dyDescent="0.3">
      <c r="A886" s="2">
        <v>1385</v>
      </c>
      <c r="B886" s="3">
        <v>46165</v>
      </c>
      <c r="C886" s="4">
        <f t="shared" si="108"/>
        <v>2026</v>
      </c>
      <c r="D886" s="5">
        <f t="shared" si="109"/>
        <v>2</v>
      </c>
      <c r="E886" s="4">
        <f t="shared" si="110"/>
        <v>5</v>
      </c>
      <c r="F886" s="3" t="str">
        <f t="shared" si="111"/>
        <v>May</v>
      </c>
      <c r="G886" s="4" t="s">
        <v>11</v>
      </c>
      <c r="H886" s="4" t="s">
        <v>52</v>
      </c>
      <c r="I886" s="4" t="s">
        <v>2</v>
      </c>
      <c r="J886" s="4" t="s">
        <v>13</v>
      </c>
      <c r="K886" s="4" t="s">
        <v>4</v>
      </c>
      <c r="L886" s="4" t="s">
        <v>26</v>
      </c>
      <c r="M886" s="6">
        <v>2</v>
      </c>
      <c r="N886" s="7">
        <v>41.19</v>
      </c>
      <c r="O886" s="8">
        <v>0</v>
      </c>
      <c r="P886" s="7">
        <v>17.190000000000001</v>
      </c>
      <c r="Q886" s="7">
        <f t="shared" si="104"/>
        <v>82.38</v>
      </c>
      <c r="R886" s="7">
        <f t="shared" si="105"/>
        <v>34.380000000000003</v>
      </c>
      <c r="S886" s="7">
        <f t="shared" si="106"/>
        <v>47.999999999999993</v>
      </c>
      <c r="T886" s="9">
        <f t="shared" si="107"/>
        <v>0.58266569555717407</v>
      </c>
      <c r="U886" s="10">
        <v>1</v>
      </c>
    </row>
    <row r="887" spans="1:21" ht="15.6" x14ac:dyDescent="0.3">
      <c r="A887" s="11">
        <v>1597</v>
      </c>
      <c r="B887" s="12">
        <v>46165</v>
      </c>
      <c r="C887" s="4">
        <f t="shared" si="108"/>
        <v>2026</v>
      </c>
      <c r="D887" s="5">
        <f t="shared" si="109"/>
        <v>2</v>
      </c>
      <c r="E887" s="4">
        <f t="shared" si="110"/>
        <v>5</v>
      </c>
      <c r="F887" s="3" t="str">
        <f t="shared" si="111"/>
        <v>May</v>
      </c>
      <c r="G887" s="13" t="s">
        <v>20</v>
      </c>
      <c r="H887" s="13" t="s">
        <v>33</v>
      </c>
      <c r="I887" s="13" t="s">
        <v>2</v>
      </c>
      <c r="J887" s="13" t="s">
        <v>3</v>
      </c>
      <c r="K887" s="13" t="s">
        <v>14</v>
      </c>
      <c r="L887" s="13" t="s">
        <v>44</v>
      </c>
      <c r="M887" s="14">
        <v>1</v>
      </c>
      <c r="N887" s="15">
        <v>136.66999999999999</v>
      </c>
      <c r="O887" s="16">
        <v>0.05</v>
      </c>
      <c r="P887" s="15">
        <v>67.099999999999994</v>
      </c>
      <c r="Q887" s="15">
        <f t="shared" si="104"/>
        <v>129.83649999999997</v>
      </c>
      <c r="R887" s="15">
        <f t="shared" si="105"/>
        <v>67.099999999999994</v>
      </c>
      <c r="S887" s="15">
        <f t="shared" si="106"/>
        <v>62.736499999999978</v>
      </c>
      <c r="T887" s="17">
        <f t="shared" si="107"/>
        <v>0.48319617364916639</v>
      </c>
      <c r="U887" s="18">
        <v>1</v>
      </c>
    </row>
    <row r="888" spans="1:21" ht="15.6" x14ac:dyDescent="0.3">
      <c r="A888" s="2">
        <v>2273</v>
      </c>
      <c r="B888" s="3">
        <v>46165</v>
      </c>
      <c r="C888" s="4">
        <f t="shared" si="108"/>
        <v>2026</v>
      </c>
      <c r="D888" s="5">
        <f t="shared" si="109"/>
        <v>2</v>
      </c>
      <c r="E888" s="4">
        <f t="shared" si="110"/>
        <v>5</v>
      </c>
      <c r="F888" s="3" t="str">
        <f t="shared" si="111"/>
        <v>May</v>
      </c>
      <c r="G888" s="4" t="s">
        <v>11</v>
      </c>
      <c r="H888" s="4" t="s">
        <v>12</v>
      </c>
      <c r="I888" s="4" t="s">
        <v>19</v>
      </c>
      <c r="J888" s="4" t="s">
        <v>13</v>
      </c>
      <c r="K888" s="4" t="s">
        <v>34</v>
      </c>
      <c r="L888" s="4" t="s">
        <v>42</v>
      </c>
      <c r="M888" s="6">
        <v>2</v>
      </c>
      <c r="N888" s="7">
        <v>35.700000000000003</v>
      </c>
      <c r="O888" s="8">
        <v>0</v>
      </c>
      <c r="P888" s="7">
        <v>13.52</v>
      </c>
      <c r="Q888" s="7">
        <f t="shared" si="104"/>
        <v>71.400000000000006</v>
      </c>
      <c r="R888" s="7">
        <f t="shared" si="105"/>
        <v>27.04</v>
      </c>
      <c r="S888" s="7">
        <f t="shared" si="106"/>
        <v>44.360000000000007</v>
      </c>
      <c r="T888" s="9">
        <f t="shared" si="107"/>
        <v>0.62128851540616248</v>
      </c>
      <c r="U888" s="10">
        <v>1</v>
      </c>
    </row>
    <row r="889" spans="1:21" ht="15.6" x14ac:dyDescent="0.3">
      <c r="A889" s="11">
        <v>2931</v>
      </c>
      <c r="B889" s="12">
        <v>46165</v>
      </c>
      <c r="C889" s="4">
        <f t="shared" si="108"/>
        <v>2026</v>
      </c>
      <c r="D889" s="5">
        <f t="shared" si="109"/>
        <v>2</v>
      </c>
      <c r="E889" s="4">
        <f t="shared" si="110"/>
        <v>5</v>
      </c>
      <c r="F889" s="3" t="str">
        <f t="shared" si="111"/>
        <v>May</v>
      </c>
      <c r="G889" s="13" t="s">
        <v>0</v>
      </c>
      <c r="H889" s="13" t="s">
        <v>1</v>
      </c>
      <c r="I889" s="13" t="s">
        <v>2</v>
      </c>
      <c r="J889" s="13" t="s">
        <v>3</v>
      </c>
      <c r="K889" s="13" t="s">
        <v>4</v>
      </c>
      <c r="L889" s="13" t="s">
        <v>30</v>
      </c>
      <c r="M889" s="14">
        <v>1</v>
      </c>
      <c r="N889" s="15">
        <v>100.87</v>
      </c>
      <c r="O889" s="16">
        <v>0</v>
      </c>
      <c r="P889" s="15">
        <v>50.4</v>
      </c>
      <c r="Q889" s="15">
        <f t="shared" si="104"/>
        <v>100.87</v>
      </c>
      <c r="R889" s="15">
        <f t="shared" si="105"/>
        <v>50.4</v>
      </c>
      <c r="S889" s="15">
        <f t="shared" si="106"/>
        <v>50.470000000000006</v>
      </c>
      <c r="T889" s="17">
        <f t="shared" si="107"/>
        <v>0.5003469812630118</v>
      </c>
      <c r="U889" s="18">
        <v>1</v>
      </c>
    </row>
    <row r="890" spans="1:21" ht="15.6" x14ac:dyDescent="0.3">
      <c r="A890" s="2">
        <v>4143</v>
      </c>
      <c r="B890" s="3">
        <v>46165</v>
      </c>
      <c r="C890" s="4">
        <f t="shared" si="108"/>
        <v>2026</v>
      </c>
      <c r="D890" s="5">
        <f t="shared" si="109"/>
        <v>2</v>
      </c>
      <c r="E890" s="4">
        <f t="shared" si="110"/>
        <v>5</v>
      </c>
      <c r="F890" s="3" t="str">
        <f t="shared" si="111"/>
        <v>May</v>
      </c>
      <c r="G890" s="4" t="s">
        <v>11</v>
      </c>
      <c r="H890" s="4" t="s">
        <v>52</v>
      </c>
      <c r="I890" s="4" t="s">
        <v>19</v>
      </c>
      <c r="J890" s="4" t="s">
        <v>3</v>
      </c>
      <c r="K890" s="4" t="s">
        <v>14</v>
      </c>
      <c r="L890" s="4" t="s">
        <v>44</v>
      </c>
      <c r="M890" s="6">
        <v>1</v>
      </c>
      <c r="N890" s="7">
        <v>130.80000000000001</v>
      </c>
      <c r="O890" s="8">
        <v>0</v>
      </c>
      <c r="P890" s="7">
        <v>68.7</v>
      </c>
      <c r="Q890" s="7">
        <f t="shared" si="104"/>
        <v>130.80000000000001</v>
      </c>
      <c r="R890" s="7">
        <f t="shared" si="105"/>
        <v>68.7</v>
      </c>
      <c r="S890" s="7">
        <f t="shared" si="106"/>
        <v>62.100000000000009</v>
      </c>
      <c r="T890" s="9">
        <f t="shared" si="107"/>
        <v>0.4747706422018349</v>
      </c>
      <c r="U890" s="10">
        <v>1</v>
      </c>
    </row>
    <row r="891" spans="1:21" ht="15.6" x14ac:dyDescent="0.3">
      <c r="A891" s="11">
        <v>4504</v>
      </c>
      <c r="B891" s="12">
        <v>46165</v>
      </c>
      <c r="C891" s="4">
        <f t="shared" si="108"/>
        <v>2026</v>
      </c>
      <c r="D891" s="5">
        <f t="shared" si="109"/>
        <v>2</v>
      </c>
      <c r="E891" s="4">
        <f t="shared" si="110"/>
        <v>5</v>
      </c>
      <c r="F891" s="3" t="str">
        <f t="shared" si="111"/>
        <v>May</v>
      </c>
      <c r="G891" s="13" t="s">
        <v>0</v>
      </c>
      <c r="H891" s="13" t="s">
        <v>36</v>
      </c>
      <c r="I891" s="13" t="s">
        <v>28</v>
      </c>
      <c r="J891" s="13" t="s">
        <v>3</v>
      </c>
      <c r="K891" s="13" t="s">
        <v>9</v>
      </c>
      <c r="L891" s="13" t="s">
        <v>37</v>
      </c>
      <c r="M891" s="14">
        <v>1</v>
      </c>
      <c r="N891" s="15">
        <v>153.88999999999999</v>
      </c>
      <c r="O891" s="16">
        <v>0</v>
      </c>
      <c r="P891" s="15">
        <v>79.64</v>
      </c>
      <c r="Q891" s="15">
        <f t="shared" si="104"/>
        <v>153.88999999999999</v>
      </c>
      <c r="R891" s="15">
        <f t="shared" si="105"/>
        <v>79.64</v>
      </c>
      <c r="S891" s="15">
        <f t="shared" si="106"/>
        <v>74.249999999999986</v>
      </c>
      <c r="T891" s="17">
        <f t="shared" si="107"/>
        <v>0.4824874910650464</v>
      </c>
      <c r="U891" s="18">
        <v>1</v>
      </c>
    </row>
    <row r="892" spans="1:21" ht="15.6" x14ac:dyDescent="0.3">
      <c r="A892" s="2">
        <v>656</v>
      </c>
      <c r="B892" s="3">
        <v>46166</v>
      </c>
      <c r="C892" s="4">
        <f t="shared" si="108"/>
        <v>2026</v>
      </c>
      <c r="D892" s="5">
        <f t="shared" si="109"/>
        <v>2</v>
      </c>
      <c r="E892" s="4">
        <f t="shared" si="110"/>
        <v>5</v>
      </c>
      <c r="F892" s="3" t="str">
        <f t="shared" si="111"/>
        <v>May</v>
      </c>
      <c r="G892" s="4" t="s">
        <v>20</v>
      </c>
      <c r="H892" s="4" t="s">
        <v>31</v>
      </c>
      <c r="I892" s="4" t="s">
        <v>2</v>
      </c>
      <c r="J892" s="4" t="s">
        <v>13</v>
      </c>
      <c r="K892" s="4" t="s">
        <v>23</v>
      </c>
      <c r="L892" s="4" t="s">
        <v>51</v>
      </c>
      <c r="M892" s="6">
        <v>1</v>
      </c>
      <c r="N892" s="7">
        <v>122.51</v>
      </c>
      <c r="O892" s="8">
        <v>0.15</v>
      </c>
      <c r="P892" s="7">
        <v>62.2</v>
      </c>
      <c r="Q892" s="7">
        <f t="shared" si="104"/>
        <v>104.1335</v>
      </c>
      <c r="R892" s="7">
        <f t="shared" si="105"/>
        <v>62.2</v>
      </c>
      <c r="S892" s="7">
        <f t="shared" si="106"/>
        <v>41.933499999999995</v>
      </c>
      <c r="T892" s="9">
        <f t="shared" si="107"/>
        <v>0.40268981643755369</v>
      </c>
      <c r="U892" s="10">
        <v>1</v>
      </c>
    </row>
    <row r="893" spans="1:21" ht="15.6" x14ac:dyDescent="0.3">
      <c r="A893" s="11">
        <v>979</v>
      </c>
      <c r="B893" s="12">
        <v>46166</v>
      </c>
      <c r="C893" s="4">
        <f t="shared" si="108"/>
        <v>2026</v>
      </c>
      <c r="D893" s="5">
        <f t="shared" si="109"/>
        <v>2</v>
      </c>
      <c r="E893" s="4">
        <f t="shared" si="110"/>
        <v>5</v>
      </c>
      <c r="F893" s="3" t="str">
        <f t="shared" si="111"/>
        <v>May</v>
      </c>
      <c r="G893" s="13" t="s">
        <v>20</v>
      </c>
      <c r="H893" s="13" t="s">
        <v>21</v>
      </c>
      <c r="I893" s="13" t="s">
        <v>8</v>
      </c>
      <c r="J893" s="13" t="s">
        <v>3</v>
      </c>
      <c r="K893" s="13" t="s">
        <v>4</v>
      </c>
      <c r="L893" s="13" t="s">
        <v>5</v>
      </c>
      <c r="M893" s="14">
        <v>8</v>
      </c>
      <c r="N893" s="15">
        <v>79.94</v>
      </c>
      <c r="O893" s="16">
        <v>0.15</v>
      </c>
      <c r="P893" s="15">
        <v>41.65</v>
      </c>
      <c r="Q893" s="15">
        <f t="shared" si="104"/>
        <v>543.59199999999998</v>
      </c>
      <c r="R893" s="15">
        <f t="shared" si="105"/>
        <v>333.2</v>
      </c>
      <c r="S893" s="15">
        <f t="shared" si="106"/>
        <v>210.392</v>
      </c>
      <c r="T893" s="17">
        <f t="shared" si="107"/>
        <v>0.38704028021015763</v>
      </c>
      <c r="U893" s="18">
        <v>1</v>
      </c>
    </row>
    <row r="894" spans="1:21" ht="15.6" x14ac:dyDescent="0.3">
      <c r="A894" s="2">
        <v>1510</v>
      </c>
      <c r="B894" s="3">
        <v>46166</v>
      </c>
      <c r="C894" s="4">
        <f t="shared" si="108"/>
        <v>2026</v>
      </c>
      <c r="D894" s="5">
        <f t="shared" si="109"/>
        <v>2</v>
      </c>
      <c r="E894" s="4">
        <f t="shared" si="110"/>
        <v>5</v>
      </c>
      <c r="F894" s="3" t="str">
        <f t="shared" si="111"/>
        <v>May</v>
      </c>
      <c r="G894" s="4" t="s">
        <v>20</v>
      </c>
      <c r="H894" s="4" t="s">
        <v>31</v>
      </c>
      <c r="I894" s="4" t="s">
        <v>2</v>
      </c>
      <c r="J894" s="4" t="s">
        <v>13</v>
      </c>
      <c r="K894" s="4" t="s">
        <v>4</v>
      </c>
      <c r="L894" s="4" t="s">
        <v>22</v>
      </c>
      <c r="M894" s="6">
        <v>2</v>
      </c>
      <c r="N894" s="7">
        <v>50.78</v>
      </c>
      <c r="O894" s="8">
        <v>0.05</v>
      </c>
      <c r="P894" s="7">
        <v>23.03</v>
      </c>
      <c r="Q894" s="7">
        <f t="shared" si="104"/>
        <v>96.481999999999999</v>
      </c>
      <c r="R894" s="7">
        <f t="shared" si="105"/>
        <v>46.06</v>
      </c>
      <c r="S894" s="7">
        <f t="shared" si="106"/>
        <v>50.421999999999997</v>
      </c>
      <c r="T894" s="9">
        <f t="shared" si="107"/>
        <v>0.52260525279326708</v>
      </c>
      <c r="U894" s="10">
        <v>1</v>
      </c>
    </row>
    <row r="895" spans="1:21" ht="15.6" x14ac:dyDescent="0.3">
      <c r="A895" s="11">
        <v>1959</v>
      </c>
      <c r="B895" s="12">
        <v>46166</v>
      </c>
      <c r="C895" s="4">
        <f t="shared" si="108"/>
        <v>2026</v>
      </c>
      <c r="D895" s="5">
        <f t="shared" si="109"/>
        <v>2</v>
      </c>
      <c r="E895" s="4">
        <f t="shared" si="110"/>
        <v>5</v>
      </c>
      <c r="F895" s="3" t="str">
        <f t="shared" si="111"/>
        <v>May</v>
      </c>
      <c r="G895" s="13" t="s">
        <v>0</v>
      </c>
      <c r="H895" s="13" t="s">
        <v>50</v>
      </c>
      <c r="I895" s="13" t="s">
        <v>28</v>
      </c>
      <c r="J895" s="13" t="s">
        <v>16</v>
      </c>
      <c r="K895" s="13" t="s">
        <v>4</v>
      </c>
      <c r="L895" s="13" t="s">
        <v>5</v>
      </c>
      <c r="M895" s="14">
        <v>2</v>
      </c>
      <c r="N895" s="15">
        <v>80.59</v>
      </c>
      <c r="O895" s="16">
        <v>0.05</v>
      </c>
      <c r="P895" s="15">
        <v>41.44</v>
      </c>
      <c r="Q895" s="15">
        <f t="shared" si="104"/>
        <v>153.12100000000001</v>
      </c>
      <c r="R895" s="15">
        <f t="shared" si="105"/>
        <v>82.88</v>
      </c>
      <c r="S895" s="15">
        <f t="shared" si="106"/>
        <v>70.241000000000014</v>
      </c>
      <c r="T895" s="17">
        <f t="shared" si="107"/>
        <v>0.45872871781140412</v>
      </c>
      <c r="U895" s="18">
        <v>1</v>
      </c>
    </row>
    <row r="896" spans="1:21" ht="15.6" x14ac:dyDescent="0.3">
      <c r="A896" s="2">
        <v>2089</v>
      </c>
      <c r="B896" s="3">
        <v>46166</v>
      </c>
      <c r="C896" s="4">
        <f t="shared" si="108"/>
        <v>2026</v>
      </c>
      <c r="D896" s="5">
        <f t="shared" si="109"/>
        <v>2</v>
      </c>
      <c r="E896" s="4">
        <f t="shared" si="110"/>
        <v>5</v>
      </c>
      <c r="F896" s="3" t="str">
        <f t="shared" si="111"/>
        <v>May</v>
      </c>
      <c r="G896" s="4" t="s">
        <v>0</v>
      </c>
      <c r="H896" s="4" t="s">
        <v>50</v>
      </c>
      <c r="I896" s="4" t="s">
        <v>28</v>
      </c>
      <c r="J896" s="4" t="s">
        <v>13</v>
      </c>
      <c r="K896" s="4" t="s">
        <v>34</v>
      </c>
      <c r="L896" s="4" t="s">
        <v>42</v>
      </c>
      <c r="M896" s="6">
        <v>3</v>
      </c>
      <c r="N896" s="7">
        <v>35.75</v>
      </c>
      <c r="O896" s="8">
        <v>0.15</v>
      </c>
      <c r="P896" s="7">
        <v>13.54</v>
      </c>
      <c r="Q896" s="7">
        <f t="shared" si="104"/>
        <v>91.162499999999994</v>
      </c>
      <c r="R896" s="7">
        <f t="shared" si="105"/>
        <v>40.619999999999997</v>
      </c>
      <c r="S896" s="7">
        <f t="shared" si="106"/>
        <v>50.542499999999997</v>
      </c>
      <c r="T896" s="9">
        <f t="shared" si="107"/>
        <v>0.55442204853969557</v>
      </c>
      <c r="U896" s="10">
        <v>1</v>
      </c>
    </row>
    <row r="897" spans="1:21" ht="15.6" x14ac:dyDescent="0.3">
      <c r="A897" s="11">
        <v>2446</v>
      </c>
      <c r="B897" s="12">
        <v>46166</v>
      </c>
      <c r="C897" s="4">
        <f t="shared" si="108"/>
        <v>2026</v>
      </c>
      <c r="D897" s="5">
        <f t="shared" si="109"/>
        <v>2</v>
      </c>
      <c r="E897" s="4">
        <f t="shared" si="110"/>
        <v>5</v>
      </c>
      <c r="F897" s="3" t="str">
        <f t="shared" si="111"/>
        <v>May</v>
      </c>
      <c r="G897" s="13" t="s">
        <v>6</v>
      </c>
      <c r="H897" s="13" t="s">
        <v>43</v>
      </c>
      <c r="I897" s="13" t="s">
        <v>2</v>
      </c>
      <c r="J897" s="13" t="s">
        <v>13</v>
      </c>
      <c r="K897" s="13" t="s">
        <v>23</v>
      </c>
      <c r="L897" s="13" t="s">
        <v>29</v>
      </c>
      <c r="M897" s="14">
        <v>5</v>
      </c>
      <c r="N897" s="15">
        <v>195.78</v>
      </c>
      <c r="O897" s="16">
        <v>0.1</v>
      </c>
      <c r="P897" s="15">
        <v>101.98</v>
      </c>
      <c r="Q897" s="15">
        <f t="shared" si="104"/>
        <v>881.01</v>
      </c>
      <c r="R897" s="15">
        <f t="shared" si="105"/>
        <v>509.90000000000003</v>
      </c>
      <c r="S897" s="15">
        <f t="shared" si="106"/>
        <v>371.10999999999996</v>
      </c>
      <c r="T897" s="17">
        <f t="shared" si="107"/>
        <v>0.4212324491208953</v>
      </c>
      <c r="U897" s="18">
        <v>1</v>
      </c>
    </row>
    <row r="898" spans="1:21" ht="15.6" x14ac:dyDescent="0.3">
      <c r="A898" s="2">
        <v>2847</v>
      </c>
      <c r="B898" s="3">
        <v>46166</v>
      </c>
      <c r="C898" s="4">
        <f t="shared" si="108"/>
        <v>2026</v>
      </c>
      <c r="D898" s="5">
        <f t="shared" si="109"/>
        <v>2</v>
      </c>
      <c r="E898" s="4">
        <f t="shared" si="110"/>
        <v>5</v>
      </c>
      <c r="F898" s="3" t="str">
        <f t="shared" si="111"/>
        <v>May</v>
      </c>
      <c r="G898" s="4" t="s">
        <v>20</v>
      </c>
      <c r="H898" s="4" t="s">
        <v>47</v>
      </c>
      <c r="I898" s="4" t="s">
        <v>2</v>
      </c>
      <c r="J898" s="4" t="s">
        <v>3</v>
      </c>
      <c r="K898" s="4" t="s">
        <v>23</v>
      </c>
      <c r="L898" s="4" t="s">
        <v>51</v>
      </c>
      <c r="M898" s="6">
        <v>2</v>
      </c>
      <c r="N898" s="7">
        <v>125.95</v>
      </c>
      <c r="O898" s="8">
        <v>0.05</v>
      </c>
      <c r="P898" s="7">
        <v>61.74</v>
      </c>
      <c r="Q898" s="7">
        <f t="shared" ref="Q898:Q961" si="112">M898*N898*(1-O898)</f>
        <v>239.30500000000001</v>
      </c>
      <c r="R898" s="7">
        <f t="shared" ref="R898:R961" si="113">M898*P898</f>
        <v>123.48</v>
      </c>
      <c r="S898" s="7">
        <f t="shared" ref="S898:S961" si="114">Q898-R898</f>
        <v>115.825</v>
      </c>
      <c r="T898" s="9">
        <f t="shared" ref="T898:T961" si="115">IFERROR(S898/Q898,0)</f>
        <v>0.48400576669940032</v>
      </c>
      <c r="U898" s="10">
        <v>1</v>
      </c>
    </row>
    <row r="899" spans="1:21" ht="15.6" x14ac:dyDescent="0.3">
      <c r="A899" s="11">
        <v>3454</v>
      </c>
      <c r="B899" s="12">
        <v>46166</v>
      </c>
      <c r="C899" s="4">
        <f t="shared" ref="C899:C962" si="116">YEAR(B899)</f>
        <v>2026</v>
      </c>
      <c r="D899" s="5">
        <f t="shared" ref="D899:D962" si="117">ROUNDUP(MONTH(B899)/3,0)</f>
        <v>2</v>
      </c>
      <c r="E899" s="4">
        <f t="shared" ref="E899:E962" si="118">MONTH(B899)</f>
        <v>5</v>
      </c>
      <c r="F899" s="3" t="str">
        <f t="shared" ref="F899:F962" si="119">TEXT(B899,"MMM")</f>
        <v>May</v>
      </c>
      <c r="G899" s="13" t="s">
        <v>20</v>
      </c>
      <c r="H899" s="13" t="s">
        <v>31</v>
      </c>
      <c r="I899" s="13" t="s">
        <v>2</v>
      </c>
      <c r="J899" s="13" t="s">
        <v>13</v>
      </c>
      <c r="K899" s="13" t="s">
        <v>34</v>
      </c>
      <c r="L899" s="13" t="s">
        <v>35</v>
      </c>
      <c r="M899" s="14">
        <v>2</v>
      </c>
      <c r="N899" s="15">
        <v>41.32</v>
      </c>
      <c r="O899" s="16">
        <v>0</v>
      </c>
      <c r="P899" s="15">
        <v>14.91</v>
      </c>
      <c r="Q899" s="15">
        <f t="shared" si="112"/>
        <v>82.64</v>
      </c>
      <c r="R899" s="15">
        <f t="shared" si="113"/>
        <v>29.82</v>
      </c>
      <c r="S899" s="15">
        <f t="shared" si="114"/>
        <v>52.82</v>
      </c>
      <c r="T899" s="17">
        <f t="shared" si="115"/>
        <v>0.63915779283639884</v>
      </c>
      <c r="U899" s="18">
        <v>1</v>
      </c>
    </row>
    <row r="900" spans="1:21" ht="15.6" x14ac:dyDescent="0.3">
      <c r="A900" s="2">
        <v>4472</v>
      </c>
      <c r="B900" s="3">
        <v>46166</v>
      </c>
      <c r="C900" s="4">
        <f t="shared" si="116"/>
        <v>2026</v>
      </c>
      <c r="D900" s="5">
        <f t="shared" si="117"/>
        <v>2</v>
      </c>
      <c r="E900" s="4">
        <f t="shared" si="118"/>
        <v>5</v>
      </c>
      <c r="F900" s="3" t="str">
        <f t="shared" si="119"/>
        <v>May</v>
      </c>
      <c r="G900" s="4" t="s">
        <v>20</v>
      </c>
      <c r="H900" s="4" t="s">
        <v>33</v>
      </c>
      <c r="I900" s="4" t="s">
        <v>28</v>
      </c>
      <c r="J900" s="4" t="s">
        <v>13</v>
      </c>
      <c r="K900" s="4" t="s">
        <v>9</v>
      </c>
      <c r="L900" s="4" t="s">
        <v>17</v>
      </c>
      <c r="M900" s="6">
        <v>2</v>
      </c>
      <c r="N900" s="7">
        <v>144.01</v>
      </c>
      <c r="O900" s="8">
        <v>0</v>
      </c>
      <c r="P900" s="7">
        <v>79.37</v>
      </c>
      <c r="Q900" s="7">
        <f t="shared" si="112"/>
        <v>288.02</v>
      </c>
      <c r="R900" s="7">
        <f t="shared" si="113"/>
        <v>158.74</v>
      </c>
      <c r="S900" s="7">
        <f t="shared" si="114"/>
        <v>129.27999999999997</v>
      </c>
      <c r="T900" s="9">
        <f t="shared" si="115"/>
        <v>0.44885771821401282</v>
      </c>
      <c r="U900" s="10">
        <v>1</v>
      </c>
    </row>
    <row r="901" spans="1:21" ht="15.6" x14ac:dyDescent="0.3">
      <c r="A901" s="11">
        <v>4852</v>
      </c>
      <c r="B901" s="12">
        <v>46166</v>
      </c>
      <c r="C901" s="4">
        <f t="shared" si="116"/>
        <v>2026</v>
      </c>
      <c r="D901" s="5">
        <f t="shared" si="117"/>
        <v>2</v>
      </c>
      <c r="E901" s="4">
        <f t="shared" si="118"/>
        <v>5</v>
      </c>
      <c r="F901" s="3" t="str">
        <f t="shared" si="119"/>
        <v>May</v>
      </c>
      <c r="G901" s="13" t="s">
        <v>0</v>
      </c>
      <c r="H901" s="13" t="s">
        <v>50</v>
      </c>
      <c r="I901" s="13" t="s">
        <v>2</v>
      </c>
      <c r="J901" s="13" t="s">
        <v>16</v>
      </c>
      <c r="K901" s="13" t="s">
        <v>4</v>
      </c>
      <c r="L901" s="13" t="s">
        <v>22</v>
      </c>
      <c r="M901" s="14">
        <v>2</v>
      </c>
      <c r="N901" s="15">
        <v>51.17</v>
      </c>
      <c r="O901" s="16">
        <v>0.05</v>
      </c>
      <c r="P901" s="15">
        <v>21.97</v>
      </c>
      <c r="Q901" s="15">
        <f t="shared" si="112"/>
        <v>97.222999999999999</v>
      </c>
      <c r="R901" s="15">
        <f t="shared" si="113"/>
        <v>43.94</v>
      </c>
      <c r="S901" s="15">
        <f t="shared" si="114"/>
        <v>53.283000000000001</v>
      </c>
      <c r="T901" s="17">
        <f t="shared" si="115"/>
        <v>0.54804932989107513</v>
      </c>
      <c r="U901" s="18">
        <v>1</v>
      </c>
    </row>
    <row r="902" spans="1:21" ht="15.6" x14ac:dyDescent="0.3">
      <c r="A902" s="2">
        <v>4959</v>
      </c>
      <c r="B902" s="3">
        <v>46166</v>
      </c>
      <c r="C902" s="4">
        <f t="shared" si="116"/>
        <v>2026</v>
      </c>
      <c r="D902" s="5">
        <f t="shared" si="117"/>
        <v>2</v>
      </c>
      <c r="E902" s="4">
        <f t="shared" si="118"/>
        <v>5</v>
      </c>
      <c r="F902" s="3" t="str">
        <f t="shared" si="119"/>
        <v>May</v>
      </c>
      <c r="G902" s="4" t="s">
        <v>0</v>
      </c>
      <c r="H902" s="4" t="s">
        <v>1</v>
      </c>
      <c r="I902" s="4" t="s">
        <v>8</v>
      </c>
      <c r="J902" s="4" t="s">
        <v>16</v>
      </c>
      <c r="K902" s="4" t="s">
        <v>23</v>
      </c>
      <c r="L902" s="4" t="s">
        <v>40</v>
      </c>
      <c r="M902" s="6">
        <v>6</v>
      </c>
      <c r="N902" s="7">
        <v>83.58</v>
      </c>
      <c r="O902" s="8">
        <v>0.2</v>
      </c>
      <c r="P902" s="7">
        <v>40.5</v>
      </c>
      <c r="Q902" s="7">
        <f t="shared" si="112"/>
        <v>401.18400000000003</v>
      </c>
      <c r="R902" s="7">
        <f t="shared" si="113"/>
        <v>243</v>
      </c>
      <c r="S902" s="7">
        <f t="shared" si="114"/>
        <v>158.18400000000003</v>
      </c>
      <c r="T902" s="9">
        <f t="shared" si="115"/>
        <v>0.39429289303661169</v>
      </c>
      <c r="U902" s="10">
        <v>1</v>
      </c>
    </row>
    <row r="903" spans="1:21" ht="15.6" x14ac:dyDescent="0.3">
      <c r="A903" s="11">
        <v>5056</v>
      </c>
      <c r="B903" s="12">
        <v>46166</v>
      </c>
      <c r="C903" s="4">
        <f t="shared" si="116"/>
        <v>2026</v>
      </c>
      <c r="D903" s="5">
        <f t="shared" si="117"/>
        <v>2</v>
      </c>
      <c r="E903" s="4">
        <f t="shared" si="118"/>
        <v>5</v>
      </c>
      <c r="F903" s="3" t="str">
        <f t="shared" si="119"/>
        <v>May</v>
      </c>
      <c r="G903" s="13" t="s">
        <v>11</v>
      </c>
      <c r="H903" s="13" t="s">
        <v>52</v>
      </c>
      <c r="I903" s="13" t="s">
        <v>28</v>
      </c>
      <c r="J903" s="13" t="s">
        <v>3</v>
      </c>
      <c r="K903" s="13" t="s">
        <v>23</v>
      </c>
      <c r="L903" s="13" t="s">
        <v>40</v>
      </c>
      <c r="M903" s="14">
        <v>2</v>
      </c>
      <c r="N903" s="15">
        <v>80.010000000000005</v>
      </c>
      <c r="O903" s="16">
        <v>0</v>
      </c>
      <c r="P903" s="15">
        <v>38.54</v>
      </c>
      <c r="Q903" s="15">
        <f t="shared" si="112"/>
        <v>160.02000000000001</v>
      </c>
      <c r="R903" s="15">
        <f t="shared" si="113"/>
        <v>77.08</v>
      </c>
      <c r="S903" s="15">
        <f t="shared" si="114"/>
        <v>82.940000000000012</v>
      </c>
      <c r="T903" s="17">
        <f t="shared" si="115"/>
        <v>0.51831021122359711</v>
      </c>
      <c r="U903" s="18">
        <v>1</v>
      </c>
    </row>
    <row r="904" spans="1:21" ht="15.6" x14ac:dyDescent="0.3">
      <c r="A904" s="2">
        <v>1152</v>
      </c>
      <c r="B904" s="3">
        <v>46167</v>
      </c>
      <c r="C904" s="4">
        <f t="shared" si="116"/>
        <v>2026</v>
      </c>
      <c r="D904" s="5">
        <f t="shared" si="117"/>
        <v>2</v>
      </c>
      <c r="E904" s="4">
        <f t="shared" si="118"/>
        <v>5</v>
      </c>
      <c r="F904" s="3" t="str">
        <f t="shared" si="119"/>
        <v>May</v>
      </c>
      <c r="G904" s="4" t="s">
        <v>20</v>
      </c>
      <c r="H904" s="4" t="s">
        <v>31</v>
      </c>
      <c r="I904" s="4" t="s">
        <v>2</v>
      </c>
      <c r="J904" s="4" t="s">
        <v>13</v>
      </c>
      <c r="K904" s="4" t="s">
        <v>9</v>
      </c>
      <c r="L904" s="4" t="s">
        <v>10</v>
      </c>
      <c r="M904" s="6">
        <v>2</v>
      </c>
      <c r="N904" s="7">
        <v>94.4</v>
      </c>
      <c r="O904" s="8">
        <v>0</v>
      </c>
      <c r="P904" s="7">
        <v>46.39</v>
      </c>
      <c r="Q904" s="7">
        <f t="shared" si="112"/>
        <v>188.8</v>
      </c>
      <c r="R904" s="7">
        <f t="shared" si="113"/>
        <v>92.78</v>
      </c>
      <c r="S904" s="7">
        <f t="shared" si="114"/>
        <v>96.02000000000001</v>
      </c>
      <c r="T904" s="9">
        <f t="shared" si="115"/>
        <v>0.50858050847457625</v>
      </c>
      <c r="U904" s="10">
        <v>1</v>
      </c>
    </row>
    <row r="905" spans="1:21" ht="15.6" x14ac:dyDescent="0.3">
      <c r="A905" s="11">
        <v>3919</v>
      </c>
      <c r="B905" s="12">
        <v>46167</v>
      </c>
      <c r="C905" s="4">
        <f t="shared" si="116"/>
        <v>2026</v>
      </c>
      <c r="D905" s="5">
        <f t="shared" si="117"/>
        <v>2</v>
      </c>
      <c r="E905" s="4">
        <f t="shared" si="118"/>
        <v>5</v>
      </c>
      <c r="F905" s="3" t="str">
        <f t="shared" si="119"/>
        <v>May</v>
      </c>
      <c r="G905" s="13" t="s">
        <v>11</v>
      </c>
      <c r="H905" s="13" t="s">
        <v>12</v>
      </c>
      <c r="I905" s="13" t="s">
        <v>19</v>
      </c>
      <c r="J905" s="13" t="s">
        <v>16</v>
      </c>
      <c r="K905" s="13" t="s">
        <v>9</v>
      </c>
      <c r="L905" s="13" t="s">
        <v>37</v>
      </c>
      <c r="M905" s="14">
        <v>6</v>
      </c>
      <c r="N905" s="15">
        <v>157.33000000000001</v>
      </c>
      <c r="O905" s="16">
        <v>0</v>
      </c>
      <c r="P905" s="15">
        <v>78.849999999999994</v>
      </c>
      <c r="Q905" s="15">
        <f t="shared" si="112"/>
        <v>943.98</v>
      </c>
      <c r="R905" s="15">
        <f t="shared" si="113"/>
        <v>473.09999999999997</v>
      </c>
      <c r="S905" s="15">
        <f t="shared" si="114"/>
        <v>470.88000000000005</v>
      </c>
      <c r="T905" s="17">
        <f t="shared" si="115"/>
        <v>0.4988241276298227</v>
      </c>
      <c r="U905" s="18">
        <v>1</v>
      </c>
    </row>
    <row r="906" spans="1:21" ht="15.6" x14ac:dyDescent="0.3">
      <c r="A906" s="2">
        <v>4202</v>
      </c>
      <c r="B906" s="3">
        <v>46167</v>
      </c>
      <c r="C906" s="4">
        <f t="shared" si="116"/>
        <v>2026</v>
      </c>
      <c r="D906" s="5">
        <f t="shared" si="117"/>
        <v>2</v>
      </c>
      <c r="E906" s="4">
        <f t="shared" si="118"/>
        <v>5</v>
      </c>
      <c r="F906" s="3" t="str">
        <f t="shared" si="119"/>
        <v>May</v>
      </c>
      <c r="G906" s="4" t="s">
        <v>11</v>
      </c>
      <c r="H906" s="4" t="s">
        <v>18</v>
      </c>
      <c r="I906" s="4" t="s">
        <v>2</v>
      </c>
      <c r="J906" s="4" t="s">
        <v>13</v>
      </c>
      <c r="K906" s="4" t="s">
        <v>23</v>
      </c>
      <c r="L906" s="4" t="s">
        <v>51</v>
      </c>
      <c r="M906" s="6">
        <v>1</v>
      </c>
      <c r="N906" s="7">
        <v>125.44</v>
      </c>
      <c r="O906" s="8">
        <v>0</v>
      </c>
      <c r="P906" s="7">
        <v>59.92</v>
      </c>
      <c r="Q906" s="7">
        <f t="shared" si="112"/>
        <v>125.44</v>
      </c>
      <c r="R906" s="7">
        <f t="shared" si="113"/>
        <v>59.92</v>
      </c>
      <c r="S906" s="7">
        <f t="shared" si="114"/>
        <v>65.52</v>
      </c>
      <c r="T906" s="9">
        <f t="shared" si="115"/>
        <v>0.5223214285714286</v>
      </c>
      <c r="U906" s="10">
        <v>1</v>
      </c>
    </row>
    <row r="907" spans="1:21" ht="15.6" x14ac:dyDescent="0.3">
      <c r="A907" s="11">
        <v>4274</v>
      </c>
      <c r="B907" s="12">
        <v>46167</v>
      </c>
      <c r="C907" s="4">
        <f t="shared" si="116"/>
        <v>2026</v>
      </c>
      <c r="D907" s="5">
        <f t="shared" si="117"/>
        <v>2</v>
      </c>
      <c r="E907" s="4">
        <f t="shared" si="118"/>
        <v>5</v>
      </c>
      <c r="F907" s="3" t="str">
        <f t="shared" si="119"/>
        <v>May</v>
      </c>
      <c r="G907" s="13" t="s">
        <v>6</v>
      </c>
      <c r="H907" s="13" t="s">
        <v>43</v>
      </c>
      <c r="I907" s="13" t="s">
        <v>28</v>
      </c>
      <c r="J907" s="13" t="s">
        <v>3</v>
      </c>
      <c r="K907" s="13" t="s">
        <v>34</v>
      </c>
      <c r="L907" s="13" t="s">
        <v>42</v>
      </c>
      <c r="M907" s="14">
        <v>2</v>
      </c>
      <c r="N907" s="15">
        <v>36.18</v>
      </c>
      <c r="O907" s="16">
        <v>0</v>
      </c>
      <c r="P907" s="15">
        <v>13.71</v>
      </c>
      <c r="Q907" s="15">
        <f t="shared" si="112"/>
        <v>72.36</v>
      </c>
      <c r="R907" s="15">
        <f t="shared" si="113"/>
        <v>27.42</v>
      </c>
      <c r="S907" s="15">
        <f t="shared" si="114"/>
        <v>44.94</v>
      </c>
      <c r="T907" s="17">
        <f t="shared" si="115"/>
        <v>0.62106135986733002</v>
      </c>
      <c r="U907" s="18">
        <v>1</v>
      </c>
    </row>
    <row r="908" spans="1:21" ht="15.6" x14ac:dyDescent="0.3">
      <c r="A908" s="2">
        <v>4364</v>
      </c>
      <c r="B908" s="3">
        <v>46167</v>
      </c>
      <c r="C908" s="4">
        <f t="shared" si="116"/>
        <v>2026</v>
      </c>
      <c r="D908" s="5">
        <f t="shared" si="117"/>
        <v>2</v>
      </c>
      <c r="E908" s="4">
        <f t="shared" si="118"/>
        <v>5</v>
      </c>
      <c r="F908" s="3" t="str">
        <f t="shared" si="119"/>
        <v>May</v>
      </c>
      <c r="G908" s="4" t="s">
        <v>0</v>
      </c>
      <c r="H908" s="4" t="s">
        <v>50</v>
      </c>
      <c r="I908" s="4" t="s">
        <v>19</v>
      </c>
      <c r="J908" s="4" t="s">
        <v>3</v>
      </c>
      <c r="K908" s="4" t="s">
        <v>34</v>
      </c>
      <c r="L908" s="4" t="s">
        <v>35</v>
      </c>
      <c r="M908" s="6">
        <v>1</v>
      </c>
      <c r="N908" s="7">
        <v>41</v>
      </c>
      <c r="O908" s="8">
        <v>0.05</v>
      </c>
      <c r="P908" s="7">
        <v>14.51</v>
      </c>
      <c r="Q908" s="7">
        <f t="shared" si="112"/>
        <v>38.949999999999996</v>
      </c>
      <c r="R908" s="7">
        <f t="shared" si="113"/>
        <v>14.51</v>
      </c>
      <c r="S908" s="7">
        <f t="shared" si="114"/>
        <v>24.439999999999998</v>
      </c>
      <c r="T908" s="9">
        <f t="shared" si="115"/>
        <v>0.62747111681643131</v>
      </c>
      <c r="U908" s="10">
        <v>1</v>
      </c>
    </row>
    <row r="909" spans="1:21" ht="15.6" x14ac:dyDescent="0.3">
      <c r="A909" s="11">
        <v>4896</v>
      </c>
      <c r="B909" s="12">
        <v>46167</v>
      </c>
      <c r="C909" s="4">
        <f t="shared" si="116"/>
        <v>2026</v>
      </c>
      <c r="D909" s="5">
        <f t="shared" si="117"/>
        <v>2</v>
      </c>
      <c r="E909" s="4">
        <f t="shared" si="118"/>
        <v>5</v>
      </c>
      <c r="F909" s="3" t="str">
        <f t="shared" si="119"/>
        <v>May</v>
      </c>
      <c r="G909" s="13" t="s">
        <v>11</v>
      </c>
      <c r="H909" s="13" t="s">
        <v>25</v>
      </c>
      <c r="I909" s="13" t="s">
        <v>2</v>
      </c>
      <c r="J909" s="13" t="s">
        <v>3</v>
      </c>
      <c r="K909" s="13" t="s">
        <v>9</v>
      </c>
      <c r="L909" s="13" t="s">
        <v>46</v>
      </c>
      <c r="M909" s="14">
        <v>1</v>
      </c>
      <c r="N909" s="15">
        <v>72.33</v>
      </c>
      <c r="O909" s="16">
        <v>0.1</v>
      </c>
      <c r="P909" s="15">
        <v>32.61</v>
      </c>
      <c r="Q909" s="15">
        <f t="shared" si="112"/>
        <v>65.096999999999994</v>
      </c>
      <c r="R909" s="15">
        <f t="shared" si="113"/>
        <v>32.61</v>
      </c>
      <c r="S909" s="15">
        <f t="shared" si="114"/>
        <v>32.486999999999995</v>
      </c>
      <c r="T909" s="17">
        <f t="shared" si="115"/>
        <v>0.49905525600258072</v>
      </c>
      <c r="U909" s="18">
        <v>1</v>
      </c>
    </row>
    <row r="910" spans="1:21" ht="15.6" x14ac:dyDescent="0.3">
      <c r="A910" s="2">
        <v>5109</v>
      </c>
      <c r="B910" s="3">
        <v>46167</v>
      </c>
      <c r="C910" s="4">
        <f t="shared" si="116"/>
        <v>2026</v>
      </c>
      <c r="D910" s="5">
        <f t="shared" si="117"/>
        <v>2</v>
      </c>
      <c r="E910" s="4">
        <f t="shared" si="118"/>
        <v>5</v>
      </c>
      <c r="F910" s="3" t="str">
        <f t="shared" si="119"/>
        <v>May</v>
      </c>
      <c r="G910" s="4" t="s">
        <v>20</v>
      </c>
      <c r="H910" s="4" t="s">
        <v>21</v>
      </c>
      <c r="I910" s="4" t="s">
        <v>2</v>
      </c>
      <c r="J910" s="4" t="s">
        <v>16</v>
      </c>
      <c r="K910" s="4" t="s">
        <v>23</v>
      </c>
      <c r="L910" s="4" t="s">
        <v>51</v>
      </c>
      <c r="M910" s="6">
        <v>2</v>
      </c>
      <c r="N910" s="7">
        <v>125.42</v>
      </c>
      <c r="O910" s="8">
        <v>0</v>
      </c>
      <c r="P910" s="7">
        <v>62.28</v>
      </c>
      <c r="Q910" s="7">
        <f t="shared" si="112"/>
        <v>250.84</v>
      </c>
      <c r="R910" s="7">
        <f t="shared" si="113"/>
        <v>124.56</v>
      </c>
      <c r="S910" s="7">
        <f t="shared" si="114"/>
        <v>126.28</v>
      </c>
      <c r="T910" s="9">
        <f t="shared" si="115"/>
        <v>0.50342848030617127</v>
      </c>
      <c r="U910" s="10">
        <v>1</v>
      </c>
    </row>
    <row r="911" spans="1:21" ht="15.6" x14ac:dyDescent="0.3">
      <c r="A911" s="11">
        <v>289</v>
      </c>
      <c r="B911" s="12">
        <v>46168</v>
      </c>
      <c r="C911" s="4">
        <f t="shared" si="116"/>
        <v>2026</v>
      </c>
      <c r="D911" s="5">
        <f t="shared" si="117"/>
        <v>2</v>
      </c>
      <c r="E911" s="4">
        <f t="shared" si="118"/>
        <v>5</v>
      </c>
      <c r="F911" s="3" t="str">
        <f t="shared" si="119"/>
        <v>May</v>
      </c>
      <c r="G911" s="13" t="s">
        <v>0</v>
      </c>
      <c r="H911" s="13" t="s">
        <v>50</v>
      </c>
      <c r="I911" s="13" t="s">
        <v>2</v>
      </c>
      <c r="J911" s="13" t="s">
        <v>16</v>
      </c>
      <c r="K911" s="13" t="s">
        <v>4</v>
      </c>
      <c r="L911" s="13" t="s">
        <v>26</v>
      </c>
      <c r="M911" s="14">
        <v>2</v>
      </c>
      <c r="N911" s="15">
        <v>41.29</v>
      </c>
      <c r="O911" s="16">
        <v>0.15</v>
      </c>
      <c r="P911" s="15">
        <v>16.43</v>
      </c>
      <c r="Q911" s="15">
        <f t="shared" si="112"/>
        <v>70.192999999999998</v>
      </c>
      <c r="R911" s="15">
        <f t="shared" si="113"/>
        <v>32.86</v>
      </c>
      <c r="S911" s="15">
        <f t="shared" si="114"/>
        <v>37.332999999999998</v>
      </c>
      <c r="T911" s="17">
        <f t="shared" si="115"/>
        <v>0.531862151496588</v>
      </c>
      <c r="U911" s="18">
        <v>1</v>
      </c>
    </row>
    <row r="912" spans="1:21" ht="15.6" x14ac:dyDescent="0.3">
      <c r="A912" s="2">
        <v>4092</v>
      </c>
      <c r="B912" s="3">
        <v>46168</v>
      </c>
      <c r="C912" s="4">
        <f t="shared" si="116"/>
        <v>2026</v>
      </c>
      <c r="D912" s="5">
        <f t="shared" si="117"/>
        <v>2</v>
      </c>
      <c r="E912" s="4">
        <f t="shared" si="118"/>
        <v>5</v>
      </c>
      <c r="F912" s="3" t="str">
        <f t="shared" si="119"/>
        <v>May</v>
      </c>
      <c r="G912" s="4" t="s">
        <v>20</v>
      </c>
      <c r="H912" s="4" t="s">
        <v>33</v>
      </c>
      <c r="I912" s="4" t="s">
        <v>8</v>
      </c>
      <c r="J912" s="4" t="s">
        <v>16</v>
      </c>
      <c r="K912" s="4" t="s">
        <v>14</v>
      </c>
      <c r="L912" s="4" t="s">
        <v>44</v>
      </c>
      <c r="M912" s="6">
        <v>8</v>
      </c>
      <c r="N912" s="7">
        <v>131.4</v>
      </c>
      <c r="O912" s="8">
        <v>0.05</v>
      </c>
      <c r="P912" s="7">
        <v>66.489999999999995</v>
      </c>
      <c r="Q912" s="7">
        <f t="shared" si="112"/>
        <v>998.64</v>
      </c>
      <c r="R912" s="7">
        <f t="shared" si="113"/>
        <v>531.91999999999996</v>
      </c>
      <c r="S912" s="7">
        <f t="shared" si="114"/>
        <v>466.72</v>
      </c>
      <c r="T912" s="9">
        <f t="shared" si="115"/>
        <v>0.46735560362092449</v>
      </c>
      <c r="U912" s="10">
        <v>1</v>
      </c>
    </row>
    <row r="913" spans="1:21" ht="15.6" x14ac:dyDescent="0.3">
      <c r="A913" s="11">
        <v>4727</v>
      </c>
      <c r="B913" s="12">
        <v>46168</v>
      </c>
      <c r="C913" s="4">
        <f t="shared" si="116"/>
        <v>2026</v>
      </c>
      <c r="D913" s="5">
        <f t="shared" si="117"/>
        <v>2</v>
      </c>
      <c r="E913" s="4">
        <f t="shared" si="118"/>
        <v>5</v>
      </c>
      <c r="F913" s="3" t="str">
        <f t="shared" si="119"/>
        <v>May</v>
      </c>
      <c r="G913" s="13" t="s">
        <v>11</v>
      </c>
      <c r="H913" s="13" t="s">
        <v>52</v>
      </c>
      <c r="I913" s="13" t="s">
        <v>2</v>
      </c>
      <c r="J913" s="13" t="s">
        <v>13</v>
      </c>
      <c r="K913" s="13" t="s">
        <v>9</v>
      </c>
      <c r="L913" s="13" t="s">
        <v>17</v>
      </c>
      <c r="M913" s="14">
        <v>4</v>
      </c>
      <c r="N913" s="15">
        <v>140.66999999999999</v>
      </c>
      <c r="O913" s="16">
        <v>0</v>
      </c>
      <c r="P913" s="15">
        <v>80.72</v>
      </c>
      <c r="Q913" s="15">
        <f t="shared" si="112"/>
        <v>562.67999999999995</v>
      </c>
      <c r="R913" s="15">
        <f t="shared" si="113"/>
        <v>322.88</v>
      </c>
      <c r="S913" s="15">
        <f t="shared" si="114"/>
        <v>239.79999999999995</v>
      </c>
      <c r="T913" s="17">
        <f t="shared" si="115"/>
        <v>0.42617473519584842</v>
      </c>
      <c r="U913" s="18">
        <v>1</v>
      </c>
    </row>
    <row r="914" spans="1:21" ht="15.6" x14ac:dyDescent="0.3">
      <c r="A914" s="2">
        <v>4753</v>
      </c>
      <c r="B914" s="3">
        <v>46168</v>
      </c>
      <c r="C914" s="4">
        <f t="shared" si="116"/>
        <v>2026</v>
      </c>
      <c r="D914" s="5">
        <f t="shared" si="117"/>
        <v>2</v>
      </c>
      <c r="E914" s="4">
        <f t="shared" si="118"/>
        <v>5</v>
      </c>
      <c r="F914" s="3" t="str">
        <f t="shared" si="119"/>
        <v>May</v>
      </c>
      <c r="G914" s="4" t="s">
        <v>20</v>
      </c>
      <c r="H914" s="4" t="s">
        <v>33</v>
      </c>
      <c r="I914" s="4" t="s">
        <v>2</v>
      </c>
      <c r="J914" s="4" t="s">
        <v>3</v>
      </c>
      <c r="K914" s="4" t="s">
        <v>34</v>
      </c>
      <c r="L914" s="4" t="s">
        <v>42</v>
      </c>
      <c r="M914" s="6">
        <v>1</v>
      </c>
      <c r="N914" s="7">
        <v>36.659999999999997</v>
      </c>
      <c r="O914" s="8">
        <v>0.05</v>
      </c>
      <c r="P914" s="7">
        <v>13.51</v>
      </c>
      <c r="Q914" s="7">
        <f t="shared" si="112"/>
        <v>34.826999999999998</v>
      </c>
      <c r="R914" s="7">
        <f t="shared" si="113"/>
        <v>13.51</v>
      </c>
      <c r="S914" s="7">
        <f t="shared" si="114"/>
        <v>21.317</v>
      </c>
      <c r="T914" s="9">
        <f t="shared" si="115"/>
        <v>0.61208257960777557</v>
      </c>
      <c r="U914" s="10">
        <v>1</v>
      </c>
    </row>
    <row r="915" spans="1:21" ht="15.6" x14ac:dyDescent="0.3">
      <c r="A915" s="11">
        <v>942</v>
      </c>
      <c r="B915" s="12">
        <v>46169</v>
      </c>
      <c r="C915" s="4">
        <f t="shared" si="116"/>
        <v>2026</v>
      </c>
      <c r="D915" s="5">
        <f t="shared" si="117"/>
        <v>2</v>
      </c>
      <c r="E915" s="4">
        <f t="shared" si="118"/>
        <v>5</v>
      </c>
      <c r="F915" s="3" t="str">
        <f t="shared" si="119"/>
        <v>May</v>
      </c>
      <c r="G915" s="13" t="s">
        <v>20</v>
      </c>
      <c r="H915" s="13" t="s">
        <v>21</v>
      </c>
      <c r="I915" s="13" t="s">
        <v>2</v>
      </c>
      <c r="J915" s="13" t="s">
        <v>3</v>
      </c>
      <c r="K915" s="13" t="s">
        <v>14</v>
      </c>
      <c r="L915" s="13" t="s">
        <v>32</v>
      </c>
      <c r="M915" s="14">
        <v>1</v>
      </c>
      <c r="N915" s="15">
        <v>46.28</v>
      </c>
      <c r="O915" s="16">
        <v>0.05</v>
      </c>
      <c r="P915" s="15">
        <v>17.95</v>
      </c>
      <c r="Q915" s="15">
        <f t="shared" si="112"/>
        <v>43.966000000000001</v>
      </c>
      <c r="R915" s="15">
        <f t="shared" si="113"/>
        <v>17.95</v>
      </c>
      <c r="S915" s="15">
        <f t="shared" si="114"/>
        <v>26.016000000000002</v>
      </c>
      <c r="T915" s="17">
        <f t="shared" si="115"/>
        <v>0.591729973161079</v>
      </c>
      <c r="U915" s="18">
        <v>1</v>
      </c>
    </row>
    <row r="916" spans="1:21" ht="15.6" x14ac:dyDescent="0.3">
      <c r="A916" s="2">
        <v>1755</v>
      </c>
      <c r="B916" s="3">
        <v>46169</v>
      </c>
      <c r="C916" s="4">
        <f t="shared" si="116"/>
        <v>2026</v>
      </c>
      <c r="D916" s="5">
        <f t="shared" si="117"/>
        <v>2</v>
      </c>
      <c r="E916" s="4">
        <f t="shared" si="118"/>
        <v>5</v>
      </c>
      <c r="F916" s="3" t="str">
        <f t="shared" si="119"/>
        <v>May</v>
      </c>
      <c r="G916" s="4" t="s">
        <v>20</v>
      </c>
      <c r="H916" s="4" t="s">
        <v>47</v>
      </c>
      <c r="I916" s="4" t="s">
        <v>28</v>
      </c>
      <c r="J916" s="4" t="s">
        <v>3</v>
      </c>
      <c r="K916" s="4" t="s">
        <v>9</v>
      </c>
      <c r="L916" s="4" t="s">
        <v>10</v>
      </c>
      <c r="M916" s="6">
        <v>2</v>
      </c>
      <c r="N916" s="7">
        <v>92.12</v>
      </c>
      <c r="O916" s="8">
        <v>0</v>
      </c>
      <c r="P916" s="7">
        <v>46.64</v>
      </c>
      <c r="Q916" s="7">
        <f t="shared" si="112"/>
        <v>184.24</v>
      </c>
      <c r="R916" s="7">
        <f t="shared" si="113"/>
        <v>93.28</v>
      </c>
      <c r="S916" s="7">
        <f t="shared" si="114"/>
        <v>90.960000000000008</v>
      </c>
      <c r="T916" s="9">
        <f t="shared" si="115"/>
        <v>0.49370386452453324</v>
      </c>
      <c r="U916" s="10">
        <v>1</v>
      </c>
    </row>
    <row r="917" spans="1:21" ht="15.6" x14ac:dyDescent="0.3">
      <c r="A917" s="11">
        <v>3073</v>
      </c>
      <c r="B917" s="12">
        <v>46169</v>
      </c>
      <c r="C917" s="4">
        <f t="shared" si="116"/>
        <v>2026</v>
      </c>
      <c r="D917" s="5">
        <f t="shared" si="117"/>
        <v>2</v>
      </c>
      <c r="E917" s="4">
        <f t="shared" si="118"/>
        <v>5</v>
      </c>
      <c r="F917" s="3" t="str">
        <f t="shared" si="119"/>
        <v>May</v>
      </c>
      <c r="G917" s="13" t="s">
        <v>20</v>
      </c>
      <c r="H917" s="13" t="s">
        <v>47</v>
      </c>
      <c r="I917" s="13" t="s">
        <v>2</v>
      </c>
      <c r="J917" s="13" t="s">
        <v>3</v>
      </c>
      <c r="K917" s="13" t="s">
        <v>34</v>
      </c>
      <c r="L917" s="13" t="s">
        <v>35</v>
      </c>
      <c r="M917" s="14">
        <v>3</v>
      </c>
      <c r="N917" s="15">
        <v>39.549999999999997</v>
      </c>
      <c r="O917" s="16">
        <v>0</v>
      </c>
      <c r="P917" s="15">
        <v>14.87</v>
      </c>
      <c r="Q917" s="15">
        <f t="shared" si="112"/>
        <v>118.64999999999999</v>
      </c>
      <c r="R917" s="15">
        <f t="shared" si="113"/>
        <v>44.61</v>
      </c>
      <c r="S917" s="15">
        <f t="shared" si="114"/>
        <v>74.039999999999992</v>
      </c>
      <c r="T917" s="17">
        <f t="shared" si="115"/>
        <v>0.6240202275600506</v>
      </c>
      <c r="U917" s="18">
        <v>1</v>
      </c>
    </row>
    <row r="918" spans="1:21" ht="15.6" x14ac:dyDescent="0.3">
      <c r="A918" s="2">
        <v>4230</v>
      </c>
      <c r="B918" s="3">
        <v>46169</v>
      </c>
      <c r="C918" s="4">
        <f t="shared" si="116"/>
        <v>2026</v>
      </c>
      <c r="D918" s="5">
        <f t="shared" si="117"/>
        <v>2</v>
      </c>
      <c r="E918" s="4">
        <f t="shared" si="118"/>
        <v>5</v>
      </c>
      <c r="F918" s="3" t="str">
        <f t="shared" si="119"/>
        <v>May</v>
      </c>
      <c r="G918" s="4" t="s">
        <v>0</v>
      </c>
      <c r="H918" s="4" t="s">
        <v>1</v>
      </c>
      <c r="I918" s="4" t="s">
        <v>19</v>
      </c>
      <c r="J918" s="4" t="s">
        <v>13</v>
      </c>
      <c r="K918" s="4" t="s">
        <v>4</v>
      </c>
      <c r="L918" s="4" t="s">
        <v>5</v>
      </c>
      <c r="M918" s="6">
        <v>1</v>
      </c>
      <c r="N918" s="7">
        <v>83.3</v>
      </c>
      <c r="O918" s="8">
        <v>0</v>
      </c>
      <c r="P918" s="7">
        <v>41.93</v>
      </c>
      <c r="Q918" s="7">
        <f t="shared" si="112"/>
        <v>83.3</v>
      </c>
      <c r="R918" s="7">
        <f t="shared" si="113"/>
        <v>41.93</v>
      </c>
      <c r="S918" s="7">
        <f t="shared" si="114"/>
        <v>41.37</v>
      </c>
      <c r="T918" s="9">
        <f t="shared" si="115"/>
        <v>0.49663865546218489</v>
      </c>
      <c r="U918" s="10">
        <v>1</v>
      </c>
    </row>
    <row r="919" spans="1:21" ht="15.6" x14ac:dyDescent="0.3">
      <c r="A919" s="11">
        <v>644</v>
      </c>
      <c r="B919" s="12">
        <v>46170</v>
      </c>
      <c r="C919" s="4">
        <f t="shared" si="116"/>
        <v>2026</v>
      </c>
      <c r="D919" s="5">
        <f t="shared" si="117"/>
        <v>2</v>
      </c>
      <c r="E919" s="4">
        <f t="shared" si="118"/>
        <v>5</v>
      </c>
      <c r="F919" s="3" t="str">
        <f t="shared" si="119"/>
        <v>May</v>
      </c>
      <c r="G919" s="13" t="s">
        <v>20</v>
      </c>
      <c r="H919" s="13" t="s">
        <v>47</v>
      </c>
      <c r="I919" s="13" t="s">
        <v>19</v>
      </c>
      <c r="J919" s="13" t="s">
        <v>13</v>
      </c>
      <c r="K919" s="13" t="s">
        <v>9</v>
      </c>
      <c r="L919" s="13" t="s">
        <v>10</v>
      </c>
      <c r="M919" s="14">
        <v>2</v>
      </c>
      <c r="N919" s="15">
        <v>93.84</v>
      </c>
      <c r="O919" s="16">
        <v>0</v>
      </c>
      <c r="P919" s="15">
        <v>44.72</v>
      </c>
      <c r="Q919" s="15">
        <f t="shared" si="112"/>
        <v>187.68</v>
      </c>
      <c r="R919" s="15">
        <f t="shared" si="113"/>
        <v>89.44</v>
      </c>
      <c r="S919" s="15">
        <f t="shared" si="114"/>
        <v>98.240000000000009</v>
      </c>
      <c r="T919" s="17">
        <f t="shared" si="115"/>
        <v>0.52344416027280483</v>
      </c>
      <c r="U919" s="18">
        <v>1</v>
      </c>
    </row>
    <row r="920" spans="1:21" ht="15.6" x14ac:dyDescent="0.3">
      <c r="A920" s="2">
        <v>1122</v>
      </c>
      <c r="B920" s="3">
        <v>46170</v>
      </c>
      <c r="C920" s="4">
        <f t="shared" si="116"/>
        <v>2026</v>
      </c>
      <c r="D920" s="5">
        <f t="shared" si="117"/>
        <v>2</v>
      </c>
      <c r="E920" s="4">
        <f t="shared" si="118"/>
        <v>5</v>
      </c>
      <c r="F920" s="3" t="str">
        <f t="shared" si="119"/>
        <v>May</v>
      </c>
      <c r="G920" s="4" t="s">
        <v>11</v>
      </c>
      <c r="H920" s="4" t="s">
        <v>52</v>
      </c>
      <c r="I920" s="4" t="s">
        <v>2</v>
      </c>
      <c r="J920" s="4" t="s">
        <v>3</v>
      </c>
      <c r="K920" s="4" t="s">
        <v>4</v>
      </c>
      <c r="L920" s="4" t="s">
        <v>22</v>
      </c>
      <c r="M920" s="6">
        <v>2</v>
      </c>
      <c r="N920" s="7">
        <v>51.25</v>
      </c>
      <c r="O920" s="8">
        <v>0</v>
      </c>
      <c r="P920" s="7">
        <v>22.57</v>
      </c>
      <c r="Q920" s="7">
        <f t="shared" si="112"/>
        <v>102.5</v>
      </c>
      <c r="R920" s="7">
        <f t="shared" si="113"/>
        <v>45.14</v>
      </c>
      <c r="S920" s="7">
        <f t="shared" si="114"/>
        <v>57.36</v>
      </c>
      <c r="T920" s="9">
        <f t="shared" si="115"/>
        <v>0.55960975609756092</v>
      </c>
      <c r="U920" s="10">
        <v>1</v>
      </c>
    </row>
    <row r="921" spans="1:21" ht="15.6" x14ac:dyDescent="0.3">
      <c r="A921" s="11">
        <v>2019</v>
      </c>
      <c r="B921" s="12">
        <v>46170</v>
      </c>
      <c r="C921" s="4">
        <f t="shared" si="116"/>
        <v>2026</v>
      </c>
      <c r="D921" s="5">
        <f t="shared" si="117"/>
        <v>2</v>
      </c>
      <c r="E921" s="4">
        <f t="shared" si="118"/>
        <v>5</v>
      </c>
      <c r="F921" s="3" t="str">
        <f t="shared" si="119"/>
        <v>May</v>
      </c>
      <c r="G921" s="13" t="s">
        <v>20</v>
      </c>
      <c r="H921" s="13" t="s">
        <v>47</v>
      </c>
      <c r="I921" s="13" t="s">
        <v>8</v>
      </c>
      <c r="J921" s="13" t="s">
        <v>16</v>
      </c>
      <c r="K921" s="13" t="s">
        <v>4</v>
      </c>
      <c r="L921" s="13" t="s">
        <v>5</v>
      </c>
      <c r="M921" s="14">
        <v>8</v>
      </c>
      <c r="N921" s="15">
        <v>80.13</v>
      </c>
      <c r="O921" s="16">
        <v>0.1</v>
      </c>
      <c r="P921" s="15">
        <v>43.8</v>
      </c>
      <c r="Q921" s="15">
        <f t="shared" si="112"/>
        <v>576.93600000000004</v>
      </c>
      <c r="R921" s="15">
        <f t="shared" si="113"/>
        <v>350.4</v>
      </c>
      <c r="S921" s="15">
        <f t="shared" si="114"/>
        <v>226.53600000000006</v>
      </c>
      <c r="T921" s="17">
        <f t="shared" si="115"/>
        <v>0.39265360455925796</v>
      </c>
      <c r="U921" s="18">
        <v>1</v>
      </c>
    </row>
    <row r="922" spans="1:21" ht="15.6" x14ac:dyDescent="0.3">
      <c r="A922" s="2">
        <v>2432</v>
      </c>
      <c r="B922" s="3">
        <v>46170</v>
      </c>
      <c r="C922" s="4">
        <f t="shared" si="116"/>
        <v>2026</v>
      </c>
      <c r="D922" s="5">
        <f t="shared" si="117"/>
        <v>2</v>
      </c>
      <c r="E922" s="4">
        <f t="shared" si="118"/>
        <v>5</v>
      </c>
      <c r="F922" s="3" t="str">
        <f t="shared" si="119"/>
        <v>May</v>
      </c>
      <c r="G922" s="4" t="s">
        <v>6</v>
      </c>
      <c r="H922" s="4" t="s">
        <v>43</v>
      </c>
      <c r="I922" s="4" t="s">
        <v>2</v>
      </c>
      <c r="J922" s="4" t="s">
        <v>3</v>
      </c>
      <c r="K922" s="4" t="s">
        <v>34</v>
      </c>
      <c r="L922" s="4" t="s">
        <v>35</v>
      </c>
      <c r="M922" s="6">
        <v>1</v>
      </c>
      <c r="N922" s="7">
        <v>41.13</v>
      </c>
      <c r="O922" s="8">
        <v>0</v>
      </c>
      <c r="P922" s="7">
        <v>14.8</v>
      </c>
      <c r="Q922" s="7">
        <f t="shared" si="112"/>
        <v>41.13</v>
      </c>
      <c r="R922" s="7">
        <f t="shared" si="113"/>
        <v>14.8</v>
      </c>
      <c r="S922" s="7">
        <f t="shared" si="114"/>
        <v>26.330000000000002</v>
      </c>
      <c r="T922" s="9">
        <f t="shared" si="115"/>
        <v>0.64016532944322879</v>
      </c>
      <c r="U922" s="10">
        <v>1</v>
      </c>
    </row>
    <row r="923" spans="1:21" ht="15.6" x14ac:dyDescent="0.3">
      <c r="A923" s="11">
        <v>2989</v>
      </c>
      <c r="B923" s="12">
        <v>46170</v>
      </c>
      <c r="C923" s="4">
        <f t="shared" si="116"/>
        <v>2026</v>
      </c>
      <c r="D923" s="5">
        <f t="shared" si="117"/>
        <v>2</v>
      </c>
      <c r="E923" s="4">
        <f t="shared" si="118"/>
        <v>5</v>
      </c>
      <c r="F923" s="3" t="str">
        <f t="shared" si="119"/>
        <v>May</v>
      </c>
      <c r="G923" s="13" t="s">
        <v>20</v>
      </c>
      <c r="H923" s="13" t="s">
        <v>47</v>
      </c>
      <c r="I923" s="13" t="s">
        <v>2</v>
      </c>
      <c r="J923" s="13" t="s">
        <v>3</v>
      </c>
      <c r="K923" s="13" t="s">
        <v>23</v>
      </c>
      <c r="L923" s="13" t="s">
        <v>40</v>
      </c>
      <c r="M923" s="14">
        <v>1</v>
      </c>
      <c r="N923" s="15">
        <v>81.28</v>
      </c>
      <c r="O923" s="16">
        <v>0.15</v>
      </c>
      <c r="P923" s="15">
        <v>39.020000000000003</v>
      </c>
      <c r="Q923" s="15">
        <f t="shared" si="112"/>
        <v>69.087999999999994</v>
      </c>
      <c r="R923" s="15">
        <f t="shared" si="113"/>
        <v>39.020000000000003</v>
      </c>
      <c r="S923" s="15">
        <f t="shared" si="114"/>
        <v>30.067999999999991</v>
      </c>
      <c r="T923" s="17">
        <f t="shared" si="115"/>
        <v>0.43521306160259371</v>
      </c>
      <c r="U923" s="18">
        <v>1</v>
      </c>
    </row>
    <row r="924" spans="1:21" ht="15.6" x14ac:dyDescent="0.3">
      <c r="A924" s="2">
        <v>3019</v>
      </c>
      <c r="B924" s="3">
        <v>46170</v>
      </c>
      <c r="C924" s="4">
        <f t="shared" si="116"/>
        <v>2026</v>
      </c>
      <c r="D924" s="5">
        <f t="shared" si="117"/>
        <v>2</v>
      </c>
      <c r="E924" s="4">
        <f t="shared" si="118"/>
        <v>5</v>
      </c>
      <c r="F924" s="3" t="str">
        <f t="shared" si="119"/>
        <v>May</v>
      </c>
      <c r="G924" s="4" t="s">
        <v>11</v>
      </c>
      <c r="H924" s="4" t="s">
        <v>18</v>
      </c>
      <c r="I924" s="4" t="s">
        <v>2</v>
      </c>
      <c r="J924" s="4" t="s">
        <v>16</v>
      </c>
      <c r="K924" s="4" t="s">
        <v>14</v>
      </c>
      <c r="L924" s="4" t="s">
        <v>32</v>
      </c>
      <c r="M924" s="6">
        <v>1</v>
      </c>
      <c r="N924" s="7">
        <v>46.19</v>
      </c>
      <c r="O924" s="8">
        <v>0</v>
      </c>
      <c r="P924" s="7">
        <v>18.329999999999998</v>
      </c>
      <c r="Q924" s="7">
        <f t="shared" si="112"/>
        <v>46.19</v>
      </c>
      <c r="R924" s="7">
        <f t="shared" si="113"/>
        <v>18.329999999999998</v>
      </c>
      <c r="S924" s="7">
        <f t="shared" si="114"/>
        <v>27.86</v>
      </c>
      <c r="T924" s="9">
        <f t="shared" si="115"/>
        <v>0.60316085732842606</v>
      </c>
      <c r="U924" s="10">
        <v>1</v>
      </c>
    </row>
    <row r="925" spans="1:21" ht="15.6" x14ac:dyDescent="0.3">
      <c r="A925" s="11">
        <v>3798</v>
      </c>
      <c r="B925" s="12">
        <v>46170</v>
      </c>
      <c r="C925" s="4">
        <f t="shared" si="116"/>
        <v>2026</v>
      </c>
      <c r="D925" s="5">
        <f t="shared" si="117"/>
        <v>2</v>
      </c>
      <c r="E925" s="4">
        <f t="shared" si="118"/>
        <v>5</v>
      </c>
      <c r="F925" s="3" t="str">
        <f t="shared" si="119"/>
        <v>May</v>
      </c>
      <c r="G925" s="13" t="s">
        <v>20</v>
      </c>
      <c r="H925" s="13" t="s">
        <v>33</v>
      </c>
      <c r="I925" s="13" t="s">
        <v>2</v>
      </c>
      <c r="J925" s="13" t="s">
        <v>3</v>
      </c>
      <c r="K925" s="13" t="s">
        <v>9</v>
      </c>
      <c r="L925" s="13" t="s">
        <v>37</v>
      </c>
      <c r="M925" s="14">
        <v>3</v>
      </c>
      <c r="N925" s="15">
        <v>156.58000000000001</v>
      </c>
      <c r="O925" s="16">
        <v>0</v>
      </c>
      <c r="P925" s="15">
        <v>79.099999999999994</v>
      </c>
      <c r="Q925" s="15">
        <f t="shared" si="112"/>
        <v>469.74</v>
      </c>
      <c r="R925" s="15">
        <f t="shared" si="113"/>
        <v>237.29999999999998</v>
      </c>
      <c r="S925" s="15">
        <f t="shared" si="114"/>
        <v>232.44000000000003</v>
      </c>
      <c r="T925" s="17">
        <f t="shared" si="115"/>
        <v>0.49482692553327379</v>
      </c>
      <c r="U925" s="18">
        <v>1</v>
      </c>
    </row>
    <row r="926" spans="1:21" ht="15.6" x14ac:dyDescent="0.3">
      <c r="A926" s="2">
        <v>3862</v>
      </c>
      <c r="B926" s="3">
        <v>46170</v>
      </c>
      <c r="C926" s="4">
        <f t="shared" si="116"/>
        <v>2026</v>
      </c>
      <c r="D926" s="5">
        <f t="shared" si="117"/>
        <v>2</v>
      </c>
      <c r="E926" s="4">
        <f t="shared" si="118"/>
        <v>5</v>
      </c>
      <c r="F926" s="3" t="str">
        <f t="shared" si="119"/>
        <v>May</v>
      </c>
      <c r="G926" s="4" t="s">
        <v>20</v>
      </c>
      <c r="H926" s="4" t="s">
        <v>47</v>
      </c>
      <c r="I926" s="4" t="s">
        <v>28</v>
      </c>
      <c r="J926" s="4" t="s">
        <v>13</v>
      </c>
      <c r="K926" s="4" t="s">
        <v>34</v>
      </c>
      <c r="L926" s="4" t="s">
        <v>38</v>
      </c>
      <c r="M926" s="6">
        <v>1</v>
      </c>
      <c r="N926" s="7">
        <v>123.91</v>
      </c>
      <c r="O926" s="8">
        <v>0</v>
      </c>
      <c r="P926" s="7">
        <v>68.89</v>
      </c>
      <c r="Q926" s="7">
        <f t="shared" si="112"/>
        <v>123.91</v>
      </c>
      <c r="R926" s="7">
        <f t="shared" si="113"/>
        <v>68.89</v>
      </c>
      <c r="S926" s="7">
        <f t="shared" si="114"/>
        <v>55.019999999999996</v>
      </c>
      <c r="T926" s="9">
        <f t="shared" si="115"/>
        <v>0.44403195867968687</v>
      </c>
      <c r="U926" s="10">
        <v>1</v>
      </c>
    </row>
    <row r="927" spans="1:21" ht="15.6" x14ac:dyDescent="0.3">
      <c r="A927" s="11">
        <v>4281</v>
      </c>
      <c r="B927" s="12">
        <v>46170</v>
      </c>
      <c r="C927" s="4">
        <f t="shared" si="116"/>
        <v>2026</v>
      </c>
      <c r="D927" s="5">
        <f t="shared" si="117"/>
        <v>2</v>
      </c>
      <c r="E927" s="4">
        <f t="shared" si="118"/>
        <v>5</v>
      </c>
      <c r="F927" s="3" t="str">
        <f t="shared" si="119"/>
        <v>May</v>
      </c>
      <c r="G927" s="13" t="s">
        <v>11</v>
      </c>
      <c r="H927" s="13" t="s">
        <v>12</v>
      </c>
      <c r="I927" s="13" t="s">
        <v>28</v>
      </c>
      <c r="J927" s="13" t="s">
        <v>13</v>
      </c>
      <c r="K927" s="13" t="s">
        <v>4</v>
      </c>
      <c r="L927" s="13" t="s">
        <v>22</v>
      </c>
      <c r="M927" s="14">
        <v>1</v>
      </c>
      <c r="N927" s="15">
        <v>50.64</v>
      </c>
      <c r="O927" s="16">
        <v>0</v>
      </c>
      <c r="P927" s="15">
        <v>22.97</v>
      </c>
      <c r="Q927" s="15">
        <f t="shared" si="112"/>
        <v>50.64</v>
      </c>
      <c r="R927" s="15">
        <f t="shared" si="113"/>
        <v>22.97</v>
      </c>
      <c r="S927" s="15">
        <f t="shared" si="114"/>
        <v>27.67</v>
      </c>
      <c r="T927" s="17">
        <f t="shared" si="115"/>
        <v>0.54640600315955767</v>
      </c>
      <c r="U927" s="18">
        <v>1</v>
      </c>
    </row>
    <row r="928" spans="1:21" ht="15.6" x14ac:dyDescent="0.3">
      <c r="A928" s="2">
        <v>191</v>
      </c>
      <c r="B928" s="3">
        <v>46171</v>
      </c>
      <c r="C928" s="4">
        <f t="shared" si="116"/>
        <v>2026</v>
      </c>
      <c r="D928" s="5">
        <f t="shared" si="117"/>
        <v>2</v>
      </c>
      <c r="E928" s="4">
        <f t="shared" si="118"/>
        <v>5</v>
      </c>
      <c r="F928" s="3" t="str">
        <f t="shared" si="119"/>
        <v>May</v>
      </c>
      <c r="G928" s="4" t="s">
        <v>11</v>
      </c>
      <c r="H928" s="4" t="s">
        <v>25</v>
      </c>
      <c r="I928" s="4" t="s">
        <v>2</v>
      </c>
      <c r="J928" s="4" t="s">
        <v>3</v>
      </c>
      <c r="K928" s="4" t="s">
        <v>9</v>
      </c>
      <c r="L928" s="4" t="s">
        <v>46</v>
      </c>
      <c r="M928" s="6">
        <v>2</v>
      </c>
      <c r="N928" s="7">
        <v>70.48</v>
      </c>
      <c r="O928" s="8">
        <v>0.1</v>
      </c>
      <c r="P928" s="7">
        <v>33.229999999999997</v>
      </c>
      <c r="Q928" s="7">
        <f t="shared" si="112"/>
        <v>126.864</v>
      </c>
      <c r="R928" s="7">
        <f t="shared" si="113"/>
        <v>66.459999999999994</v>
      </c>
      <c r="S928" s="7">
        <f t="shared" si="114"/>
        <v>60.404000000000011</v>
      </c>
      <c r="T928" s="9">
        <f t="shared" si="115"/>
        <v>0.47613192079707412</v>
      </c>
      <c r="U928" s="10">
        <v>1</v>
      </c>
    </row>
    <row r="929" spans="1:21" ht="15.6" x14ac:dyDescent="0.3">
      <c r="A929" s="11">
        <v>1039</v>
      </c>
      <c r="B929" s="12">
        <v>46171</v>
      </c>
      <c r="C929" s="4">
        <f t="shared" si="116"/>
        <v>2026</v>
      </c>
      <c r="D929" s="5">
        <f t="shared" si="117"/>
        <v>2</v>
      </c>
      <c r="E929" s="4">
        <f t="shared" si="118"/>
        <v>5</v>
      </c>
      <c r="F929" s="3" t="str">
        <f t="shared" si="119"/>
        <v>May</v>
      </c>
      <c r="G929" s="13" t="s">
        <v>6</v>
      </c>
      <c r="H929" s="13" t="s">
        <v>41</v>
      </c>
      <c r="I929" s="13" t="s">
        <v>28</v>
      </c>
      <c r="J929" s="13" t="s">
        <v>13</v>
      </c>
      <c r="K929" s="13" t="s">
        <v>4</v>
      </c>
      <c r="L929" s="13" t="s">
        <v>26</v>
      </c>
      <c r="M929" s="14">
        <v>1</v>
      </c>
      <c r="N929" s="15">
        <v>41.27</v>
      </c>
      <c r="O929" s="16">
        <v>0.05</v>
      </c>
      <c r="P929" s="15">
        <v>17.149999999999999</v>
      </c>
      <c r="Q929" s="15">
        <f t="shared" si="112"/>
        <v>39.206499999999998</v>
      </c>
      <c r="R929" s="15">
        <f t="shared" si="113"/>
        <v>17.149999999999999</v>
      </c>
      <c r="S929" s="15">
        <f t="shared" si="114"/>
        <v>22.0565</v>
      </c>
      <c r="T929" s="17">
        <f t="shared" si="115"/>
        <v>0.56257253261576523</v>
      </c>
      <c r="U929" s="18">
        <v>1</v>
      </c>
    </row>
    <row r="930" spans="1:21" ht="15.6" x14ac:dyDescent="0.3">
      <c r="A930" s="2">
        <v>2641</v>
      </c>
      <c r="B930" s="3">
        <v>46171</v>
      </c>
      <c r="C930" s="4">
        <f t="shared" si="116"/>
        <v>2026</v>
      </c>
      <c r="D930" s="5">
        <f t="shared" si="117"/>
        <v>2</v>
      </c>
      <c r="E930" s="4">
        <f t="shared" si="118"/>
        <v>5</v>
      </c>
      <c r="F930" s="3" t="str">
        <f t="shared" si="119"/>
        <v>May</v>
      </c>
      <c r="G930" s="4" t="s">
        <v>0</v>
      </c>
      <c r="H930" s="4" t="s">
        <v>50</v>
      </c>
      <c r="I930" s="4" t="s">
        <v>28</v>
      </c>
      <c r="J930" s="4" t="s">
        <v>3</v>
      </c>
      <c r="K930" s="4" t="s">
        <v>34</v>
      </c>
      <c r="L930" s="4" t="s">
        <v>42</v>
      </c>
      <c r="M930" s="6">
        <v>2</v>
      </c>
      <c r="N930" s="7">
        <v>36.9</v>
      </c>
      <c r="O930" s="8">
        <v>0</v>
      </c>
      <c r="P930" s="7">
        <v>14.07</v>
      </c>
      <c r="Q930" s="7">
        <f t="shared" si="112"/>
        <v>73.8</v>
      </c>
      <c r="R930" s="7">
        <f t="shared" si="113"/>
        <v>28.14</v>
      </c>
      <c r="S930" s="7">
        <f t="shared" si="114"/>
        <v>45.66</v>
      </c>
      <c r="T930" s="9">
        <f t="shared" si="115"/>
        <v>0.61869918699186988</v>
      </c>
      <c r="U930" s="10">
        <v>1</v>
      </c>
    </row>
    <row r="931" spans="1:21" ht="15.6" x14ac:dyDescent="0.3">
      <c r="A931" s="11">
        <v>3058</v>
      </c>
      <c r="B931" s="12">
        <v>46171</v>
      </c>
      <c r="C931" s="4">
        <f t="shared" si="116"/>
        <v>2026</v>
      </c>
      <c r="D931" s="5">
        <f t="shared" si="117"/>
        <v>2</v>
      </c>
      <c r="E931" s="4">
        <f t="shared" si="118"/>
        <v>5</v>
      </c>
      <c r="F931" s="3" t="str">
        <f t="shared" si="119"/>
        <v>May</v>
      </c>
      <c r="G931" s="13" t="s">
        <v>6</v>
      </c>
      <c r="H931" s="13" t="s">
        <v>41</v>
      </c>
      <c r="I931" s="13" t="s">
        <v>2</v>
      </c>
      <c r="J931" s="13" t="s">
        <v>3</v>
      </c>
      <c r="K931" s="13" t="s">
        <v>23</v>
      </c>
      <c r="L931" s="13" t="s">
        <v>29</v>
      </c>
      <c r="M931" s="14">
        <v>1</v>
      </c>
      <c r="N931" s="15">
        <v>196.91</v>
      </c>
      <c r="O931" s="16">
        <v>0</v>
      </c>
      <c r="P931" s="15">
        <v>106.31</v>
      </c>
      <c r="Q931" s="15">
        <f t="shared" si="112"/>
        <v>196.91</v>
      </c>
      <c r="R931" s="15">
        <f t="shared" si="113"/>
        <v>106.31</v>
      </c>
      <c r="S931" s="15">
        <f t="shared" si="114"/>
        <v>90.6</v>
      </c>
      <c r="T931" s="17">
        <f t="shared" si="115"/>
        <v>0.46010867909197095</v>
      </c>
      <c r="U931" s="18">
        <v>1</v>
      </c>
    </row>
    <row r="932" spans="1:21" ht="15.6" x14ac:dyDescent="0.3">
      <c r="A932" s="2">
        <v>3110</v>
      </c>
      <c r="B932" s="3">
        <v>46171</v>
      </c>
      <c r="C932" s="4">
        <f t="shared" si="116"/>
        <v>2026</v>
      </c>
      <c r="D932" s="5">
        <f t="shared" si="117"/>
        <v>2</v>
      </c>
      <c r="E932" s="4">
        <f t="shared" si="118"/>
        <v>5</v>
      </c>
      <c r="F932" s="3" t="str">
        <f t="shared" si="119"/>
        <v>May</v>
      </c>
      <c r="G932" s="4" t="s">
        <v>6</v>
      </c>
      <c r="H932" s="4" t="s">
        <v>27</v>
      </c>
      <c r="I932" s="4" t="s">
        <v>19</v>
      </c>
      <c r="J932" s="4" t="s">
        <v>16</v>
      </c>
      <c r="K932" s="4" t="s">
        <v>34</v>
      </c>
      <c r="L932" s="4" t="s">
        <v>42</v>
      </c>
      <c r="M932" s="6">
        <v>3</v>
      </c>
      <c r="N932" s="7">
        <v>35.79</v>
      </c>
      <c r="O932" s="8">
        <v>0</v>
      </c>
      <c r="P932" s="7">
        <v>13.67</v>
      </c>
      <c r="Q932" s="7">
        <f t="shared" si="112"/>
        <v>107.37</v>
      </c>
      <c r="R932" s="7">
        <f t="shared" si="113"/>
        <v>41.01</v>
      </c>
      <c r="S932" s="7">
        <f t="shared" si="114"/>
        <v>66.360000000000014</v>
      </c>
      <c r="T932" s="9">
        <f t="shared" si="115"/>
        <v>0.61804973456272716</v>
      </c>
      <c r="U932" s="10">
        <v>1</v>
      </c>
    </row>
    <row r="933" spans="1:21" ht="15.6" x14ac:dyDescent="0.3">
      <c r="A933" s="11">
        <v>3981</v>
      </c>
      <c r="B933" s="12">
        <v>46171</v>
      </c>
      <c r="C933" s="4">
        <f t="shared" si="116"/>
        <v>2026</v>
      </c>
      <c r="D933" s="5">
        <f t="shared" si="117"/>
        <v>2</v>
      </c>
      <c r="E933" s="4">
        <f t="shared" si="118"/>
        <v>5</v>
      </c>
      <c r="F933" s="3" t="str">
        <f t="shared" si="119"/>
        <v>May</v>
      </c>
      <c r="G933" s="13" t="s">
        <v>20</v>
      </c>
      <c r="H933" s="13" t="s">
        <v>47</v>
      </c>
      <c r="I933" s="13" t="s">
        <v>2</v>
      </c>
      <c r="J933" s="13" t="s">
        <v>13</v>
      </c>
      <c r="K933" s="13" t="s">
        <v>4</v>
      </c>
      <c r="L933" s="13" t="s">
        <v>5</v>
      </c>
      <c r="M933" s="14">
        <v>2</v>
      </c>
      <c r="N933" s="15">
        <v>82.22</v>
      </c>
      <c r="O933" s="16">
        <v>0.05</v>
      </c>
      <c r="P933" s="15">
        <v>42.35</v>
      </c>
      <c r="Q933" s="15">
        <f t="shared" si="112"/>
        <v>156.21799999999999</v>
      </c>
      <c r="R933" s="15">
        <f t="shared" si="113"/>
        <v>84.7</v>
      </c>
      <c r="S933" s="15">
        <f t="shared" si="114"/>
        <v>71.517999999999986</v>
      </c>
      <c r="T933" s="17">
        <f t="shared" si="115"/>
        <v>0.45780895927485943</v>
      </c>
      <c r="U933" s="18">
        <v>1</v>
      </c>
    </row>
    <row r="934" spans="1:21" ht="15.6" x14ac:dyDescent="0.3">
      <c r="A934" s="2">
        <v>4663</v>
      </c>
      <c r="B934" s="3">
        <v>46171</v>
      </c>
      <c r="C934" s="4">
        <f t="shared" si="116"/>
        <v>2026</v>
      </c>
      <c r="D934" s="5">
        <f t="shared" si="117"/>
        <v>2</v>
      </c>
      <c r="E934" s="4">
        <f t="shared" si="118"/>
        <v>5</v>
      </c>
      <c r="F934" s="3" t="str">
        <f t="shared" si="119"/>
        <v>May</v>
      </c>
      <c r="G934" s="4" t="s">
        <v>11</v>
      </c>
      <c r="H934" s="4" t="s">
        <v>25</v>
      </c>
      <c r="I934" s="4" t="s">
        <v>2</v>
      </c>
      <c r="J934" s="4" t="s">
        <v>13</v>
      </c>
      <c r="K934" s="4" t="s">
        <v>4</v>
      </c>
      <c r="L934" s="4" t="s">
        <v>26</v>
      </c>
      <c r="M934" s="6">
        <v>1</v>
      </c>
      <c r="N934" s="7">
        <v>40.57</v>
      </c>
      <c r="O934" s="8">
        <v>0</v>
      </c>
      <c r="P934" s="7">
        <v>16.809999999999999</v>
      </c>
      <c r="Q934" s="7">
        <f t="shared" si="112"/>
        <v>40.57</v>
      </c>
      <c r="R934" s="7">
        <f t="shared" si="113"/>
        <v>16.809999999999999</v>
      </c>
      <c r="S934" s="7">
        <f t="shared" si="114"/>
        <v>23.76</v>
      </c>
      <c r="T934" s="9">
        <f t="shared" si="115"/>
        <v>0.58565442445156524</v>
      </c>
      <c r="U934" s="10">
        <v>1</v>
      </c>
    </row>
    <row r="935" spans="1:21" ht="15.6" x14ac:dyDescent="0.3">
      <c r="A935" s="11">
        <v>5021</v>
      </c>
      <c r="B935" s="12">
        <v>46171</v>
      </c>
      <c r="C935" s="4">
        <f t="shared" si="116"/>
        <v>2026</v>
      </c>
      <c r="D935" s="5">
        <f t="shared" si="117"/>
        <v>2</v>
      </c>
      <c r="E935" s="4">
        <f t="shared" si="118"/>
        <v>5</v>
      </c>
      <c r="F935" s="3" t="str">
        <f t="shared" si="119"/>
        <v>May</v>
      </c>
      <c r="G935" s="13" t="s">
        <v>11</v>
      </c>
      <c r="H935" s="13" t="s">
        <v>39</v>
      </c>
      <c r="I935" s="13" t="s">
        <v>19</v>
      </c>
      <c r="J935" s="13" t="s">
        <v>3</v>
      </c>
      <c r="K935" s="13" t="s">
        <v>23</v>
      </c>
      <c r="L935" s="13" t="s">
        <v>29</v>
      </c>
      <c r="M935" s="14">
        <v>1</v>
      </c>
      <c r="N935" s="15">
        <v>191.62</v>
      </c>
      <c r="O935" s="16">
        <v>0.05</v>
      </c>
      <c r="P935" s="15">
        <v>106.15</v>
      </c>
      <c r="Q935" s="15">
        <f t="shared" si="112"/>
        <v>182.03899999999999</v>
      </c>
      <c r="R935" s="15">
        <f t="shared" si="113"/>
        <v>106.15</v>
      </c>
      <c r="S935" s="15">
        <f t="shared" si="114"/>
        <v>75.888999999999982</v>
      </c>
      <c r="T935" s="17">
        <f t="shared" si="115"/>
        <v>0.41688319535923613</v>
      </c>
      <c r="U935" s="18">
        <v>1</v>
      </c>
    </row>
    <row r="936" spans="1:21" ht="15.6" x14ac:dyDescent="0.3">
      <c r="A936" s="2">
        <v>5107</v>
      </c>
      <c r="B936" s="3">
        <v>46171</v>
      </c>
      <c r="C936" s="4">
        <f t="shared" si="116"/>
        <v>2026</v>
      </c>
      <c r="D936" s="5">
        <f t="shared" si="117"/>
        <v>2</v>
      </c>
      <c r="E936" s="4">
        <f t="shared" si="118"/>
        <v>5</v>
      </c>
      <c r="F936" s="3" t="str">
        <f t="shared" si="119"/>
        <v>May</v>
      </c>
      <c r="G936" s="4" t="s">
        <v>6</v>
      </c>
      <c r="H936" s="4" t="s">
        <v>27</v>
      </c>
      <c r="I936" s="4" t="s">
        <v>28</v>
      </c>
      <c r="J936" s="4" t="s">
        <v>3</v>
      </c>
      <c r="K936" s="4" t="s">
        <v>9</v>
      </c>
      <c r="L936" s="4" t="s">
        <v>37</v>
      </c>
      <c r="M936" s="6">
        <v>1</v>
      </c>
      <c r="N936" s="7">
        <v>154.07</v>
      </c>
      <c r="O936" s="8">
        <v>0.05</v>
      </c>
      <c r="P936" s="7">
        <v>78.400000000000006</v>
      </c>
      <c r="Q936" s="7">
        <f t="shared" si="112"/>
        <v>146.36649999999997</v>
      </c>
      <c r="R936" s="7">
        <f t="shared" si="113"/>
        <v>78.400000000000006</v>
      </c>
      <c r="S936" s="7">
        <f t="shared" si="114"/>
        <v>67.966499999999968</v>
      </c>
      <c r="T936" s="9">
        <f t="shared" si="115"/>
        <v>0.46435830603314271</v>
      </c>
      <c r="U936" s="10">
        <v>1</v>
      </c>
    </row>
    <row r="937" spans="1:21" ht="15.6" x14ac:dyDescent="0.3">
      <c r="A937" s="11">
        <v>454</v>
      </c>
      <c r="B937" s="12">
        <v>46172</v>
      </c>
      <c r="C937" s="4">
        <f t="shared" si="116"/>
        <v>2026</v>
      </c>
      <c r="D937" s="5">
        <f t="shared" si="117"/>
        <v>2</v>
      </c>
      <c r="E937" s="4">
        <f t="shared" si="118"/>
        <v>5</v>
      </c>
      <c r="F937" s="3" t="str">
        <f t="shared" si="119"/>
        <v>May</v>
      </c>
      <c r="G937" s="13" t="s">
        <v>11</v>
      </c>
      <c r="H937" s="13" t="s">
        <v>39</v>
      </c>
      <c r="I937" s="13" t="s">
        <v>28</v>
      </c>
      <c r="J937" s="13" t="s">
        <v>3</v>
      </c>
      <c r="K937" s="13" t="s">
        <v>23</v>
      </c>
      <c r="L937" s="13" t="s">
        <v>51</v>
      </c>
      <c r="M937" s="14">
        <v>1</v>
      </c>
      <c r="N937" s="15">
        <v>120.8</v>
      </c>
      <c r="O937" s="16">
        <v>0</v>
      </c>
      <c r="P937" s="15">
        <v>61.4</v>
      </c>
      <c r="Q937" s="15">
        <f t="shared" si="112"/>
        <v>120.8</v>
      </c>
      <c r="R937" s="15">
        <f t="shared" si="113"/>
        <v>61.4</v>
      </c>
      <c r="S937" s="15">
        <f t="shared" si="114"/>
        <v>59.4</v>
      </c>
      <c r="T937" s="17">
        <f t="shared" si="115"/>
        <v>0.49172185430463577</v>
      </c>
      <c r="U937" s="18">
        <v>1</v>
      </c>
    </row>
    <row r="938" spans="1:21" ht="15.6" x14ac:dyDescent="0.3">
      <c r="A938" s="2">
        <v>873</v>
      </c>
      <c r="B938" s="3">
        <v>46172</v>
      </c>
      <c r="C938" s="4">
        <f t="shared" si="116"/>
        <v>2026</v>
      </c>
      <c r="D938" s="5">
        <f t="shared" si="117"/>
        <v>2</v>
      </c>
      <c r="E938" s="4">
        <f t="shared" si="118"/>
        <v>5</v>
      </c>
      <c r="F938" s="3" t="str">
        <f t="shared" si="119"/>
        <v>May</v>
      </c>
      <c r="G938" s="4" t="s">
        <v>11</v>
      </c>
      <c r="H938" s="4" t="s">
        <v>39</v>
      </c>
      <c r="I938" s="4" t="s">
        <v>2</v>
      </c>
      <c r="J938" s="4" t="s">
        <v>16</v>
      </c>
      <c r="K938" s="4" t="s">
        <v>4</v>
      </c>
      <c r="L938" s="4" t="s">
        <v>26</v>
      </c>
      <c r="M938" s="6">
        <v>1</v>
      </c>
      <c r="N938" s="7">
        <v>40.15</v>
      </c>
      <c r="O938" s="8">
        <v>0</v>
      </c>
      <c r="P938" s="7">
        <v>16.82</v>
      </c>
      <c r="Q938" s="7">
        <f t="shared" si="112"/>
        <v>40.15</v>
      </c>
      <c r="R938" s="7">
        <f t="shared" si="113"/>
        <v>16.82</v>
      </c>
      <c r="S938" s="7">
        <f t="shared" si="114"/>
        <v>23.33</v>
      </c>
      <c r="T938" s="9">
        <f t="shared" si="115"/>
        <v>0.58107098381070976</v>
      </c>
      <c r="U938" s="10">
        <v>1</v>
      </c>
    </row>
    <row r="939" spans="1:21" ht="15.6" x14ac:dyDescent="0.3">
      <c r="A939" s="11">
        <v>1116</v>
      </c>
      <c r="B939" s="12">
        <v>46172</v>
      </c>
      <c r="C939" s="4">
        <f t="shared" si="116"/>
        <v>2026</v>
      </c>
      <c r="D939" s="5">
        <f t="shared" si="117"/>
        <v>2</v>
      </c>
      <c r="E939" s="4">
        <f t="shared" si="118"/>
        <v>5</v>
      </c>
      <c r="F939" s="3" t="str">
        <f t="shared" si="119"/>
        <v>May</v>
      </c>
      <c r="G939" s="13" t="s">
        <v>6</v>
      </c>
      <c r="H939" s="13" t="s">
        <v>43</v>
      </c>
      <c r="I939" s="13" t="s">
        <v>8</v>
      </c>
      <c r="J939" s="13" t="s">
        <v>16</v>
      </c>
      <c r="K939" s="13" t="s">
        <v>14</v>
      </c>
      <c r="L939" s="13" t="s">
        <v>44</v>
      </c>
      <c r="M939" s="14">
        <v>5</v>
      </c>
      <c r="N939" s="15">
        <v>134.4</v>
      </c>
      <c r="O939" s="16">
        <v>0.15</v>
      </c>
      <c r="P939" s="15">
        <v>67.709999999999994</v>
      </c>
      <c r="Q939" s="15">
        <f t="shared" si="112"/>
        <v>571.19999999999993</v>
      </c>
      <c r="R939" s="15">
        <f t="shared" si="113"/>
        <v>338.54999999999995</v>
      </c>
      <c r="S939" s="15">
        <f t="shared" si="114"/>
        <v>232.64999999999998</v>
      </c>
      <c r="T939" s="17">
        <f t="shared" si="115"/>
        <v>0.40730042016806722</v>
      </c>
      <c r="U939" s="18">
        <v>1</v>
      </c>
    </row>
    <row r="940" spans="1:21" ht="15.6" x14ac:dyDescent="0.3">
      <c r="A940" s="2">
        <v>1206</v>
      </c>
      <c r="B940" s="3">
        <v>46172</v>
      </c>
      <c r="C940" s="4">
        <f t="shared" si="116"/>
        <v>2026</v>
      </c>
      <c r="D940" s="5">
        <f t="shared" si="117"/>
        <v>2</v>
      </c>
      <c r="E940" s="4">
        <f t="shared" si="118"/>
        <v>5</v>
      </c>
      <c r="F940" s="3" t="str">
        <f t="shared" si="119"/>
        <v>May</v>
      </c>
      <c r="G940" s="4" t="s">
        <v>20</v>
      </c>
      <c r="H940" s="4" t="s">
        <v>47</v>
      </c>
      <c r="I940" s="4" t="s">
        <v>2</v>
      </c>
      <c r="J940" s="4" t="s">
        <v>3</v>
      </c>
      <c r="K940" s="4" t="s">
        <v>14</v>
      </c>
      <c r="L940" s="4" t="s">
        <v>15</v>
      </c>
      <c r="M940" s="6">
        <v>2</v>
      </c>
      <c r="N940" s="7">
        <v>37.130000000000003</v>
      </c>
      <c r="O940" s="8">
        <v>0.05</v>
      </c>
      <c r="P940" s="7">
        <v>13.44</v>
      </c>
      <c r="Q940" s="7">
        <f t="shared" si="112"/>
        <v>70.546999999999997</v>
      </c>
      <c r="R940" s="7">
        <f t="shared" si="113"/>
        <v>26.88</v>
      </c>
      <c r="S940" s="7">
        <f t="shared" si="114"/>
        <v>43.667000000000002</v>
      </c>
      <c r="T940" s="9">
        <f t="shared" si="115"/>
        <v>0.6189774193091131</v>
      </c>
      <c r="U940" s="10">
        <v>1</v>
      </c>
    </row>
    <row r="941" spans="1:21" ht="15.6" x14ac:dyDescent="0.3">
      <c r="A941" s="11">
        <v>1576</v>
      </c>
      <c r="B941" s="12">
        <v>46172</v>
      </c>
      <c r="C941" s="4">
        <f t="shared" si="116"/>
        <v>2026</v>
      </c>
      <c r="D941" s="5">
        <f t="shared" si="117"/>
        <v>2</v>
      </c>
      <c r="E941" s="4">
        <f t="shared" si="118"/>
        <v>5</v>
      </c>
      <c r="F941" s="3" t="str">
        <f t="shared" si="119"/>
        <v>May</v>
      </c>
      <c r="G941" s="13" t="s">
        <v>6</v>
      </c>
      <c r="H941" s="13" t="s">
        <v>7</v>
      </c>
      <c r="I941" s="13" t="s">
        <v>2</v>
      </c>
      <c r="J941" s="13" t="s">
        <v>16</v>
      </c>
      <c r="K941" s="13" t="s">
        <v>23</v>
      </c>
      <c r="L941" s="13" t="s">
        <v>51</v>
      </c>
      <c r="M941" s="14">
        <v>6</v>
      </c>
      <c r="N941" s="15">
        <v>123.82</v>
      </c>
      <c r="O941" s="16">
        <v>0</v>
      </c>
      <c r="P941" s="15">
        <v>61.91</v>
      </c>
      <c r="Q941" s="15">
        <f t="shared" si="112"/>
        <v>742.92</v>
      </c>
      <c r="R941" s="15">
        <f t="shared" si="113"/>
        <v>371.46</v>
      </c>
      <c r="S941" s="15">
        <f t="shared" si="114"/>
        <v>371.46</v>
      </c>
      <c r="T941" s="17">
        <f t="shared" si="115"/>
        <v>0.5</v>
      </c>
      <c r="U941" s="18">
        <v>1</v>
      </c>
    </row>
    <row r="942" spans="1:21" ht="15.6" x14ac:dyDescent="0.3">
      <c r="A942" s="2">
        <v>2634</v>
      </c>
      <c r="B942" s="3">
        <v>46172</v>
      </c>
      <c r="C942" s="4">
        <f t="shared" si="116"/>
        <v>2026</v>
      </c>
      <c r="D942" s="5">
        <f t="shared" si="117"/>
        <v>2</v>
      </c>
      <c r="E942" s="4">
        <f t="shared" si="118"/>
        <v>5</v>
      </c>
      <c r="F942" s="3" t="str">
        <f t="shared" si="119"/>
        <v>May</v>
      </c>
      <c r="G942" s="4" t="s">
        <v>11</v>
      </c>
      <c r="H942" s="4" t="s">
        <v>52</v>
      </c>
      <c r="I942" s="4" t="s">
        <v>28</v>
      </c>
      <c r="J942" s="4" t="s">
        <v>3</v>
      </c>
      <c r="K942" s="4" t="s">
        <v>14</v>
      </c>
      <c r="L942" s="4" t="s">
        <v>15</v>
      </c>
      <c r="M942" s="6">
        <v>2</v>
      </c>
      <c r="N942" s="7">
        <v>36.94</v>
      </c>
      <c r="O942" s="8">
        <v>0.05</v>
      </c>
      <c r="P942" s="7">
        <v>13.82</v>
      </c>
      <c r="Q942" s="7">
        <f t="shared" si="112"/>
        <v>70.185999999999993</v>
      </c>
      <c r="R942" s="7">
        <f t="shared" si="113"/>
        <v>27.64</v>
      </c>
      <c r="S942" s="7">
        <f t="shared" si="114"/>
        <v>42.545999999999992</v>
      </c>
      <c r="T942" s="9">
        <f t="shared" si="115"/>
        <v>0.60618926851508848</v>
      </c>
      <c r="U942" s="10">
        <v>1</v>
      </c>
    </row>
    <row r="943" spans="1:21" ht="15.6" x14ac:dyDescent="0.3">
      <c r="A943" s="11">
        <v>2649</v>
      </c>
      <c r="B943" s="12">
        <v>46172</v>
      </c>
      <c r="C943" s="4">
        <f t="shared" si="116"/>
        <v>2026</v>
      </c>
      <c r="D943" s="5">
        <f t="shared" si="117"/>
        <v>2</v>
      </c>
      <c r="E943" s="4">
        <f t="shared" si="118"/>
        <v>5</v>
      </c>
      <c r="F943" s="3" t="str">
        <f t="shared" si="119"/>
        <v>May</v>
      </c>
      <c r="G943" s="13" t="s">
        <v>0</v>
      </c>
      <c r="H943" s="13" t="s">
        <v>1</v>
      </c>
      <c r="I943" s="13" t="s">
        <v>2</v>
      </c>
      <c r="J943" s="13" t="s">
        <v>13</v>
      </c>
      <c r="K943" s="13" t="s">
        <v>23</v>
      </c>
      <c r="L943" s="13" t="s">
        <v>29</v>
      </c>
      <c r="M943" s="14">
        <v>3</v>
      </c>
      <c r="N943" s="15">
        <v>199.17</v>
      </c>
      <c r="O943" s="16">
        <v>0.05</v>
      </c>
      <c r="P943" s="15">
        <v>105.24</v>
      </c>
      <c r="Q943" s="15">
        <f t="shared" si="112"/>
        <v>567.6345</v>
      </c>
      <c r="R943" s="15">
        <f t="shared" si="113"/>
        <v>315.71999999999997</v>
      </c>
      <c r="S943" s="15">
        <f t="shared" si="114"/>
        <v>251.91450000000003</v>
      </c>
      <c r="T943" s="17">
        <f t="shared" si="115"/>
        <v>0.4437970207941907</v>
      </c>
      <c r="U943" s="18">
        <v>1</v>
      </c>
    </row>
    <row r="944" spans="1:21" ht="15.6" x14ac:dyDescent="0.3">
      <c r="A944" s="2">
        <v>2774</v>
      </c>
      <c r="B944" s="3">
        <v>46172</v>
      </c>
      <c r="C944" s="4">
        <f t="shared" si="116"/>
        <v>2026</v>
      </c>
      <c r="D944" s="5">
        <f t="shared" si="117"/>
        <v>2</v>
      </c>
      <c r="E944" s="4">
        <f t="shared" si="118"/>
        <v>5</v>
      </c>
      <c r="F944" s="3" t="str">
        <f t="shared" si="119"/>
        <v>May</v>
      </c>
      <c r="G944" s="4" t="s">
        <v>0</v>
      </c>
      <c r="H944" s="4" t="s">
        <v>36</v>
      </c>
      <c r="I944" s="4" t="s">
        <v>2</v>
      </c>
      <c r="J944" s="4" t="s">
        <v>3</v>
      </c>
      <c r="K944" s="4" t="s">
        <v>23</v>
      </c>
      <c r="L944" s="4" t="s">
        <v>40</v>
      </c>
      <c r="M944" s="6">
        <v>3</v>
      </c>
      <c r="N944" s="7">
        <v>83.17</v>
      </c>
      <c r="O944" s="8">
        <v>0</v>
      </c>
      <c r="P944" s="7">
        <v>40.520000000000003</v>
      </c>
      <c r="Q944" s="7">
        <f t="shared" si="112"/>
        <v>249.51</v>
      </c>
      <c r="R944" s="7">
        <f t="shared" si="113"/>
        <v>121.56</v>
      </c>
      <c r="S944" s="7">
        <f t="shared" si="114"/>
        <v>127.94999999999999</v>
      </c>
      <c r="T944" s="9">
        <f t="shared" si="115"/>
        <v>0.51280509799206442</v>
      </c>
      <c r="U944" s="10">
        <v>1</v>
      </c>
    </row>
    <row r="945" spans="1:21" ht="15.6" x14ac:dyDescent="0.3">
      <c r="A945" s="11">
        <v>3037</v>
      </c>
      <c r="B945" s="12">
        <v>46172</v>
      </c>
      <c r="C945" s="4">
        <f t="shared" si="116"/>
        <v>2026</v>
      </c>
      <c r="D945" s="5">
        <f t="shared" si="117"/>
        <v>2</v>
      </c>
      <c r="E945" s="4">
        <f t="shared" si="118"/>
        <v>5</v>
      </c>
      <c r="F945" s="3" t="str">
        <f t="shared" si="119"/>
        <v>May</v>
      </c>
      <c r="G945" s="13" t="s">
        <v>6</v>
      </c>
      <c r="H945" s="13" t="s">
        <v>27</v>
      </c>
      <c r="I945" s="13" t="s">
        <v>2</v>
      </c>
      <c r="J945" s="13" t="s">
        <v>16</v>
      </c>
      <c r="K945" s="13" t="s">
        <v>14</v>
      </c>
      <c r="L945" s="13" t="s">
        <v>32</v>
      </c>
      <c r="M945" s="14">
        <v>1</v>
      </c>
      <c r="N945" s="15">
        <v>45.8</v>
      </c>
      <c r="O945" s="16">
        <v>0.05</v>
      </c>
      <c r="P945" s="15">
        <v>17.88</v>
      </c>
      <c r="Q945" s="15">
        <f t="shared" si="112"/>
        <v>43.51</v>
      </c>
      <c r="R945" s="15">
        <f t="shared" si="113"/>
        <v>17.88</v>
      </c>
      <c r="S945" s="15">
        <f t="shared" si="114"/>
        <v>25.63</v>
      </c>
      <c r="T945" s="17">
        <f t="shared" si="115"/>
        <v>0.58905998621006661</v>
      </c>
      <c r="U945" s="18">
        <v>1</v>
      </c>
    </row>
    <row r="946" spans="1:21" ht="15.6" x14ac:dyDescent="0.3">
      <c r="A946" s="2">
        <v>3138</v>
      </c>
      <c r="B946" s="3">
        <v>46172</v>
      </c>
      <c r="C946" s="4">
        <f t="shared" si="116"/>
        <v>2026</v>
      </c>
      <c r="D946" s="5">
        <f t="shared" si="117"/>
        <v>2</v>
      </c>
      <c r="E946" s="4">
        <f t="shared" si="118"/>
        <v>5</v>
      </c>
      <c r="F946" s="3" t="str">
        <f t="shared" si="119"/>
        <v>May</v>
      </c>
      <c r="G946" s="4" t="s">
        <v>11</v>
      </c>
      <c r="H946" s="4" t="s">
        <v>12</v>
      </c>
      <c r="I946" s="4" t="s">
        <v>28</v>
      </c>
      <c r="J946" s="4" t="s">
        <v>3</v>
      </c>
      <c r="K946" s="4" t="s">
        <v>9</v>
      </c>
      <c r="L946" s="4" t="s">
        <v>37</v>
      </c>
      <c r="M946" s="6">
        <v>1</v>
      </c>
      <c r="N946" s="7">
        <v>154.85</v>
      </c>
      <c r="O946" s="8">
        <v>0</v>
      </c>
      <c r="P946" s="7">
        <v>80.17</v>
      </c>
      <c r="Q946" s="7">
        <f t="shared" si="112"/>
        <v>154.85</v>
      </c>
      <c r="R946" s="7">
        <f t="shared" si="113"/>
        <v>80.17</v>
      </c>
      <c r="S946" s="7">
        <f t="shared" si="114"/>
        <v>74.679999999999993</v>
      </c>
      <c r="T946" s="9">
        <f t="shared" si="115"/>
        <v>0.48227316758153049</v>
      </c>
      <c r="U946" s="10">
        <v>1</v>
      </c>
    </row>
    <row r="947" spans="1:21" ht="15.6" x14ac:dyDescent="0.3">
      <c r="A947" s="11">
        <v>3228</v>
      </c>
      <c r="B947" s="12">
        <v>46172</v>
      </c>
      <c r="C947" s="4">
        <f t="shared" si="116"/>
        <v>2026</v>
      </c>
      <c r="D947" s="5">
        <f t="shared" si="117"/>
        <v>2</v>
      </c>
      <c r="E947" s="4">
        <f t="shared" si="118"/>
        <v>5</v>
      </c>
      <c r="F947" s="3" t="str">
        <f t="shared" si="119"/>
        <v>May</v>
      </c>
      <c r="G947" s="13" t="s">
        <v>20</v>
      </c>
      <c r="H947" s="13" t="s">
        <v>47</v>
      </c>
      <c r="I947" s="13" t="s">
        <v>2</v>
      </c>
      <c r="J947" s="13" t="s">
        <v>16</v>
      </c>
      <c r="K947" s="13" t="s">
        <v>23</v>
      </c>
      <c r="L947" s="13" t="s">
        <v>29</v>
      </c>
      <c r="M947" s="14">
        <v>1</v>
      </c>
      <c r="N947" s="15">
        <v>194.99</v>
      </c>
      <c r="O947" s="16">
        <v>0</v>
      </c>
      <c r="P947" s="15">
        <v>101.21</v>
      </c>
      <c r="Q947" s="15">
        <f t="shared" si="112"/>
        <v>194.99</v>
      </c>
      <c r="R947" s="15">
        <f t="shared" si="113"/>
        <v>101.21</v>
      </c>
      <c r="S947" s="15">
        <f t="shared" si="114"/>
        <v>93.780000000000015</v>
      </c>
      <c r="T947" s="17">
        <f t="shared" si="115"/>
        <v>0.48094774090979031</v>
      </c>
      <c r="U947" s="18">
        <v>1</v>
      </c>
    </row>
    <row r="948" spans="1:21" ht="15.6" x14ac:dyDescent="0.3">
      <c r="A948" s="2">
        <v>3401</v>
      </c>
      <c r="B948" s="3">
        <v>46172</v>
      </c>
      <c r="C948" s="4">
        <f t="shared" si="116"/>
        <v>2026</v>
      </c>
      <c r="D948" s="5">
        <f t="shared" si="117"/>
        <v>2</v>
      </c>
      <c r="E948" s="4">
        <f t="shared" si="118"/>
        <v>5</v>
      </c>
      <c r="F948" s="3" t="str">
        <f t="shared" si="119"/>
        <v>May</v>
      </c>
      <c r="G948" s="4" t="s">
        <v>11</v>
      </c>
      <c r="H948" s="4" t="s">
        <v>39</v>
      </c>
      <c r="I948" s="4" t="s">
        <v>2</v>
      </c>
      <c r="J948" s="4" t="s">
        <v>3</v>
      </c>
      <c r="K948" s="4" t="s">
        <v>34</v>
      </c>
      <c r="L948" s="4" t="s">
        <v>42</v>
      </c>
      <c r="M948" s="6">
        <v>1</v>
      </c>
      <c r="N948" s="7">
        <v>36.31</v>
      </c>
      <c r="O948" s="8">
        <v>0</v>
      </c>
      <c r="P948" s="7">
        <v>13.93</v>
      </c>
      <c r="Q948" s="7">
        <f t="shared" si="112"/>
        <v>36.31</v>
      </c>
      <c r="R948" s="7">
        <f t="shared" si="113"/>
        <v>13.93</v>
      </c>
      <c r="S948" s="7">
        <f t="shared" si="114"/>
        <v>22.380000000000003</v>
      </c>
      <c r="T948" s="9">
        <f t="shared" si="115"/>
        <v>0.61635912971633167</v>
      </c>
      <c r="U948" s="10">
        <v>1</v>
      </c>
    </row>
    <row r="949" spans="1:21" ht="15.6" x14ac:dyDescent="0.3">
      <c r="A949" s="11">
        <v>3511</v>
      </c>
      <c r="B949" s="12">
        <v>46172</v>
      </c>
      <c r="C949" s="4">
        <f t="shared" si="116"/>
        <v>2026</v>
      </c>
      <c r="D949" s="5">
        <f t="shared" si="117"/>
        <v>2</v>
      </c>
      <c r="E949" s="4">
        <f t="shared" si="118"/>
        <v>5</v>
      </c>
      <c r="F949" s="3" t="str">
        <f t="shared" si="119"/>
        <v>May</v>
      </c>
      <c r="G949" s="13" t="s">
        <v>0</v>
      </c>
      <c r="H949" s="13" t="s">
        <v>1</v>
      </c>
      <c r="I949" s="13" t="s">
        <v>2</v>
      </c>
      <c r="J949" s="13" t="s">
        <v>3</v>
      </c>
      <c r="K949" s="13" t="s">
        <v>14</v>
      </c>
      <c r="L949" s="13" t="s">
        <v>32</v>
      </c>
      <c r="M949" s="14">
        <v>1</v>
      </c>
      <c r="N949" s="15">
        <v>47.19</v>
      </c>
      <c r="O949" s="16">
        <v>0</v>
      </c>
      <c r="P949" s="15">
        <v>18.54</v>
      </c>
      <c r="Q949" s="15">
        <f t="shared" si="112"/>
        <v>47.19</v>
      </c>
      <c r="R949" s="15">
        <f t="shared" si="113"/>
        <v>18.54</v>
      </c>
      <c r="S949" s="15">
        <f t="shared" si="114"/>
        <v>28.65</v>
      </c>
      <c r="T949" s="17">
        <f t="shared" si="115"/>
        <v>0.60712015257469798</v>
      </c>
      <c r="U949" s="18">
        <v>1</v>
      </c>
    </row>
    <row r="950" spans="1:21" ht="15.6" x14ac:dyDescent="0.3">
      <c r="A950" s="2">
        <v>4485</v>
      </c>
      <c r="B950" s="3">
        <v>46172</v>
      </c>
      <c r="C950" s="4">
        <f t="shared" si="116"/>
        <v>2026</v>
      </c>
      <c r="D950" s="5">
        <f t="shared" si="117"/>
        <v>2</v>
      </c>
      <c r="E950" s="4">
        <f t="shared" si="118"/>
        <v>5</v>
      </c>
      <c r="F950" s="3" t="str">
        <f t="shared" si="119"/>
        <v>May</v>
      </c>
      <c r="G950" s="4" t="s">
        <v>20</v>
      </c>
      <c r="H950" s="4" t="s">
        <v>33</v>
      </c>
      <c r="I950" s="4" t="s">
        <v>2</v>
      </c>
      <c r="J950" s="4" t="s">
        <v>13</v>
      </c>
      <c r="K950" s="4" t="s">
        <v>34</v>
      </c>
      <c r="L950" s="4" t="s">
        <v>38</v>
      </c>
      <c r="M950" s="6">
        <v>1</v>
      </c>
      <c r="N950" s="7">
        <v>124.14</v>
      </c>
      <c r="O950" s="8">
        <v>0</v>
      </c>
      <c r="P950" s="7">
        <v>70.900000000000006</v>
      </c>
      <c r="Q950" s="7">
        <f t="shared" si="112"/>
        <v>124.14</v>
      </c>
      <c r="R950" s="7">
        <f t="shared" si="113"/>
        <v>70.900000000000006</v>
      </c>
      <c r="S950" s="7">
        <f t="shared" si="114"/>
        <v>53.239999999999995</v>
      </c>
      <c r="T950" s="9">
        <f t="shared" si="115"/>
        <v>0.42887062993394548</v>
      </c>
      <c r="U950" s="10">
        <v>1</v>
      </c>
    </row>
    <row r="951" spans="1:21" ht="15.6" x14ac:dyDescent="0.3">
      <c r="A951" s="11">
        <v>447</v>
      </c>
      <c r="B951" s="12">
        <v>46173</v>
      </c>
      <c r="C951" s="4">
        <f t="shared" si="116"/>
        <v>2026</v>
      </c>
      <c r="D951" s="5">
        <f t="shared" si="117"/>
        <v>2</v>
      </c>
      <c r="E951" s="4">
        <f t="shared" si="118"/>
        <v>5</v>
      </c>
      <c r="F951" s="3" t="str">
        <f t="shared" si="119"/>
        <v>May</v>
      </c>
      <c r="G951" s="13" t="s">
        <v>20</v>
      </c>
      <c r="H951" s="13" t="s">
        <v>33</v>
      </c>
      <c r="I951" s="13" t="s">
        <v>2</v>
      </c>
      <c r="J951" s="13" t="s">
        <v>3</v>
      </c>
      <c r="K951" s="13" t="s">
        <v>14</v>
      </c>
      <c r="L951" s="13" t="s">
        <v>44</v>
      </c>
      <c r="M951" s="14">
        <v>1</v>
      </c>
      <c r="N951" s="15">
        <v>131.94999999999999</v>
      </c>
      <c r="O951" s="16">
        <v>0</v>
      </c>
      <c r="P951" s="15">
        <v>65.17</v>
      </c>
      <c r="Q951" s="15">
        <f t="shared" si="112"/>
        <v>131.94999999999999</v>
      </c>
      <c r="R951" s="15">
        <f t="shared" si="113"/>
        <v>65.17</v>
      </c>
      <c r="S951" s="15">
        <f t="shared" si="114"/>
        <v>66.779999999999987</v>
      </c>
      <c r="T951" s="17">
        <f t="shared" si="115"/>
        <v>0.50610079575596811</v>
      </c>
      <c r="U951" s="18">
        <v>1</v>
      </c>
    </row>
    <row r="952" spans="1:21" ht="15.6" x14ac:dyDescent="0.3">
      <c r="A952" s="2">
        <v>1208</v>
      </c>
      <c r="B952" s="3">
        <v>46173</v>
      </c>
      <c r="C952" s="4">
        <f t="shared" si="116"/>
        <v>2026</v>
      </c>
      <c r="D952" s="5">
        <f t="shared" si="117"/>
        <v>2</v>
      </c>
      <c r="E952" s="4">
        <f t="shared" si="118"/>
        <v>5</v>
      </c>
      <c r="F952" s="3" t="str">
        <f t="shared" si="119"/>
        <v>May</v>
      </c>
      <c r="G952" s="4" t="s">
        <v>20</v>
      </c>
      <c r="H952" s="4" t="s">
        <v>33</v>
      </c>
      <c r="I952" s="4" t="s">
        <v>28</v>
      </c>
      <c r="J952" s="4" t="s">
        <v>13</v>
      </c>
      <c r="K952" s="4" t="s">
        <v>4</v>
      </c>
      <c r="L952" s="4" t="s">
        <v>30</v>
      </c>
      <c r="M952" s="6">
        <v>1</v>
      </c>
      <c r="N952" s="7">
        <v>102.24</v>
      </c>
      <c r="O952" s="8">
        <v>0</v>
      </c>
      <c r="P952" s="7">
        <v>50.75</v>
      </c>
      <c r="Q952" s="7">
        <f t="shared" si="112"/>
        <v>102.24</v>
      </c>
      <c r="R952" s="7">
        <f t="shared" si="113"/>
        <v>50.75</v>
      </c>
      <c r="S952" s="7">
        <f t="shared" si="114"/>
        <v>51.489999999999995</v>
      </c>
      <c r="T952" s="9">
        <f t="shared" si="115"/>
        <v>0.50361893583724571</v>
      </c>
      <c r="U952" s="10">
        <v>1</v>
      </c>
    </row>
    <row r="953" spans="1:21" ht="15.6" x14ac:dyDescent="0.3">
      <c r="A953" s="11">
        <v>1355</v>
      </c>
      <c r="B953" s="12">
        <v>46173</v>
      </c>
      <c r="C953" s="4">
        <f t="shared" si="116"/>
        <v>2026</v>
      </c>
      <c r="D953" s="5">
        <f t="shared" si="117"/>
        <v>2</v>
      </c>
      <c r="E953" s="4">
        <f t="shared" si="118"/>
        <v>5</v>
      </c>
      <c r="F953" s="3" t="str">
        <f t="shared" si="119"/>
        <v>May</v>
      </c>
      <c r="G953" s="13" t="s">
        <v>20</v>
      </c>
      <c r="H953" s="13" t="s">
        <v>47</v>
      </c>
      <c r="I953" s="13" t="s">
        <v>28</v>
      </c>
      <c r="J953" s="13" t="s">
        <v>13</v>
      </c>
      <c r="K953" s="13" t="s">
        <v>9</v>
      </c>
      <c r="L953" s="13" t="s">
        <v>37</v>
      </c>
      <c r="M953" s="14">
        <v>2</v>
      </c>
      <c r="N953" s="15">
        <v>152.07</v>
      </c>
      <c r="O953" s="16">
        <v>0</v>
      </c>
      <c r="P953" s="15">
        <v>76.849999999999994</v>
      </c>
      <c r="Q953" s="15">
        <f t="shared" si="112"/>
        <v>304.14</v>
      </c>
      <c r="R953" s="15">
        <f t="shared" si="113"/>
        <v>153.69999999999999</v>
      </c>
      <c r="S953" s="15">
        <f t="shared" si="114"/>
        <v>150.44</v>
      </c>
      <c r="T953" s="17">
        <f t="shared" si="115"/>
        <v>0.49464062602748737</v>
      </c>
      <c r="U953" s="18">
        <v>1</v>
      </c>
    </row>
    <row r="954" spans="1:21" ht="15.6" x14ac:dyDescent="0.3">
      <c r="A954" s="2">
        <v>1474</v>
      </c>
      <c r="B954" s="3">
        <v>46173</v>
      </c>
      <c r="C954" s="4">
        <f t="shared" si="116"/>
        <v>2026</v>
      </c>
      <c r="D954" s="5">
        <f t="shared" si="117"/>
        <v>2</v>
      </c>
      <c r="E954" s="4">
        <f t="shared" si="118"/>
        <v>5</v>
      </c>
      <c r="F954" s="3" t="str">
        <f t="shared" si="119"/>
        <v>May</v>
      </c>
      <c r="G954" s="4" t="s">
        <v>11</v>
      </c>
      <c r="H954" s="4" t="s">
        <v>18</v>
      </c>
      <c r="I954" s="4" t="s">
        <v>2</v>
      </c>
      <c r="J954" s="4" t="s">
        <v>13</v>
      </c>
      <c r="K954" s="4" t="s">
        <v>23</v>
      </c>
      <c r="L954" s="4" t="s">
        <v>51</v>
      </c>
      <c r="M954" s="6">
        <v>2</v>
      </c>
      <c r="N954" s="7">
        <v>123.34</v>
      </c>
      <c r="O954" s="8">
        <v>0.05</v>
      </c>
      <c r="P954" s="7">
        <v>58.96</v>
      </c>
      <c r="Q954" s="7">
        <f t="shared" si="112"/>
        <v>234.346</v>
      </c>
      <c r="R954" s="7">
        <f t="shared" si="113"/>
        <v>117.92</v>
      </c>
      <c r="S954" s="7">
        <f t="shared" si="114"/>
        <v>116.426</v>
      </c>
      <c r="T954" s="9">
        <f t="shared" si="115"/>
        <v>0.49681240558831813</v>
      </c>
      <c r="U954" s="10">
        <v>1</v>
      </c>
    </row>
    <row r="955" spans="1:21" ht="15.6" x14ac:dyDescent="0.3">
      <c r="A955" s="11">
        <v>1625</v>
      </c>
      <c r="B955" s="12">
        <v>46173</v>
      </c>
      <c r="C955" s="4">
        <f t="shared" si="116"/>
        <v>2026</v>
      </c>
      <c r="D955" s="5">
        <f t="shared" si="117"/>
        <v>2</v>
      </c>
      <c r="E955" s="4">
        <f t="shared" si="118"/>
        <v>5</v>
      </c>
      <c r="F955" s="3" t="str">
        <f t="shared" si="119"/>
        <v>May</v>
      </c>
      <c r="G955" s="13" t="s">
        <v>11</v>
      </c>
      <c r="H955" s="13" t="s">
        <v>12</v>
      </c>
      <c r="I955" s="13" t="s">
        <v>19</v>
      </c>
      <c r="J955" s="13" t="s">
        <v>3</v>
      </c>
      <c r="K955" s="13" t="s">
        <v>9</v>
      </c>
      <c r="L955" s="13" t="s">
        <v>37</v>
      </c>
      <c r="M955" s="14">
        <v>1</v>
      </c>
      <c r="N955" s="15">
        <v>155.81</v>
      </c>
      <c r="O955" s="16">
        <v>0</v>
      </c>
      <c r="P955" s="15">
        <v>80.31</v>
      </c>
      <c r="Q955" s="15">
        <f t="shared" si="112"/>
        <v>155.81</v>
      </c>
      <c r="R955" s="15">
        <f t="shared" si="113"/>
        <v>80.31</v>
      </c>
      <c r="S955" s="15">
        <f t="shared" si="114"/>
        <v>75.5</v>
      </c>
      <c r="T955" s="17">
        <f t="shared" si="115"/>
        <v>0.48456453372697517</v>
      </c>
      <c r="U955" s="18">
        <v>1</v>
      </c>
    </row>
    <row r="956" spans="1:21" ht="15.6" x14ac:dyDescent="0.3">
      <c r="A956" s="2">
        <v>1877</v>
      </c>
      <c r="B956" s="3">
        <v>46173</v>
      </c>
      <c r="C956" s="4">
        <f t="shared" si="116"/>
        <v>2026</v>
      </c>
      <c r="D956" s="5">
        <f t="shared" si="117"/>
        <v>2</v>
      </c>
      <c r="E956" s="4">
        <f t="shared" si="118"/>
        <v>5</v>
      </c>
      <c r="F956" s="3" t="str">
        <f t="shared" si="119"/>
        <v>May</v>
      </c>
      <c r="G956" s="4" t="s">
        <v>11</v>
      </c>
      <c r="H956" s="4" t="s">
        <v>52</v>
      </c>
      <c r="I956" s="4" t="s">
        <v>2</v>
      </c>
      <c r="J956" s="4" t="s">
        <v>3</v>
      </c>
      <c r="K956" s="4" t="s">
        <v>14</v>
      </c>
      <c r="L956" s="4" t="s">
        <v>48</v>
      </c>
      <c r="M956" s="6">
        <v>1</v>
      </c>
      <c r="N956" s="7">
        <v>163.19</v>
      </c>
      <c r="O956" s="8">
        <v>0.05</v>
      </c>
      <c r="P956" s="7">
        <v>87.95</v>
      </c>
      <c r="Q956" s="7">
        <f t="shared" si="112"/>
        <v>155.03049999999999</v>
      </c>
      <c r="R956" s="7">
        <f t="shared" si="113"/>
        <v>87.95</v>
      </c>
      <c r="S956" s="7">
        <f t="shared" si="114"/>
        <v>67.080499999999986</v>
      </c>
      <c r="T956" s="9">
        <f t="shared" si="115"/>
        <v>0.4326922766810401</v>
      </c>
      <c r="U956" s="10">
        <v>1</v>
      </c>
    </row>
    <row r="957" spans="1:21" ht="15.6" x14ac:dyDescent="0.3">
      <c r="A957" s="11">
        <v>1978</v>
      </c>
      <c r="B957" s="12">
        <v>46173</v>
      </c>
      <c r="C957" s="4">
        <f t="shared" si="116"/>
        <v>2026</v>
      </c>
      <c r="D957" s="5">
        <f t="shared" si="117"/>
        <v>2</v>
      </c>
      <c r="E957" s="4">
        <f t="shared" si="118"/>
        <v>5</v>
      </c>
      <c r="F957" s="3" t="str">
        <f t="shared" si="119"/>
        <v>May</v>
      </c>
      <c r="G957" s="13" t="s">
        <v>6</v>
      </c>
      <c r="H957" s="13" t="s">
        <v>43</v>
      </c>
      <c r="I957" s="13" t="s">
        <v>2</v>
      </c>
      <c r="J957" s="13" t="s">
        <v>3</v>
      </c>
      <c r="K957" s="13" t="s">
        <v>9</v>
      </c>
      <c r="L957" s="13" t="s">
        <v>17</v>
      </c>
      <c r="M957" s="14">
        <v>1</v>
      </c>
      <c r="N957" s="15">
        <v>147.30000000000001</v>
      </c>
      <c r="O957" s="16">
        <v>0.05</v>
      </c>
      <c r="P957" s="15">
        <v>81.510000000000005</v>
      </c>
      <c r="Q957" s="15">
        <f t="shared" si="112"/>
        <v>139.935</v>
      </c>
      <c r="R957" s="15">
        <f t="shared" si="113"/>
        <v>81.510000000000005</v>
      </c>
      <c r="S957" s="15">
        <f t="shared" si="114"/>
        <v>58.424999999999997</v>
      </c>
      <c r="T957" s="17">
        <f t="shared" si="115"/>
        <v>0.41751527494908347</v>
      </c>
      <c r="U957" s="18">
        <v>1</v>
      </c>
    </row>
    <row r="958" spans="1:21" ht="15.6" x14ac:dyDescent="0.3">
      <c r="A958" s="2">
        <v>3616</v>
      </c>
      <c r="B958" s="3">
        <v>46173</v>
      </c>
      <c r="C958" s="4">
        <f t="shared" si="116"/>
        <v>2026</v>
      </c>
      <c r="D958" s="5">
        <f t="shared" si="117"/>
        <v>2</v>
      </c>
      <c r="E958" s="4">
        <f t="shared" si="118"/>
        <v>5</v>
      </c>
      <c r="F958" s="3" t="str">
        <f t="shared" si="119"/>
        <v>May</v>
      </c>
      <c r="G958" s="4" t="s">
        <v>11</v>
      </c>
      <c r="H958" s="4" t="s">
        <v>12</v>
      </c>
      <c r="I958" s="4" t="s">
        <v>2</v>
      </c>
      <c r="J958" s="4" t="s">
        <v>3</v>
      </c>
      <c r="K958" s="4" t="s">
        <v>34</v>
      </c>
      <c r="L958" s="4" t="s">
        <v>38</v>
      </c>
      <c r="M958" s="6">
        <v>5</v>
      </c>
      <c r="N958" s="7">
        <v>126.16</v>
      </c>
      <c r="O958" s="8">
        <v>0</v>
      </c>
      <c r="P958" s="7">
        <v>68.59</v>
      </c>
      <c r="Q958" s="7">
        <f t="shared" si="112"/>
        <v>630.79999999999995</v>
      </c>
      <c r="R958" s="7">
        <f t="shared" si="113"/>
        <v>342.95000000000005</v>
      </c>
      <c r="S958" s="7">
        <f t="shared" si="114"/>
        <v>287.84999999999991</v>
      </c>
      <c r="T958" s="9">
        <f t="shared" si="115"/>
        <v>0.45632530120481918</v>
      </c>
      <c r="U958" s="10">
        <v>1</v>
      </c>
    </row>
    <row r="959" spans="1:21" ht="15.6" x14ac:dyDescent="0.3">
      <c r="A959" s="11">
        <v>3992</v>
      </c>
      <c r="B959" s="12">
        <v>46173</v>
      </c>
      <c r="C959" s="4">
        <f t="shared" si="116"/>
        <v>2026</v>
      </c>
      <c r="D959" s="5">
        <f t="shared" si="117"/>
        <v>2</v>
      </c>
      <c r="E959" s="4">
        <f t="shared" si="118"/>
        <v>5</v>
      </c>
      <c r="F959" s="3" t="str">
        <f t="shared" si="119"/>
        <v>May</v>
      </c>
      <c r="G959" s="13" t="s">
        <v>20</v>
      </c>
      <c r="H959" s="13" t="s">
        <v>33</v>
      </c>
      <c r="I959" s="13" t="s">
        <v>2</v>
      </c>
      <c r="J959" s="13" t="s">
        <v>13</v>
      </c>
      <c r="K959" s="13" t="s">
        <v>14</v>
      </c>
      <c r="L959" s="13" t="s">
        <v>48</v>
      </c>
      <c r="M959" s="14">
        <v>2</v>
      </c>
      <c r="N959" s="15">
        <v>163.57</v>
      </c>
      <c r="O959" s="16">
        <v>0</v>
      </c>
      <c r="P959" s="15">
        <v>85.72</v>
      </c>
      <c r="Q959" s="15">
        <f t="shared" si="112"/>
        <v>327.14</v>
      </c>
      <c r="R959" s="15">
        <f t="shared" si="113"/>
        <v>171.44</v>
      </c>
      <c r="S959" s="15">
        <f t="shared" si="114"/>
        <v>155.69999999999999</v>
      </c>
      <c r="T959" s="17">
        <f t="shared" si="115"/>
        <v>0.47594302133643085</v>
      </c>
      <c r="U959" s="18">
        <v>1</v>
      </c>
    </row>
    <row r="960" spans="1:21" ht="15.6" x14ac:dyDescent="0.3">
      <c r="A960" s="2">
        <v>4091</v>
      </c>
      <c r="B960" s="3">
        <v>46173</v>
      </c>
      <c r="C960" s="4">
        <f t="shared" si="116"/>
        <v>2026</v>
      </c>
      <c r="D960" s="5">
        <f t="shared" si="117"/>
        <v>2</v>
      </c>
      <c r="E960" s="4">
        <f t="shared" si="118"/>
        <v>5</v>
      </c>
      <c r="F960" s="3" t="str">
        <f t="shared" si="119"/>
        <v>May</v>
      </c>
      <c r="G960" s="4" t="s">
        <v>11</v>
      </c>
      <c r="H960" s="4" t="s">
        <v>52</v>
      </c>
      <c r="I960" s="4" t="s">
        <v>2</v>
      </c>
      <c r="J960" s="4" t="s">
        <v>13</v>
      </c>
      <c r="K960" s="4" t="s">
        <v>9</v>
      </c>
      <c r="L960" s="4" t="s">
        <v>17</v>
      </c>
      <c r="M960" s="6">
        <v>1</v>
      </c>
      <c r="N960" s="7">
        <v>142.06</v>
      </c>
      <c r="O960" s="8">
        <v>0</v>
      </c>
      <c r="P960" s="7">
        <v>77.36</v>
      </c>
      <c r="Q960" s="7">
        <f t="shared" si="112"/>
        <v>142.06</v>
      </c>
      <c r="R960" s="7">
        <f t="shared" si="113"/>
        <v>77.36</v>
      </c>
      <c r="S960" s="7">
        <f t="shared" si="114"/>
        <v>64.7</v>
      </c>
      <c r="T960" s="9">
        <f t="shared" si="115"/>
        <v>0.45544136280444886</v>
      </c>
      <c r="U960" s="10">
        <v>1</v>
      </c>
    </row>
    <row r="961" spans="1:21" ht="15.6" x14ac:dyDescent="0.3">
      <c r="A961" s="11">
        <v>4204</v>
      </c>
      <c r="B961" s="12">
        <v>46173</v>
      </c>
      <c r="C961" s="4">
        <f t="shared" si="116"/>
        <v>2026</v>
      </c>
      <c r="D961" s="5">
        <f t="shared" si="117"/>
        <v>2</v>
      </c>
      <c r="E961" s="4">
        <f t="shared" si="118"/>
        <v>5</v>
      </c>
      <c r="F961" s="3" t="str">
        <f t="shared" si="119"/>
        <v>May</v>
      </c>
      <c r="G961" s="13" t="s">
        <v>6</v>
      </c>
      <c r="H961" s="13" t="s">
        <v>41</v>
      </c>
      <c r="I961" s="13" t="s">
        <v>2</v>
      </c>
      <c r="J961" s="13" t="s">
        <v>13</v>
      </c>
      <c r="K961" s="13" t="s">
        <v>4</v>
      </c>
      <c r="L961" s="13" t="s">
        <v>5</v>
      </c>
      <c r="M961" s="14">
        <v>1</v>
      </c>
      <c r="N961" s="15">
        <v>81.37</v>
      </c>
      <c r="O961" s="16">
        <v>0</v>
      </c>
      <c r="P961" s="15">
        <v>42.01</v>
      </c>
      <c r="Q961" s="15">
        <f t="shared" si="112"/>
        <v>81.37</v>
      </c>
      <c r="R961" s="15">
        <f t="shared" si="113"/>
        <v>42.01</v>
      </c>
      <c r="S961" s="15">
        <f t="shared" si="114"/>
        <v>39.360000000000007</v>
      </c>
      <c r="T961" s="17">
        <f t="shared" si="115"/>
        <v>0.48371635737986979</v>
      </c>
      <c r="U961" s="18">
        <v>1</v>
      </c>
    </row>
    <row r="962" spans="1:21" ht="15.6" x14ac:dyDescent="0.3">
      <c r="A962" s="2">
        <v>4234</v>
      </c>
      <c r="B962" s="3">
        <v>46173</v>
      </c>
      <c r="C962" s="4">
        <f t="shared" si="116"/>
        <v>2026</v>
      </c>
      <c r="D962" s="5">
        <f t="shared" si="117"/>
        <v>2</v>
      </c>
      <c r="E962" s="4">
        <f t="shared" si="118"/>
        <v>5</v>
      </c>
      <c r="F962" s="3" t="str">
        <f t="shared" si="119"/>
        <v>May</v>
      </c>
      <c r="G962" s="4" t="s">
        <v>20</v>
      </c>
      <c r="H962" s="4" t="s">
        <v>33</v>
      </c>
      <c r="I962" s="4" t="s">
        <v>19</v>
      </c>
      <c r="J962" s="4" t="s">
        <v>13</v>
      </c>
      <c r="K962" s="4" t="s">
        <v>23</v>
      </c>
      <c r="L962" s="4" t="s">
        <v>51</v>
      </c>
      <c r="M962" s="6">
        <v>1</v>
      </c>
      <c r="N962" s="7">
        <v>120.75</v>
      </c>
      <c r="O962" s="8">
        <v>0</v>
      </c>
      <c r="P962" s="7">
        <v>61.21</v>
      </c>
      <c r="Q962" s="7">
        <f t="shared" ref="Q962:Q1025" si="120">M962*N962*(1-O962)</f>
        <v>120.75</v>
      </c>
      <c r="R962" s="7">
        <f t="shared" ref="R962:R1025" si="121">M962*P962</f>
        <v>61.21</v>
      </c>
      <c r="S962" s="7">
        <f t="shared" ref="S962:S1025" si="122">Q962-R962</f>
        <v>59.54</v>
      </c>
      <c r="T962" s="9">
        <f t="shared" ref="T962:T1025" si="123">IFERROR(S962/Q962,0)</f>
        <v>0.49308488612836437</v>
      </c>
      <c r="U962" s="10">
        <v>1</v>
      </c>
    </row>
    <row r="963" spans="1:21" ht="15.6" x14ac:dyDescent="0.3">
      <c r="A963" s="11">
        <v>4696</v>
      </c>
      <c r="B963" s="12">
        <v>46173</v>
      </c>
      <c r="C963" s="4">
        <f t="shared" ref="C963:C1026" si="124">YEAR(B963)</f>
        <v>2026</v>
      </c>
      <c r="D963" s="5">
        <f t="shared" ref="D963:D1026" si="125">ROUNDUP(MONTH(B963)/3,0)</f>
        <v>2</v>
      </c>
      <c r="E963" s="4">
        <f t="shared" ref="E963:E1026" si="126">MONTH(B963)</f>
        <v>5</v>
      </c>
      <c r="F963" s="3" t="str">
        <f t="shared" ref="F963:F1026" si="127">TEXT(B963,"MMM")</f>
        <v>May</v>
      </c>
      <c r="G963" s="13" t="s">
        <v>6</v>
      </c>
      <c r="H963" s="13" t="s">
        <v>49</v>
      </c>
      <c r="I963" s="13" t="s">
        <v>2</v>
      </c>
      <c r="J963" s="13" t="s">
        <v>13</v>
      </c>
      <c r="K963" s="13" t="s">
        <v>4</v>
      </c>
      <c r="L963" s="13" t="s">
        <v>5</v>
      </c>
      <c r="M963" s="14">
        <v>4</v>
      </c>
      <c r="N963" s="15">
        <v>81.790000000000006</v>
      </c>
      <c r="O963" s="16">
        <v>0</v>
      </c>
      <c r="P963" s="15">
        <v>42.96</v>
      </c>
      <c r="Q963" s="15">
        <f t="shared" si="120"/>
        <v>327.16000000000003</v>
      </c>
      <c r="R963" s="15">
        <f t="shared" si="121"/>
        <v>171.84</v>
      </c>
      <c r="S963" s="15">
        <f t="shared" si="122"/>
        <v>155.32000000000002</v>
      </c>
      <c r="T963" s="17">
        <f t="shared" si="123"/>
        <v>0.47475241472062601</v>
      </c>
      <c r="U963" s="18">
        <v>1</v>
      </c>
    </row>
    <row r="964" spans="1:21" ht="15.6" x14ac:dyDescent="0.3">
      <c r="A964" s="2">
        <v>4755</v>
      </c>
      <c r="B964" s="3">
        <v>46173</v>
      </c>
      <c r="C964" s="4">
        <f t="shared" si="124"/>
        <v>2026</v>
      </c>
      <c r="D964" s="5">
        <f t="shared" si="125"/>
        <v>2</v>
      </c>
      <c r="E964" s="4">
        <f t="shared" si="126"/>
        <v>5</v>
      </c>
      <c r="F964" s="3" t="str">
        <f t="shared" si="127"/>
        <v>May</v>
      </c>
      <c r="G964" s="4" t="s">
        <v>0</v>
      </c>
      <c r="H964" s="4" t="s">
        <v>50</v>
      </c>
      <c r="I964" s="4" t="s">
        <v>2</v>
      </c>
      <c r="J964" s="4" t="s">
        <v>13</v>
      </c>
      <c r="K964" s="4" t="s">
        <v>23</v>
      </c>
      <c r="L964" s="4" t="s">
        <v>40</v>
      </c>
      <c r="M964" s="6">
        <v>1</v>
      </c>
      <c r="N964" s="7">
        <v>81.2</v>
      </c>
      <c r="O964" s="8">
        <v>0.1</v>
      </c>
      <c r="P964" s="7">
        <v>40.270000000000003</v>
      </c>
      <c r="Q964" s="7">
        <f t="shared" si="120"/>
        <v>73.08</v>
      </c>
      <c r="R964" s="7">
        <f t="shared" si="121"/>
        <v>40.270000000000003</v>
      </c>
      <c r="S964" s="7">
        <f t="shared" si="122"/>
        <v>32.809999999999995</v>
      </c>
      <c r="T964" s="9">
        <f t="shared" si="123"/>
        <v>0.44896004378762994</v>
      </c>
      <c r="U964" s="10">
        <v>1</v>
      </c>
    </row>
    <row r="965" spans="1:21" ht="15.6" x14ac:dyDescent="0.3">
      <c r="A965" s="11">
        <v>5090</v>
      </c>
      <c r="B965" s="12">
        <v>46173</v>
      </c>
      <c r="C965" s="4">
        <f t="shared" si="124"/>
        <v>2026</v>
      </c>
      <c r="D965" s="5">
        <f t="shared" si="125"/>
        <v>2</v>
      </c>
      <c r="E965" s="4">
        <f t="shared" si="126"/>
        <v>5</v>
      </c>
      <c r="F965" s="3" t="str">
        <f t="shared" si="127"/>
        <v>May</v>
      </c>
      <c r="G965" s="13" t="s">
        <v>6</v>
      </c>
      <c r="H965" s="13" t="s">
        <v>7</v>
      </c>
      <c r="I965" s="13" t="s">
        <v>28</v>
      </c>
      <c r="J965" s="13" t="s">
        <v>13</v>
      </c>
      <c r="K965" s="13" t="s">
        <v>14</v>
      </c>
      <c r="L965" s="13" t="s">
        <v>32</v>
      </c>
      <c r="M965" s="14">
        <v>2</v>
      </c>
      <c r="N965" s="15">
        <v>46.52</v>
      </c>
      <c r="O965" s="16">
        <v>0.05</v>
      </c>
      <c r="P965" s="15">
        <v>18.739999999999998</v>
      </c>
      <c r="Q965" s="15">
        <f t="shared" si="120"/>
        <v>88.388000000000005</v>
      </c>
      <c r="R965" s="15">
        <f t="shared" si="121"/>
        <v>37.479999999999997</v>
      </c>
      <c r="S965" s="15">
        <f t="shared" si="122"/>
        <v>50.908000000000008</v>
      </c>
      <c r="T965" s="17">
        <f t="shared" si="123"/>
        <v>0.57596053762954258</v>
      </c>
      <c r="U965" s="18">
        <v>1</v>
      </c>
    </row>
    <row r="966" spans="1:21" ht="15.6" x14ac:dyDescent="0.3">
      <c r="A966" s="2">
        <v>27</v>
      </c>
      <c r="B966" s="3">
        <v>46174</v>
      </c>
      <c r="C966" s="4">
        <f t="shared" si="124"/>
        <v>2026</v>
      </c>
      <c r="D966" s="5">
        <f t="shared" si="125"/>
        <v>2</v>
      </c>
      <c r="E966" s="4">
        <f t="shared" si="126"/>
        <v>6</v>
      </c>
      <c r="F966" s="3" t="str">
        <f t="shared" si="127"/>
        <v>Jun</v>
      </c>
      <c r="G966" s="4" t="s">
        <v>20</v>
      </c>
      <c r="H966" s="4" t="s">
        <v>47</v>
      </c>
      <c r="I966" s="4" t="s">
        <v>2</v>
      </c>
      <c r="J966" s="4" t="s">
        <v>3</v>
      </c>
      <c r="K966" s="4" t="s">
        <v>23</v>
      </c>
      <c r="L966" s="4" t="s">
        <v>29</v>
      </c>
      <c r="M966" s="6">
        <v>1</v>
      </c>
      <c r="N966" s="7">
        <v>195.22</v>
      </c>
      <c r="O966" s="8">
        <v>0</v>
      </c>
      <c r="P966" s="7">
        <v>105.91</v>
      </c>
      <c r="Q966" s="7">
        <f t="shared" si="120"/>
        <v>195.22</v>
      </c>
      <c r="R966" s="7">
        <f t="shared" si="121"/>
        <v>105.91</v>
      </c>
      <c r="S966" s="7">
        <f t="shared" si="122"/>
        <v>89.31</v>
      </c>
      <c r="T966" s="9">
        <f t="shared" si="123"/>
        <v>0.45748386435816002</v>
      </c>
      <c r="U966" s="10">
        <v>1</v>
      </c>
    </row>
    <row r="967" spans="1:21" ht="15.6" x14ac:dyDescent="0.3">
      <c r="A967" s="11">
        <v>463</v>
      </c>
      <c r="B967" s="12">
        <v>46174</v>
      </c>
      <c r="C967" s="4">
        <f t="shared" si="124"/>
        <v>2026</v>
      </c>
      <c r="D967" s="5">
        <f t="shared" si="125"/>
        <v>2</v>
      </c>
      <c r="E967" s="4">
        <f t="shared" si="126"/>
        <v>6</v>
      </c>
      <c r="F967" s="3" t="str">
        <f t="shared" si="127"/>
        <v>Jun</v>
      </c>
      <c r="G967" s="13" t="s">
        <v>20</v>
      </c>
      <c r="H967" s="13" t="s">
        <v>21</v>
      </c>
      <c r="I967" s="13" t="s">
        <v>2</v>
      </c>
      <c r="J967" s="13" t="s">
        <v>13</v>
      </c>
      <c r="K967" s="13" t="s">
        <v>4</v>
      </c>
      <c r="L967" s="13" t="s">
        <v>26</v>
      </c>
      <c r="M967" s="14">
        <v>1</v>
      </c>
      <c r="N967" s="15">
        <v>40.71</v>
      </c>
      <c r="O967" s="16">
        <v>0.05</v>
      </c>
      <c r="P967" s="15">
        <v>16.559999999999999</v>
      </c>
      <c r="Q967" s="15">
        <f t="shared" si="120"/>
        <v>38.674500000000002</v>
      </c>
      <c r="R967" s="15">
        <f t="shared" si="121"/>
        <v>16.559999999999999</v>
      </c>
      <c r="S967" s="15">
        <f t="shared" si="122"/>
        <v>22.114500000000003</v>
      </c>
      <c r="T967" s="17">
        <f t="shared" si="123"/>
        <v>0.57181088314005357</v>
      </c>
      <c r="U967" s="18">
        <v>1</v>
      </c>
    </row>
    <row r="968" spans="1:21" ht="15.6" x14ac:dyDescent="0.3">
      <c r="A968" s="2">
        <v>653</v>
      </c>
      <c r="B968" s="3">
        <v>46174</v>
      </c>
      <c r="C968" s="4">
        <f t="shared" si="124"/>
        <v>2026</v>
      </c>
      <c r="D968" s="5">
        <f t="shared" si="125"/>
        <v>2</v>
      </c>
      <c r="E968" s="4">
        <f t="shared" si="126"/>
        <v>6</v>
      </c>
      <c r="F968" s="3" t="str">
        <f t="shared" si="127"/>
        <v>Jun</v>
      </c>
      <c r="G968" s="4" t="s">
        <v>6</v>
      </c>
      <c r="H968" s="4" t="s">
        <v>41</v>
      </c>
      <c r="I968" s="4" t="s">
        <v>2</v>
      </c>
      <c r="J968" s="4" t="s">
        <v>3</v>
      </c>
      <c r="K968" s="4" t="s">
        <v>34</v>
      </c>
      <c r="L968" s="4" t="s">
        <v>35</v>
      </c>
      <c r="M968" s="6">
        <v>1</v>
      </c>
      <c r="N968" s="7">
        <v>41.26</v>
      </c>
      <c r="O968" s="8">
        <v>0.05</v>
      </c>
      <c r="P968" s="7">
        <v>14.32</v>
      </c>
      <c r="Q968" s="7">
        <f t="shared" si="120"/>
        <v>39.196999999999996</v>
      </c>
      <c r="R968" s="7">
        <f t="shared" si="121"/>
        <v>14.32</v>
      </c>
      <c r="S968" s="7">
        <f t="shared" si="122"/>
        <v>24.876999999999995</v>
      </c>
      <c r="T968" s="9">
        <f t="shared" si="123"/>
        <v>0.63466591831007468</v>
      </c>
      <c r="U968" s="10">
        <v>1</v>
      </c>
    </row>
    <row r="969" spans="1:21" ht="15.6" x14ac:dyDescent="0.3">
      <c r="A969" s="11">
        <v>1485</v>
      </c>
      <c r="B969" s="12">
        <v>46174</v>
      </c>
      <c r="C969" s="4">
        <f t="shared" si="124"/>
        <v>2026</v>
      </c>
      <c r="D969" s="5">
        <f t="shared" si="125"/>
        <v>2</v>
      </c>
      <c r="E969" s="4">
        <f t="shared" si="126"/>
        <v>6</v>
      </c>
      <c r="F969" s="3" t="str">
        <f t="shared" si="127"/>
        <v>Jun</v>
      </c>
      <c r="G969" s="13" t="s">
        <v>6</v>
      </c>
      <c r="H969" s="13" t="s">
        <v>41</v>
      </c>
      <c r="I969" s="13" t="s">
        <v>19</v>
      </c>
      <c r="J969" s="13" t="s">
        <v>13</v>
      </c>
      <c r="K969" s="13" t="s">
        <v>34</v>
      </c>
      <c r="L969" s="13" t="s">
        <v>35</v>
      </c>
      <c r="M969" s="14">
        <v>2</v>
      </c>
      <c r="N969" s="15">
        <v>40.840000000000003</v>
      </c>
      <c r="O969" s="16">
        <v>0</v>
      </c>
      <c r="P969" s="15">
        <v>14.48</v>
      </c>
      <c r="Q969" s="15">
        <f t="shared" si="120"/>
        <v>81.680000000000007</v>
      </c>
      <c r="R969" s="15">
        <f t="shared" si="121"/>
        <v>28.96</v>
      </c>
      <c r="S969" s="15">
        <f t="shared" si="122"/>
        <v>52.720000000000006</v>
      </c>
      <c r="T969" s="17">
        <f t="shared" si="123"/>
        <v>0.64544564152791384</v>
      </c>
      <c r="U969" s="18">
        <v>1</v>
      </c>
    </row>
    <row r="970" spans="1:21" ht="15.6" x14ac:dyDescent="0.3">
      <c r="A970" s="2">
        <v>1925</v>
      </c>
      <c r="B970" s="3">
        <v>46174</v>
      </c>
      <c r="C970" s="4">
        <f t="shared" si="124"/>
        <v>2026</v>
      </c>
      <c r="D970" s="5">
        <f t="shared" si="125"/>
        <v>2</v>
      </c>
      <c r="E970" s="4">
        <f t="shared" si="126"/>
        <v>6</v>
      </c>
      <c r="F970" s="3" t="str">
        <f t="shared" si="127"/>
        <v>Jun</v>
      </c>
      <c r="G970" s="4" t="s">
        <v>20</v>
      </c>
      <c r="H970" s="4" t="s">
        <v>21</v>
      </c>
      <c r="I970" s="4" t="s">
        <v>2</v>
      </c>
      <c r="J970" s="4" t="s">
        <v>3</v>
      </c>
      <c r="K970" s="4" t="s">
        <v>9</v>
      </c>
      <c r="L970" s="4" t="s">
        <v>17</v>
      </c>
      <c r="M970" s="6">
        <v>1</v>
      </c>
      <c r="N970" s="7">
        <v>143.32</v>
      </c>
      <c r="O970" s="8">
        <v>0</v>
      </c>
      <c r="P970" s="7">
        <v>80.36</v>
      </c>
      <c r="Q970" s="7">
        <f t="shared" si="120"/>
        <v>143.32</v>
      </c>
      <c r="R970" s="7">
        <f t="shared" si="121"/>
        <v>80.36</v>
      </c>
      <c r="S970" s="7">
        <f t="shared" si="122"/>
        <v>62.959999999999994</v>
      </c>
      <c r="T970" s="9">
        <f t="shared" si="123"/>
        <v>0.43929667876081496</v>
      </c>
      <c r="U970" s="10">
        <v>1</v>
      </c>
    </row>
    <row r="971" spans="1:21" ht="15.6" x14ac:dyDescent="0.3">
      <c r="A971" s="11">
        <v>1952</v>
      </c>
      <c r="B971" s="12">
        <v>46174</v>
      </c>
      <c r="C971" s="4">
        <f t="shared" si="124"/>
        <v>2026</v>
      </c>
      <c r="D971" s="5">
        <f t="shared" si="125"/>
        <v>2</v>
      </c>
      <c r="E971" s="4">
        <f t="shared" si="126"/>
        <v>6</v>
      </c>
      <c r="F971" s="3" t="str">
        <f t="shared" si="127"/>
        <v>Jun</v>
      </c>
      <c r="G971" s="13" t="s">
        <v>0</v>
      </c>
      <c r="H971" s="13" t="s">
        <v>50</v>
      </c>
      <c r="I971" s="13" t="s">
        <v>2</v>
      </c>
      <c r="J971" s="13" t="s">
        <v>13</v>
      </c>
      <c r="K971" s="13" t="s">
        <v>9</v>
      </c>
      <c r="L971" s="13" t="s">
        <v>37</v>
      </c>
      <c r="M971" s="14">
        <v>2</v>
      </c>
      <c r="N971" s="15">
        <v>156.31</v>
      </c>
      <c r="O971" s="16">
        <v>0</v>
      </c>
      <c r="P971" s="15">
        <v>79.87</v>
      </c>
      <c r="Q971" s="15">
        <f t="shared" si="120"/>
        <v>312.62</v>
      </c>
      <c r="R971" s="15">
        <f t="shared" si="121"/>
        <v>159.74</v>
      </c>
      <c r="S971" s="15">
        <f t="shared" si="122"/>
        <v>152.88</v>
      </c>
      <c r="T971" s="17">
        <f t="shared" si="123"/>
        <v>0.4890282131661442</v>
      </c>
      <c r="U971" s="18">
        <v>1</v>
      </c>
    </row>
    <row r="972" spans="1:21" ht="15.6" x14ac:dyDescent="0.3">
      <c r="A972" s="2">
        <v>2010</v>
      </c>
      <c r="B972" s="3">
        <v>46174</v>
      </c>
      <c r="C972" s="4">
        <f t="shared" si="124"/>
        <v>2026</v>
      </c>
      <c r="D972" s="5">
        <f t="shared" si="125"/>
        <v>2</v>
      </c>
      <c r="E972" s="4">
        <f t="shared" si="126"/>
        <v>6</v>
      </c>
      <c r="F972" s="3" t="str">
        <f t="shared" si="127"/>
        <v>Jun</v>
      </c>
      <c r="G972" s="4" t="s">
        <v>20</v>
      </c>
      <c r="H972" s="4" t="s">
        <v>33</v>
      </c>
      <c r="I972" s="4" t="s">
        <v>2</v>
      </c>
      <c r="J972" s="4" t="s">
        <v>13</v>
      </c>
      <c r="K972" s="4" t="s">
        <v>4</v>
      </c>
      <c r="L972" s="4" t="s">
        <v>30</v>
      </c>
      <c r="M972" s="6">
        <v>3</v>
      </c>
      <c r="N972" s="7">
        <v>100.69</v>
      </c>
      <c r="O972" s="8">
        <v>0.1</v>
      </c>
      <c r="P972" s="7">
        <v>51.31</v>
      </c>
      <c r="Q972" s="7">
        <f t="shared" si="120"/>
        <v>271.863</v>
      </c>
      <c r="R972" s="7">
        <f t="shared" si="121"/>
        <v>153.93</v>
      </c>
      <c r="S972" s="7">
        <f t="shared" si="122"/>
        <v>117.93299999999999</v>
      </c>
      <c r="T972" s="9">
        <f t="shared" si="123"/>
        <v>0.43379569856876438</v>
      </c>
      <c r="U972" s="10">
        <v>1</v>
      </c>
    </row>
    <row r="973" spans="1:21" ht="15.6" x14ac:dyDescent="0.3">
      <c r="A973" s="11">
        <v>2114</v>
      </c>
      <c r="B973" s="12">
        <v>46174</v>
      </c>
      <c r="C973" s="4">
        <f t="shared" si="124"/>
        <v>2026</v>
      </c>
      <c r="D973" s="5">
        <f t="shared" si="125"/>
        <v>2</v>
      </c>
      <c r="E973" s="4">
        <f t="shared" si="126"/>
        <v>6</v>
      </c>
      <c r="F973" s="3" t="str">
        <f t="shared" si="127"/>
        <v>Jun</v>
      </c>
      <c r="G973" s="13" t="s">
        <v>20</v>
      </c>
      <c r="H973" s="13" t="s">
        <v>47</v>
      </c>
      <c r="I973" s="13" t="s">
        <v>19</v>
      </c>
      <c r="J973" s="13" t="s">
        <v>16</v>
      </c>
      <c r="K973" s="13" t="s">
        <v>14</v>
      </c>
      <c r="L973" s="13" t="s">
        <v>32</v>
      </c>
      <c r="M973" s="14">
        <v>2</v>
      </c>
      <c r="N973" s="15">
        <v>45.54</v>
      </c>
      <c r="O973" s="16">
        <v>0.1</v>
      </c>
      <c r="P973" s="15">
        <v>18.309999999999999</v>
      </c>
      <c r="Q973" s="15">
        <f t="shared" si="120"/>
        <v>81.971999999999994</v>
      </c>
      <c r="R973" s="15">
        <f t="shared" si="121"/>
        <v>36.619999999999997</v>
      </c>
      <c r="S973" s="15">
        <f t="shared" si="122"/>
        <v>45.351999999999997</v>
      </c>
      <c r="T973" s="17">
        <f t="shared" si="123"/>
        <v>0.5532620894939736</v>
      </c>
      <c r="U973" s="18">
        <v>1</v>
      </c>
    </row>
    <row r="974" spans="1:21" ht="15.6" x14ac:dyDescent="0.3">
      <c r="A974" s="2">
        <v>3104</v>
      </c>
      <c r="B974" s="3">
        <v>46174</v>
      </c>
      <c r="C974" s="4">
        <f t="shared" si="124"/>
        <v>2026</v>
      </c>
      <c r="D974" s="5">
        <f t="shared" si="125"/>
        <v>2</v>
      </c>
      <c r="E974" s="4">
        <f t="shared" si="126"/>
        <v>6</v>
      </c>
      <c r="F974" s="3" t="str">
        <f t="shared" si="127"/>
        <v>Jun</v>
      </c>
      <c r="G974" s="4" t="s">
        <v>11</v>
      </c>
      <c r="H974" s="4" t="s">
        <v>18</v>
      </c>
      <c r="I974" s="4" t="s">
        <v>8</v>
      </c>
      <c r="J974" s="4" t="s">
        <v>16</v>
      </c>
      <c r="K974" s="4" t="s">
        <v>9</v>
      </c>
      <c r="L974" s="4" t="s">
        <v>37</v>
      </c>
      <c r="M974" s="6">
        <v>5</v>
      </c>
      <c r="N974" s="7">
        <v>153.97</v>
      </c>
      <c r="O974" s="8">
        <v>0.15</v>
      </c>
      <c r="P974" s="7">
        <v>79.81</v>
      </c>
      <c r="Q974" s="7">
        <f t="shared" si="120"/>
        <v>654.37249999999995</v>
      </c>
      <c r="R974" s="7">
        <f t="shared" si="121"/>
        <v>399.05</v>
      </c>
      <c r="S974" s="7">
        <f t="shared" si="122"/>
        <v>255.32249999999993</v>
      </c>
      <c r="T974" s="9">
        <f t="shared" si="123"/>
        <v>0.39017914108554369</v>
      </c>
      <c r="U974" s="10">
        <v>1</v>
      </c>
    </row>
    <row r="975" spans="1:21" ht="15.6" x14ac:dyDescent="0.3">
      <c r="A975" s="11">
        <v>3230</v>
      </c>
      <c r="B975" s="12">
        <v>46174</v>
      </c>
      <c r="C975" s="4">
        <f t="shared" si="124"/>
        <v>2026</v>
      </c>
      <c r="D975" s="5">
        <f t="shared" si="125"/>
        <v>2</v>
      </c>
      <c r="E975" s="4">
        <f t="shared" si="126"/>
        <v>6</v>
      </c>
      <c r="F975" s="3" t="str">
        <f t="shared" si="127"/>
        <v>Jun</v>
      </c>
      <c r="G975" s="13" t="s">
        <v>11</v>
      </c>
      <c r="H975" s="13" t="s">
        <v>52</v>
      </c>
      <c r="I975" s="13" t="s">
        <v>19</v>
      </c>
      <c r="J975" s="13" t="s">
        <v>3</v>
      </c>
      <c r="K975" s="13" t="s">
        <v>34</v>
      </c>
      <c r="L975" s="13" t="s">
        <v>38</v>
      </c>
      <c r="M975" s="14">
        <v>1</v>
      </c>
      <c r="N975" s="15">
        <v>124.17</v>
      </c>
      <c r="O975" s="16">
        <v>0</v>
      </c>
      <c r="P975" s="15">
        <v>71.040000000000006</v>
      </c>
      <c r="Q975" s="15">
        <f t="shared" si="120"/>
        <v>124.17</v>
      </c>
      <c r="R975" s="15">
        <f t="shared" si="121"/>
        <v>71.040000000000006</v>
      </c>
      <c r="S975" s="15">
        <f t="shared" si="122"/>
        <v>53.129999999999995</v>
      </c>
      <c r="T975" s="17">
        <f t="shared" si="123"/>
        <v>0.4278811307079004</v>
      </c>
      <c r="U975" s="18">
        <v>1</v>
      </c>
    </row>
    <row r="976" spans="1:21" ht="15.6" x14ac:dyDescent="0.3">
      <c r="A976" s="2">
        <v>3415</v>
      </c>
      <c r="B976" s="3">
        <v>46174</v>
      </c>
      <c r="C976" s="4">
        <f t="shared" si="124"/>
        <v>2026</v>
      </c>
      <c r="D976" s="5">
        <f t="shared" si="125"/>
        <v>2</v>
      </c>
      <c r="E976" s="4">
        <f t="shared" si="126"/>
        <v>6</v>
      </c>
      <c r="F976" s="3" t="str">
        <f t="shared" si="127"/>
        <v>Jun</v>
      </c>
      <c r="G976" s="4" t="s">
        <v>11</v>
      </c>
      <c r="H976" s="4" t="s">
        <v>25</v>
      </c>
      <c r="I976" s="4" t="s">
        <v>19</v>
      </c>
      <c r="J976" s="4" t="s">
        <v>3</v>
      </c>
      <c r="K976" s="4" t="s">
        <v>9</v>
      </c>
      <c r="L976" s="4" t="s">
        <v>37</v>
      </c>
      <c r="M976" s="6">
        <v>1</v>
      </c>
      <c r="N976" s="7">
        <v>152.94999999999999</v>
      </c>
      <c r="O976" s="8">
        <v>0.05</v>
      </c>
      <c r="P976" s="7">
        <v>76.97</v>
      </c>
      <c r="Q976" s="7">
        <f t="shared" si="120"/>
        <v>145.30249999999998</v>
      </c>
      <c r="R976" s="7">
        <f t="shared" si="121"/>
        <v>76.97</v>
      </c>
      <c r="S976" s="7">
        <f t="shared" si="122"/>
        <v>68.332499999999982</v>
      </c>
      <c r="T976" s="9">
        <f t="shared" si="123"/>
        <v>0.47027752447480248</v>
      </c>
      <c r="U976" s="10">
        <v>1</v>
      </c>
    </row>
    <row r="977" spans="1:21" ht="15.6" x14ac:dyDescent="0.3">
      <c r="A977" s="11">
        <v>4130</v>
      </c>
      <c r="B977" s="12">
        <v>46174</v>
      </c>
      <c r="C977" s="4">
        <f t="shared" si="124"/>
        <v>2026</v>
      </c>
      <c r="D977" s="5">
        <f t="shared" si="125"/>
        <v>2</v>
      </c>
      <c r="E977" s="4">
        <f t="shared" si="126"/>
        <v>6</v>
      </c>
      <c r="F977" s="3" t="str">
        <f t="shared" si="127"/>
        <v>Jun</v>
      </c>
      <c r="G977" s="13" t="s">
        <v>20</v>
      </c>
      <c r="H977" s="13" t="s">
        <v>47</v>
      </c>
      <c r="I977" s="13" t="s">
        <v>2</v>
      </c>
      <c r="J977" s="13" t="s">
        <v>13</v>
      </c>
      <c r="K977" s="13" t="s">
        <v>4</v>
      </c>
      <c r="L977" s="13" t="s">
        <v>5</v>
      </c>
      <c r="M977" s="14">
        <v>3</v>
      </c>
      <c r="N977" s="15">
        <v>80.099999999999994</v>
      </c>
      <c r="O977" s="16">
        <v>0</v>
      </c>
      <c r="P977" s="15">
        <v>43.51</v>
      </c>
      <c r="Q977" s="15">
        <f t="shared" si="120"/>
        <v>240.29999999999998</v>
      </c>
      <c r="R977" s="15">
        <f t="shared" si="121"/>
        <v>130.53</v>
      </c>
      <c r="S977" s="15">
        <f t="shared" si="122"/>
        <v>109.76999999999998</v>
      </c>
      <c r="T977" s="17">
        <f t="shared" si="123"/>
        <v>0.45680399500624214</v>
      </c>
      <c r="U977" s="18">
        <v>1</v>
      </c>
    </row>
    <row r="978" spans="1:21" ht="15.6" x14ac:dyDescent="0.3">
      <c r="A978" s="2">
        <v>4314</v>
      </c>
      <c r="B978" s="3">
        <v>46174</v>
      </c>
      <c r="C978" s="4">
        <f t="shared" si="124"/>
        <v>2026</v>
      </c>
      <c r="D978" s="5">
        <f t="shared" si="125"/>
        <v>2</v>
      </c>
      <c r="E978" s="4">
        <f t="shared" si="126"/>
        <v>6</v>
      </c>
      <c r="F978" s="3" t="str">
        <f t="shared" si="127"/>
        <v>Jun</v>
      </c>
      <c r="G978" s="4" t="s">
        <v>20</v>
      </c>
      <c r="H978" s="4" t="s">
        <v>21</v>
      </c>
      <c r="I978" s="4" t="s">
        <v>19</v>
      </c>
      <c r="J978" s="4" t="s">
        <v>13</v>
      </c>
      <c r="K978" s="4" t="s">
        <v>34</v>
      </c>
      <c r="L978" s="4" t="s">
        <v>42</v>
      </c>
      <c r="M978" s="6">
        <v>2</v>
      </c>
      <c r="N978" s="7">
        <v>36.61</v>
      </c>
      <c r="O978" s="8">
        <v>0</v>
      </c>
      <c r="P978" s="7">
        <v>14.15</v>
      </c>
      <c r="Q978" s="7">
        <f t="shared" si="120"/>
        <v>73.22</v>
      </c>
      <c r="R978" s="7">
        <f t="shared" si="121"/>
        <v>28.3</v>
      </c>
      <c r="S978" s="7">
        <f t="shared" si="122"/>
        <v>44.92</v>
      </c>
      <c r="T978" s="9">
        <f t="shared" si="123"/>
        <v>0.61349358098880091</v>
      </c>
      <c r="U978" s="10">
        <v>1</v>
      </c>
    </row>
    <row r="979" spans="1:21" ht="15.6" x14ac:dyDescent="0.3">
      <c r="A979" s="11">
        <v>998</v>
      </c>
      <c r="B979" s="12">
        <v>46175</v>
      </c>
      <c r="C979" s="4">
        <f t="shared" si="124"/>
        <v>2026</v>
      </c>
      <c r="D979" s="5">
        <f t="shared" si="125"/>
        <v>2</v>
      </c>
      <c r="E979" s="4">
        <f t="shared" si="126"/>
        <v>6</v>
      </c>
      <c r="F979" s="3" t="str">
        <f t="shared" si="127"/>
        <v>Jun</v>
      </c>
      <c r="G979" s="13" t="s">
        <v>6</v>
      </c>
      <c r="H979" s="13" t="s">
        <v>41</v>
      </c>
      <c r="I979" s="13" t="s">
        <v>2</v>
      </c>
      <c r="J979" s="13" t="s">
        <v>3</v>
      </c>
      <c r="K979" s="13" t="s">
        <v>14</v>
      </c>
      <c r="L979" s="13" t="s">
        <v>44</v>
      </c>
      <c r="M979" s="14">
        <v>2</v>
      </c>
      <c r="N979" s="15">
        <v>131.81</v>
      </c>
      <c r="O979" s="16">
        <v>0.05</v>
      </c>
      <c r="P979" s="15">
        <v>66.09</v>
      </c>
      <c r="Q979" s="15">
        <f t="shared" si="120"/>
        <v>250.43899999999999</v>
      </c>
      <c r="R979" s="15">
        <f t="shared" si="121"/>
        <v>132.18</v>
      </c>
      <c r="S979" s="15">
        <f t="shared" si="122"/>
        <v>118.25899999999999</v>
      </c>
      <c r="T979" s="17">
        <f t="shared" si="123"/>
        <v>0.47220680485068217</v>
      </c>
      <c r="U979" s="18">
        <v>1</v>
      </c>
    </row>
    <row r="980" spans="1:21" ht="15.6" x14ac:dyDescent="0.3">
      <c r="A980" s="2">
        <v>1172</v>
      </c>
      <c r="B980" s="3">
        <v>46175</v>
      </c>
      <c r="C980" s="4">
        <f t="shared" si="124"/>
        <v>2026</v>
      </c>
      <c r="D980" s="5">
        <f t="shared" si="125"/>
        <v>2</v>
      </c>
      <c r="E980" s="4">
        <f t="shared" si="126"/>
        <v>6</v>
      </c>
      <c r="F980" s="3" t="str">
        <f t="shared" si="127"/>
        <v>Jun</v>
      </c>
      <c r="G980" s="4" t="s">
        <v>0</v>
      </c>
      <c r="H980" s="4" t="s">
        <v>50</v>
      </c>
      <c r="I980" s="4" t="s">
        <v>2</v>
      </c>
      <c r="J980" s="4" t="s">
        <v>3</v>
      </c>
      <c r="K980" s="4" t="s">
        <v>9</v>
      </c>
      <c r="L980" s="4" t="s">
        <v>37</v>
      </c>
      <c r="M980" s="6">
        <v>1</v>
      </c>
      <c r="N980" s="7">
        <v>153.43</v>
      </c>
      <c r="O980" s="8">
        <v>0.05</v>
      </c>
      <c r="P980" s="7">
        <v>78.16</v>
      </c>
      <c r="Q980" s="7">
        <f t="shared" si="120"/>
        <v>145.7585</v>
      </c>
      <c r="R980" s="7">
        <f t="shared" si="121"/>
        <v>78.16</v>
      </c>
      <c r="S980" s="7">
        <f t="shared" si="122"/>
        <v>67.598500000000001</v>
      </c>
      <c r="T980" s="9">
        <f t="shared" si="123"/>
        <v>0.46377055197467043</v>
      </c>
      <c r="U980" s="10">
        <v>1</v>
      </c>
    </row>
    <row r="981" spans="1:21" ht="15.6" x14ac:dyDescent="0.3">
      <c r="A981" s="11">
        <v>1261</v>
      </c>
      <c r="B981" s="12">
        <v>46175</v>
      </c>
      <c r="C981" s="4">
        <f t="shared" si="124"/>
        <v>2026</v>
      </c>
      <c r="D981" s="5">
        <f t="shared" si="125"/>
        <v>2</v>
      </c>
      <c r="E981" s="4">
        <f t="shared" si="126"/>
        <v>6</v>
      </c>
      <c r="F981" s="3" t="str">
        <f t="shared" si="127"/>
        <v>Jun</v>
      </c>
      <c r="G981" s="13" t="s">
        <v>6</v>
      </c>
      <c r="H981" s="13" t="s">
        <v>49</v>
      </c>
      <c r="I981" s="13" t="s">
        <v>2</v>
      </c>
      <c r="J981" s="13" t="s">
        <v>13</v>
      </c>
      <c r="K981" s="13" t="s">
        <v>4</v>
      </c>
      <c r="L981" s="13" t="s">
        <v>5</v>
      </c>
      <c r="M981" s="14">
        <v>2</v>
      </c>
      <c r="N981" s="15">
        <v>80.06</v>
      </c>
      <c r="O981" s="16">
        <v>0</v>
      </c>
      <c r="P981" s="15">
        <v>42.87</v>
      </c>
      <c r="Q981" s="15">
        <f t="shared" si="120"/>
        <v>160.12</v>
      </c>
      <c r="R981" s="15">
        <f t="shared" si="121"/>
        <v>85.74</v>
      </c>
      <c r="S981" s="15">
        <f t="shared" si="122"/>
        <v>74.38000000000001</v>
      </c>
      <c r="T981" s="17">
        <f t="shared" si="123"/>
        <v>0.4645266050462154</v>
      </c>
      <c r="U981" s="18">
        <v>1</v>
      </c>
    </row>
    <row r="982" spans="1:21" ht="15.6" x14ac:dyDescent="0.3">
      <c r="A982" s="2">
        <v>1762</v>
      </c>
      <c r="B982" s="3">
        <v>46175</v>
      </c>
      <c r="C982" s="4">
        <f t="shared" si="124"/>
        <v>2026</v>
      </c>
      <c r="D982" s="5">
        <f t="shared" si="125"/>
        <v>2</v>
      </c>
      <c r="E982" s="4">
        <f t="shared" si="126"/>
        <v>6</v>
      </c>
      <c r="F982" s="3" t="str">
        <f t="shared" si="127"/>
        <v>Jun</v>
      </c>
      <c r="G982" s="4" t="s">
        <v>20</v>
      </c>
      <c r="H982" s="4" t="s">
        <v>47</v>
      </c>
      <c r="I982" s="4" t="s">
        <v>19</v>
      </c>
      <c r="J982" s="4" t="s">
        <v>16</v>
      </c>
      <c r="K982" s="4" t="s">
        <v>34</v>
      </c>
      <c r="L982" s="4" t="s">
        <v>35</v>
      </c>
      <c r="M982" s="6">
        <v>1</v>
      </c>
      <c r="N982" s="7">
        <v>40.549999999999997</v>
      </c>
      <c r="O982" s="8">
        <v>0</v>
      </c>
      <c r="P982" s="7">
        <v>15.16</v>
      </c>
      <c r="Q982" s="7">
        <f t="shared" si="120"/>
        <v>40.549999999999997</v>
      </c>
      <c r="R982" s="7">
        <f t="shared" si="121"/>
        <v>15.16</v>
      </c>
      <c r="S982" s="7">
        <f t="shared" si="122"/>
        <v>25.389999999999997</v>
      </c>
      <c r="T982" s="9">
        <f t="shared" si="123"/>
        <v>0.62614056720098643</v>
      </c>
      <c r="U982" s="10">
        <v>1</v>
      </c>
    </row>
    <row r="983" spans="1:21" ht="15.6" x14ac:dyDescent="0.3">
      <c r="A983" s="11">
        <v>1851</v>
      </c>
      <c r="B983" s="12">
        <v>46175</v>
      </c>
      <c r="C983" s="4">
        <f t="shared" si="124"/>
        <v>2026</v>
      </c>
      <c r="D983" s="5">
        <f t="shared" si="125"/>
        <v>2</v>
      </c>
      <c r="E983" s="4">
        <f t="shared" si="126"/>
        <v>6</v>
      </c>
      <c r="F983" s="3" t="str">
        <f t="shared" si="127"/>
        <v>Jun</v>
      </c>
      <c r="G983" s="13" t="s">
        <v>6</v>
      </c>
      <c r="H983" s="13" t="s">
        <v>27</v>
      </c>
      <c r="I983" s="13" t="s">
        <v>2</v>
      </c>
      <c r="J983" s="13" t="s">
        <v>13</v>
      </c>
      <c r="K983" s="13" t="s">
        <v>14</v>
      </c>
      <c r="L983" s="13" t="s">
        <v>32</v>
      </c>
      <c r="M983" s="14">
        <v>3</v>
      </c>
      <c r="N983" s="15">
        <v>45.43</v>
      </c>
      <c r="O983" s="16">
        <v>0.15</v>
      </c>
      <c r="P983" s="15">
        <v>17.850000000000001</v>
      </c>
      <c r="Q983" s="15">
        <f t="shared" si="120"/>
        <v>115.84649999999999</v>
      </c>
      <c r="R983" s="15">
        <f t="shared" si="121"/>
        <v>53.550000000000004</v>
      </c>
      <c r="S983" s="15">
        <f t="shared" si="122"/>
        <v>62.296499999999988</v>
      </c>
      <c r="T983" s="17">
        <f t="shared" si="123"/>
        <v>0.53775038520801222</v>
      </c>
      <c r="U983" s="18">
        <v>1</v>
      </c>
    </row>
    <row r="984" spans="1:21" ht="15.6" x14ac:dyDescent="0.3">
      <c r="A984" s="2">
        <v>3205</v>
      </c>
      <c r="B984" s="3">
        <v>46175</v>
      </c>
      <c r="C984" s="4">
        <f t="shared" si="124"/>
        <v>2026</v>
      </c>
      <c r="D984" s="5">
        <f t="shared" si="125"/>
        <v>2</v>
      </c>
      <c r="E984" s="4">
        <f t="shared" si="126"/>
        <v>6</v>
      </c>
      <c r="F984" s="3" t="str">
        <f t="shared" si="127"/>
        <v>Jun</v>
      </c>
      <c r="G984" s="4" t="s">
        <v>20</v>
      </c>
      <c r="H984" s="4" t="s">
        <v>21</v>
      </c>
      <c r="I984" s="4" t="s">
        <v>8</v>
      </c>
      <c r="J984" s="4" t="s">
        <v>16</v>
      </c>
      <c r="K984" s="4" t="s">
        <v>9</v>
      </c>
      <c r="L984" s="4" t="s">
        <v>17</v>
      </c>
      <c r="M984" s="6">
        <v>6</v>
      </c>
      <c r="N984" s="7">
        <v>146.85</v>
      </c>
      <c r="O984" s="8">
        <v>0.15</v>
      </c>
      <c r="P984" s="7">
        <v>80.45</v>
      </c>
      <c r="Q984" s="7">
        <f t="shared" si="120"/>
        <v>748.93499999999995</v>
      </c>
      <c r="R984" s="7">
        <f t="shared" si="121"/>
        <v>482.70000000000005</v>
      </c>
      <c r="S984" s="7">
        <f t="shared" si="122"/>
        <v>266.2349999999999</v>
      </c>
      <c r="T984" s="9">
        <f t="shared" si="123"/>
        <v>0.35548478839952724</v>
      </c>
      <c r="U984" s="10">
        <v>1</v>
      </c>
    </row>
    <row r="985" spans="1:21" ht="15.6" x14ac:dyDescent="0.3">
      <c r="A985" s="11">
        <v>1396</v>
      </c>
      <c r="B985" s="12">
        <v>46176</v>
      </c>
      <c r="C985" s="4">
        <f t="shared" si="124"/>
        <v>2026</v>
      </c>
      <c r="D985" s="5">
        <f t="shared" si="125"/>
        <v>2</v>
      </c>
      <c r="E985" s="4">
        <f t="shared" si="126"/>
        <v>6</v>
      </c>
      <c r="F985" s="3" t="str">
        <f t="shared" si="127"/>
        <v>Jun</v>
      </c>
      <c r="G985" s="13" t="s">
        <v>11</v>
      </c>
      <c r="H985" s="13" t="s">
        <v>18</v>
      </c>
      <c r="I985" s="13" t="s">
        <v>2</v>
      </c>
      <c r="J985" s="13" t="s">
        <v>16</v>
      </c>
      <c r="K985" s="13" t="s">
        <v>23</v>
      </c>
      <c r="L985" s="13" t="s">
        <v>29</v>
      </c>
      <c r="M985" s="14">
        <v>1</v>
      </c>
      <c r="N985" s="15">
        <v>192.33</v>
      </c>
      <c r="O985" s="16">
        <v>0.1</v>
      </c>
      <c r="P985" s="15">
        <v>105.15</v>
      </c>
      <c r="Q985" s="15">
        <f t="shared" si="120"/>
        <v>173.09700000000001</v>
      </c>
      <c r="R985" s="15">
        <f t="shared" si="121"/>
        <v>105.15</v>
      </c>
      <c r="S985" s="15">
        <f t="shared" si="122"/>
        <v>67.947000000000003</v>
      </c>
      <c r="T985" s="17">
        <f t="shared" si="123"/>
        <v>0.39253713235931298</v>
      </c>
      <c r="U985" s="18">
        <v>1</v>
      </c>
    </row>
    <row r="986" spans="1:21" ht="15.6" x14ac:dyDescent="0.3">
      <c r="A986" s="2">
        <v>1441</v>
      </c>
      <c r="B986" s="3">
        <v>46176</v>
      </c>
      <c r="C986" s="4">
        <f t="shared" si="124"/>
        <v>2026</v>
      </c>
      <c r="D986" s="5">
        <f t="shared" si="125"/>
        <v>2</v>
      </c>
      <c r="E986" s="4">
        <f t="shared" si="126"/>
        <v>6</v>
      </c>
      <c r="F986" s="3" t="str">
        <f t="shared" si="127"/>
        <v>Jun</v>
      </c>
      <c r="G986" s="4" t="s">
        <v>11</v>
      </c>
      <c r="H986" s="4" t="s">
        <v>39</v>
      </c>
      <c r="I986" s="4" t="s">
        <v>28</v>
      </c>
      <c r="J986" s="4" t="s">
        <v>13</v>
      </c>
      <c r="K986" s="4" t="s">
        <v>14</v>
      </c>
      <c r="L986" s="4" t="s">
        <v>44</v>
      </c>
      <c r="M986" s="6">
        <v>3</v>
      </c>
      <c r="N986" s="7">
        <v>135.4</v>
      </c>
      <c r="O986" s="8">
        <v>0</v>
      </c>
      <c r="P986" s="7">
        <v>65.16</v>
      </c>
      <c r="Q986" s="7">
        <f t="shared" si="120"/>
        <v>406.20000000000005</v>
      </c>
      <c r="R986" s="7">
        <f t="shared" si="121"/>
        <v>195.48</v>
      </c>
      <c r="S986" s="7">
        <f t="shared" si="122"/>
        <v>210.72000000000006</v>
      </c>
      <c r="T986" s="9">
        <f t="shared" si="123"/>
        <v>0.51875923190546536</v>
      </c>
      <c r="U986" s="10">
        <v>1</v>
      </c>
    </row>
    <row r="987" spans="1:21" ht="15.6" x14ac:dyDescent="0.3">
      <c r="A987" s="11">
        <v>1511</v>
      </c>
      <c r="B987" s="12">
        <v>46176</v>
      </c>
      <c r="C987" s="4">
        <f t="shared" si="124"/>
        <v>2026</v>
      </c>
      <c r="D987" s="5">
        <f t="shared" si="125"/>
        <v>2</v>
      </c>
      <c r="E987" s="4">
        <f t="shared" si="126"/>
        <v>6</v>
      </c>
      <c r="F987" s="3" t="str">
        <f t="shared" si="127"/>
        <v>Jun</v>
      </c>
      <c r="G987" s="13" t="s">
        <v>11</v>
      </c>
      <c r="H987" s="13" t="s">
        <v>25</v>
      </c>
      <c r="I987" s="13" t="s">
        <v>2</v>
      </c>
      <c r="J987" s="13" t="s">
        <v>13</v>
      </c>
      <c r="K987" s="13" t="s">
        <v>34</v>
      </c>
      <c r="L987" s="13" t="s">
        <v>42</v>
      </c>
      <c r="M987" s="14">
        <v>2</v>
      </c>
      <c r="N987" s="15">
        <v>36.08</v>
      </c>
      <c r="O987" s="16">
        <v>0.05</v>
      </c>
      <c r="P987" s="15">
        <v>13.73</v>
      </c>
      <c r="Q987" s="15">
        <f t="shared" si="120"/>
        <v>68.551999999999992</v>
      </c>
      <c r="R987" s="15">
        <f t="shared" si="121"/>
        <v>27.46</v>
      </c>
      <c r="S987" s="15">
        <f t="shared" si="122"/>
        <v>41.091999999999992</v>
      </c>
      <c r="T987" s="17">
        <f t="shared" si="123"/>
        <v>0.59942817131520587</v>
      </c>
      <c r="U987" s="18">
        <v>1</v>
      </c>
    </row>
    <row r="988" spans="1:21" ht="15.6" x14ac:dyDescent="0.3">
      <c r="A988" s="2">
        <v>1701</v>
      </c>
      <c r="B988" s="3">
        <v>46176</v>
      </c>
      <c r="C988" s="4">
        <f t="shared" si="124"/>
        <v>2026</v>
      </c>
      <c r="D988" s="5">
        <f t="shared" si="125"/>
        <v>2</v>
      </c>
      <c r="E988" s="4">
        <f t="shared" si="126"/>
        <v>6</v>
      </c>
      <c r="F988" s="3" t="str">
        <f t="shared" si="127"/>
        <v>Jun</v>
      </c>
      <c r="G988" s="4" t="s">
        <v>0</v>
      </c>
      <c r="H988" s="4" t="s">
        <v>36</v>
      </c>
      <c r="I988" s="4" t="s">
        <v>2</v>
      </c>
      <c r="J988" s="4" t="s">
        <v>13</v>
      </c>
      <c r="K988" s="4" t="s">
        <v>14</v>
      </c>
      <c r="L988" s="4" t="s">
        <v>32</v>
      </c>
      <c r="M988" s="6">
        <v>1</v>
      </c>
      <c r="N988" s="7">
        <v>46.16</v>
      </c>
      <c r="O988" s="8">
        <v>0</v>
      </c>
      <c r="P988" s="7">
        <v>18.36</v>
      </c>
      <c r="Q988" s="7">
        <f t="shared" si="120"/>
        <v>46.16</v>
      </c>
      <c r="R988" s="7">
        <f t="shared" si="121"/>
        <v>18.36</v>
      </c>
      <c r="S988" s="7">
        <f t="shared" si="122"/>
        <v>27.799999999999997</v>
      </c>
      <c r="T988" s="9">
        <f t="shared" si="123"/>
        <v>0.60225303292894283</v>
      </c>
      <c r="U988" s="10">
        <v>1</v>
      </c>
    </row>
    <row r="989" spans="1:21" ht="15.6" x14ac:dyDescent="0.3">
      <c r="A989" s="11">
        <v>1984</v>
      </c>
      <c r="B989" s="12">
        <v>46176</v>
      </c>
      <c r="C989" s="4">
        <f t="shared" si="124"/>
        <v>2026</v>
      </c>
      <c r="D989" s="5">
        <f t="shared" si="125"/>
        <v>2</v>
      </c>
      <c r="E989" s="4">
        <f t="shared" si="126"/>
        <v>6</v>
      </c>
      <c r="F989" s="3" t="str">
        <f t="shared" si="127"/>
        <v>Jun</v>
      </c>
      <c r="G989" s="13" t="s">
        <v>6</v>
      </c>
      <c r="H989" s="13" t="s">
        <v>7</v>
      </c>
      <c r="I989" s="13" t="s">
        <v>2</v>
      </c>
      <c r="J989" s="13" t="s">
        <v>3</v>
      </c>
      <c r="K989" s="13" t="s">
        <v>4</v>
      </c>
      <c r="L989" s="13" t="s">
        <v>22</v>
      </c>
      <c r="M989" s="14">
        <v>2</v>
      </c>
      <c r="N989" s="15">
        <v>50.77</v>
      </c>
      <c r="O989" s="16">
        <v>0</v>
      </c>
      <c r="P989" s="15">
        <v>22.93</v>
      </c>
      <c r="Q989" s="15">
        <f t="shared" si="120"/>
        <v>101.54</v>
      </c>
      <c r="R989" s="15">
        <f t="shared" si="121"/>
        <v>45.86</v>
      </c>
      <c r="S989" s="15">
        <f t="shared" si="122"/>
        <v>55.680000000000007</v>
      </c>
      <c r="T989" s="17">
        <f t="shared" si="123"/>
        <v>0.54835532794957653</v>
      </c>
      <c r="U989" s="18">
        <v>1</v>
      </c>
    </row>
    <row r="990" spans="1:21" ht="15.6" x14ac:dyDescent="0.3">
      <c r="A990" s="2">
        <v>2572</v>
      </c>
      <c r="B990" s="3">
        <v>46176</v>
      </c>
      <c r="C990" s="4">
        <f t="shared" si="124"/>
        <v>2026</v>
      </c>
      <c r="D990" s="5">
        <f t="shared" si="125"/>
        <v>2</v>
      </c>
      <c r="E990" s="4">
        <f t="shared" si="126"/>
        <v>6</v>
      </c>
      <c r="F990" s="3" t="str">
        <f t="shared" si="127"/>
        <v>Jun</v>
      </c>
      <c r="G990" s="4" t="s">
        <v>20</v>
      </c>
      <c r="H990" s="4" t="s">
        <v>33</v>
      </c>
      <c r="I990" s="4" t="s">
        <v>28</v>
      </c>
      <c r="J990" s="4" t="s">
        <v>16</v>
      </c>
      <c r="K990" s="4" t="s">
        <v>9</v>
      </c>
      <c r="L990" s="4" t="s">
        <v>46</v>
      </c>
      <c r="M990" s="6">
        <v>2</v>
      </c>
      <c r="N990" s="7">
        <v>70.97</v>
      </c>
      <c r="O990" s="8">
        <v>0.05</v>
      </c>
      <c r="P990" s="7">
        <v>32.54</v>
      </c>
      <c r="Q990" s="7">
        <f t="shared" si="120"/>
        <v>134.84299999999999</v>
      </c>
      <c r="R990" s="7">
        <f t="shared" si="121"/>
        <v>65.08</v>
      </c>
      <c r="S990" s="7">
        <f t="shared" si="122"/>
        <v>69.762999999999991</v>
      </c>
      <c r="T990" s="9">
        <f t="shared" si="123"/>
        <v>0.51736463887632278</v>
      </c>
      <c r="U990" s="10">
        <v>1</v>
      </c>
    </row>
    <row r="991" spans="1:21" ht="15.6" x14ac:dyDescent="0.3">
      <c r="A991" s="11">
        <v>2833</v>
      </c>
      <c r="B991" s="12">
        <v>46176</v>
      </c>
      <c r="C991" s="4">
        <f t="shared" si="124"/>
        <v>2026</v>
      </c>
      <c r="D991" s="5">
        <f t="shared" si="125"/>
        <v>2</v>
      </c>
      <c r="E991" s="4">
        <f t="shared" si="126"/>
        <v>6</v>
      </c>
      <c r="F991" s="3" t="str">
        <f t="shared" si="127"/>
        <v>Jun</v>
      </c>
      <c r="G991" s="13" t="s">
        <v>20</v>
      </c>
      <c r="H991" s="13" t="s">
        <v>47</v>
      </c>
      <c r="I991" s="13" t="s">
        <v>2</v>
      </c>
      <c r="J991" s="13" t="s">
        <v>3</v>
      </c>
      <c r="K991" s="13" t="s">
        <v>9</v>
      </c>
      <c r="L991" s="13" t="s">
        <v>17</v>
      </c>
      <c r="M991" s="14">
        <v>3</v>
      </c>
      <c r="N991" s="15">
        <v>141.6</v>
      </c>
      <c r="O991" s="16">
        <v>0</v>
      </c>
      <c r="P991" s="15">
        <v>78.02</v>
      </c>
      <c r="Q991" s="15">
        <f t="shared" si="120"/>
        <v>424.79999999999995</v>
      </c>
      <c r="R991" s="15">
        <f t="shared" si="121"/>
        <v>234.06</v>
      </c>
      <c r="S991" s="15">
        <f t="shared" si="122"/>
        <v>190.73999999999995</v>
      </c>
      <c r="T991" s="17">
        <f t="shared" si="123"/>
        <v>0.44901129943502821</v>
      </c>
      <c r="U991" s="18">
        <v>1</v>
      </c>
    </row>
    <row r="992" spans="1:21" ht="15.6" x14ac:dyDescent="0.3">
      <c r="A992" s="2">
        <v>3522</v>
      </c>
      <c r="B992" s="3">
        <v>46176</v>
      </c>
      <c r="C992" s="4">
        <f t="shared" si="124"/>
        <v>2026</v>
      </c>
      <c r="D992" s="5">
        <f t="shared" si="125"/>
        <v>2</v>
      </c>
      <c r="E992" s="4">
        <f t="shared" si="126"/>
        <v>6</v>
      </c>
      <c r="F992" s="3" t="str">
        <f t="shared" si="127"/>
        <v>Jun</v>
      </c>
      <c r="G992" s="4" t="s">
        <v>20</v>
      </c>
      <c r="H992" s="4" t="s">
        <v>47</v>
      </c>
      <c r="I992" s="4" t="s">
        <v>2</v>
      </c>
      <c r="J992" s="4" t="s">
        <v>13</v>
      </c>
      <c r="K992" s="4" t="s">
        <v>4</v>
      </c>
      <c r="L992" s="4" t="s">
        <v>26</v>
      </c>
      <c r="M992" s="6">
        <v>1</v>
      </c>
      <c r="N992" s="7">
        <v>40.57</v>
      </c>
      <c r="O992" s="8">
        <v>0</v>
      </c>
      <c r="P992" s="7">
        <v>16.329999999999998</v>
      </c>
      <c r="Q992" s="7">
        <f t="shared" si="120"/>
        <v>40.57</v>
      </c>
      <c r="R992" s="7">
        <f t="shared" si="121"/>
        <v>16.329999999999998</v>
      </c>
      <c r="S992" s="7">
        <f t="shared" si="122"/>
        <v>24.240000000000002</v>
      </c>
      <c r="T992" s="9">
        <f t="shared" si="123"/>
        <v>0.59748582696573826</v>
      </c>
      <c r="U992" s="10">
        <v>1</v>
      </c>
    </row>
    <row r="993" spans="1:21" ht="15.6" x14ac:dyDescent="0.3">
      <c r="A993" s="11">
        <v>146</v>
      </c>
      <c r="B993" s="12">
        <v>46177</v>
      </c>
      <c r="C993" s="4">
        <f t="shared" si="124"/>
        <v>2026</v>
      </c>
      <c r="D993" s="5">
        <f t="shared" si="125"/>
        <v>2</v>
      </c>
      <c r="E993" s="4">
        <f t="shared" si="126"/>
        <v>6</v>
      </c>
      <c r="F993" s="3" t="str">
        <f t="shared" si="127"/>
        <v>Jun</v>
      </c>
      <c r="G993" s="13" t="s">
        <v>6</v>
      </c>
      <c r="H993" s="13" t="s">
        <v>49</v>
      </c>
      <c r="I993" s="13" t="s">
        <v>28</v>
      </c>
      <c r="J993" s="13" t="s">
        <v>3</v>
      </c>
      <c r="K993" s="13" t="s">
        <v>4</v>
      </c>
      <c r="L993" s="13" t="s">
        <v>5</v>
      </c>
      <c r="M993" s="14">
        <v>2</v>
      </c>
      <c r="N993" s="15">
        <v>81.81</v>
      </c>
      <c r="O993" s="16">
        <v>0</v>
      </c>
      <c r="P993" s="15">
        <v>42.54</v>
      </c>
      <c r="Q993" s="15">
        <f t="shared" si="120"/>
        <v>163.62</v>
      </c>
      <c r="R993" s="15">
        <f t="shared" si="121"/>
        <v>85.08</v>
      </c>
      <c r="S993" s="15">
        <f t="shared" si="122"/>
        <v>78.540000000000006</v>
      </c>
      <c r="T993" s="17">
        <f t="shared" si="123"/>
        <v>0.48001466813348004</v>
      </c>
      <c r="U993" s="18">
        <v>1</v>
      </c>
    </row>
    <row r="994" spans="1:21" ht="15.6" x14ac:dyDescent="0.3">
      <c r="A994" s="2">
        <v>161</v>
      </c>
      <c r="B994" s="3">
        <v>46177</v>
      </c>
      <c r="C994" s="4">
        <f t="shared" si="124"/>
        <v>2026</v>
      </c>
      <c r="D994" s="5">
        <f t="shared" si="125"/>
        <v>2</v>
      </c>
      <c r="E994" s="4">
        <f t="shared" si="126"/>
        <v>6</v>
      </c>
      <c r="F994" s="3" t="str">
        <f t="shared" si="127"/>
        <v>Jun</v>
      </c>
      <c r="G994" s="4" t="s">
        <v>0</v>
      </c>
      <c r="H994" s="4" t="s">
        <v>1</v>
      </c>
      <c r="I994" s="4" t="s">
        <v>28</v>
      </c>
      <c r="J994" s="4" t="s">
        <v>3</v>
      </c>
      <c r="K994" s="4" t="s">
        <v>4</v>
      </c>
      <c r="L994" s="4" t="s">
        <v>22</v>
      </c>
      <c r="M994" s="6">
        <v>2</v>
      </c>
      <c r="N994" s="7">
        <v>50.09</v>
      </c>
      <c r="O994" s="8">
        <v>0</v>
      </c>
      <c r="P994" s="7">
        <v>22.91</v>
      </c>
      <c r="Q994" s="7">
        <f t="shared" si="120"/>
        <v>100.18</v>
      </c>
      <c r="R994" s="7">
        <f t="shared" si="121"/>
        <v>45.82</v>
      </c>
      <c r="S994" s="7">
        <f t="shared" si="122"/>
        <v>54.360000000000007</v>
      </c>
      <c r="T994" s="9">
        <f t="shared" si="123"/>
        <v>0.54262327809942112</v>
      </c>
      <c r="U994" s="10">
        <v>1</v>
      </c>
    </row>
    <row r="995" spans="1:21" ht="15.6" x14ac:dyDescent="0.3">
      <c r="A995" s="11">
        <v>819</v>
      </c>
      <c r="B995" s="12">
        <v>46177</v>
      </c>
      <c r="C995" s="4">
        <f t="shared" si="124"/>
        <v>2026</v>
      </c>
      <c r="D995" s="5">
        <f t="shared" si="125"/>
        <v>2</v>
      </c>
      <c r="E995" s="4">
        <f t="shared" si="126"/>
        <v>6</v>
      </c>
      <c r="F995" s="3" t="str">
        <f t="shared" si="127"/>
        <v>Jun</v>
      </c>
      <c r="G995" s="13" t="s">
        <v>20</v>
      </c>
      <c r="H995" s="13" t="s">
        <v>33</v>
      </c>
      <c r="I995" s="13" t="s">
        <v>2</v>
      </c>
      <c r="J995" s="13" t="s">
        <v>3</v>
      </c>
      <c r="K995" s="13" t="s">
        <v>9</v>
      </c>
      <c r="L995" s="13" t="s">
        <v>46</v>
      </c>
      <c r="M995" s="14">
        <v>1</v>
      </c>
      <c r="N995" s="15">
        <v>72.38</v>
      </c>
      <c r="O995" s="16">
        <v>0</v>
      </c>
      <c r="P995" s="15">
        <v>32.68</v>
      </c>
      <c r="Q995" s="15">
        <f t="shared" si="120"/>
        <v>72.38</v>
      </c>
      <c r="R995" s="15">
        <f t="shared" si="121"/>
        <v>32.68</v>
      </c>
      <c r="S995" s="15">
        <f t="shared" si="122"/>
        <v>39.699999999999996</v>
      </c>
      <c r="T995" s="17">
        <f t="shared" si="123"/>
        <v>0.54849405913235694</v>
      </c>
      <c r="U995" s="18">
        <v>1</v>
      </c>
    </row>
    <row r="996" spans="1:21" ht="15.6" x14ac:dyDescent="0.3">
      <c r="A996" s="2">
        <v>2104</v>
      </c>
      <c r="B996" s="3">
        <v>46177</v>
      </c>
      <c r="C996" s="4">
        <f t="shared" si="124"/>
        <v>2026</v>
      </c>
      <c r="D996" s="5">
        <f t="shared" si="125"/>
        <v>2</v>
      </c>
      <c r="E996" s="4">
        <f t="shared" si="126"/>
        <v>6</v>
      </c>
      <c r="F996" s="3" t="str">
        <f t="shared" si="127"/>
        <v>Jun</v>
      </c>
      <c r="G996" s="4" t="s">
        <v>6</v>
      </c>
      <c r="H996" s="4" t="s">
        <v>7</v>
      </c>
      <c r="I996" s="4" t="s">
        <v>2</v>
      </c>
      <c r="J996" s="4" t="s">
        <v>13</v>
      </c>
      <c r="K996" s="4" t="s">
        <v>9</v>
      </c>
      <c r="L996" s="4" t="s">
        <v>10</v>
      </c>
      <c r="M996" s="6">
        <v>1</v>
      </c>
      <c r="N996" s="7">
        <v>92.31</v>
      </c>
      <c r="O996" s="8">
        <v>0</v>
      </c>
      <c r="P996" s="7">
        <v>45.58</v>
      </c>
      <c r="Q996" s="7">
        <f t="shared" si="120"/>
        <v>92.31</v>
      </c>
      <c r="R996" s="7">
        <f t="shared" si="121"/>
        <v>45.58</v>
      </c>
      <c r="S996" s="7">
        <f t="shared" si="122"/>
        <v>46.730000000000004</v>
      </c>
      <c r="T996" s="9">
        <f t="shared" si="123"/>
        <v>0.50622901094139316</v>
      </c>
      <c r="U996" s="10">
        <v>1</v>
      </c>
    </row>
    <row r="997" spans="1:21" ht="15.6" x14ac:dyDescent="0.3">
      <c r="A997" s="11">
        <v>2678</v>
      </c>
      <c r="B997" s="12">
        <v>46177</v>
      </c>
      <c r="C997" s="4">
        <f t="shared" si="124"/>
        <v>2026</v>
      </c>
      <c r="D997" s="5">
        <f t="shared" si="125"/>
        <v>2</v>
      </c>
      <c r="E997" s="4">
        <f t="shared" si="126"/>
        <v>6</v>
      </c>
      <c r="F997" s="3" t="str">
        <f t="shared" si="127"/>
        <v>Jun</v>
      </c>
      <c r="G997" s="13" t="s">
        <v>20</v>
      </c>
      <c r="H997" s="13" t="s">
        <v>33</v>
      </c>
      <c r="I997" s="13" t="s">
        <v>8</v>
      </c>
      <c r="J997" s="13" t="s">
        <v>3</v>
      </c>
      <c r="K997" s="13" t="s">
        <v>14</v>
      </c>
      <c r="L997" s="13" t="s">
        <v>32</v>
      </c>
      <c r="M997" s="14">
        <v>12</v>
      </c>
      <c r="N997" s="15">
        <v>47.6</v>
      </c>
      <c r="O997" s="16">
        <v>0.15</v>
      </c>
      <c r="P997" s="15">
        <v>18.670000000000002</v>
      </c>
      <c r="Q997" s="15">
        <f t="shared" si="120"/>
        <v>485.52000000000004</v>
      </c>
      <c r="R997" s="15">
        <f t="shared" si="121"/>
        <v>224.04000000000002</v>
      </c>
      <c r="S997" s="15">
        <f t="shared" si="122"/>
        <v>261.48</v>
      </c>
      <c r="T997" s="17">
        <f t="shared" si="123"/>
        <v>0.53855659911023235</v>
      </c>
      <c r="U997" s="18">
        <v>1</v>
      </c>
    </row>
    <row r="998" spans="1:21" ht="15.6" x14ac:dyDescent="0.3">
      <c r="A998" s="2">
        <v>3015</v>
      </c>
      <c r="B998" s="3">
        <v>46177</v>
      </c>
      <c r="C998" s="4">
        <f t="shared" si="124"/>
        <v>2026</v>
      </c>
      <c r="D998" s="5">
        <f t="shared" si="125"/>
        <v>2</v>
      </c>
      <c r="E998" s="4">
        <f t="shared" si="126"/>
        <v>6</v>
      </c>
      <c r="F998" s="3" t="str">
        <f t="shared" si="127"/>
        <v>Jun</v>
      </c>
      <c r="G998" s="4" t="s">
        <v>6</v>
      </c>
      <c r="H998" s="4" t="s">
        <v>49</v>
      </c>
      <c r="I998" s="4" t="s">
        <v>2</v>
      </c>
      <c r="J998" s="4" t="s">
        <v>3</v>
      </c>
      <c r="K998" s="4" t="s">
        <v>14</v>
      </c>
      <c r="L998" s="4" t="s">
        <v>32</v>
      </c>
      <c r="M998" s="6">
        <v>1</v>
      </c>
      <c r="N998" s="7">
        <v>45.5</v>
      </c>
      <c r="O998" s="8">
        <v>0.05</v>
      </c>
      <c r="P998" s="7">
        <v>18.89</v>
      </c>
      <c r="Q998" s="7">
        <f t="shared" si="120"/>
        <v>43.225000000000001</v>
      </c>
      <c r="R998" s="7">
        <f t="shared" si="121"/>
        <v>18.89</v>
      </c>
      <c r="S998" s="7">
        <f t="shared" si="122"/>
        <v>24.335000000000001</v>
      </c>
      <c r="T998" s="9">
        <f t="shared" si="123"/>
        <v>0.56298438403701567</v>
      </c>
      <c r="U998" s="10">
        <v>1</v>
      </c>
    </row>
    <row r="999" spans="1:21" ht="15.6" x14ac:dyDescent="0.3">
      <c r="A999" s="11">
        <v>3243</v>
      </c>
      <c r="B999" s="12">
        <v>46177</v>
      </c>
      <c r="C999" s="4">
        <f t="shared" si="124"/>
        <v>2026</v>
      </c>
      <c r="D999" s="5">
        <f t="shared" si="125"/>
        <v>2</v>
      </c>
      <c r="E999" s="4">
        <f t="shared" si="126"/>
        <v>6</v>
      </c>
      <c r="F999" s="3" t="str">
        <f t="shared" si="127"/>
        <v>Jun</v>
      </c>
      <c r="G999" s="13" t="s">
        <v>11</v>
      </c>
      <c r="H999" s="13" t="s">
        <v>25</v>
      </c>
      <c r="I999" s="13" t="s">
        <v>2</v>
      </c>
      <c r="J999" s="13" t="s">
        <v>3</v>
      </c>
      <c r="K999" s="13" t="s">
        <v>34</v>
      </c>
      <c r="L999" s="13" t="s">
        <v>42</v>
      </c>
      <c r="M999" s="14">
        <v>1</v>
      </c>
      <c r="N999" s="15">
        <v>35.99</v>
      </c>
      <c r="O999" s="16">
        <v>0</v>
      </c>
      <c r="P999" s="15">
        <v>14.05</v>
      </c>
      <c r="Q999" s="15">
        <f t="shared" si="120"/>
        <v>35.99</v>
      </c>
      <c r="R999" s="15">
        <f t="shared" si="121"/>
        <v>14.05</v>
      </c>
      <c r="S999" s="15">
        <f t="shared" si="122"/>
        <v>21.94</v>
      </c>
      <c r="T999" s="17">
        <f t="shared" si="123"/>
        <v>0.60961378160600166</v>
      </c>
      <c r="U999" s="18">
        <v>1</v>
      </c>
    </row>
    <row r="1000" spans="1:21" ht="15.6" x14ac:dyDescent="0.3">
      <c r="A1000" s="2">
        <v>3283</v>
      </c>
      <c r="B1000" s="3">
        <v>46177</v>
      </c>
      <c r="C1000" s="4">
        <f t="shared" si="124"/>
        <v>2026</v>
      </c>
      <c r="D1000" s="5">
        <f t="shared" si="125"/>
        <v>2</v>
      </c>
      <c r="E1000" s="4">
        <f t="shared" si="126"/>
        <v>6</v>
      </c>
      <c r="F1000" s="3" t="str">
        <f t="shared" si="127"/>
        <v>Jun</v>
      </c>
      <c r="G1000" s="4" t="s">
        <v>6</v>
      </c>
      <c r="H1000" s="4" t="s">
        <v>43</v>
      </c>
      <c r="I1000" s="4" t="s">
        <v>28</v>
      </c>
      <c r="J1000" s="4" t="s">
        <v>3</v>
      </c>
      <c r="K1000" s="4" t="s">
        <v>34</v>
      </c>
      <c r="L1000" s="4" t="s">
        <v>38</v>
      </c>
      <c r="M1000" s="6">
        <v>1</v>
      </c>
      <c r="N1000" s="7">
        <v>122.55</v>
      </c>
      <c r="O1000" s="8">
        <v>0</v>
      </c>
      <c r="P1000" s="7">
        <v>68.97</v>
      </c>
      <c r="Q1000" s="7">
        <f t="shared" si="120"/>
        <v>122.55</v>
      </c>
      <c r="R1000" s="7">
        <f t="shared" si="121"/>
        <v>68.97</v>
      </c>
      <c r="S1000" s="7">
        <f t="shared" si="122"/>
        <v>53.58</v>
      </c>
      <c r="T1000" s="9">
        <f t="shared" si="123"/>
        <v>0.43720930232558142</v>
      </c>
      <c r="U1000" s="10">
        <v>1</v>
      </c>
    </row>
    <row r="1001" spans="1:21" ht="15.6" x14ac:dyDescent="0.3">
      <c r="A1001" s="11">
        <v>3966</v>
      </c>
      <c r="B1001" s="12">
        <v>46177</v>
      </c>
      <c r="C1001" s="4">
        <f t="shared" si="124"/>
        <v>2026</v>
      </c>
      <c r="D1001" s="5">
        <f t="shared" si="125"/>
        <v>2</v>
      </c>
      <c r="E1001" s="4">
        <f t="shared" si="126"/>
        <v>6</v>
      </c>
      <c r="F1001" s="3" t="str">
        <f t="shared" si="127"/>
        <v>Jun</v>
      </c>
      <c r="G1001" s="13" t="s">
        <v>20</v>
      </c>
      <c r="H1001" s="13" t="s">
        <v>33</v>
      </c>
      <c r="I1001" s="13" t="s">
        <v>2</v>
      </c>
      <c r="J1001" s="13" t="s">
        <v>13</v>
      </c>
      <c r="K1001" s="13" t="s">
        <v>34</v>
      </c>
      <c r="L1001" s="13" t="s">
        <v>38</v>
      </c>
      <c r="M1001" s="14">
        <v>3</v>
      </c>
      <c r="N1001" s="15">
        <v>126.22</v>
      </c>
      <c r="O1001" s="16">
        <v>0</v>
      </c>
      <c r="P1001" s="15">
        <v>69.599999999999994</v>
      </c>
      <c r="Q1001" s="15">
        <f t="shared" si="120"/>
        <v>378.65999999999997</v>
      </c>
      <c r="R1001" s="15">
        <f t="shared" si="121"/>
        <v>208.79999999999998</v>
      </c>
      <c r="S1001" s="15">
        <f t="shared" si="122"/>
        <v>169.85999999999999</v>
      </c>
      <c r="T1001" s="17">
        <f t="shared" si="123"/>
        <v>0.4485818412295991</v>
      </c>
      <c r="U1001" s="18">
        <v>1</v>
      </c>
    </row>
    <row r="1002" spans="1:21" ht="15.6" x14ac:dyDescent="0.3">
      <c r="A1002" s="2">
        <v>1349</v>
      </c>
      <c r="B1002" s="3">
        <v>46178</v>
      </c>
      <c r="C1002" s="4">
        <f t="shared" si="124"/>
        <v>2026</v>
      </c>
      <c r="D1002" s="5">
        <f t="shared" si="125"/>
        <v>2</v>
      </c>
      <c r="E1002" s="4">
        <f t="shared" si="126"/>
        <v>6</v>
      </c>
      <c r="F1002" s="3" t="str">
        <f t="shared" si="127"/>
        <v>Jun</v>
      </c>
      <c r="G1002" s="4" t="s">
        <v>0</v>
      </c>
      <c r="H1002" s="4" t="s">
        <v>50</v>
      </c>
      <c r="I1002" s="4" t="s">
        <v>19</v>
      </c>
      <c r="J1002" s="4" t="s">
        <v>3</v>
      </c>
      <c r="K1002" s="4" t="s">
        <v>9</v>
      </c>
      <c r="L1002" s="4" t="s">
        <v>10</v>
      </c>
      <c r="M1002" s="6">
        <v>6</v>
      </c>
      <c r="N1002" s="7">
        <v>91.98</v>
      </c>
      <c r="O1002" s="8">
        <v>0.05</v>
      </c>
      <c r="P1002" s="7">
        <v>46.46</v>
      </c>
      <c r="Q1002" s="7">
        <f t="shared" si="120"/>
        <v>524.28599999999994</v>
      </c>
      <c r="R1002" s="7">
        <f t="shared" si="121"/>
        <v>278.76</v>
      </c>
      <c r="S1002" s="7">
        <f t="shared" si="122"/>
        <v>245.52599999999995</v>
      </c>
      <c r="T1002" s="9">
        <f t="shared" si="123"/>
        <v>0.46830546686350577</v>
      </c>
      <c r="U1002" s="10">
        <v>1</v>
      </c>
    </row>
    <row r="1003" spans="1:21" ht="15.6" x14ac:dyDescent="0.3">
      <c r="A1003" s="11">
        <v>2333</v>
      </c>
      <c r="B1003" s="12">
        <v>46178</v>
      </c>
      <c r="C1003" s="4">
        <f t="shared" si="124"/>
        <v>2026</v>
      </c>
      <c r="D1003" s="5">
        <f t="shared" si="125"/>
        <v>2</v>
      </c>
      <c r="E1003" s="4">
        <f t="shared" si="126"/>
        <v>6</v>
      </c>
      <c r="F1003" s="3" t="str">
        <f t="shared" si="127"/>
        <v>Jun</v>
      </c>
      <c r="G1003" s="13" t="s">
        <v>11</v>
      </c>
      <c r="H1003" s="13" t="s">
        <v>25</v>
      </c>
      <c r="I1003" s="13" t="s">
        <v>2</v>
      </c>
      <c r="J1003" s="13" t="s">
        <v>16</v>
      </c>
      <c r="K1003" s="13" t="s">
        <v>23</v>
      </c>
      <c r="L1003" s="13" t="s">
        <v>51</v>
      </c>
      <c r="M1003" s="14">
        <v>1</v>
      </c>
      <c r="N1003" s="15">
        <v>125.32</v>
      </c>
      <c r="O1003" s="16">
        <v>0</v>
      </c>
      <c r="P1003" s="15">
        <v>59.03</v>
      </c>
      <c r="Q1003" s="15">
        <f t="shared" si="120"/>
        <v>125.32</v>
      </c>
      <c r="R1003" s="15">
        <f t="shared" si="121"/>
        <v>59.03</v>
      </c>
      <c r="S1003" s="15">
        <f t="shared" si="122"/>
        <v>66.289999999999992</v>
      </c>
      <c r="T1003" s="17">
        <f t="shared" si="123"/>
        <v>0.52896584743057773</v>
      </c>
      <c r="U1003" s="18">
        <v>1</v>
      </c>
    </row>
    <row r="1004" spans="1:21" ht="15.6" x14ac:dyDescent="0.3">
      <c r="A1004" s="2">
        <v>2628</v>
      </c>
      <c r="B1004" s="3">
        <v>46178</v>
      </c>
      <c r="C1004" s="4">
        <f t="shared" si="124"/>
        <v>2026</v>
      </c>
      <c r="D1004" s="5">
        <f t="shared" si="125"/>
        <v>2</v>
      </c>
      <c r="E1004" s="4">
        <f t="shared" si="126"/>
        <v>6</v>
      </c>
      <c r="F1004" s="3" t="str">
        <f t="shared" si="127"/>
        <v>Jun</v>
      </c>
      <c r="G1004" s="4" t="s">
        <v>20</v>
      </c>
      <c r="H1004" s="4" t="s">
        <v>33</v>
      </c>
      <c r="I1004" s="4" t="s">
        <v>28</v>
      </c>
      <c r="J1004" s="4" t="s">
        <v>3</v>
      </c>
      <c r="K1004" s="4" t="s">
        <v>14</v>
      </c>
      <c r="L1004" s="4" t="s">
        <v>48</v>
      </c>
      <c r="M1004" s="6">
        <v>2</v>
      </c>
      <c r="N1004" s="7">
        <v>167.26</v>
      </c>
      <c r="O1004" s="8">
        <v>0</v>
      </c>
      <c r="P1004" s="7">
        <v>89.65</v>
      </c>
      <c r="Q1004" s="7">
        <f t="shared" si="120"/>
        <v>334.52</v>
      </c>
      <c r="R1004" s="7">
        <f t="shared" si="121"/>
        <v>179.3</v>
      </c>
      <c r="S1004" s="7">
        <f t="shared" si="122"/>
        <v>155.21999999999997</v>
      </c>
      <c r="T1004" s="9">
        <f t="shared" si="123"/>
        <v>0.46400813105344968</v>
      </c>
      <c r="U1004" s="10">
        <v>1</v>
      </c>
    </row>
    <row r="1005" spans="1:21" ht="15.6" x14ac:dyDescent="0.3">
      <c r="A1005" s="11">
        <v>2718</v>
      </c>
      <c r="B1005" s="12">
        <v>46178</v>
      </c>
      <c r="C1005" s="4">
        <f t="shared" si="124"/>
        <v>2026</v>
      </c>
      <c r="D1005" s="5">
        <f t="shared" si="125"/>
        <v>2</v>
      </c>
      <c r="E1005" s="4">
        <f t="shared" si="126"/>
        <v>6</v>
      </c>
      <c r="F1005" s="3" t="str">
        <f t="shared" si="127"/>
        <v>Jun</v>
      </c>
      <c r="G1005" s="13" t="s">
        <v>0</v>
      </c>
      <c r="H1005" s="13" t="s">
        <v>1</v>
      </c>
      <c r="I1005" s="13" t="s">
        <v>28</v>
      </c>
      <c r="J1005" s="13" t="s">
        <v>3</v>
      </c>
      <c r="K1005" s="13" t="s">
        <v>4</v>
      </c>
      <c r="L1005" s="13" t="s">
        <v>5</v>
      </c>
      <c r="M1005" s="14">
        <v>1</v>
      </c>
      <c r="N1005" s="15">
        <v>80.19</v>
      </c>
      <c r="O1005" s="16">
        <v>0</v>
      </c>
      <c r="P1005" s="15">
        <v>42.18</v>
      </c>
      <c r="Q1005" s="15">
        <f t="shared" si="120"/>
        <v>80.19</v>
      </c>
      <c r="R1005" s="15">
        <f t="shared" si="121"/>
        <v>42.18</v>
      </c>
      <c r="S1005" s="15">
        <f t="shared" si="122"/>
        <v>38.01</v>
      </c>
      <c r="T1005" s="17">
        <f t="shared" si="123"/>
        <v>0.47399925177702956</v>
      </c>
      <c r="U1005" s="18">
        <v>1</v>
      </c>
    </row>
    <row r="1006" spans="1:21" ht="15.6" x14ac:dyDescent="0.3">
      <c r="A1006" s="2">
        <v>3185</v>
      </c>
      <c r="B1006" s="3">
        <v>46178</v>
      </c>
      <c r="C1006" s="4">
        <f t="shared" si="124"/>
        <v>2026</v>
      </c>
      <c r="D1006" s="5">
        <f t="shared" si="125"/>
        <v>2</v>
      </c>
      <c r="E1006" s="4">
        <f t="shared" si="126"/>
        <v>6</v>
      </c>
      <c r="F1006" s="3" t="str">
        <f t="shared" si="127"/>
        <v>Jun</v>
      </c>
      <c r="G1006" s="4" t="s">
        <v>0</v>
      </c>
      <c r="H1006" s="4" t="s">
        <v>50</v>
      </c>
      <c r="I1006" s="4" t="s">
        <v>2</v>
      </c>
      <c r="J1006" s="4" t="s">
        <v>13</v>
      </c>
      <c r="K1006" s="4" t="s">
        <v>4</v>
      </c>
      <c r="L1006" s="4" t="s">
        <v>22</v>
      </c>
      <c r="M1006" s="6">
        <v>1</v>
      </c>
      <c r="N1006" s="7">
        <v>49.86</v>
      </c>
      <c r="O1006" s="8">
        <v>0</v>
      </c>
      <c r="P1006" s="7">
        <v>22.72</v>
      </c>
      <c r="Q1006" s="7">
        <f t="shared" si="120"/>
        <v>49.86</v>
      </c>
      <c r="R1006" s="7">
        <f t="shared" si="121"/>
        <v>22.72</v>
      </c>
      <c r="S1006" s="7">
        <f t="shared" si="122"/>
        <v>27.14</v>
      </c>
      <c r="T1006" s="9">
        <f t="shared" si="123"/>
        <v>0.5443241075010028</v>
      </c>
      <c r="U1006" s="10">
        <v>1</v>
      </c>
    </row>
    <row r="1007" spans="1:21" ht="15.6" x14ac:dyDescent="0.3">
      <c r="A1007" s="11">
        <v>4495</v>
      </c>
      <c r="B1007" s="12">
        <v>46178</v>
      </c>
      <c r="C1007" s="4">
        <f t="shared" si="124"/>
        <v>2026</v>
      </c>
      <c r="D1007" s="5">
        <f t="shared" si="125"/>
        <v>2</v>
      </c>
      <c r="E1007" s="4">
        <f t="shared" si="126"/>
        <v>6</v>
      </c>
      <c r="F1007" s="3" t="str">
        <f t="shared" si="127"/>
        <v>Jun</v>
      </c>
      <c r="G1007" s="13" t="s">
        <v>11</v>
      </c>
      <c r="H1007" s="13" t="s">
        <v>39</v>
      </c>
      <c r="I1007" s="13" t="s">
        <v>19</v>
      </c>
      <c r="J1007" s="13" t="s">
        <v>13</v>
      </c>
      <c r="K1007" s="13" t="s">
        <v>23</v>
      </c>
      <c r="L1007" s="13" t="s">
        <v>29</v>
      </c>
      <c r="M1007" s="14">
        <v>2</v>
      </c>
      <c r="N1007" s="15">
        <v>195.51</v>
      </c>
      <c r="O1007" s="16">
        <v>0</v>
      </c>
      <c r="P1007" s="15">
        <v>102.97</v>
      </c>
      <c r="Q1007" s="15">
        <f t="shared" si="120"/>
        <v>391.02</v>
      </c>
      <c r="R1007" s="15">
        <f t="shared" si="121"/>
        <v>205.94</v>
      </c>
      <c r="S1007" s="15">
        <f t="shared" si="122"/>
        <v>185.07999999999998</v>
      </c>
      <c r="T1007" s="17">
        <f t="shared" si="123"/>
        <v>0.47332617257429288</v>
      </c>
      <c r="U1007" s="18">
        <v>1</v>
      </c>
    </row>
    <row r="1008" spans="1:21" ht="15.6" x14ac:dyDescent="0.3">
      <c r="A1008" s="2">
        <v>815</v>
      </c>
      <c r="B1008" s="3">
        <v>46179</v>
      </c>
      <c r="C1008" s="4">
        <f t="shared" si="124"/>
        <v>2026</v>
      </c>
      <c r="D1008" s="5">
        <f t="shared" si="125"/>
        <v>2</v>
      </c>
      <c r="E1008" s="4">
        <f t="shared" si="126"/>
        <v>6</v>
      </c>
      <c r="F1008" s="3" t="str">
        <f t="shared" si="127"/>
        <v>Jun</v>
      </c>
      <c r="G1008" s="4" t="s">
        <v>0</v>
      </c>
      <c r="H1008" s="4" t="s">
        <v>1</v>
      </c>
      <c r="I1008" s="4" t="s">
        <v>19</v>
      </c>
      <c r="J1008" s="4" t="s">
        <v>13</v>
      </c>
      <c r="K1008" s="4" t="s">
        <v>34</v>
      </c>
      <c r="L1008" s="4" t="s">
        <v>35</v>
      </c>
      <c r="M1008" s="6">
        <v>1</v>
      </c>
      <c r="N1008" s="7">
        <v>39.61</v>
      </c>
      <c r="O1008" s="8">
        <v>0</v>
      </c>
      <c r="P1008" s="7">
        <v>14.75</v>
      </c>
      <c r="Q1008" s="7">
        <f t="shared" si="120"/>
        <v>39.61</v>
      </c>
      <c r="R1008" s="7">
        <f t="shared" si="121"/>
        <v>14.75</v>
      </c>
      <c r="S1008" s="7">
        <f t="shared" si="122"/>
        <v>24.86</v>
      </c>
      <c r="T1008" s="9">
        <f t="shared" si="123"/>
        <v>0.62761928805857103</v>
      </c>
      <c r="U1008" s="10">
        <v>1</v>
      </c>
    </row>
    <row r="1009" spans="1:21" ht="15.6" x14ac:dyDescent="0.3">
      <c r="A1009" s="11">
        <v>1140</v>
      </c>
      <c r="B1009" s="12">
        <v>46179</v>
      </c>
      <c r="C1009" s="4">
        <f t="shared" si="124"/>
        <v>2026</v>
      </c>
      <c r="D1009" s="5">
        <f t="shared" si="125"/>
        <v>2</v>
      </c>
      <c r="E1009" s="4">
        <f t="shared" si="126"/>
        <v>6</v>
      </c>
      <c r="F1009" s="3" t="str">
        <f t="shared" si="127"/>
        <v>Jun</v>
      </c>
      <c r="G1009" s="13" t="s">
        <v>6</v>
      </c>
      <c r="H1009" s="13" t="s">
        <v>7</v>
      </c>
      <c r="I1009" s="13" t="s">
        <v>19</v>
      </c>
      <c r="J1009" s="13" t="s">
        <v>3</v>
      </c>
      <c r="K1009" s="13" t="s">
        <v>9</v>
      </c>
      <c r="L1009" s="13" t="s">
        <v>46</v>
      </c>
      <c r="M1009" s="14">
        <v>1</v>
      </c>
      <c r="N1009" s="15">
        <v>70.86</v>
      </c>
      <c r="O1009" s="16">
        <v>0</v>
      </c>
      <c r="P1009" s="15">
        <v>31.47</v>
      </c>
      <c r="Q1009" s="15">
        <f t="shared" si="120"/>
        <v>70.86</v>
      </c>
      <c r="R1009" s="15">
        <f t="shared" si="121"/>
        <v>31.47</v>
      </c>
      <c r="S1009" s="15">
        <f t="shared" si="122"/>
        <v>39.39</v>
      </c>
      <c r="T1009" s="17">
        <f t="shared" si="123"/>
        <v>0.55588484335309063</v>
      </c>
      <c r="U1009" s="18">
        <v>1</v>
      </c>
    </row>
    <row r="1010" spans="1:21" ht="15.6" x14ac:dyDescent="0.3">
      <c r="A1010" s="2">
        <v>1544</v>
      </c>
      <c r="B1010" s="3">
        <v>46179</v>
      </c>
      <c r="C1010" s="4">
        <f t="shared" si="124"/>
        <v>2026</v>
      </c>
      <c r="D1010" s="5">
        <f t="shared" si="125"/>
        <v>2</v>
      </c>
      <c r="E1010" s="4">
        <f t="shared" si="126"/>
        <v>6</v>
      </c>
      <c r="F1010" s="3" t="str">
        <f t="shared" si="127"/>
        <v>Jun</v>
      </c>
      <c r="G1010" s="4" t="s">
        <v>20</v>
      </c>
      <c r="H1010" s="4" t="s">
        <v>31</v>
      </c>
      <c r="I1010" s="4" t="s">
        <v>8</v>
      </c>
      <c r="J1010" s="4" t="s">
        <v>3</v>
      </c>
      <c r="K1010" s="4" t="s">
        <v>34</v>
      </c>
      <c r="L1010" s="4" t="s">
        <v>35</v>
      </c>
      <c r="M1010" s="6">
        <v>8</v>
      </c>
      <c r="N1010" s="7">
        <v>40.46</v>
      </c>
      <c r="O1010" s="8">
        <v>0.2</v>
      </c>
      <c r="P1010" s="7">
        <v>14.7</v>
      </c>
      <c r="Q1010" s="7">
        <f t="shared" si="120"/>
        <v>258.94400000000002</v>
      </c>
      <c r="R1010" s="7">
        <f t="shared" si="121"/>
        <v>117.6</v>
      </c>
      <c r="S1010" s="7">
        <f t="shared" si="122"/>
        <v>141.34400000000002</v>
      </c>
      <c r="T1010" s="9">
        <f t="shared" si="123"/>
        <v>0.54584775086505199</v>
      </c>
      <c r="U1010" s="10">
        <v>1</v>
      </c>
    </row>
    <row r="1011" spans="1:21" ht="15.6" x14ac:dyDescent="0.3">
      <c r="A1011" s="11">
        <v>2420</v>
      </c>
      <c r="B1011" s="12">
        <v>46179</v>
      </c>
      <c r="C1011" s="4">
        <f t="shared" si="124"/>
        <v>2026</v>
      </c>
      <c r="D1011" s="5">
        <f t="shared" si="125"/>
        <v>2</v>
      </c>
      <c r="E1011" s="4">
        <f t="shared" si="126"/>
        <v>6</v>
      </c>
      <c r="F1011" s="3" t="str">
        <f t="shared" si="127"/>
        <v>Jun</v>
      </c>
      <c r="G1011" s="13" t="s">
        <v>11</v>
      </c>
      <c r="H1011" s="13" t="s">
        <v>25</v>
      </c>
      <c r="I1011" s="13" t="s">
        <v>2</v>
      </c>
      <c r="J1011" s="13" t="s">
        <v>13</v>
      </c>
      <c r="K1011" s="13" t="s">
        <v>14</v>
      </c>
      <c r="L1011" s="13" t="s">
        <v>44</v>
      </c>
      <c r="M1011" s="14">
        <v>1</v>
      </c>
      <c r="N1011" s="15">
        <v>131.79</v>
      </c>
      <c r="O1011" s="16">
        <v>0</v>
      </c>
      <c r="P1011" s="15">
        <v>68.22</v>
      </c>
      <c r="Q1011" s="15">
        <f t="shared" si="120"/>
        <v>131.79</v>
      </c>
      <c r="R1011" s="15">
        <f t="shared" si="121"/>
        <v>68.22</v>
      </c>
      <c r="S1011" s="15">
        <f t="shared" si="122"/>
        <v>63.569999999999993</v>
      </c>
      <c r="T1011" s="17">
        <f t="shared" si="123"/>
        <v>0.48235829729114499</v>
      </c>
      <c r="U1011" s="18">
        <v>1</v>
      </c>
    </row>
    <row r="1012" spans="1:21" ht="15.6" x14ac:dyDescent="0.3">
      <c r="A1012" s="2">
        <v>2805</v>
      </c>
      <c r="B1012" s="3">
        <v>46179</v>
      </c>
      <c r="C1012" s="4">
        <f t="shared" si="124"/>
        <v>2026</v>
      </c>
      <c r="D1012" s="5">
        <f t="shared" si="125"/>
        <v>2</v>
      </c>
      <c r="E1012" s="4">
        <f t="shared" si="126"/>
        <v>6</v>
      </c>
      <c r="F1012" s="3" t="str">
        <f t="shared" si="127"/>
        <v>Jun</v>
      </c>
      <c r="G1012" s="4" t="s">
        <v>11</v>
      </c>
      <c r="H1012" s="4" t="s">
        <v>39</v>
      </c>
      <c r="I1012" s="4" t="s">
        <v>8</v>
      </c>
      <c r="J1012" s="4" t="s">
        <v>3</v>
      </c>
      <c r="K1012" s="4" t="s">
        <v>23</v>
      </c>
      <c r="L1012" s="4" t="s">
        <v>24</v>
      </c>
      <c r="M1012" s="6">
        <v>12</v>
      </c>
      <c r="N1012" s="7">
        <v>338.45</v>
      </c>
      <c r="O1012" s="8">
        <v>0.1</v>
      </c>
      <c r="P1012" s="7">
        <v>196.78</v>
      </c>
      <c r="Q1012" s="7">
        <f t="shared" si="120"/>
        <v>3655.2599999999998</v>
      </c>
      <c r="R1012" s="7">
        <f t="shared" si="121"/>
        <v>2361.36</v>
      </c>
      <c r="S1012" s="7">
        <f t="shared" si="122"/>
        <v>1293.8999999999996</v>
      </c>
      <c r="T1012" s="9">
        <f t="shared" si="123"/>
        <v>0.35398302719915947</v>
      </c>
      <c r="U1012" s="10">
        <v>1</v>
      </c>
    </row>
    <row r="1013" spans="1:21" ht="15.6" x14ac:dyDescent="0.3">
      <c r="A1013" s="11">
        <v>3160</v>
      </c>
      <c r="B1013" s="12">
        <v>46179</v>
      </c>
      <c r="C1013" s="4">
        <f t="shared" si="124"/>
        <v>2026</v>
      </c>
      <c r="D1013" s="5">
        <f t="shared" si="125"/>
        <v>2</v>
      </c>
      <c r="E1013" s="4">
        <f t="shared" si="126"/>
        <v>6</v>
      </c>
      <c r="F1013" s="3" t="str">
        <f t="shared" si="127"/>
        <v>Jun</v>
      </c>
      <c r="G1013" s="13" t="s">
        <v>11</v>
      </c>
      <c r="H1013" s="13" t="s">
        <v>18</v>
      </c>
      <c r="I1013" s="13" t="s">
        <v>19</v>
      </c>
      <c r="J1013" s="13" t="s">
        <v>3</v>
      </c>
      <c r="K1013" s="13" t="s">
        <v>34</v>
      </c>
      <c r="L1013" s="13" t="s">
        <v>35</v>
      </c>
      <c r="M1013" s="14">
        <v>2</v>
      </c>
      <c r="N1013" s="15">
        <v>40.99</v>
      </c>
      <c r="O1013" s="16">
        <v>0</v>
      </c>
      <c r="P1013" s="15">
        <v>14.53</v>
      </c>
      <c r="Q1013" s="15">
        <f t="shared" si="120"/>
        <v>81.98</v>
      </c>
      <c r="R1013" s="15">
        <f t="shared" si="121"/>
        <v>29.06</v>
      </c>
      <c r="S1013" s="15">
        <f t="shared" si="122"/>
        <v>52.92</v>
      </c>
      <c r="T1013" s="17">
        <f t="shared" si="123"/>
        <v>0.64552329836545497</v>
      </c>
      <c r="U1013" s="18">
        <v>1</v>
      </c>
    </row>
    <row r="1014" spans="1:21" ht="15.6" x14ac:dyDescent="0.3">
      <c r="A1014" s="2">
        <v>3278</v>
      </c>
      <c r="B1014" s="3">
        <v>46179</v>
      </c>
      <c r="C1014" s="4">
        <f t="shared" si="124"/>
        <v>2026</v>
      </c>
      <c r="D1014" s="5">
        <f t="shared" si="125"/>
        <v>2</v>
      </c>
      <c r="E1014" s="4">
        <f t="shared" si="126"/>
        <v>6</v>
      </c>
      <c r="F1014" s="3" t="str">
        <f t="shared" si="127"/>
        <v>Jun</v>
      </c>
      <c r="G1014" s="4" t="s">
        <v>6</v>
      </c>
      <c r="H1014" s="4" t="s">
        <v>43</v>
      </c>
      <c r="I1014" s="4" t="s">
        <v>19</v>
      </c>
      <c r="J1014" s="4" t="s">
        <v>3</v>
      </c>
      <c r="K1014" s="4" t="s">
        <v>4</v>
      </c>
      <c r="L1014" s="4" t="s">
        <v>30</v>
      </c>
      <c r="M1014" s="6">
        <v>1</v>
      </c>
      <c r="N1014" s="7">
        <v>101.85</v>
      </c>
      <c r="O1014" s="8">
        <v>0</v>
      </c>
      <c r="P1014" s="7">
        <v>51.59</v>
      </c>
      <c r="Q1014" s="7">
        <f t="shared" si="120"/>
        <v>101.85</v>
      </c>
      <c r="R1014" s="7">
        <f t="shared" si="121"/>
        <v>51.59</v>
      </c>
      <c r="S1014" s="7">
        <f t="shared" si="122"/>
        <v>50.259999999999991</v>
      </c>
      <c r="T1014" s="9">
        <f t="shared" si="123"/>
        <v>0.49347079037800679</v>
      </c>
      <c r="U1014" s="10">
        <v>1</v>
      </c>
    </row>
    <row r="1015" spans="1:21" ht="15.6" x14ac:dyDescent="0.3">
      <c r="A1015" s="11">
        <v>3555</v>
      </c>
      <c r="B1015" s="12">
        <v>46179</v>
      </c>
      <c r="C1015" s="4">
        <f t="shared" si="124"/>
        <v>2026</v>
      </c>
      <c r="D1015" s="5">
        <f t="shared" si="125"/>
        <v>2</v>
      </c>
      <c r="E1015" s="4">
        <f t="shared" si="126"/>
        <v>6</v>
      </c>
      <c r="F1015" s="3" t="str">
        <f t="shared" si="127"/>
        <v>Jun</v>
      </c>
      <c r="G1015" s="13" t="s">
        <v>11</v>
      </c>
      <c r="H1015" s="13" t="s">
        <v>12</v>
      </c>
      <c r="I1015" s="13" t="s">
        <v>8</v>
      </c>
      <c r="J1015" s="13" t="s">
        <v>16</v>
      </c>
      <c r="K1015" s="13" t="s">
        <v>23</v>
      </c>
      <c r="L1015" s="13" t="s">
        <v>24</v>
      </c>
      <c r="M1015" s="14">
        <v>4</v>
      </c>
      <c r="N1015" s="15">
        <v>346.14</v>
      </c>
      <c r="O1015" s="16">
        <v>0.05</v>
      </c>
      <c r="P1015" s="15">
        <v>198.97</v>
      </c>
      <c r="Q1015" s="15">
        <f t="shared" si="120"/>
        <v>1315.3319999999999</v>
      </c>
      <c r="R1015" s="15">
        <f t="shared" si="121"/>
        <v>795.88</v>
      </c>
      <c r="S1015" s="15">
        <f t="shared" si="122"/>
        <v>519.45199999999988</v>
      </c>
      <c r="T1015" s="17">
        <f t="shared" si="123"/>
        <v>0.39492082607280893</v>
      </c>
      <c r="U1015" s="18">
        <v>1</v>
      </c>
    </row>
    <row r="1016" spans="1:21" ht="15.6" x14ac:dyDescent="0.3">
      <c r="A1016" s="2">
        <v>3702</v>
      </c>
      <c r="B1016" s="3">
        <v>46179</v>
      </c>
      <c r="C1016" s="4">
        <f t="shared" si="124"/>
        <v>2026</v>
      </c>
      <c r="D1016" s="5">
        <f t="shared" si="125"/>
        <v>2</v>
      </c>
      <c r="E1016" s="4">
        <f t="shared" si="126"/>
        <v>6</v>
      </c>
      <c r="F1016" s="3" t="str">
        <f t="shared" si="127"/>
        <v>Jun</v>
      </c>
      <c r="G1016" s="4" t="s">
        <v>0</v>
      </c>
      <c r="H1016" s="4" t="s">
        <v>36</v>
      </c>
      <c r="I1016" s="4" t="s">
        <v>19</v>
      </c>
      <c r="J1016" s="4" t="s">
        <v>16</v>
      </c>
      <c r="K1016" s="4" t="s">
        <v>4</v>
      </c>
      <c r="L1016" s="4" t="s">
        <v>5</v>
      </c>
      <c r="M1016" s="6">
        <v>2</v>
      </c>
      <c r="N1016" s="7">
        <v>83.28</v>
      </c>
      <c r="O1016" s="8">
        <v>0</v>
      </c>
      <c r="P1016" s="7">
        <v>43.56</v>
      </c>
      <c r="Q1016" s="7">
        <f t="shared" si="120"/>
        <v>166.56</v>
      </c>
      <c r="R1016" s="7">
        <f t="shared" si="121"/>
        <v>87.12</v>
      </c>
      <c r="S1016" s="7">
        <f t="shared" si="122"/>
        <v>79.44</v>
      </c>
      <c r="T1016" s="9">
        <f t="shared" si="123"/>
        <v>0.47694524495677232</v>
      </c>
      <c r="U1016" s="10">
        <v>1</v>
      </c>
    </row>
    <row r="1017" spans="1:21" ht="15.6" x14ac:dyDescent="0.3">
      <c r="A1017" s="11">
        <v>4349</v>
      </c>
      <c r="B1017" s="12">
        <v>46179</v>
      </c>
      <c r="C1017" s="4">
        <f t="shared" si="124"/>
        <v>2026</v>
      </c>
      <c r="D1017" s="5">
        <f t="shared" si="125"/>
        <v>2</v>
      </c>
      <c r="E1017" s="4">
        <f t="shared" si="126"/>
        <v>6</v>
      </c>
      <c r="F1017" s="3" t="str">
        <f t="shared" si="127"/>
        <v>Jun</v>
      </c>
      <c r="G1017" s="13" t="s">
        <v>20</v>
      </c>
      <c r="H1017" s="13" t="s">
        <v>31</v>
      </c>
      <c r="I1017" s="13" t="s">
        <v>19</v>
      </c>
      <c r="J1017" s="13" t="s">
        <v>16</v>
      </c>
      <c r="K1017" s="13" t="s">
        <v>4</v>
      </c>
      <c r="L1017" s="13" t="s">
        <v>5</v>
      </c>
      <c r="M1017" s="14">
        <v>1</v>
      </c>
      <c r="N1017" s="15">
        <v>80.349999999999994</v>
      </c>
      <c r="O1017" s="16">
        <v>0.15</v>
      </c>
      <c r="P1017" s="15">
        <v>43.51</v>
      </c>
      <c r="Q1017" s="15">
        <f t="shared" si="120"/>
        <v>68.297499999999999</v>
      </c>
      <c r="R1017" s="15">
        <f t="shared" si="121"/>
        <v>43.51</v>
      </c>
      <c r="S1017" s="15">
        <f t="shared" si="122"/>
        <v>24.787500000000001</v>
      </c>
      <c r="T1017" s="17">
        <f t="shared" si="123"/>
        <v>0.3629342216040119</v>
      </c>
      <c r="U1017" s="18">
        <v>1</v>
      </c>
    </row>
    <row r="1018" spans="1:21" ht="15.6" x14ac:dyDescent="0.3">
      <c r="A1018" s="2">
        <v>4989</v>
      </c>
      <c r="B1018" s="3">
        <v>46179</v>
      </c>
      <c r="C1018" s="4">
        <f t="shared" si="124"/>
        <v>2026</v>
      </c>
      <c r="D1018" s="5">
        <f t="shared" si="125"/>
        <v>2</v>
      </c>
      <c r="E1018" s="4">
        <f t="shared" si="126"/>
        <v>6</v>
      </c>
      <c r="F1018" s="3" t="str">
        <f t="shared" si="127"/>
        <v>Jun</v>
      </c>
      <c r="G1018" s="4" t="s">
        <v>6</v>
      </c>
      <c r="H1018" s="4" t="s">
        <v>7</v>
      </c>
      <c r="I1018" s="4" t="s">
        <v>2</v>
      </c>
      <c r="J1018" s="4" t="s">
        <v>3</v>
      </c>
      <c r="K1018" s="4" t="s">
        <v>4</v>
      </c>
      <c r="L1018" s="4" t="s">
        <v>26</v>
      </c>
      <c r="M1018" s="6">
        <v>1</v>
      </c>
      <c r="N1018" s="7">
        <v>40.86</v>
      </c>
      <c r="O1018" s="8">
        <v>0.05</v>
      </c>
      <c r="P1018" s="7">
        <v>16.899999999999999</v>
      </c>
      <c r="Q1018" s="7">
        <f t="shared" si="120"/>
        <v>38.817</v>
      </c>
      <c r="R1018" s="7">
        <f t="shared" si="121"/>
        <v>16.899999999999999</v>
      </c>
      <c r="S1018" s="7">
        <f t="shared" si="122"/>
        <v>21.917000000000002</v>
      </c>
      <c r="T1018" s="9">
        <f t="shared" si="123"/>
        <v>0.564623747327202</v>
      </c>
      <c r="U1018" s="10">
        <v>1</v>
      </c>
    </row>
    <row r="1019" spans="1:21" ht="15.6" x14ac:dyDescent="0.3">
      <c r="A1019" s="11">
        <v>713</v>
      </c>
      <c r="B1019" s="12">
        <v>46180</v>
      </c>
      <c r="C1019" s="4">
        <f t="shared" si="124"/>
        <v>2026</v>
      </c>
      <c r="D1019" s="5">
        <f t="shared" si="125"/>
        <v>2</v>
      </c>
      <c r="E1019" s="4">
        <f t="shared" si="126"/>
        <v>6</v>
      </c>
      <c r="F1019" s="3" t="str">
        <f t="shared" si="127"/>
        <v>Jun</v>
      </c>
      <c r="G1019" s="13" t="s">
        <v>6</v>
      </c>
      <c r="H1019" s="13" t="s">
        <v>27</v>
      </c>
      <c r="I1019" s="13" t="s">
        <v>19</v>
      </c>
      <c r="J1019" s="13" t="s">
        <v>3</v>
      </c>
      <c r="K1019" s="13" t="s">
        <v>14</v>
      </c>
      <c r="L1019" s="13" t="s">
        <v>15</v>
      </c>
      <c r="M1019" s="14">
        <v>4</v>
      </c>
      <c r="N1019" s="15">
        <v>36.299999999999997</v>
      </c>
      <c r="O1019" s="16">
        <v>0.05</v>
      </c>
      <c r="P1019" s="15">
        <v>13.16</v>
      </c>
      <c r="Q1019" s="15">
        <f t="shared" si="120"/>
        <v>137.93999999999997</v>
      </c>
      <c r="R1019" s="15">
        <f t="shared" si="121"/>
        <v>52.64</v>
      </c>
      <c r="S1019" s="15">
        <f t="shared" si="122"/>
        <v>85.299999999999969</v>
      </c>
      <c r="T1019" s="17">
        <f t="shared" si="123"/>
        <v>0.61838480498767567</v>
      </c>
      <c r="U1019" s="18">
        <v>1</v>
      </c>
    </row>
    <row r="1020" spans="1:21" ht="15.6" x14ac:dyDescent="0.3">
      <c r="A1020" s="2">
        <v>3355</v>
      </c>
      <c r="B1020" s="3">
        <v>46180</v>
      </c>
      <c r="C1020" s="4">
        <f t="shared" si="124"/>
        <v>2026</v>
      </c>
      <c r="D1020" s="5">
        <f t="shared" si="125"/>
        <v>2</v>
      </c>
      <c r="E1020" s="4">
        <f t="shared" si="126"/>
        <v>6</v>
      </c>
      <c r="F1020" s="3" t="str">
        <f t="shared" si="127"/>
        <v>Jun</v>
      </c>
      <c r="G1020" s="4" t="s">
        <v>0</v>
      </c>
      <c r="H1020" s="4" t="s">
        <v>50</v>
      </c>
      <c r="I1020" s="4" t="s">
        <v>8</v>
      </c>
      <c r="J1020" s="4" t="s">
        <v>13</v>
      </c>
      <c r="K1020" s="4" t="s">
        <v>23</v>
      </c>
      <c r="L1020" s="4" t="s">
        <v>24</v>
      </c>
      <c r="M1020" s="6">
        <v>10</v>
      </c>
      <c r="N1020" s="7">
        <v>338.26</v>
      </c>
      <c r="O1020" s="8">
        <v>0.05</v>
      </c>
      <c r="P1020" s="7">
        <v>197.42</v>
      </c>
      <c r="Q1020" s="7">
        <f t="shared" si="120"/>
        <v>3213.47</v>
      </c>
      <c r="R1020" s="7">
        <f t="shared" si="121"/>
        <v>1974.1999999999998</v>
      </c>
      <c r="S1020" s="7">
        <f t="shared" si="122"/>
        <v>1239.27</v>
      </c>
      <c r="T1020" s="9">
        <f t="shared" si="123"/>
        <v>0.38564853569505864</v>
      </c>
      <c r="U1020" s="10">
        <v>1</v>
      </c>
    </row>
    <row r="1021" spans="1:21" ht="15.6" x14ac:dyDescent="0.3">
      <c r="A1021" s="11">
        <v>3879</v>
      </c>
      <c r="B1021" s="12">
        <v>46180</v>
      </c>
      <c r="C1021" s="4">
        <f t="shared" si="124"/>
        <v>2026</v>
      </c>
      <c r="D1021" s="5">
        <f t="shared" si="125"/>
        <v>2</v>
      </c>
      <c r="E1021" s="4">
        <f t="shared" si="126"/>
        <v>6</v>
      </c>
      <c r="F1021" s="3" t="str">
        <f t="shared" si="127"/>
        <v>Jun</v>
      </c>
      <c r="G1021" s="13" t="s">
        <v>0</v>
      </c>
      <c r="H1021" s="13" t="s">
        <v>36</v>
      </c>
      <c r="I1021" s="13" t="s">
        <v>28</v>
      </c>
      <c r="J1021" s="13" t="s">
        <v>3</v>
      </c>
      <c r="K1021" s="13" t="s">
        <v>4</v>
      </c>
      <c r="L1021" s="13" t="s">
        <v>26</v>
      </c>
      <c r="M1021" s="14">
        <v>2</v>
      </c>
      <c r="N1021" s="15">
        <v>41.25</v>
      </c>
      <c r="O1021" s="16">
        <v>0</v>
      </c>
      <c r="P1021" s="15">
        <v>17.13</v>
      </c>
      <c r="Q1021" s="15">
        <f t="shared" si="120"/>
        <v>82.5</v>
      </c>
      <c r="R1021" s="15">
        <f t="shared" si="121"/>
        <v>34.26</v>
      </c>
      <c r="S1021" s="15">
        <f t="shared" si="122"/>
        <v>48.24</v>
      </c>
      <c r="T1021" s="17">
        <f t="shared" si="123"/>
        <v>0.58472727272727276</v>
      </c>
      <c r="U1021" s="18">
        <v>1</v>
      </c>
    </row>
    <row r="1022" spans="1:21" ht="15.6" x14ac:dyDescent="0.3">
      <c r="A1022" s="2">
        <v>3989</v>
      </c>
      <c r="B1022" s="3">
        <v>46180</v>
      </c>
      <c r="C1022" s="4">
        <f t="shared" si="124"/>
        <v>2026</v>
      </c>
      <c r="D1022" s="5">
        <f t="shared" si="125"/>
        <v>2</v>
      </c>
      <c r="E1022" s="4">
        <f t="shared" si="126"/>
        <v>6</v>
      </c>
      <c r="F1022" s="3" t="str">
        <f t="shared" si="127"/>
        <v>Jun</v>
      </c>
      <c r="G1022" s="4" t="s">
        <v>6</v>
      </c>
      <c r="H1022" s="4" t="s">
        <v>43</v>
      </c>
      <c r="I1022" s="4" t="s">
        <v>2</v>
      </c>
      <c r="J1022" s="4" t="s">
        <v>3</v>
      </c>
      <c r="K1022" s="4" t="s">
        <v>9</v>
      </c>
      <c r="L1022" s="4" t="s">
        <v>10</v>
      </c>
      <c r="M1022" s="6">
        <v>2</v>
      </c>
      <c r="N1022" s="7">
        <v>92</v>
      </c>
      <c r="O1022" s="8">
        <v>0</v>
      </c>
      <c r="P1022" s="7">
        <v>44.27</v>
      </c>
      <c r="Q1022" s="7">
        <f t="shared" si="120"/>
        <v>184</v>
      </c>
      <c r="R1022" s="7">
        <f t="shared" si="121"/>
        <v>88.54</v>
      </c>
      <c r="S1022" s="7">
        <f t="shared" si="122"/>
        <v>95.46</v>
      </c>
      <c r="T1022" s="9">
        <f t="shared" si="123"/>
        <v>0.51880434782608698</v>
      </c>
      <c r="U1022" s="10">
        <v>1</v>
      </c>
    </row>
    <row r="1023" spans="1:21" ht="15.6" x14ac:dyDescent="0.3">
      <c r="A1023" s="11">
        <v>4193</v>
      </c>
      <c r="B1023" s="12">
        <v>46180</v>
      </c>
      <c r="C1023" s="4">
        <f t="shared" si="124"/>
        <v>2026</v>
      </c>
      <c r="D1023" s="5">
        <f t="shared" si="125"/>
        <v>2</v>
      </c>
      <c r="E1023" s="4">
        <f t="shared" si="126"/>
        <v>6</v>
      </c>
      <c r="F1023" s="3" t="str">
        <f t="shared" si="127"/>
        <v>Jun</v>
      </c>
      <c r="G1023" s="13" t="s">
        <v>6</v>
      </c>
      <c r="H1023" s="13" t="s">
        <v>27</v>
      </c>
      <c r="I1023" s="13" t="s">
        <v>2</v>
      </c>
      <c r="J1023" s="13" t="s">
        <v>13</v>
      </c>
      <c r="K1023" s="13" t="s">
        <v>23</v>
      </c>
      <c r="L1023" s="13" t="s">
        <v>40</v>
      </c>
      <c r="M1023" s="14">
        <v>1</v>
      </c>
      <c r="N1023" s="15">
        <v>80.89</v>
      </c>
      <c r="O1023" s="16">
        <v>0.1</v>
      </c>
      <c r="P1023" s="15">
        <v>40.32</v>
      </c>
      <c r="Q1023" s="15">
        <f t="shared" si="120"/>
        <v>72.801000000000002</v>
      </c>
      <c r="R1023" s="15">
        <f t="shared" si="121"/>
        <v>40.32</v>
      </c>
      <c r="S1023" s="15">
        <f t="shared" si="122"/>
        <v>32.481000000000002</v>
      </c>
      <c r="T1023" s="17">
        <f t="shared" si="123"/>
        <v>0.44616145382618372</v>
      </c>
      <c r="U1023" s="18">
        <v>1</v>
      </c>
    </row>
    <row r="1024" spans="1:21" ht="15.6" x14ac:dyDescent="0.3">
      <c r="A1024" s="2">
        <v>4413</v>
      </c>
      <c r="B1024" s="3">
        <v>46180</v>
      </c>
      <c r="C1024" s="4">
        <f t="shared" si="124"/>
        <v>2026</v>
      </c>
      <c r="D1024" s="5">
        <f t="shared" si="125"/>
        <v>2</v>
      </c>
      <c r="E1024" s="4">
        <f t="shared" si="126"/>
        <v>6</v>
      </c>
      <c r="F1024" s="3" t="str">
        <f t="shared" si="127"/>
        <v>Jun</v>
      </c>
      <c r="G1024" s="4" t="s">
        <v>0</v>
      </c>
      <c r="H1024" s="4" t="s">
        <v>1</v>
      </c>
      <c r="I1024" s="4" t="s">
        <v>19</v>
      </c>
      <c r="J1024" s="4" t="s">
        <v>13</v>
      </c>
      <c r="K1024" s="4" t="s">
        <v>23</v>
      </c>
      <c r="L1024" s="4" t="s">
        <v>29</v>
      </c>
      <c r="M1024" s="6">
        <v>1</v>
      </c>
      <c r="N1024" s="7">
        <v>194.73</v>
      </c>
      <c r="O1024" s="8">
        <v>0</v>
      </c>
      <c r="P1024" s="7">
        <v>101.91</v>
      </c>
      <c r="Q1024" s="7">
        <f t="shared" si="120"/>
        <v>194.73</v>
      </c>
      <c r="R1024" s="7">
        <f t="shared" si="121"/>
        <v>101.91</v>
      </c>
      <c r="S1024" s="7">
        <f t="shared" si="122"/>
        <v>92.82</v>
      </c>
      <c r="T1024" s="9">
        <f t="shared" si="123"/>
        <v>0.47665999075643195</v>
      </c>
      <c r="U1024" s="10">
        <v>1</v>
      </c>
    </row>
    <row r="1025" spans="1:21" ht="15.6" x14ac:dyDescent="0.3">
      <c r="A1025" s="11">
        <v>4598</v>
      </c>
      <c r="B1025" s="12">
        <v>46180</v>
      </c>
      <c r="C1025" s="4">
        <f t="shared" si="124"/>
        <v>2026</v>
      </c>
      <c r="D1025" s="5">
        <f t="shared" si="125"/>
        <v>2</v>
      </c>
      <c r="E1025" s="4">
        <f t="shared" si="126"/>
        <v>6</v>
      </c>
      <c r="F1025" s="3" t="str">
        <f t="shared" si="127"/>
        <v>Jun</v>
      </c>
      <c r="G1025" s="13" t="s">
        <v>20</v>
      </c>
      <c r="H1025" s="13" t="s">
        <v>21</v>
      </c>
      <c r="I1025" s="13" t="s">
        <v>8</v>
      </c>
      <c r="J1025" s="13" t="s">
        <v>16</v>
      </c>
      <c r="K1025" s="13" t="s">
        <v>9</v>
      </c>
      <c r="L1025" s="13" t="s">
        <v>10</v>
      </c>
      <c r="M1025" s="14">
        <v>5</v>
      </c>
      <c r="N1025" s="15">
        <v>93.82</v>
      </c>
      <c r="O1025" s="16">
        <v>0.15</v>
      </c>
      <c r="P1025" s="15">
        <v>46.06</v>
      </c>
      <c r="Q1025" s="15">
        <f t="shared" si="120"/>
        <v>398.73499999999996</v>
      </c>
      <c r="R1025" s="15">
        <f t="shared" si="121"/>
        <v>230.3</v>
      </c>
      <c r="S1025" s="15">
        <f t="shared" si="122"/>
        <v>168.43499999999995</v>
      </c>
      <c r="T1025" s="17">
        <f t="shared" si="123"/>
        <v>0.4224234140469233</v>
      </c>
      <c r="U1025" s="18">
        <v>1</v>
      </c>
    </row>
    <row r="1026" spans="1:21" ht="15.6" x14ac:dyDescent="0.3">
      <c r="A1026" s="2">
        <v>72</v>
      </c>
      <c r="B1026" s="3">
        <v>46181</v>
      </c>
      <c r="C1026" s="4">
        <f t="shared" si="124"/>
        <v>2026</v>
      </c>
      <c r="D1026" s="5">
        <f t="shared" si="125"/>
        <v>2</v>
      </c>
      <c r="E1026" s="4">
        <f t="shared" si="126"/>
        <v>6</v>
      </c>
      <c r="F1026" s="3" t="str">
        <f t="shared" si="127"/>
        <v>Jun</v>
      </c>
      <c r="G1026" s="4" t="s">
        <v>11</v>
      </c>
      <c r="H1026" s="4" t="s">
        <v>39</v>
      </c>
      <c r="I1026" s="4" t="s">
        <v>19</v>
      </c>
      <c r="J1026" s="4" t="s">
        <v>13</v>
      </c>
      <c r="K1026" s="4" t="s">
        <v>9</v>
      </c>
      <c r="L1026" s="4" t="s">
        <v>17</v>
      </c>
      <c r="M1026" s="6">
        <v>3</v>
      </c>
      <c r="N1026" s="7">
        <v>142.53</v>
      </c>
      <c r="O1026" s="8">
        <v>0</v>
      </c>
      <c r="P1026" s="7">
        <v>80.67</v>
      </c>
      <c r="Q1026" s="7">
        <f t="shared" ref="Q1026:Q1089" si="128">M1026*N1026*(1-O1026)</f>
        <v>427.59000000000003</v>
      </c>
      <c r="R1026" s="7">
        <f t="shared" ref="R1026:R1089" si="129">M1026*P1026</f>
        <v>242.01</v>
      </c>
      <c r="S1026" s="7">
        <f t="shared" ref="S1026:S1089" si="130">Q1026-R1026</f>
        <v>185.58000000000004</v>
      </c>
      <c r="T1026" s="9">
        <f t="shared" ref="T1026:T1089" si="131">IFERROR(S1026/Q1026,0)</f>
        <v>0.43401389181225014</v>
      </c>
      <c r="U1026" s="10">
        <v>1</v>
      </c>
    </row>
    <row r="1027" spans="1:21" ht="15.6" x14ac:dyDescent="0.3">
      <c r="A1027" s="11">
        <v>176</v>
      </c>
      <c r="B1027" s="12">
        <v>46181</v>
      </c>
      <c r="C1027" s="4">
        <f t="shared" ref="C1027:C1090" si="132">YEAR(B1027)</f>
        <v>2026</v>
      </c>
      <c r="D1027" s="5">
        <f t="shared" ref="D1027:D1090" si="133">ROUNDUP(MONTH(B1027)/3,0)</f>
        <v>2</v>
      </c>
      <c r="E1027" s="4">
        <f t="shared" ref="E1027:E1090" si="134">MONTH(B1027)</f>
        <v>6</v>
      </c>
      <c r="F1027" s="3" t="str">
        <f t="shared" ref="F1027:F1090" si="135">TEXT(B1027,"MMM")</f>
        <v>Jun</v>
      </c>
      <c r="G1027" s="13" t="s">
        <v>6</v>
      </c>
      <c r="H1027" s="13" t="s">
        <v>49</v>
      </c>
      <c r="I1027" s="13" t="s">
        <v>2</v>
      </c>
      <c r="J1027" s="13" t="s">
        <v>3</v>
      </c>
      <c r="K1027" s="13" t="s">
        <v>23</v>
      </c>
      <c r="L1027" s="13" t="s">
        <v>29</v>
      </c>
      <c r="M1027" s="14">
        <v>1</v>
      </c>
      <c r="N1027" s="15">
        <v>196.33</v>
      </c>
      <c r="O1027" s="16">
        <v>0</v>
      </c>
      <c r="P1027" s="15">
        <v>103.27</v>
      </c>
      <c r="Q1027" s="15">
        <f t="shared" si="128"/>
        <v>196.33</v>
      </c>
      <c r="R1027" s="15">
        <f t="shared" si="129"/>
        <v>103.27</v>
      </c>
      <c r="S1027" s="15">
        <f t="shared" si="130"/>
        <v>93.060000000000016</v>
      </c>
      <c r="T1027" s="17">
        <f t="shared" si="131"/>
        <v>0.47399786074466466</v>
      </c>
      <c r="U1027" s="18">
        <v>1</v>
      </c>
    </row>
    <row r="1028" spans="1:21" ht="15.6" x14ac:dyDescent="0.3">
      <c r="A1028" s="2">
        <v>205</v>
      </c>
      <c r="B1028" s="3">
        <v>46181</v>
      </c>
      <c r="C1028" s="4">
        <f t="shared" si="132"/>
        <v>2026</v>
      </c>
      <c r="D1028" s="5">
        <f t="shared" si="133"/>
        <v>2</v>
      </c>
      <c r="E1028" s="4">
        <f t="shared" si="134"/>
        <v>6</v>
      </c>
      <c r="F1028" s="3" t="str">
        <f t="shared" si="135"/>
        <v>Jun</v>
      </c>
      <c r="G1028" s="4" t="s">
        <v>20</v>
      </c>
      <c r="H1028" s="4" t="s">
        <v>31</v>
      </c>
      <c r="I1028" s="4" t="s">
        <v>2</v>
      </c>
      <c r="J1028" s="4" t="s">
        <v>13</v>
      </c>
      <c r="K1028" s="4" t="s">
        <v>4</v>
      </c>
      <c r="L1028" s="4" t="s">
        <v>26</v>
      </c>
      <c r="M1028" s="6">
        <v>2</v>
      </c>
      <c r="N1028" s="7">
        <v>41.05</v>
      </c>
      <c r="O1028" s="8">
        <v>0</v>
      </c>
      <c r="P1028" s="7">
        <v>16.690000000000001</v>
      </c>
      <c r="Q1028" s="7">
        <f t="shared" si="128"/>
        <v>82.1</v>
      </c>
      <c r="R1028" s="7">
        <f t="shared" si="129"/>
        <v>33.380000000000003</v>
      </c>
      <c r="S1028" s="7">
        <f t="shared" si="130"/>
        <v>48.719999999999992</v>
      </c>
      <c r="T1028" s="9">
        <f t="shared" si="131"/>
        <v>0.59342265529841653</v>
      </c>
      <c r="U1028" s="10">
        <v>1</v>
      </c>
    </row>
    <row r="1029" spans="1:21" ht="15.6" x14ac:dyDescent="0.3">
      <c r="A1029" s="11">
        <v>896</v>
      </c>
      <c r="B1029" s="12">
        <v>46181</v>
      </c>
      <c r="C1029" s="4">
        <f t="shared" si="132"/>
        <v>2026</v>
      </c>
      <c r="D1029" s="5">
        <f t="shared" si="133"/>
        <v>2</v>
      </c>
      <c r="E1029" s="4">
        <f t="shared" si="134"/>
        <v>6</v>
      </c>
      <c r="F1029" s="3" t="str">
        <f t="shared" si="135"/>
        <v>Jun</v>
      </c>
      <c r="G1029" s="13" t="s">
        <v>20</v>
      </c>
      <c r="H1029" s="13" t="s">
        <v>33</v>
      </c>
      <c r="I1029" s="13" t="s">
        <v>2</v>
      </c>
      <c r="J1029" s="13" t="s">
        <v>13</v>
      </c>
      <c r="K1029" s="13" t="s">
        <v>34</v>
      </c>
      <c r="L1029" s="13" t="s">
        <v>38</v>
      </c>
      <c r="M1029" s="14">
        <v>1</v>
      </c>
      <c r="N1029" s="15">
        <v>123.09</v>
      </c>
      <c r="O1029" s="16">
        <v>0</v>
      </c>
      <c r="P1029" s="15">
        <v>68.03</v>
      </c>
      <c r="Q1029" s="15">
        <f t="shared" si="128"/>
        <v>123.09</v>
      </c>
      <c r="R1029" s="15">
        <f t="shared" si="129"/>
        <v>68.03</v>
      </c>
      <c r="S1029" s="15">
        <f t="shared" si="130"/>
        <v>55.06</v>
      </c>
      <c r="T1029" s="17">
        <f t="shared" si="131"/>
        <v>0.44731497278414167</v>
      </c>
      <c r="U1029" s="18">
        <v>1</v>
      </c>
    </row>
    <row r="1030" spans="1:21" ht="15.6" x14ac:dyDescent="0.3">
      <c r="A1030" s="2">
        <v>1697</v>
      </c>
      <c r="B1030" s="3">
        <v>46181</v>
      </c>
      <c r="C1030" s="4">
        <f t="shared" si="132"/>
        <v>2026</v>
      </c>
      <c r="D1030" s="5">
        <f t="shared" si="133"/>
        <v>2</v>
      </c>
      <c r="E1030" s="4">
        <f t="shared" si="134"/>
        <v>6</v>
      </c>
      <c r="F1030" s="3" t="str">
        <f t="shared" si="135"/>
        <v>Jun</v>
      </c>
      <c r="G1030" s="4" t="s">
        <v>6</v>
      </c>
      <c r="H1030" s="4" t="s">
        <v>43</v>
      </c>
      <c r="I1030" s="4" t="s">
        <v>2</v>
      </c>
      <c r="J1030" s="4" t="s">
        <v>16</v>
      </c>
      <c r="K1030" s="4" t="s">
        <v>9</v>
      </c>
      <c r="L1030" s="4" t="s">
        <v>17</v>
      </c>
      <c r="M1030" s="6">
        <v>2</v>
      </c>
      <c r="N1030" s="7">
        <v>141.09</v>
      </c>
      <c r="O1030" s="8">
        <v>0</v>
      </c>
      <c r="P1030" s="7">
        <v>81.69</v>
      </c>
      <c r="Q1030" s="7">
        <f t="shared" si="128"/>
        <v>282.18</v>
      </c>
      <c r="R1030" s="7">
        <f t="shared" si="129"/>
        <v>163.38</v>
      </c>
      <c r="S1030" s="7">
        <f t="shared" si="130"/>
        <v>118.80000000000001</v>
      </c>
      <c r="T1030" s="9">
        <f t="shared" si="131"/>
        <v>0.42100786731873274</v>
      </c>
      <c r="U1030" s="10">
        <v>1</v>
      </c>
    </row>
    <row r="1031" spans="1:21" ht="15.6" x14ac:dyDescent="0.3">
      <c r="A1031" s="11">
        <v>2159</v>
      </c>
      <c r="B1031" s="12">
        <v>46181</v>
      </c>
      <c r="C1031" s="4">
        <f t="shared" si="132"/>
        <v>2026</v>
      </c>
      <c r="D1031" s="5">
        <f t="shared" si="133"/>
        <v>2</v>
      </c>
      <c r="E1031" s="4">
        <f t="shared" si="134"/>
        <v>6</v>
      </c>
      <c r="F1031" s="3" t="str">
        <f t="shared" si="135"/>
        <v>Jun</v>
      </c>
      <c r="G1031" s="13" t="s">
        <v>11</v>
      </c>
      <c r="H1031" s="13" t="s">
        <v>39</v>
      </c>
      <c r="I1031" s="13" t="s">
        <v>19</v>
      </c>
      <c r="J1031" s="13" t="s">
        <v>13</v>
      </c>
      <c r="K1031" s="13" t="s">
        <v>9</v>
      </c>
      <c r="L1031" s="13" t="s">
        <v>37</v>
      </c>
      <c r="M1031" s="14">
        <v>1</v>
      </c>
      <c r="N1031" s="15">
        <v>157.04</v>
      </c>
      <c r="O1031" s="16">
        <v>0</v>
      </c>
      <c r="P1031" s="15">
        <v>77.540000000000006</v>
      </c>
      <c r="Q1031" s="15">
        <f t="shared" si="128"/>
        <v>157.04</v>
      </c>
      <c r="R1031" s="15">
        <f t="shared" si="129"/>
        <v>77.540000000000006</v>
      </c>
      <c r="S1031" s="15">
        <f t="shared" si="130"/>
        <v>79.499999999999986</v>
      </c>
      <c r="T1031" s="17">
        <f t="shared" si="131"/>
        <v>0.5062404482934284</v>
      </c>
      <c r="U1031" s="18">
        <v>1</v>
      </c>
    </row>
    <row r="1032" spans="1:21" ht="15.6" x14ac:dyDescent="0.3">
      <c r="A1032" s="2">
        <v>2772</v>
      </c>
      <c r="B1032" s="3">
        <v>46181</v>
      </c>
      <c r="C1032" s="4">
        <f t="shared" si="132"/>
        <v>2026</v>
      </c>
      <c r="D1032" s="5">
        <f t="shared" si="133"/>
        <v>2</v>
      </c>
      <c r="E1032" s="4">
        <f t="shared" si="134"/>
        <v>6</v>
      </c>
      <c r="F1032" s="3" t="str">
        <f t="shared" si="135"/>
        <v>Jun</v>
      </c>
      <c r="G1032" s="4" t="s">
        <v>20</v>
      </c>
      <c r="H1032" s="4" t="s">
        <v>31</v>
      </c>
      <c r="I1032" s="4" t="s">
        <v>19</v>
      </c>
      <c r="J1032" s="4" t="s">
        <v>13</v>
      </c>
      <c r="K1032" s="4" t="s">
        <v>14</v>
      </c>
      <c r="L1032" s="4" t="s">
        <v>44</v>
      </c>
      <c r="M1032" s="6">
        <v>6</v>
      </c>
      <c r="N1032" s="7">
        <v>136.46</v>
      </c>
      <c r="O1032" s="8">
        <v>0</v>
      </c>
      <c r="P1032" s="7">
        <v>68.61</v>
      </c>
      <c r="Q1032" s="7">
        <f t="shared" si="128"/>
        <v>818.76</v>
      </c>
      <c r="R1032" s="7">
        <f t="shared" si="129"/>
        <v>411.65999999999997</v>
      </c>
      <c r="S1032" s="7">
        <f t="shared" si="130"/>
        <v>407.1</v>
      </c>
      <c r="T1032" s="9">
        <f t="shared" si="131"/>
        <v>0.49721530118716112</v>
      </c>
      <c r="U1032" s="10">
        <v>1</v>
      </c>
    </row>
    <row r="1033" spans="1:21" ht="15.6" x14ac:dyDescent="0.3">
      <c r="A1033" s="11">
        <v>3091</v>
      </c>
      <c r="B1033" s="12">
        <v>46181</v>
      </c>
      <c r="C1033" s="4">
        <f t="shared" si="132"/>
        <v>2026</v>
      </c>
      <c r="D1033" s="5">
        <f t="shared" si="133"/>
        <v>2</v>
      </c>
      <c r="E1033" s="4">
        <f t="shared" si="134"/>
        <v>6</v>
      </c>
      <c r="F1033" s="3" t="str">
        <f t="shared" si="135"/>
        <v>Jun</v>
      </c>
      <c r="G1033" s="13" t="s">
        <v>0</v>
      </c>
      <c r="H1033" s="13" t="s">
        <v>1</v>
      </c>
      <c r="I1033" s="13" t="s">
        <v>2</v>
      </c>
      <c r="J1033" s="13" t="s">
        <v>13</v>
      </c>
      <c r="K1033" s="13" t="s">
        <v>34</v>
      </c>
      <c r="L1033" s="13" t="s">
        <v>42</v>
      </c>
      <c r="M1033" s="14">
        <v>1</v>
      </c>
      <c r="N1033" s="15">
        <v>36.1</v>
      </c>
      <c r="O1033" s="16">
        <v>0</v>
      </c>
      <c r="P1033" s="15">
        <v>13.65</v>
      </c>
      <c r="Q1033" s="15">
        <f t="shared" si="128"/>
        <v>36.1</v>
      </c>
      <c r="R1033" s="15">
        <f t="shared" si="129"/>
        <v>13.65</v>
      </c>
      <c r="S1033" s="15">
        <f t="shared" si="130"/>
        <v>22.450000000000003</v>
      </c>
      <c r="T1033" s="17">
        <f t="shared" si="131"/>
        <v>0.62188365650969535</v>
      </c>
      <c r="U1033" s="18">
        <v>1</v>
      </c>
    </row>
    <row r="1034" spans="1:21" ht="15.6" x14ac:dyDescent="0.3">
      <c r="A1034" s="2">
        <v>4241</v>
      </c>
      <c r="B1034" s="3">
        <v>46181</v>
      </c>
      <c r="C1034" s="4">
        <f t="shared" si="132"/>
        <v>2026</v>
      </c>
      <c r="D1034" s="5">
        <f t="shared" si="133"/>
        <v>2</v>
      </c>
      <c r="E1034" s="4">
        <f t="shared" si="134"/>
        <v>6</v>
      </c>
      <c r="F1034" s="3" t="str">
        <f t="shared" si="135"/>
        <v>Jun</v>
      </c>
      <c r="G1034" s="4" t="s">
        <v>20</v>
      </c>
      <c r="H1034" s="4" t="s">
        <v>47</v>
      </c>
      <c r="I1034" s="4" t="s">
        <v>2</v>
      </c>
      <c r="J1034" s="4" t="s">
        <v>13</v>
      </c>
      <c r="K1034" s="4" t="s">
        <v>9</v>
      </c>
      <c r="L1034" s="4" t="s">
        <v>10</v>
      </c>
      <c r="M1034" s="6">
        <v>3</v>
      </c>
      <c r="N1034" s="7">
        <v>92.73</v>
      </c>
      <c r="O1034" s="8">
        <v>0</v>
      </c>
      <c r="P1034" s="7">
        <v>44.68</v>
      </c>
      <c r="Q1034" s="7">
        <f t="shared" si="128"/>
        <v>278.19</v>
      </c>
      <c r="R1034" s="7">
        <f t="shared" si="129"/>
        <v>134.04</v>
      </c>
      <c r="S1034" s="7">
        <f t="shared" si="130"/>
        <v>144.15</v>
      </c>
      <c r="T1034" s="9">
        <f t="shared" si="131"/>
        <v>0.51817103418526911</v>
      </c>
      <c r="U1034" s="10">
        <v>1</v>
      </c>
    </row>
    <row r="1035" spans="1:21" ht="15.6" x14ac:dyDescent="0.3">
      <c r="A1035" s="11">
        <v>5185</v>
      </c>
      <c r="B1035" s="12">
        <v>46181</v>
      </c>
      <c r="C1035" s="4">
        <f t="shared" si="132"/>
        <v>2026</v>
      </c>
      <c r="D1035" s="5">
        <f t="shared" si="133"/>
        <v>2</v>
      </c>
      <c r="E1035" s="4">
        <f t="shared" si="134"/>
        <v>6</v>
      </c>
      <c r="F1035" s="3" t="str">
        <f t="shared" si="135"/>
        <v>Jun</v>
      </c>
      <c r="G1035" s="13" t="s">
        <v>6</v>
      </c>
      <c r="H1035" s="13" t="s">
        <v>43</v>
      </c>
      <c r="I1035" s="13" t="s">
        <v>2</v>
      </c>
      <c r="J1035" s="13" t="s">
        <v>13</v>
      </c>
      <c r="K1035" s="13" t="s">
        <v>14</v>
      </c>
      <c r="L1035" s="13" t="s">
        <v>48</v>
      </c>
      <c r="M1035" s="14">
        <v>3</v>
      </c>
      <c r="N1035" s="15">
        <v>164.31</v>
      </c>
      <c r="O1035" s="16">
        <v>0.05</v>
      </c>
      <c r="P1035" s="15">
        <v>86</v>
      </c>
      <c r="Q1035" s="15">
        <f t="shared" si="128"/>
        <v>468.2835</v>
      </c>
      <c r="R1035" s="15">
        <f t="shared" si="129"/>
        <v>258</v>
      </c>
      <c r="S1035" s="15">
        <f t="shared" si="130"/>
        <v>210.2835</v>
      </c>
      <c r="T1035" s="17">
        <f t="shared" si="131"/>
        <v>0.44905169624810615</v>
      </c>
      <c r="U1035" s="18">
        <v>1</v>
      </c>
    </row>
    <row r="1036" spans="1:21" ht="15.6" x14ac:dyDescent="0.3">
      <c r="A1036" s="2">
        <v>1437</v>
      </c>
      <c r="B1036" s="3">
        <v>46182</v>
      </c>
      <c r="C1036" s="4">
        <f t="shared" si="132"/>
        <v>2026</v>
      </c>
      <c r="D1036" s="5">
        <f t="shared" si="133"/>
        <v>2</v>
      </c>
      <c r="E1036" s="4">
        <f t="shared" si="134"/>
        <v>6</v>
      </c>
      <c r="F1036" s="3" t="str">
        <f t="shared" si="135"/>
        <v>Jun</v>
      </c>
      <c r="G1036" s="4" t="s">
        <v>20</v>
      </c>
      <c r="H1036" s="4" t="s">
        <v>33</v>
      </c>
      <c r="I1036" s="4" t="s">
        <v>28</v>
      </c>
      <c r="J1036" s="4" t="s">
        <v>13</v>
      </c>
      <c r="K1036" s="4" t="s">
        <v>14</v>
      </c>
      <c r="L1036" s="4" t="s">
        <v>15</v>
      </c>
      <c r="M1036" s="6">
        <v>2</v>
      </c>
      <c r="N1036" s="7">
        <v>36.85</v>
      </c>
      <c r="O1036" s="8">
        <v>0.1</v>
      </c>
      <c r="P1036" s="7">
        <v>13.92</v>
      </c>
      <c r="Q1036" s="7">
        <f t="shared" si="128"/>
        <v>66.33</v>
      </c>
      <c r="R1036" s="7">
        <f t="shared" si="129"/>
        <v>27.84</v>
      </c>
      <c r="S1036" s="7">
        <f t="shared" si="130"/>
        <v>38.489999999999995</v>
      </c>
      <c r="T1036" s="9">
        <f t="shared" si="131"/>
        <v>0.58028041610131154</v>
      </c>
      <c r="U1036" s="10">
        <v>1</v>
      </c>
    </row>
    <row r="1037" spans="1:21" ht="15.6" x14ac:dyDescent="0.3">
      <c r="A1037" s="11">
        <v>2316</v>
      </c>
      <c r="B1037" s="12">
        <v>46182</v>
      </c>
      <c r="C1037" s="4">
        <f t="shared" si="132"/>
        <v>2026</v>
      </c>
      <c r="D1037" s="5">
        <f t="shared" si="133"/>
        <v>2</v>
      </c>
      <c r="E1037" s="4">
        <f t="shared" si="134"/>
        <v>6</v>
      </c>
      <c r="F1037" s="3" t="str">
        <f t="shared" si="135"/>
        <v>Jun</v>
      </c>
      <c r="G1037" s="13" t="s">
        <v>6</v>
      </c>
      <c r="H1037" s="13" t="s">
        <v>41</v>
      </c>
      <c r="I1037" s="13" t="s">
        <v>28</v>
      </c>
      <c r="J1037" s="13" t="s">
        <v>13</v>
      </c>
      <c r="K1037" s="13" t="s">
        <v>34</v>
      </c>
      <c r="L1037" s="13" t="s">
        <v>42</v>
      </c>
      <c r="M1037" s="14">
        <v>1</v>
      </c>
      <c r="N1037" s="15">
        <v>35.619999999999997</v>
      </c>
      <c r="O1037" s="16">
        <v>0</v>
      </c>
      <c r="P1037" s="15">
        <v>14.05</v>
      </c>
      <c r="Q1037" s="15">
        <f t="shared" si="128"/>
        <v>35.619999999999997</v>
      </c>
      <c r="R1037" s="15">
        <f t="shared" si="129"/>
        <v>14.05</v>
      </c>
      <c r="S1037" s="15">
        <f t="shared" si="130"/>
        <v>21.569999999999997</v>
      </c>
      <c r="T1037" s="17">
        <f t="shared" si="131"/>
        <v>0.60555867490174053</v>
      </c>
      <c r="U1037" s="18">
        <v>1</v>
      </c>
    </row>
    <row r="1038" spans="1:21" ht="15.6" x14ac:dyDescent="0.3">
      <c r="A1038" s="2">
        <v>2329</v>
      </c>
      <c r="B1038" s="3">
        <v>46182</v>
      </c>
      <c r="C1038" s="4">
        <f t="shared" si="132"/>
        <v>2026</v>
      </c>
      <c r="D1038" s="5">
        <f t="shared" si="133"/>
        <v>2</v>
      </c>
      <c r="E1038" s="4">
        <f t="shared" si="134"/>
        <v>6</v>
      </c>
      <c r="F1038" s="3" t="str">
        <f t="shared" si="135"/>
        <v>Jun</v>
      </c>
      <c r="G1038" s="4" t="s">
        <v>20</v>
      </c>
      <c r="H1038" s="4" t="s">
        <v>33</v>
      </c>
      <c r="I1038" s="4" t="s">
        <v>2</v>
      </c>
      <c r="J1038" s="4" t="s">
        <v>13</v>
      </c>
      <c r="K1038" s="4" t="s">
        <v>9</v>
      </c>
      <c r="L1038" s="4" t="s">
        <v>37</v>
      </c>
      <c r="M1038" s="6">
        <v>3</v>
      </c>
      <c r="N1038" s="7">
        <v>157.43</v>
      </c>
      <c r="O1038" s="8">
        <v>0.15</v>
      </c>
      <c r="P1038" s="7">
        <v>77.56</v>
      </c>
      <c r="Q1038" s="7">
        <f t="shared" si="128"/>
        <v>401.44650000000001</v>
      </c>
      <c r="R1038" s="7">
        <f t="shared" si="129"/>
        <v>232.68</v>
      </c>
      <c r="S1038" s="7">
        <f t="shared" si="130"/>
        <v>168.76650000000001</v>
      </c>
      <c r="T1038" s="9">
        <f t="shared" si="131"/>
        <v>0.42039599299034863</v>
      </c>
      <c r="U1038" s="10">
        <v>1</v>
      </c>
    </row>
    <row r="1039" spans="1:21" ht="15.6" x14ac:dyDescent="0.3">
      <c r="A1039" s="11">
        <v>3036</v>
      </c>
      <c r="B1039" s="12">
        <v>46182</v>
      </c>
      <c r="C1039" s="4">
        <f t="shared" si="132"/>
        <v>2026</v>
      </c>
      <c r="D1039" s="5">
        <f t="shared" si="133"/>
        <v>2</v>
      </c>
      <c r="E1039" s="4">
        <f t="shared" si="134"/>
        <v>6</v>
      </c>
      <c r="F1039" s="3" t="str">
        <f t="shared" si="135"/>
        <v>Jun</v>
      </c>
      <c r="G1039" s="13" t="s">
        <v>6</v>
      </c>
      <c r="H1039" s="13" t="s">
        <v>43</v>
      </c>
      <c r="I1039" s="13" t="s">
        <v>19</v>
      </c>
      <c r="J1039" s="13" t="s">
        <v>13</v>
      </c>
      <c r="K1039" s="13" t="s">
        <v>4</v>
      </c>
      <c r="L1039" s="13" t="s">
        <v>5</v>
      </c>
      <c r="M1039" s="14">
        <v>1</v>
      </c>
      <c r="N1039" s="15">
        <v>81.2</v>
      </c>
      <c r="O1039" s="16">
        <v>0.1</v>
      </c>
      <c r="P1039" s="15">
        <v>41.64</v>
      </c>
      <c r="Q1039" s="15">
        <f t="shared" si="128"/>
        <v>73.08</v>
      </c>
      <c r="R1039" s="15">
        <f t="shared" si="129"/>
        <v>41.64</v>
      </c>
      <c r="S1039" s="15">
        <f t="shared" si="130"/>
        <v>31.439999999999998</v>
      </c>
      <c r="T1039" s="17">
        <f t="shared" si="131"/>
        <v>0.43021346469622329</v>
      </c>
      <c r="U1039" s="18">
        <v>1</v>
      </c>
    </row>
    <row r="1040" spans="1:21" ht="15.6" x14ac:dyDescent="0.3">
      <c r="A1040" s="2">
        <v>3429</v>
      </c>
      <c r="B1040" s="3">
        <v>46182</v>
      </c>
      <c r="C1040" s="4">
        <f t="shared" si="132"/>
        <v>2026</v>
      </c>
      <c r="D1040" s="5">
        <f t="shared" si="133"/>
        <v>2</v>
      </c>
      <c r="E1040" s="4">
        <f t="shared" si="134"/>
        <v>6</v>
      </c>
      <c r="F1040" s="3" t="str">
        <f t="shared" si="135"/>
        <v>Jun</v>
      </c>
      <c r="G1040" s="4" t="s">
        <v>20</v>
      </c>
      <c r="H1040" s="4" t="s">
        <v>47</v>
      </c>
      <c r="I1040" s="4" t="s">
        <v>2</v>
      </c>
      <c r="J1040" s="4" t="s">
        <v>3</v>
      </c>
      <c r="K1040" s="4" t="s">
        <v>9</v>
      </c>
      <c r="L1040" s="4" t="s">
        <v>10</v>
      </c>
      <c r="M1040" s="6">
        <v>4</v>
      </c>
      <c r="N1040" s="7">
        <v>93.58</v>
      </c>
      <c r="O1040" s="8">
        <v>0.1</v>
      </c>
      <c r="P1040" s="7">
        <v>44.56</v>
      </c>
      <c r="Q1040" s="7">
        <f t="shared" si="128"/>
        <v>336.88799999999998</v>
      </c>
      <c r="R1040" s="7">
        <f t="shared" si="129"/>
        <v>178.24</v>
      </c>
      <c r="S1040" s="7">
        <f t="shared" si="130"/>
        <v>158.64799999999997</v>
      </c>
      <c r="T1040" s="9">
        <f t="shared" si="131"/>
        <v>0.4709220868656645</v>
      </c>
      <c r="U1040" s="10">
        <v>1</v>
      </c>
    </row>
    <row r="1041" spans="1:21" ht="15.6" x14ac:dyDescent="0.3">
      <c r="A1041" s="11">
        <v>3615</v>
      </c>
      <c r="B1041" s="12">
        <v>46182</v>
      </c>
      <c r="C1041" s="4">
        <f t="shared" si="132"/>
        <v>2026</v>
      </c>
      <c r="D1041" s="5">
        <f t="shared" si="133"/>
        <v>2</v>
      </c>
      <c r="E1041" s="4">
        <f t="shared" si="134"/>
        <v>6</v>
      </c>
      <c r="F1041" s="3" t="str">
        <f t="shared" si="135"/>
        <v>Jun</v>
      </c>
      <c r="G1041" s="13" t="s">
        <v>6</v>
      </c>
      <c r="H1041" s="13" t="s">
        <v>49</v>
      </c>
      <c r="I1041" s="13" t="s">
        <v>2</v>
      </c>
      <c r="J1041" s="13" t="s">
        <v>13</v>
      </c>
      <c r="K1041" s="13" t="s">
        <v>9</v>
      </c>
      <c r="L1041" s="13" t="s">
        <v>37</v>
      </c>
      <c r="M1041" s="14">
        <v>4</v>
      </c>
      <c r="N1041" s="15">
        <v>155.22</v>
      </c>
      <c r="O1041" s="16">
        <v>0</v>
      </c>
      <c r="P1041" s="15">
        <v>77.209999999999994</v>
      </c>
      <c r="Q1041" s="15">
        <f t="shared" si="128"/>
        <v>620.88</v>
      </c>
      <c r="R1041" s="15">
        <f t="shared" si="129"/>
        <v>308.83999999999997</v>
      </c>
      <c r="S1041" s="15">
        <f t="shared" si="130"/>
        <v>312.04000000000002</v>
      </c>
      <c r="T1041" s="17">
        <f t="shared" si="131"/>
        <v>0.50257698750161062</v>
      </c>
      <c r="U1041" s="18">
        <v>1</v>
      </c>
    </row>
    <row r="1042" spans="1:21" ht="15.6" x14ac:dyDescent="0.3">
      <c r="A1042" s="2">
        <v>3661</v>
      </c>
      <c r="B1042" s="3">
        <v>46182</v>
      </c>
      <c r="C1042" s="4">
        <f t="shared" si="132"/>
        <v>2026</v>
      </c>
      <c r="D1042" s="5">
        <f t="shared" si="133"/>
        <v>2</v>
      </c>
      <c r="E1042" s="4">
        <f t="shared" si="134"/>
        <v>6</v>
      </c>
      <c r="F1042" s="3" t="str">
        <f t="shared" si="135"/>
        <v>Jun</v>
      </c>
      <c r="G1042" s="4" t="s">
        <v>20</v>
      </c>
      <c r="H1042" s="4" t="s">
        <v>33</v>
      </c>
      <c r="I1042" s="4" t="s">
        <v>2</v>
      </c>
      <c r="J1042" s="4" t="s">
        <v>13</v>
      </c>
      <c r="K1042" s="4" t="s">
        <v>4</v>
      </c>
      <c r="L1042" s="4" t="s">
        <v>30</v>
      </c>
      <c r="M1042" s="6">
        <v>4</v>
      </c>
      <c r="N1042" s="7">
        <v>100.33</v>
      </c>
      <c r="O1042" s="8">
        <v>0</v>
      </c>
      <c r="P1042" s="7">
        <v>49.99</v>
      </c>
      <c r="Q1042" s="7">
        <f t="shared" si="128"/>
        <v>401.32</v>
      </c>
      <c r="R1042" s="7">
        <f t="shared" si="129"/>
        <v>199.96</v>
      </c>
      <c r="S1042" s="7">
        <f t="shared" si="130"/>
        <v>201.35999999999999</v>
      </c>
      <c r="T1042" s="9">
        <f t="shared" si="131"/>
        <v>0.5017442439948171</v>
      </c>
      <c r="U1042" s="10">
        <v>1</v>
      </c>
    </row>
    <row r="1043" spans="1:21" ht="15.6" x14ac:dyDescent="0.3">
      <c r="A1043" s="11">
        <v>3831</v>
      </c>
      <c r="B1043" s="12">
        <v>46182</v>
      </c>
      <c r="C1043" s="4">
        <f t="shared" si="132"/>
        <v>2026</v>
      </c>
      <c r="D1043" s="5">
        <f t="shared" si="133"/>
        <v>2</v>
      </c>
      <c r="E1043" s="4">
        <f t="shared" si="134"/>
        <v>6</v>
      </c>
      <c r="F1043" s="3" t="str">
        <f t="shared" si="135"/>
        <v>Jun</v>
      </c>
      <c r="G1043" s="13" t="s">
        <v>11</v>
      </c>
      <c r="H1043" s="13" t="s">
        <v>18</v>
      </c>
      <c r="I1043" s="13" t="s">
        <v>2</v>
      </c>
      <c r="J1043" s="13" t="s">
        <v>16</v>
      </c>
      <c r="K1043" s="13" t="s">
        <v>14</v>
      </c>
      <c r="L1043" s="13" t="s">
        <v>44</v>
      </c>
      <c r="M1043" s="14">
        <v>2</v>
      </c>
      <c r="N1043" s="15">
        <v>134.28</v>
      </c>
      <c r="O1043" s="16">
        <v>0</v>
      </c>
      <c r="P1043" s="15">
        <v>69.12</v>
      </c>
      <c r="Q1043" s="15">
        <f t="shared" si="128"/>
        <v>268.56</v>
      </c>
      <c r="R1043" s="15">
        <f t="shared" si="129"/>
        <v>138.24</v>
      </c>
      <c r="S1043" s="15">
        <f t="shared" si="130"/>
        <v>130.32</v>
      </c>
      <c r="T1043" s="17">
        <f t="shared" si="131"/>
        <v>0.48525469168900803</v>
      </c>
      <c r="U1043" s="18">
        <v>1</v>
      </c>
    </row>
    <row r="1044" spans="1:21" ht="15.6" x14ac:dyDescent="0.3">
      <c r="A1044" s="2">
        <v>4394</v>
      </c>
      <c r="B1044" s="3">
        <v>46182</v>
      </c>
      <c r="C1044" s="4">
        <f t="shared" si="132"/>
        <v>2026</v>
      </c>
      <c r="D1044" s="5">
        <f t="shared" si="133"/>
        <v>2</v>
      </c>
      <c r="E1044" s="4">
        <f t="shared" si="134"/>
        <v>6</v>
      </c>
      <c r="F1044" s="3" t="str">
        <f t="shared" si="135"/>
        <v>Jun</v>
      </c>
      <c r="G1044" s="4" t="s">
        <v>11</v>
      </c>
      <c r="H1044" s="4" t="s">
        <v>12</v>
      </c>
      <c r="I1044" s="4" t="s">
        <v>2</v>
      </c>
      <c r="J1044" s="4" t="s">
        <v>13</v>
      </c>
      <c r="K1044" s="4" t="s">
        <v>34</v>
      </c>
      <c r="L1044" s="4" t="s">
        <v>45</v>
      </c>
      <c r="M1044" s="6">
        <v>2</v>
      </c>
      <c r="N1044" s="7">
        <v>51.16</v>
      </c>
      <c r="O1044" s="8">
        <v>0</v>
      </c>
      <c r="P1044" s="7">
        <v>21.57</v>
      </c>
      <c r="Q1044" s="7">
        <f t="shared" si="128"/>
        <v>102.32</v>
      </c>
      <c r="R1044" s="7">
        <f t="shared" si="129"/>
        <v>43.14</v>
      </c>
      <c r="S1044" s="7">
        <f t="shared" si="130"/>
        <v>59.179999999999993</v>
      </c>
      <c r="T1044" s="9">
        <f t="shared" si="131"/>
        <v>0.57838154808444098</v>
      </c>
      <c r="U1044" s="10">
        <v>1</v>
      </c>
    </row>
    <row r="1045" spans="1:21" ht="15.6" x14ac:dyDescent="0.3">
      <c r="A1045" s="11">
        <v>372</v>
      </c>
      <c r="B1045" s="12">
        <v>46183</v>
      </c>
      <c r="C1045" s="4">
        <f t="shared" si="132"/>
        <v>2026</v>
      </c>
      <c r="D1045" s="5">
        <f t="shared" si="133"/>
        <v>2</v>
      </c>
      <c r="E1045" s="4">
        <f t="shared" si="134"/>
        <v>6</v>
      </c>
      <c r="F1045" s="3" t="str">
        <f t="shared" si="135"/>
        <v>Jun</v>
      </c>
      <c r="G1045" s="13" t="s">
        <v>6</v>
      </c>
      <c r="H1045" s="13" t="s">
        <v>43</v>
      </c>
      <c r="I1045" s="13" t="s">
        <v>2</v>
      </c>
      <c r="J1045" s="13" t="s">
        <v>3</v>
      </c>
      <c r="K1045" s="13" t="s">
        <v>34</v>
      </c>
      <c r="L1045" s="13" t="s">
        <v>42</v>
      </c>
      <c r="M1045" s="14">
        <v>3</v>
      </c>
      <c r="N1045" s="15">
        <v>35.94</v>
      </c>
      <c r="O1045" s="16">
        <v>0.1</v>
      </c>
      <c r="P1045" s="15">
        <v>14.04</v>
      </c>
      <c r="Q1045" s="15">
        <f t="shared" si="128"/>
        <v>97.037999999999997</v>
      </c>
      <c r="R1045" s="15">
        <f t="shared" si="129"/>
        <v>42.12</v>
      </c>
      <c r="S1045" s="15">
        <f t="shared" si="130"/>
        <v>54.917999999999999</v>
      </c>
      <c r="T1045" s="17">
        <f t="shared" si="131"/>
        <v>0.56594323873121866</v>
      </c>
      <c r="U1045" s="18">
        <v>1</v>
      </c>
    </row>
    <row r="1046" spans="1:21" ht="15.6" x14ac:dyDescent="0.3">
      <c r="A1046" s="2">
        <v>532</v>
      </c>
      <c r="B1046" s="3">
        <v>46183</v>
      </c>
      <c r="C1046" s="4">
        <f t="shared" si="132"/>
        <v>2026</v>
      </c>
      <c r="D1046" s="5">
        <f t="shared" si="133"/>
        <v>2</v>
      </c>
      <c r="E1046" s="4">
        <f t="shared" si="134"/>
        <v>6</v>
      </c>
      <c r="F1046" s="3" t="str">
        <f t="shared" si="135"/>
        <v>Jun</v>
      </c>
      <c r="G1046" s="4" t="s">
        <v>11</v>
      </c>
      <c r="H1046" s="4" t="s">
        <v>39</v>
      </c>
      <c r="I1046" s="4" t="s">
        <v>19</v>
      </c>
      <c r="J1046" s="4" t="s">
        <v>3</v>
      </c>
      <c r="K1046" s="4" t="s">
        <v>9</v>
      </c>
      <c r="L1046" s="4" t="s">
        <v>17</v>
      </c>
      <c r="M1046" s="6">
        <v>1</v>
      </c>
      <c r="N1046" s="7">
        <v>145.34</v>
      </c>
      <c r="O1046" s="8">
        <v>0.05</v>
      </c>
      <c r="P1046" s="7">
        <v>77.89</v>
      </c>
      <c r="Q1046" s="7">
        <f t="shared" si="128"/>
        <v>138.07300000000001</v>
      </c>
      <c r="R1046" s="7">
        <f t="shared" si="129"/>
        <v>77.89</v>
      </c>
      <c r="S1046" s="7">
        <f t="shared" si="130"/>
        <v>60.183000000000007</v>
      </c>
      <c r="T1046" s="9">
        <f t="shared" si="131"/>
        <v>0.43587812244247609</v>
      </c>
      <c r="U1046" s="10">
        <v>1</v>
      </c>
    </row>
    <row r="1047" spans="1:21" ht="15.6" x14ac:dyDescent="0.3">
      <c r="A1047" s="11">
        <v>910</v>
      </c>
      <c r="B1047" s="12">
        <v>46183</v>
      </c>
      <c r="C1047" s="4">
        <f t="shared" si="132"/>
        <v>2026</v>
      </c>
      <c r="D1047" s="5">
        <f t="shared" si="133"/>
        <v>2</v>
      </c>
      <c r="E1047" s="4">
        <f t="shared" si="134"/>
        <v>6</v>
      </c>
      <c r="F1047" s="3" t="str">
        <f t="shared" si="135"/>
        <v>Jun</v>
      </c>
      <c r="G1047" s="13" t="s">
        <v>11</v>
      </c>
      <c r="H1047" s="13" t="s">
        <v>52</v>
      </c>
      <c r="I1047" s="13" t="s">
        <v>2</v>
      </c>
      <c r="J1047" s="13" t="s">
        <v>16</v>
      </c>
      <c r="K1047" s="13" t="s">
        <v>14</v>
      </c>
      <c r="L1047" s="13" t="s">
        <v>15</v>
      </c>
      <c r="M1047" s="14">
        <v>1</v>
      </c>
      <c r="N1047" s="15">
        <v>35.950000000000003</v>
      </c>
      <c r="O1047" s="16">
        <v>0.1</v>
      </c>
      <c r="P1047" s="15">
        <v>13.63</v>
      </c>
      <c r="Q1047" s="15">
        <f t="shared" si="128"/>
        <v>32.355000000000004</v>
      </c>
      <c r="R1047" s="15">
        <f t="shared" si="129"/>
        <v>13.63</v>
      </c>
      <c r="S1047" s="15">
        <f t="shared" si="130"/>
        <v>18.725000000000001</v>
      </c>
      <c r="T1047" s="17">
        <f t="shared" si="131"/>
        <v>0.57873589862463293</v>
      </c>
      <c r="U1047" s="18">
        <v>1</v>
      </c>
    </row>
    <row r="1048" spans="1:21" ht="15.6" x14ac:dyDescent="0.3">
      <c r="A1048" s="2">
        <v>938</v>
      </c>
      <c r="B1048" s="3">
        <v>46183</v>
      </c>
      <c r="C1048" s="4">
        <f t="shared" si="132"/>
        <v>2026</v>
      </c>
      <c r="D1048" s="5">
        <f t="shared" si="133"/>
        <v>2</v>
      </c>
      <c r="E1048" s="4">
        <f t="shared" si="134"/>
        <v>6</v>
      </c>
      <c r="F1048" s="3" t="str">
        <f t="shared" si="135"/>
        <v>Jun</v>
      </c>
      <c r="G1048" s="4" t="s">
        <v>20</v>
      </c>
      <c r="H1048" s="4" t="s">
        <v>47</v>
      </c>
      <c r="I1048" s="4" t="s">
        <v>19</v>
      </c>
      <c r="J1048" s="4" t="s">
        <v>16</v>
      </c>
      <c r="K1048" s="4" t="s">
        <v>34</v>
      </c>
      <c r="L1048" s="4" t="s">
        <v>45</v>
      </c>
      <c r="M1048" s="6">
        <v>1</v>
      </c>
      <c r="N1048" s="7">
        <v>51.09</v>
      </c>
      <c r="O1048" s="8">
        <v>0</v>
      </c>
      <c r="P1048" s="7">
        <v>22.4</v>
      </c>
      <c r="Q1048" s="7">
        <f t="shared" si="128"/>
        <v>51.09</v>
      </c>
      <c r="R1048" s="7">
        <f t="shared" si="129"/>
        <v>22.4</v>
      </c>
      <c r="S1048" s="7">
        <f t="shared" si="130"/>
        <v>28.690000000000005</v>
      </c>
      <c r="T1048" s="9">
        <f t="shared" si="131"/>
        <v>0.56155803484047762</v>
      </c>
      <c r="U1048" s="10">
        <v>1</v>
      </c>
    </row>
    <row r="1049" spans="1:21" ht="15.6" x14ac:dyDescent="0.3">
      <c r="A1049" s="11">
        <v>1079</v>
      </c>
      <c r="B1049" s="12">
        <v>46183</v>
      </c>
      <c r="C1049" s="4">
        <f t="shared" si="132"/>
        <v>2026</v>
      </c>
      <c r="D1049" s="5">
        <f t="shared" si="133"/>
        <v>2</v>
      </c>
      <c r="E1049" s="4">
        <f t="shared" si="134"/>
        <v>6</v>
      </c>
      <c r="F1049" s="3" t="str">
        <f t="shared" si="135"/>
        <v>Jun</v>
      </c>
      <c r="G1049" s="13" t="s">
        <v>6</v>
      </c>
      <c r="H1049" s="13" t="s">
        <v>49</v>
      </c>
      <c r="I1049" s="13" t="s">
        <v>19</v>
      </c>
      <c r="J1049" s="13" t="s">
        <v>3</v>
      </c>
      <c r="K1049" s="13" t="s">
        <v>23</v>
      </c>
      <c r="L1049" s="13" t="s">
        <v>29</v>
      </c>
      <c r="M1049" s="14">
        <v>2</v>
      </c>
      <c r="N1049" s="15">
        <v>198.69</v>
      </c>
      <c r="O1049" s="16">
        <v>0.15</v>
      </c>
      <c r="P1049" s="15">
        <v>104.25</v>
      </c>
      <c r="Q1049" s="15">
        <f t="shared" si="128"/>
        <v>337.77299999999997</v>
      </c>
      <c r="R1049" s="15">
        <f t="shared" si="129"/>
        <v>208.5</v>
      </c>
      <c r="S1049" s="15">
        <f t="shared" si="130"/>
        <v>129.27299999999997</v>
      </c>
      <c r="T1049" s="17">
        <f t="shared" si="131"/>
        <v>0.38272153191640534</v>
      </c>
      <c r="U1049" s="18">
        <v>1</v>
      </c>
    </row>
    <row r="1050" spans="1:21" ht="15.6" x14ac:dyDescent="0.3">
      <c r="A1050" s="2">
        <v>1662</v>
      </c>
      <c r="B1050" s="3">
        <v>46183</v>
      </c>
      <c r="C1050" s="4">
        <f t="shared" si="132"/>
        <v>2026</v>
      </c>
      <c r="D1050" s="5">
        <f t="shared" si="133"/>
        <v>2</v>
      </c>
      <c r="E1050" s="4">
        <f t="shared" si="134"/>
        <v>6</v>
      </c>
      <c r="F1050" s="3" t="str">
        <f t="shared" si="135"/>
        <v>Jun</v>
      </c>
      <c r="G1050" s="4" t="s">
        <v>6</v>
      </c>
      <c r="H1050" s="4" t="s">
        <v>27</v>
      </c>
      <c r="I1050" s="4" t="s">
        <v>19</v>
      </c>
      <c r="J1050" s="4" t="s">
        <v>13</v>
      </c>
      <c r="K1050" s="4" t="s">
        <v>4</v>
      </c>
      <c r="L1050" s="4" t="s">
        <v>5</v>
      </c>
      <c r="M1050" s="6">
        <v>3</v>
      </c>
      <c r="N1050" s="7">
        <v>83.45</v>
      </c>
      <c r="O1050" s="8">
        <v>0</v>
      </c>
      <c r="P1050" s="7">
        <v>43.73</v>
      </c>
      <c r="Q1050" s="7">
        <f t="shared" si="128"/>
        <v>250.35000000000002</v>
      </c>
      <c r="R1050" s="7">
        <f t="shared" si="129"/>
        <v>131.19</v>
      </c>
      <c r="S1050" s="7">
        <f t="shared" si="130"/>
        <v>119.16000000000003</v>
      </c>
      <c r="T1050" s="9">
        <f t="shared" si="131"/>
        <v>0.47597363690832839</v>
      </c>
      <c r="U1050" s="10">
        <v>1</v>
      </c>
    </row>
    <row r="1051" spans="1:21" ht="15.6" x14ac:dyDescent="0.3">
      <c r="A1051" s="11">
        <v>2748</v>
      </c>
      <c r="B1051" s="12">
        <v>46183</v>
      </c>
      <c r="C1051" s="4">
        <f t="shared" si="132"/>
        <v>2026</v>
      </c>
      <c r="D1051" s="5">
        <f t="shared" si="133"/>
        <v>2</v>
      </c>
      <c r="E1051" s="4">
        <f t="shared" si="134"/>
        <v>6</v>
      </c>
      <c r="F1051" s="3" t="str">
        <f t="shared" si="135"/>
        <v>Jun</v>
      </c>
      <c r="G1051" s="13" t="s">
        <v>11</v>
      </c>
      <c r="H1051" s="13" t="s">
        <v>12</v>
      </c>
      <c r="I1051" s="13" t="s">
        <v>2</v>
      </c>
      <c r="J1051" s="13" t="s">
        <v>13</v>
      </c>
      <c r="K1051" s="13" t="s">
        <v>34</v>
      </c>
      <c r="L1051" s="13" t="s">
        <v>35</v>
      </c>
      <c r="M1051" s="14">
        <v>2</v>
      </c>
      <c r="N1051" s="15">
        <v>40.86</v>
      </c>
      <c r="O1051" s="16">
        <v>0</v>
      </c>
      <c r="P1051" s="15">
        <v>14.59</v>
      </c>
      <c r="Q1051" s="15">
        <f t="shared" si="128"/>
        <v>81.72</v>
      </c>
      <c r="R1051" s="15">
        <f t="shared" si="129"/>
        <v>29.18</v>
      </c>
      <c r="S1051" s="15">
        <f t="shared" si="130"/>
        <v>52.54</v>
      </c>
      <c r="T1051" s="17">
        <f t="shared" si="131"/>
        <v>0.64292706803720023</v>
      </c>
      <c r="U1051" s="18">
        <v>1</v>
      </c>
    </row>
    <row r="1052" spans="1:21" ht="15.6" x14ac:dyDescent="0.3">
      <c r="A1052" s="2">
        <v>3354</v>
      </c>
      <c r="B1052" s="3">
        <v>46183</v>
      </c>
      <c r="C1052" s="4">
        <f t="shared" si="132"/>
        <v>2026</v>
      </c>
      <c r="D1052" s="5">
        <f t="shared" si="133"/>
        <v>2</v>
      </c>
      <c r="E1052" s="4">
        <f t="shared" si="134"/>
        <v>6</v>
      </c>
      <c r="F1052" s="3" t="str">
        <f t="shared" si="135"/>
        <v>Jun</v>
      </c>
      <c r="G1052" s="4" t="s">
        <v>6</v>
      </c>
      <c r="H1052" s="4" t="s">
        <v>27</v>
      </c>
      <c r="I1052" s="4" t="s">
        <v>19</v>
      </c>
      <c r="J1052" s="4" t="s">
        <v>13</v>
      </c>
      <c r="K1052" s="4" t="s">
        <v>23</v>
      </c>
      <c r="L1052" s="4" t="s">
        <v>40</v>
      </c>
      <c r="M1052" s="6">
        <v>1</v>
      </c>
      <c r="N1052" s="7">
        <v>82.21</v>
      </c>
      <c r="O1052" s="8">
        <v>0.05</v>
      </c>
      <c r="P1052" s="7">
        <v>39.04</v>
      </c>
      <c r="Q1052" s="7">
        <f t="shared" si="128"/>
        <v>78.099499999999992</v>
      </c>
      <c r="R1052" s="7">
        <f t="shared" si="129"/>
        <v>39.04</v>
      </c>
      <c r="S1052" s="7">
        <f t="shared" si="130"/>
        <v>39.059499999999993</v>
      </c>
      <c r="T1052" s="9">
        <f t="shared" si="131"/>
        <v>0.50012484074802011</v>
      </c>
      <c r="U1052" s="10">
        <v>1</v>
      </c>
    </row>
    <row r="1053" spans="1:21" ht="15.6" x14ac:dyDescent="0.3">
      <c r="A1053" s="11">
        <v>3532</v>
      </c>
      <c r="B1053" s="12">
        <v>46183</v>
      </c>
      <c r="C1053" s="4">
        <f t="shared" si="132"/>
        <v>2026</v>
      </c>
      <c r="D1053" s="5">
        <f t="shared" si="133"/>
        <v>2</v>
      </c>
      <c r="E1053" s="4">
        <f t="shared" si="134"/>
        <v>6</v>
      </c>
      <c r="F1053" s="3" t="str">
        <f t="shared" si="135"/>
        <v>Jun</v>
      </c>
      <c r="G1053" s="13" t="s">
        <v>11</v>
      </c>
      <c r="H1053" s="13" t="s">
        <v>39</v>
      </c>
      <c r="I1053" s="13" t="s">
        <v>28</v>
      </c>
      <c r="J1053" s="13" t="s">
        <v>16</v>
      </c>
      <c r="K1053" s="13" t="s">
        <v>34</v>
      </c>
      <c r="L1053" s="13" t="s">
        <v>42</v>
      </c>
      <c r="M1053" s="14">
        <v>1</v>
      </c>
      <c r="N1053" s="15">
        <v>35.93</v>
      </c>
      <c r="O1053" s="16">
        <v>0.1</v>
      </c>
      <c r="P1053" s="15">
        <v>13.52</v>
      </c>
      <c r="Q1053" s="15">
        <f t="shared" si="128"/>
        <v>32.337000000000003</v>
      </c>
      <c r="R1053" s="15">
        <f t="shared" si="129"/>
        <v>13.52</v>
      </c>
      <c r="S1053" s="15">
        <f t="shared" si="130"/>
        <v>18.817000000000004</v>
      </c>
      <c r="T1053" s="17">
        <f t="shared" si="131"/>
        <v>0.58190308315551853</v>
      </c>
      <c r="U1053" s="18">
        <v>1</v>
      </c>
    </row>
    <row r="1054" spans="1:21" ht="15.6" x14ac:dyDescent="0.3">
      <c r="A1054" s="2">
        <v>3636</v>
      </c>
      <c r="B1054" s="3">
        <v>46183</v>
      </c>
      <c r="C1054" s="4">
        <f t="shared" si="132"/>
        <v>2026</v>
      </c>
      <c r="D1054" s="5">
        <f t="shared" si="133"/>
        <v>2</v>
      </c>
      <c r="E1054" s="4">
        <f t="shared" si="134"/>
        <v>6</v>
      </c>
      <c r="F1054" s="3" t="str">
        <f t="shared" si="135"/>
        <v>Jun</v>
      </c>
      <c r="G1054" s="4" t="s">
        <v>0</v>
      </c>
      <c r="H1054" s="4" t="s">
        <v>1</v>
      </c>
      <c r="I1054" s="4" t="s">
        <v>28</v>
      </c>
      <c r="J1054" s="4" t="s">
        <v>13</v>
      </c>
      <c r="K1054" s="4" t="s">
        <v>14</v>
      </c>
      <c r="L1054" s="4" t="s">
        <v>48</v>
      </c>
      <c r="M1054" s="6">
        <v>2</v>
      </c>
      <c r="N1054" s="7">
        <v>164.77</v>
      </c>
      <c r="O1054" s="8">
        <v>0</v>
      </c>
      <c r="P1054" s="7">
        <v>89.07</v>
      </c>
      <c r="Q1054" s="7">
        <f t="shared" si="128"/>
        <v>329.54</v>
      </c>
      <c r="R1054" s="7">
        <f t="shared" si="129"/>
        <v>178.14</v>
      </c>
      <c r="S1054" s="7">
        <f t="shared" si="130"/>
        <v>151.40000000000003</v>
      </c>
      <c r="T1054" s="9">
        <f t="shared" si="131"/>
        <v>0.45942829398555568</v>
      </c>
      <c r="U1054" s="10">
        <v>1</v>
      </c>
    </row>
    <row r="1055" spans="1:21" ht="15.6" x14ac:dyDescent="0.3">
      <c r="A1055" s="11">
        <v>3810</v>
      </c>
      <c r="B1055" s="12">
        <v>46183</v>
      </c>
      <c r="C1055" s="4">
        <f t="shared" si="132"/>
        <v>2026</v>
      </c>
      <c r="D1055" s="5">
        <f t="shared" si="133"/>
        <v>2</v>
      </c>
      <c r="E1055" s="4">
        <f t="shared" si="134"/>
        <v>6</v>
      </c>
      <c r="F1055" s="3" t="str">
        <f t="shared" si="135"/>
        <v>Jun</v>
      </c>
      <c r="G1055" s="13" t="s">
        <v>11</v>
      </c>
      <c r="H1055" s="13" t="s">
        <v>12</v>
      </c>
      <c r="I1055" s="13" t="s">
        <v>8</v>
      </c>
      <c r="J1055" s="13" t="s">
        <v>16</v>
      </c>
      <c r="K1055" s="13" t="s">
        <v>14</v>
      </c>
      <c r="L1055" s="13" t="s">
        <v>32</v>
      </c>
      <c r="M1055" s="14">
        <v>4</v>
      </c>
      <c r="N1055" s="15">
        <v>47.36</v>
      </c>
      <c r="O1055" s="16">
        <v>0.1</v>
      </c>
      <c r="P1055" s="15">
        <v>18.87</v>
      </c>
      <c r="Q1055" s="15">
        <f t="shared" si="128"/>
        <v>170.49600000000001</v>
      </c>
      <c r="R1055" s="15">
        <f t="shared" si="129"/>
        <v>75.48</v>
      </c>
      <c r="S1055" s="15">
        <f t="shared" si="130"/>
        <v>95.016000000000005</v>
      </c>
      <c r="T1055" s="17">
        <f t="shared" si="131"/>
        <v>0.55729166666666663</v>
      </c>
      <c r="U1055" s="18">
        <v>1</v>
      </c>
    </row>
    <row r="1056" spans="1:21" ht="15.6" x14ac:dyDescent="0.3">
      <c r="A1056" s="2">
        <v>4137</v>
      </c>
      <c r="B1056" s="3">
        <v>46183</v>
      </c>
      <c r="C1056" s="4">
        <f t="shared" si="132"/>
        <v>2026</v>
      </c>
      <c r="D1056" s="5">
        <f t="shared" si="133"/>
        <v>2</v>
      </c>
      <c r="E1056" s="4">
        <f t="shared" si="134"/>
        <v>6</v>
      </c>
      <c r="F1056" s="3" t="str">
        <f t="shared" si="135"/>
        <v>Jun</v>
      </c>
      <c r="G1056" s="4" t="s">
        <v>20</v>
      </c>
      <c r="H1056" s="4" t="s">
        <v>33</v>
      </c>
      <c r="I1056" s="4" t="s">
        <v>2</v>
      </c>
      <c r="J1056" s="4" t="s">
        <v>3</v>
      </c>
      <c r="K1056" s="4" t="s">
        <v>9</v>
      </c>
      <c r="L1056" s="4" t="s">
        <v>10</v>
      </c>
      <c r="M1056" s="6">
        <v>1</v>
      </c>
      <c r="N1056" s="7">
        <v>90.7</v>
      </c>
      <c r="O1056" s="8">
        <v>0</v>
      </c>
      <c r="P1056" s="7">
        <v>44.18</v>
      </c>
      <c r="Q1056" s="7">
        <f t="shared" si="128"/>
        <v>90.7</v>
      </c>
      <c r="R1056" s="7">
        <f t="shared" si="129"/>
        <v>44.18</v>
      </c>
      <c r="S1056" s="7">
        <f t="shared" si="130"/>
        <v>46.52</v>
      </c>
      <c r="T1056" s="9">
        <f t="shared" si="131"/>
        <v>0.51289966923925034</v>
      </c>
      <c r="U1056" s="10">
        <v>1</v>
      </c>
    </row>
    <row r="1057" spans="1:21" ht="15.6" x14ac:dyDescent="0.3">
      <c r="A1057" s="11">
        <v>4303</v>
      </c>
      <c r="B1057" s="12">
        <v>46183</v>
      </c>
      <c r="C1057" s="4">
        <f t="shared" si="132"/>
        <v>2026</v>
      </c>
      <c r="D1057" s="5">
        <f t="shared" si="133"/>
        <v>2</v>
      </c>
      <c r="E1057" s="4">
        <f t="shared" si="134"/>
        <v>6</v>
      </c>
      <c r="F1057" s="3" t="str">
        <f t="shared" si="135"/>
        <v>Jun</v>
      </c>
      <c r="G1057" s="13" t="s">
        <v>11</v>
      </c>
      <c r="H1057" s="13" t="s">
        <v>39</v>
      </c>
      <c r="I1057" s="13" t="s">
        <v>28</v>
      </c>
      <c r="J1057" s="13" t="s">
        <v>3</v>
      </c>
      <c r="K1057" s="13" t="s">
        <v>14</v>
      </c>
      <c r="L1057" s="13" t="s">
        <v>32</v>
      </c>
      <c r="M1057" s="14">
        <v>1</v>
      </c>
      <c r="N1057" s="15">
        <v>45.59</v>
      </c>
      <c r="O1057" s="16">
        <v>0</v>
      </c>
      <c r="P1057" s="15">
        <v>18.57</v>
      </c>
      <c r="Q1057" s="15">
        <f t="shared" si="128"/>
        <v>45.59</v>
      </c>
      <c r="R1057" s="15">
        <f t="shared" si="129"/>
        <v>18.57</v>
      </c>
      <c r="S1057" s="15">
        <f t="shared" si="130"/>
        <v>27.020000000000003</v>
      </c>
      <c r="T1057" s="17">
        <f t="shared" si="131"/>
        <v>0.59267383198069756</v>
      </c>
      <c r="U1057" s="18">
        <v>1</v>
      </c>
    </row>
    <row r="1058" spans="1:21" ht="15.6" x14ac:dyDescent="0.3">
      <c r="A1058" s="2">
        <v>4991</v>
      </c>
      <c r="B1058" s="3">
        <v>46183</v>
      </c>
      <c r="C1058" s="4">
        <f t="shared" si="132"/>
        <v>2026</v>
      </c>
      <c r="D1058" s="5">
        <f t="shared" si="133"/>
        <v>2</v>
      </c>
      <c r="E1058" s="4">
        <f t="shared" si="134"/>
        <v>6</v>
      </c>
      <c r="F1058" s="3" t="str">
        <f t="shared" si="135"/>
        <v>Jun</v>
      </c>
      <c r="G1058" s="4" t="s">
        <v>20</v>
      </c>
      <c r="H1058" s="4" t="s">
        <v>21</v>
      </c>
      <c r="I1058" s="4" t="s">
        <v>2</v>
      </c>
      <c r="J1058" s="4" t="s">
        <v>13</v>
      </c>
      <c r="K1058" s="4" t="s">
        <v>9</v>
      </c>
      <c r="L1058" s="4" t="s">
        <v>17</v>
      </c>
      <c r="M1058" s="6">
        <v>3</v>
      </c>
      <c r="N1058" s="7">
        <v>146.55000000000001</v>
      </c>
      <c r="O1058" s="8">
        <v>0.1</v>
      </c>
      <c r="P1058" s="7">
        <v>79.59</v>
      </c>
      <c r="Q1058" s="7">
        <f t="shared" si="128"/>
        <v>395.68500000000006</v>
      </c>
      <c r="R1058" s="7">
        <f t="shared" si="129"/>
        <v>238.77</v>
      </c>
      <c r="S1058" s="7">
        <f t="shared" si="130"/>
        <v>156.91500000000005</v>
      </c>
      <c r="T1058" s="9">
        <f t="shared" si="131"/>
        <v>0.39656544978960545</v>
      </c>
      <c r="U1058" s="10">
        <v>1</v>
      </c>
    </row>
    <row r="1059" spans="1:21" ht="15.6" x14ac:dyDescent="0.3">
      <c r="A1059" s="11">
        <v>39</v>
      </c>
      <c r="B1059" s="12">
        <v>46184</v>
      </c>
      <c r="C1059" s="4">
        <f t="shared" si="132"/>
        <v>2026</v>
      </c>
      <c r="D1059" s="5">
        <f t="shared" si="133"/>
        <v>2</v>
      </c>
      <c r="E1059" s="4">
        <f t="shared" si="134"/>
        <v>6</v>
      </c>
      <c r="F1059" s="3" t="str">
        <f t="shared" si="135"/>
        <v>Jun</v>
      </c>
      <c r="G1059" s="13" t="s">
        <v>20</v>
      </c>
      <c r="H1059" s="13" t="s">
        <v>33</v>
      </c>
      <c r="I1059" s="13" t="s">
        <v>28</v>
      </c>
      <c r="J1059" s="13" t="s">
        <v>16</v>
      </c>
      <c r="K1059" s="13" t="s">
        <v>4</v>
      </c>
      <c r="L1059" s="13" t="s">
        <v>26</v>
      </c>
      <c r="M1059" s="14">
        <v>4</v>
      </c>
      <c r="N1059" s="15">
        <v>40.33</v>
      </c>
      <c r="O1059" s="16">
        <v>0.1</v>
      </c>
      <c r="P1059" s="15">
        <v>17.170000000000002</v>
      </c>
      <c r="Q1059" s="15">
        <f t="shared" si="128"/>
        <v>145.18799999999999</v>
      </c>
      <c r="R1059" s="15">
        <f t="shared" si="129"/>
        <v>68.680000000000007</v>
      </c>
      <c r="S1059" s="15">
        <f t="shared" si="130"/>
        <v>76.507999999999981</v>
      </c>
      <c r="T1059" s="17">
        <f t="shared" si="131"/>
        <v>0.52695815081136177</v>
      </c>
      <c r="U1059" s="18">
        <v>1</v>
      </c>
    </row>
    <row r="1060" spans="1:21" ht="15.6" x14ac:dyDescent="0.3">
      <c r="A1060" s="2">
        <v>206</v>
      </c>
      <c r="B1060" s="3">
        <v>46184</v>
      </c>
      <c r="C1060" s="4">
        <f t="shared" si="132"/>
        <v>2026</v>
      </c>
      <c r="D1060" s="5">
        <f t="shared" si="133"/>
        <v>2</v>
      </c>
      <c r="E1060" s="4">
        <f t="shared" si="134"/>
        <v>6</v>
      </c>
      <c r="F1060" s="3" t="str">
        <f t="shared" si="135"/>
        <v>Jun</v>
      </c>
      <c r="G1060" s="4" t="s">
        <v>0</v>
      </c>
      <c r="H1060" s="4" t="s">
        <v>1</v>
      </c>
      <c r="I1060" s="4" t="s">
        <v>19</v>
      </c>
      <c r="J1060" s="4" t="s">
        <v>13</v>
      </c>
      <c r="K1060" s="4" t="s">
        <v>4</v>
      </c>
      <c r="L1060" s="4" t="s">
        <v>22</v>
      </c>
      <c r="M1060" s="6">
        <v>2</v>
      </c>
      <c r="N1060" s="7">
        <v>51.83</v>
      </c>
      <c r="O1060" s="8">
        <v>0.1</v>
      </c>
      <c r="P1060" s="7">
        <v>23.1</v>
      </c>
      <c r="Q1060" s="7">
        <f t="shared" si="128"/>
        <v>93.293999999999997</v>
      </c>
      <c r="R1060" s="7">
        <f t="shared" si="129"/>
        <v>46.2</v>
      </c>
      <c r="S1060" s="7">
        <f t="shared" si="130"/>
        <v>47.093999999999994</v>
      </c>
      <c r="T1060" s="9">
        <f t="shared" si="131"/>
        <v>0.50479130490706792</v>
      </c>
      <c r="U1060" s="10">
        <v>1</v>
      </c>
    </row>
    <row r="1061" spans="1:21" ht="15.6" x14ac:dyDescent="0.3">
      <c r="A1061" s="11">
        <v>397</v>
      </c>
      <c r="B1061" s="12">
        <v>46184</v>
      </c>
      <c r="C1061" s="4">
        <f t="shared" si="132"/>
        <v>2026</v>
      </c>
      <c r="D1061" s="5">
        <f t="shared" si="133"/>
        <v>2</v>
      </c>
      <c r="E1061" s="4">
        <f t="shared" si="134"/>
        <v>6</v>
      </c>
      <c r="F1061" s="3" t="str">
        <f t="shared" si="135"/>
        <v>Jun</v>
      </c>
      <c r="G1061" s="13" t="s">
        <v>20</v>
      </c>
      <c r="H1061" s="13" t="s">
        <v>33</v>
      </c>
      <c r="I1061" s="13" t="s">
        <v>2</v>
      </c>
      <c r="J1061" s="13" t="s">
        <v>16</v>
      </c>
      <c r="K1061" s="13" t="s">
        <v>23</v>
      </c>
      <c r="L1061" s="13" t="s">
        <v>51</v>
      </c>
      <c r="M1061" s="14">
        <v>2</v>
      </c>
      <c r="N1061" s="15">
        <v>121.19</v>
      </c>
      <c r="O1061" s="16">
        <v>0.05</v>
      </c>
      <c r="P1061" s="15">
        <v>58.91</v>
      </c>
      <c r="Q1061" s="15">
        <f t="shared" si="128"/>
        <v>230.261</v>
      </c>
      <c r="R1061" s="15">
        <f t="shared" si="129"/>
        <v>117.82</v>
      </c>
      <c r="S1061" s="15">
        <f t="shared" si="130"/>
        <v>112.441</v>
      </c>
      <c r="T1061" s="17">
        <f t="shared" si="131"/>
        <v>0.48831977625390321</v>
      </c>
      <c r="U1061" s="18">
        <v>1</v>
      </c>
    </row>
    <row r="1062" spans="1:21" ht="15.6" x14ac:dyDescent="0.3">
      <c r="A1062" s="2">
        <v>763</v>
      </c>
      <c r="B1062" s="3">
        <v>46184</v>
      </c>
      <c r="C1062" s="4">
        <f t="shared" si="132"/>
        <v>2026</v>
      </c>
      <c r="D1062" s="5">
        <f t="shared" si="133"/>
        <v>2</v>
      </c>
      <c r="E1062" s="4">
        <f t="shared" si="134"/>
        <v>6</v>
      </c>
      <c r="F1062" s="3" t="str">
        <f t="shared" si="135"/>
        <v>Jun</v>
      </c>
      <c r="G1062" s="4" t="s">
        <v>20</v>
      </c>
      <c r="H1062" s="4" t="s">
        <v>47</v>
      </c>
      <c r="I1062" s="4" t="s">
        <v>19</v>
      </c>
      <c r="J1062" s="4" t="s">
        <v>13</v>
      </c>
      <c r="K1062" s="4" t="s">
        <v>9</v>
      </c>
      <c r="L1062" s="4" t="s">
        <v>37</v>
      </c>
      <c r="M1062" s="6">
        <v>1</v>
      </c>
      <c r="N1062" s="7">
        <v>154.09</v>
      </c>
      <c r="O1062" s="8">
        <v>0</v>
      </c>
      <c r="P1062" s="7">
        <v>77.37</v>
      </c>
      <c r="Q1062" s="7">
        <f t="shared" si="128"/>
        <v>154.09</v>
      </c>
      <c r="R1062" s="7">
        <f t="shared" si="129"/>
        <v>77.37</v>
      </c>
      <c r="S1062" s="7">
        <f t="shared" si="130"/>
        <v>76.72</v>
      </c>
      <c r="T1062" s="9">
        <f t="shared" si="131"/>
        <v>0.49789084301382308</v>
      </c>
      <c r="U1062" s="10">
        <v>1</v>
      </c>
    </row>
    <row r="1063" spans="1:21" ht="15.6" x14ac:dyDescent="0.3">
      <c r="A1063" s="11">
        <v>1059</v>
      </c>
      <c r="B1063" s="12">
        <v>46184</v>
      </c>
      <c r="C1063" s="4">
        <f t="shared" si="132"/>
        <v>2026</v>
      </c>
      <c r="D1063" s="5">
        <f t="shared" si="133"/>
        <v>2</v>
      </c>
      <c r="E1063" s="4">
        <f t="shared" si="134"/>
        <v>6</v>
      </c>
      <c r="F1063" s="3" t="str">
        <f t="shared" si="135"/>
        <v>Jun</v>
      </c>
      <c r="G1063" s="13" t="s">
        <v>0</v>
      </c>
      <c r="H1063" s="13" t="s">
        <v>1</v>
      </c>
      <c r="I1063" s="13" t="s">
        <v>2</v>
      </c>
      <c r="J1063" s="13" t="s">
        <v>13</v>
      </c>
      <c r="K1063" s="13" t="s">
        <v>4</v>
      </c>
      <c r="L1063" s="13" t="s">
        <v>5</v>
      </c>
      <c r="M1063" s="14">
        <v>1</v>
      </c>
      <c r="N1063" s="15">
        <v>80.64</v>
      </c>
      <c r="O1063" s="16">
        <v>0.05</v>
      </c>
      <c r="P1063" s="15">
        <v>43.85</v>
      </c>
      <c r="Q1063" s="15">
        <f t="shared" si="128"/>
        <v>76.60799999999999</v>
      </c>
      <c r="R1063" s="15">
        <f t="shared" si="129"/>
        <v>43.85</v>
      </c>
      <c r="S1063" s="15">
        <f t="shared" si="130"/>
        <v>32.757999999999988</v>
      </c>
      <c r="T1063" s="17">
        <f t="shared" si="131"/>
        <v>0.42760547201336668</v>
      </c>
      <c r="U1063" s="18">
        <v>1</v>
      </c>
    </row>
    <row r="1064" spans="1:21" ht="15.6" x14ac:dyDescent="0.3">
      <c r="A1064" s="2">
        <v>1332</v>
      </c>
      <c r="B1064" s="3">
        <v>46184</v>
      </c>
      <c r="C1064" s="4">
        <f t="shared" si="132"/>
        <v>2026</v>
      </c>
      <c r="D1064" s="5">
        <f t="shared" si="133"/>
        <v>2</v>
      </c>
      <c r="E1064" s="4">
        <f t="shared" si="134"/>
        <v>6</v>
      </c>
      <c r="F1064" s="3" t="str">
        <f t="shared" si="135"/>
        <v>Jun</v>
      </c>
      <c r="G1064" s="4" t="s">
        <v>6</v>
      </c>
      <c r="H1064" s="4" t="s">
        <v>43</v>
      </c>
      <c r="I1064" s="4" t="s">
        <v>28</v>
      </c>
      <c r="J1064" s="4" t="s">
        <v>3</v>
      </c>
      <c r="K1064" s="4" t="s">
        <v>9</v>
      </c>
      <c r="L1064" s="4" t="s">
        <v>10</v>
      </c>
      <c r="M1064" s="6">
        <v>1</v>
      </c>
      <c r="N1064" s="7">
        <v>94.01</v>
      </c>
      <c r="O1064" s="8">
        <v>0.15</v>
      </c>
      <c r="P1064" s="7">
        <v>46.12</v>
      </c>
      <c r="Q1064" s="7">
        <f t="shared" si="128"/>
        <v>79.908500000000004</v>
      </c>
      <c r="R1064" s="7">
        <f t="shared" si="129"/>
        <v>46.12</v>
      </c>
      <c r="S1064" s="7">
        <f t="shared" si="130"/>
        <v>33.788500000000006</v>
      </c>
      <c r="T1064" s="9">
        <f t="shared" si="131"/>
        <v>0.42283987310486376</v>
      </c>
      <c r="U1064" s="10">
        <v>1</v>
      </c>
    </row>
    <row r="1065" spans="1:21" ht="15.6" x14ac:dyDescent="0.3">
      <c r="A1065" s="11">
        <v>1447</v>
      </c>
      <c r="B1065" s="12">
        <v>46184</v>
      </c>
      <c r="C1065" s="4">
        <f t="shared" si="132"/>
        <v>2026</v>
      </c>
      <c r="D1065" s="5">
        <f t="shared" si="133"/>
        <v>2</v>
      </c>
      <c r="E1065" s="4">
        <f t="shared" si="134"/>
        <v>6</v>
      </c>
      <c r="F1065" s="3" t="str">
        <f t="shared" si="135"/>
        <v>Jun</v>
      </c>
      <c r="G1065" s="13" t="s">
        <v>6</v>
      </c>
      <c r="H1065" s="13" t="s">
        <v>27</v>
      </c>
      <c r="I1065" s="13" t="s">
        <v>2</v>
      </c>
      <c r="J1065" s="13" t="s">
        <v>3</v>
      </c>
      <c r="K1065" s="13" t="s">
        <v>4</v>
      </c>
      <c r="L1065" s="13" t="s">
        <v>22</v>
      </c>
      <c r="M1065" s="14">
        <v>1</v>
      </c>
      <c r="N1065" s="15">
        <v>51.09</v>
      </c>
      <c r="O1065" s="16">
        <v>0</v>
      </c>
      <c r="P1065" s="15">
        <v>22.78</v>
      </c>
      <c r="Q1065" s="15">
        <f t="shared" si="128"/>
        <v>51.09</v>
      </c>
      <c r="R1065" s="15">
        <f t="shared" si="129"/>
        <v>22.78</v>
      </c>
      <c r="S1065" s="15">
        <f t="shared" si="130"/>
        <v>28.310000000000002</v>
      </c>
      <c r="T1065" s="17">
        <f t="shared" si="131"/>
        <v>0.55412018007437858</v>
      </c>
      <c r="U1065" s="18">
        <v>1</v>
      </c>
    </row>
    <row r="1066" spans="1:21" ht="15.6" x14ac:dyDescent="0.3">
      <c r="A1066" s="2">
        <v>2990</v>
      </c>
      <c r="B1066" s="3">
        <v>46184</v>
      </c>
      <c r="C1066" s="4">
        <f t="shared" si="132"/>
        <v>2026</v>
      </c>
      <c r="D1066" s="5">
        <f t="shared" si="133"/>
        <v>2</v>
      </c>
      <c r="E1066" s="4">
        <f t="shared" si="134"/>
        <v>6</v>
      </c>
      <c r="F1066" s="3" t="str">
        <f t="shared" si="135"/>
        <v>Jun</v>
      </c>
      <c r="G1066" s="4" t="s">
        <v>6</v>
      </c>
      <c r="H1066" s="4" t="s">
        <v>27</v>
      </c>
      <c r="I1066" s="4" t="s">
        <v>28</v>
      </c>
      <c r="J1066" s="4" t="s">
        <v>3</v>
      </c>
      <c r="K1066" s="4" t="s">
        <v>9</v>
      </c>
      <c r="L1066" s="4" t="s">
        <v>17</v>
      </c>
      <c r="M1066" s="6">
        <v>1</v>
      </c>
      <c r="N1066" s="7">
        <v>146.66</v>
      </c>
      <c r="O1066" s="8">
        <v>0</v>
      </c>
      <c r="P1066" s="7">
        <v>78.709999999999994</v>
      </c>
      <c r="Q1066" s="7">
        <f t="shared" si="128"/>
        <v>146.66</v>
      </c>
      <c r="R1066" s="7">
        <f t="shared" si="129"/>
        <v>78.709999999999994</v>
      </c>
      <c r="S1066" s="7">
        <f t="shared" si="130"/>
        <v>67.95</v>
      </c>
      <c r="T1066" s="9">
        <f t="shared" si="131"/>
        <v>0.4633165143870176</v>
      </c>
      <c r="U1066" s="10">
        <v>1</v>
      </c>
    </row>
    <row r="1067" spans="1:21" ht="15.6" x14ac:dyDescent="0.3">
      <c r="A1067" s="11">
        <v>3769</v>
      </c>
      <c r="B1067" s="12">
        <v>46184</v>
      </c>
      <c r="C1067" s="4">
        <f t="shared" si="132"/>
        <v>2026</v>
      </c>
      <c r="D1067" s="5">
        <f t="shared" si="133"/>
        <v>2</v>
      </c>
      <c r="E1067" s="4">
        <f t="shared" si="134"/>
        <v>6</v>
      </c>
      <c r="F1067" s="3" t="str">
        <f t="shared" si="135"/>
        <v>Jun</v>
      </c>
      <c r="G1067" s="13" t="s">
        <v>6</v>
      </c>
      <c r="H1067" s="13" t="s">
        <v>43</v>
      </c>
      <c r="I1067" s="13" t="s">
        <v>19</v>
      </c>
      <c r="J1067" s="13" t="s">
        <v>13</v>
      </c>
      <c r="K1067" s="13" t="s">
        <v>23</v>
      </c>
      <c r="L1067" s="13" t="s">
        <v>29</v>
      </c>
      <c r="M1067" s="14">
        <v>2</v>
      </c>
      <c r="N1067" s="15">
        <v>199.03</v>
      </c>
      <c r="O1067" s="16">
        <v>0</v>
      </c>
      <c r="P1067" s="15">
        <v>104.7</v>
      </c>
      <c r="Q1067" s="15">
        <f t="shared" si="128"/>
        <v>398.06</v>
      </c>
      <c r="R1067" s="15">
        <f t="shared" si="129"/>
        <v>209.4</v>
      </c>
      <c r="S1067" s="15">
        <f t="shared" si="130"/>
        <v>188.66</v>
      </c>
      <c r="T1067" s="17">
        <f t="shared" si="131"/>
        <v>0.47394865095714211</v>
      </c>
      <c r="U1067" s="18">
        <v>1</v>
      </c>
    </row>
    <row r="1068" spans="1:21" ht="15.6" x14ac:dyDescent="0.3">
      <c r="A1068" s="2">
        <v>4152</v>
      </c>
      <c r="B1068" s="3">
        <v>46184</v>
      </c>
      <c r="C1068" s="4">
        <f t="shared" si="132"/>
        <v>2026</v>
      </c>
      <c r="D1068" s="5">
        <f t="shared" si="133"/>
        <v>2</v>
      </c>
      <c r="E1068" s="4">
        <f t="shared" si="134"/>
        <v>6</v>
      </c>
      <c r="F1068" s="3" t="str">
        <f t="shared" si="135"/>
        <v>Jun</v>
      </c>
      <c r="G1068" s="4" t="s">
        <v>11</v>
      </c>
      <c r="H1068" s="4" t="s">
        <v>12</v>
      </c>
      <c r="I1068" s="4" t="s">
        <v>2</v>
      </c>
      <c r="J1068" s="4" t="s">
        <v>3</v>
      </c>
      <c r="K1068" s="4" t="s">
        <v>4</v>
      </c>
      <c r="L1068" s="4" t="s">
        <v>26</v>
      </c>
      <c r="M1068" s="6">
        <v>5</v>
      </c>
      <c r="N1068" s="7">
        <v>41.18</v>
      </c>
      <c r="O1068" s="8">
        <v>0.05</v>
      </c>
      <c r="P1068" s="7">
        <v>16.87</v>
      </c>
      <c r="Q1068" s="7">
        <f t="shared" si="128"/>
        <v>195.60499999999999</v>
      </c>
      <c r="R1068" s="7">
        <f t="shared" si="129"/>
        <v>84.350000000000009</v>
      </c>
      <c r="S1068" s="7">
        <f t="shared" si="130"/>
        <v>111.25499999999998</v>
      </c>
      <c r="T1068" s="9">
        <f t="shared" si="131"/>
        <v>0.56877380435060443</v>
      </c>
      <c r="U1068" s="10">
        <v>1</v>
      </c>
    </row>
    <row r="1069" spans="1:21" ht="15.6" x14ac:dyDescent="0.3">
      <c r="A1069" s="11">
        <v>4242</v>
      </c>
      <c r="B1069" s="12">
        <v>46184</v>
      </c>
      <c r="C1069" s="4">
        <f t="shared" si="132"/>
        <v>2026</v>
      </c>
      <c r="D1069" s="5">
        <f t="shared" si="133"/>
        <v>2</v>
      </c>
      <c r="E1069" s="4">
        <f t="shared" si="134"/>
        <v>6</v>
      </c>
      <c r="F1069" s="3" t="str">
        <f t="shared" si="135"/>
        <v>Jun</v>
      </c>
      <c r="G1069" s="13" t="s">
        <v>6</v>
      </c>
      <c r="H1069" s="13" t="s">
        <v>43</v>
      </c>
      <c r="I1069" s="13" t="s">
        <v>19</v>
      </c>
      <c r="J1069" s="13" t="s">
        <v>16</v>
      </c>
      <c r="K1069" s="13" t="s">
        <v>9</v>
      </c>
      <c r="L1069" s="13" t="s">
        <v>17</v>
      </c>
      <c r="M1069" s="14">
        <v>2</v>
      </c>
      <c r="N1069" s="15">
        <v>141.18</v>
      </c>
      <c r="O1069" s="16">
        <v>0</v>
      </c>
      <c r="P1069" s="15">
        <v>78.66</v>
      </c>
      <c r="Q1069" s="15">
        <f t="shared" si="128"/>
        <v>282.36</v>
      </c>
      <c r="R1069" s="15">
        <f t="shared" si="129"/>
        <v>157.32</v>
      </c>
      <c r="S1069" s="15">
        <f t="shared" si="130"/>
        <v>125.04000000000002</v>
      </c>
      <c r="T1069" s="17">
        <f t="shared" si="131"/>
        <v>0.44283892902677441</v>
      </c>
      <c r="U1069" s="18">
        <v>1</v>
      </c>
    </row>
    <row r="1070" spans="1:21" ht="15.6" x14ac:dyDescent="0.3">
      <c r="A1070" s="2">
        <v>4780</v>
      </c>
      <c r="B1070" s="3">
        <v>46184</v>
      </c>
      <c r="C1070" s="4">
        <f t="shared" si="132"/>
        <v>2026</v>
      </c>
      <c r="D1070" s="5">
        <f t="shared" si="133"/>
        <v>2</v>
      </c>
      <c r="E1070" s="4">
        <f t="shared" si="134"/>
        <v>6</v>
      </c>
      <c r="F1070" s="3" t="str">
        <f t="shared" si="135"/>
        <v>Jun</v>
      </c>
      <c r="G1070" s="4" t="s">
        <v>6</v>
      </c>
      <c r="H1070" s="4" t="s">
        <v>43</v>
      </c>
      <c r="I1070" s="4" t="s">
        <v>19</v>
      </c>
      <c r="J1070" s="4" t="s">
        <v>3</v>
      </c>
      <c r="K1070" s="4" t="s">
        <v>4</v>
      </c>
      <c r="L1070" s="4" t="s">
        <v>5</v>
      </c>
      <c r="M1070" s="6">
        <v>1</v>
      </c>
      <c r="N1070" s="7">
        <v>82.47</v>
      </c>
      <c r="O1070" s="8">
        <v>0.1</v>
      </c>
      <c r="P1070" s="7">
        <v>42.73</v>
      </c>
      <c r="Q1070" s="7">
        <f t="shared" si="128"/>
        <v>74.222999999999999</v>
      </c>
      <c r="R1070" s="7">
        <f t="shared" si="129"/>
        <v>42.73</v>
      </c>
      <c r="S1070" s="7">
        <f t="shared" si="130"/>
        <v>31.493000000000002</v>
      </c>
      <c r="T1070" s="9">
        <f t="shared" si="131"/>
        <v>0.42430243994449163</v>
      </c>
      <c r="U1070" s="10">
        <v>1</v>
      </c>
    </row>
    <row r="1071" spans="1:21" ht="15.6" x14ac:dyDescent="0.3">
      <c r="A1071" s="11">
        <v>63</v>
      </c>
      <c r="B1071" s="12">
        <v>46185</v>
      </c>
      <c r="C1071" s="4">
        <f t="shared" si="132"/>
        <v>2026</v>
      </c>
      <c r="D1071" s="5">
        <f t="shared" si="133"/>
        <v>2</v>
      </c>
      <c r="E1071" s="4">
        <f t="shared" si="134"/>
        <v>6</v>
      </c>
      <c r="F1071" s="3" t="str">
        <f t="shared" si="135"/>
        <v>Jun</v>
      </c>
      <c r="G1071" s="13" t="s">
        <v>6</v>
      </c>
      <c r="H1071" s="13" t="s">
        <v>7</v>
      </c>
      <c r="I1071" s="13" t="s">
        <v>28</v>
      </c>
      <c r="J1071" s="13" t="s">
        <v>3</v>
      </c>
      <c r="K1071" s="13" t="s">
        <v>14</v>
      </c>
      <c r="L1071" s="13" t="s">
        <v>48</v>
      </c>
      <c r="M1071" s="14">
        <v>1</v>
      </c>
      <c r="N1071" s="15">
        <v>166.91</v>
      </c>
      <c r="O1071" s="16">
        <v>0</v>
      </c>
      <c r="P1071" s="15">
        <v>85.58</v>
      </c>
      <c r="Q1071" s="15">
        <f t="shared" si="128"/>
        <v>166.91</v>
      </c>
      <c r="R1071" s="15">
        <f t="shared" si="129"/>
        <v>85.58</v>
      </c>
      <c r="S1071" s="15">
        <f t="shared" si="130"/>
        <v>81.33</v>
      </c>
      <c r="T1071" s="17">
        <f t="shared" si="131"/>
        <v>0.48726858786172189</v>
      </c>
      <c r="U1071" s="18">
        <v>1</v>
      </c>
    </row>
    <row r="1072" spans="1:21" ht="15.6" x14ac:dyDescent="0.3">
      <c r="A1072" s="2">
        <v>190</v>
      </c>
      <c r="B1072" s="3">
        <v>46185</v>
      </c>
      <c r="C1072" s="4">
        <f t="shared" si="132"/>
        <v>2026</v>
      </c>
      <c r="D1072" s="5">
        <f t="shared" si="133"/>
        <v>2</v>
      </c>
      <c r="E1072" s="4">
        <f t="shared" si="134"/>
        <v>6</v>
      </c>
      <c r="F1072" s="3" t="str">
        <f t="shared" si="135"/>
        <v>Jun</v>
      </c>
      <c r="G1072" s="4" t="s">
        <v>0</v>
      </c>
      <c r="H1072" s="4" t="s">
        <v>1</v>
      </c>
      <c r="I1072" s="4" t="s">
        <v>19</v>
      </c>
      <c r="J1072" s="4" t="s">
        <v>16</v>
      </c>
      <c r="K1072" s="4" t="s">
        <v>14</v>
      </c>
      <c r="L1072" s="4" t="s">
        <v>32</v>
      </c>
      <c r="M1072" s="6">
        <v>1</v>
      </c>
      <c r="N1072" s="7">
        <v>45.99</v>
      </c>
      <c r="O1072" s="8">
        <v>0</v>
      </c>
      <c r="P1072" s="7">
        <v>18.579999999999998</v>
      </c>
      <c r="Q1072" s="7">
        <f t="shared" si="128"/>
        <v>45.99</v>
      </c>
      <c r="R1072" s="7">
        <f t="shared" si="129"/>
        <v>18.579999999999998</v>
      </c>
      <c r="S1072" s="7">
        <f t="shared" si="130"/>
        <v>27.410000000000004</v>
      </c>
      <c r="T1072" s="9">
        <f t="shared" si="131"/>
        <v>0.59599913024570561</v>
      </c>
      <c r="U1072" s="10">
        <v>1</v>
      </c>
    </row>
    <row r="1073" spans="1:21" ht="15.6" x14ac:dyDescent="0.3">
      <c r="A1073" s="11">
        <v>268</v>
      </c>
      <c r="B1073" s="12">
        <v>46185</v>
      </c>
      <c r="C1073" s="4">
        <f t="shared" si="132"/>
        <v>2026</v>
      </c>
      <c r="D1073" s="5">
        <f t="shared" si="133"/>
        <v>2</v>
      </c>
      <c r="E1073" s="4">
        <f t="shared" si="134"/>
        <v>6</v>
      </c>
      <c r="F1073" s="3" t="str">
        <f t="shared" si="135"/>
        <v>Jun</v>
      </c>
      <c r="G1073" s="13" t="s">
        <v>20</v>
      </c>
      <c r="H1073" s="13" t="s">
        <v>47</v>
      </c>
      <c r="I1073" s="13" t="s">
        <v>19</v>
      </c>
      <c r="J1073" s="13" t="s">
        <v>16</v>
      </c>
      <c r="K1073" s="13" t="s">
        <v>34</v>
      </c>
      <c r="L1073" s="13" t="s">
        <v>42</v>
      </c>
      <c r="M1073" s="14">
        <v>1</v>
      </c>
      <c r="N1073" s="15">
        <v>37.01</v>
      </c>
      <c r="O1073" s="16">
        <v>0.05</v>
      </c>
      <c r="P1073" s="15">
        <v>14.18</v>
      </c>
      <c r="Q1073" s="15">
        <f t="shared" si="128"/>
        <v>35.159499999999994</v>
      </c>
      <c r="R1073" s="15">
        <f t="shared" si="129"/>
        <v>14.18</v>
      </c>
      <c r="S1073" s="15">
        <f t="shared" si="130"/>
        <v>20.979499999999994</v>
      </c>
      <c r="T1073" s="17">
        <f t="shared" si="131"/>
        <v>0.59669506107879799</v>
      </c>
      <c r="U1073" s="18">
        <v>1</v>
      </c>
    </row>
    <row r="1074" spans="1:21" ht="15.6" x14ac:dyDescent="0.3">
      <c r="A1074" s="2">
        <v>691</v>
      </c>
      <c r="B1074" s="3">
        <v>46185</v>
      </c>
      <c r="C1074" s="4">
        <f t="shared" si="132"/>
        <v>2026</v>
      </c>
      <c r="D1074" s="5">
        <f t="shared" si="133"/>
        <v>2</v>
      </c>
      <c r="E1074" s="4">
        <f t="shared" si="134"/>
        <v>6</v>
      </c>
      <c r="F1074" s="3" t="str">
        <f t="shared" si="135"/>
        <v>Jun</v>
      </c>
      <c r="G1074" s="4" t="s">
        <v>20</v>
      </c>
      <c r="H1074" s="4" t="s">
        <v>33</v>
      </c>
      <c r="I1074" s="4" t="s">
        <v>28</v>
      </c>
      <c r="J1074" s="4" t="s">
        <v>16</v>
      </c>
      <c r="K1074" s="4" t="s">
        <v>9</v>
      </c>
      <c r="L1074" s="4" t="s">
        <v>17</v>
      </c>
      <c r="M1074" s="6">
        <v>5</v>
      </c>
      <c r="N1074" s="7">
        <v>140.9</v>
      </c>
      <c r="O1074" s="8">
        <v>0</v>
      </c>
      <c r="P1074" s="7">
        <v>80.16</v>
      </c>
      <c r="Q1074" s="7">
        <f t="shared" si="128"/>
        <v>704.5</v>
      </c>
      <c r="R1074" s="7">
        <f t="shared" si="129"/>
        <v>400.79999999999995</v>
      </c>
      <c r="S1074" s="7">
        <f t="shared" si="130"/>
        <v>303.70000000000005</v>
      </c>
      <c r="T1074" s="9">
        <f t="shared" si="131"/>
        <v>0.43108587650816188</v>
      </c>
      <c r="U1074" s="10">
        <v>1</v>
      </c>
    </row>
    <row r="1075" spans="1:21" ht="15.6" x14ac:dyDescent="0.3">
      <c r="A1075" s="11">
        <v>810</v>
      </c>
      <c r="B1075" s="12">
        <v>46185</v>
      </c>
      <c r="C1075" s="4">
        <f t="shared" si="132"/>
        <v>2026</v>
      </c>
      <c r="D1075" s="5">
        <f t="shared" si="133"/>
        <v>2</v>
      </c>
      <c r="E1075" s="4">
        <f t="shared" si="134"/>
        <v>6</v>
      </c>
      <c r="F1075" s="3" t="str">
        <f t="shared" si="135"/>
        <v>Jun</v>
      </c>
      <c r="G1075" s="13" t="s">
        <v>6</v>
      </c>
      <c r="H1075" s="13" t="s">
        <v>43</v>
      </c>
      <c r="I1075" s="13" t="s">
        <v>19</v>
      </c>
      <c r="J1075" s="13" t="s">
        <v>13</v>
      </c>
      <c r="K1075" s="13" t="s">
        <v>34</v>
      </c>
      <c r="L1075" s="13" t="s">
        <v>42</v>
      </c>
      <c r="M1075" s="14">
        <v>3</v>
      </c>
      <c r="N1075" s="15">
        <v>36.659999999999997</v>
      </c>
      <c r="O1075" s="16">
        <v>0</v>
      </c>
      <c r="P1075" s="15">
        <v>13.55</v>
      </c>
      <c r="Q1075" s="15">
        <f t="shared" si="128"/>
        <v>109.97999999999999</v>
      </c>
      <c r="R1075" s="15">
        <f t="shared" si="129"/>
        <v>40.650000000000006</v>
      </c>
      <c r="S1075" s="15">
        <f t="shared" si="130"/>
        <v>69.329999999999984</v>
      </c>
      <c r="T1075" s="17">
        <f t="shared" si="131"/>
        <v>0.63038734315330047</v>
      </c>
      <c r="U1075" s="18">
        <v>1</v>
      </c>
    </row>
    <row r="1076" spans="1:21" ht="15.6" x14ac:dyDescent="0.3">
      <c r="A1076" s="2">
        <v>855</v>
      </c>
      <c r="B1076" s="3">
        <v>46185</v>
      </c>
      <c r="C1076" s="4">
        <f t="shared" si="132"/>
        <v>2026</v>
      </c>
      <c r="D1076" s="5">
        <f t="shared" si="133"/>
        <v>2</v>
      </c>
      <c r="E1076" s="4">
        <f t="shared" si="134"/>
        <v>6</v>
      </c>
      <c r="F1076" s="3" t="str">
        <f t="shared" si="135"/>
        <v>Jun</v>
      </c>
      <c r="G1076" s="4" t="s">
        <v>6</v>
      </c>
      <c r="H1076" s="4" t="s">
        <v>27</v>
      </c>
      <c r="I1076" s="4" t="s">
        <v>2</v>
      </c>
      <c r="J1076" s="4" t="s">
        <v>16</v>
      </c>
      <c r="K1076" s="4" t="s">
        <v>14</v>
      </c>
      <c r="L1076" s="4" t="s">
        <v>15</v>
      </c>
      <c r="M1076" s="6">
        <v>1</v>
      </c>
      <c r="N1076" s="7">
        <v>36.299999999999997</v>
      </c>
      <c r="O1076" s="8">
        <v>0.1</v>
      </c>
      <c r="P1076" s="7">
        <v>13.69</v>
      </c>
      <c r="Q1076" s="7">
        <f t="shared" si="128"/>
        <v>32.67</v>
      </c>
      <c r="R1076" s="7">
        <f t="shared" si="129"/>
        <v>13.69</v>
      </c>
      <c r="S1076" s="7">
        <f t="shared" si="130"/>
        <v>18.980000000000004</v>
      </c>
      <c r="T1076" s="9">
        <f t="shared" si="131"/>
        <v>0.58096112641567199</v>
      </c>
      <c r="U1076" s="10">
        <v>1</v>
      </c>
    </row>
    <row r="1077" spans="1:21" ht="15.6" x14ac:dyDescent="0.3">
      <c r="A1077" s="11">
        <v>1612</v>
      </c>
      <c r="B1077" s="12">
        <v>46185</v>
      </c>
      <c r="C1077" s="4">
        <f t="shared" si="132"/>
        <v>2026</v>
      </c>
      <c r="D1077" s="5">
        <f t="shared" si="133"/>
        <v>2</v>
      </c>
      <c r="E1077" s="4">
        <f t="shared" si="134"/>
        <v>6</v>
      </c>
      <c r="F1077" s="3" t="str">
        <f t="shared" si="135"/>
        <v>Jun</v>
      </c>
      <c r="G1077" s="13" t="s">
        <v>11</v>
      </c>
      <c r="H1077" s="13" t="s">
        <v>52</v>
      </c>
      <c r="I1077" s="13" t="s">
        <v>2</v>
      </c>
      <c r="J1077" s="13" t="s">
        <v>13</v>
      </c>
      <c r="K1077" s="13" t="s">
        <v>23</v>
      </c>
      <c r="L1077" s="13" t="s">
        <v>51</v>
      </c>
      <c r="M1077" s="14">
        <v>2</v>
      </c>
      <c r="N1077" s="15">
        <v>120.64</v>
      </c>
      <c r="O1077" s="16">
        <v>0</v>
      </c>
      <c r="P1077" s="15">
        <v>61.66</v>
      </c>
      <c r="Q1077" s="15">
        <f t="shared" si="128"/>
        <v>241.28</v>
      </c>
      <c r="R1077" s="15">
        <f t="shared" si="129"/>
        <v>123.32</v>
      </c>
      <c r="S1077" s="15">
        <f t="shared" si="130"/>
        <v>117.96000000000001</v>
      </c>
      <c r="T1077" s="17">
        <f t="shared" si="131"/>
        <v>0.48889257294429711</v>
      </c>
      <c r="U1077" s="18">
        <v>1</v>
      </c>
    </row>
    <row r="1078" spans="1:21" ht="15.6" x14ac:dyDescent="0.3">
      <c r="A1078" s="2">
        <v>1704</v>
      </c>
      <c r="B1078" s="3">
        <v>46185</v>
      </c>
      <c r="C1078" s="4">
        <f t="shared" si="132"/>
        <v>2026</v>
      </c>
      <c r="D1078" s="5">
        <f t="shared" si="133"/>
        <v>2</v>
      </c>
      <c r="E1078" s="4">
        <f t="shared" si="134"/>
        <v>6</v>
      </c>
      <c r="F1078" s="3" t="str">
        <f t="shared" si="135"/>
        <v>Jun</v>
      </c>
      <c r="G1078" s="4" t="s">
        <v>11</v>
      </c>
      <c r="H1078" s="4" t="s">
        <v>52</v>
      </c>
      <c r="I1078" s="4" t="s">
        <v>2</v>
      </c>
      <c r="J1078" s="4" t="s">
        <v>3</v>
      </c>
      <c r="K1078" s="4" t="s">
        <v>14</v>
      </c>
      <c r="L1078" s="4" t="s">
        <v>32</v>
      </c>
      <c r="M1078" s="6">
        <v>1</v>
      </c>
      <c r="N1078" s="7">
        <v>47.07</v>
      </c>
      <c r="O1078" s="8">
        <v>0</v>
      </c>
      <c r="P1078" s="7">
        <v>18.7</v>
      </c>
      <c r="Q1078" s="7">
        <f t="shared" si="128"/>
        <v>47.07</v>
      </c>
      <c r="R1078" s="7">
        <f t="shared" si="129"/>
        <v>18.7</v>
      </c>
      <c r="S1078" s="7">
        <f t="shared" si="130"/>
        <v>28.37</v>
      </c>
      <c r="T1078" s="9">
        <f t="shared" si="131"/>
        <v>0.60271935415338862</v>
      </c>
      <c r="U1078" s="10">
        <v>1</v>
      </c>
    </row>
    <row r="1079" spans="1:21" ht="15.6" x14ac:dyDescent="0.3">
      <c r="A1079" s="11">
        <v>1857</v>
      </c>
      <c r="B1079" s="12">
        <v>46185</v>
      </c>
      <c r="C1079" s="4">
        <f t="shared" si="132"/>
        <v>2026</v>
      </c>
      <c r="D1079" s="5">
        <f t="shared" si="133"/>
        <v>2</v>
      </c>
      <c r="E1079" s="4">
        <f t="shared" si="134"/>
        <v>6</v>
      </c>
      <c r="F1079" s="3" t="str">
        <f t="shared" si="135"/>
        <v>Jun</v>
      </c>
      <c r="G1079" s="13" t="s">
        <v>11</v>
      </c>
      <c r="H1079" s="13" t="s">
        <v>18</v>
      </c>
      <c r="I1079" s="13" t="s">
        <v>28</v>
      </c>
      <c r="J1079" s="13" t="s">
        <v>16</v>
      </c>
      <c r="K1079" s="13" t="s">
        <v>9</v>
      </c>
      <c r="L1079" s="13" t="s">
        <v>37</v>
      </c>
      <c r="M1079" s="14">
        <v>2</v>
      </c>
      <c r="N1079" s="15">
        <v>154.94</v>
      </c>
      <c r="O1079" s="16">
        <v>0.05</v>
      </c>
      <c r="P1079" s="15">
        <v>77.260000000000005</v>
      </c>
      <c r="Q1079" s="15">
        <f t="shared" si="128"/>
        <v>294.38599999999997</v>
      </c>
      <c r="R1079" s="15">
        <f t="shared" si="129"/>
        <v>154.52000000000001</v>
      </c>
      <c r="S1079" s="15">
        <f t="shared" si="130"/>
        <v>139.86599999999996</v>
      </c>
      <c r="T1079" s="17">
        <f t="shared" si="131"/>
        <v>0.47511090880680457</v>
      </c>
      <c r="U1079" s="18">
        <v>1</v>
      </c>
    </row>
    <row r="1080" spans="1:21" ht="15.6" x14ac:dyDescent="0.3">
      <c r="A1080" s="2">
        <v>1888</v>
      </c>
      <c r="B1080" s="3">
        <v>46185</v>
      </c>
      <c r="C1080" s="4">
        <f t="shared" si="132"/>
        <v>2026</v>
      </c>
      <c r="D1080" s="5">
        <f t="shared" si="133"/>
        <v>2</v>
      </c>
      <c r="E1080" s="4">
        <f t="shared" si="134"/>
        <v>6</v>
      </c>
      <c r="F1080" s="3" t="str">
        <f t="shared" si="135"/>
        <v>Jun</v>
      </c>
      <c r="G1080" s="4" t="s">
        <v>6</v>
      </c>
      <c r="H1080" s="4" t="s">
        <v>43</v>
      </c>
      <c r="I1080" s="4" t="s">
        <v>2</v>
      </c>
      <c r="J1080" s="4" t="s">
        <v>3</v>
      </c>
      <c r="K1080" s="4" t="s">
        <v>14</v>
      </c>
      <c r="L1080" s="4" t="s">
        <v>32</v>
      </c>
      <c r="M1080" s="6">
        <v>1</v>
      </c>
      <c r="N1080" s="7">
        <v>45.97</v>
      </c>
      <c r="O1080" s="8">
        <v>0.05</v>
      </c>
      <c r="P1080" s="7">
        <v>18.41</v>
      </c>
      <c r="Q1080" s="7">
        <f t="shared" si="128"/>
        <v>43.671499999999995</v>
      </c>
      <c r="R1080" s="7">
        <f t="shared" si="129"/>
        <v>18.41</v>
      </c>
      <c r="S1080" s="7">
        <f t="shared" si="130"/>
        <v>25.261499999999995</v>
      </c>
      <c r="T1080" s="9">
        <f t="shared" si="131"/>
        <v>0.57844360738696854</v>
      </c>
      <c r="U1080" s="10">
        <v>1</v>
      </c>
    </row>
    <row r="1081" spans="1:21" ht="15.6" x14ac:dyDescent="0.3">
      <c r="A1081" s="11">
        <v>2683</v>
      </c>
      <c r="B1081" s="12">
        <v>46185</v>
      </c>
      <c r="C1081" s="4">
        <f t="shared" si="132"/>
        <v>2026</v>
      </c>
      <c r="D1081" s="5">
        <f t="shared" si="133"/>
        <v>2</v>
      </c>
      <c r="E1081" s="4">
        <f t="shared" si="134"/>
        <v>6</v>
      </c>
      <c r="F1081" s="3" t="str">
        <f t="shared" si="135"/>
        <v>Jun</v>
      </c>
      <c r="G1081" s="13" t="s">
        <v>20</v>
      </c>
      <c r="H1081" s="13" t="s">
        <v>33</v>
      </c>
      <c r="I1081" s="13" t="s">
        <v>2</v>
      </c>
      <c r="J1081" s="13" t="s">
        <v>3</v>
      </c>
      <c r="K1081" s="13" t="s">
        <v>23</v>
      </c>
      <c r="L1081" s="13" t="s">
        <v>29</v>
      </c>
      <c r="M1081" s="14">
        <v>1</v>
      </c>
      <c r="N1081" s="15">
        <v>198.64</v>
      </c>
      <c r="O1081" s="16">
        <v>0.05</v>
      </c>
      <c r="P1081" s="15">
        <v>101.89</v>
      </c>
      <c r="Q1081" s="15">
        <f t="shared" si="128"/>
        <v>188.70799999999997</v>
      </c>
      <c r="R1081" s="15">
        <f t="shared" si="129"/>
        <v>101.89</v>
      </c>
      <c r="S1081" s="15">
        <f t="shared" si="130"/>
        <v>86.817999999999969</v>
      </c>
      <c r="T1081" s="17">
        <f t="shared" si="131"/>
        <v>0.46006528605040581</v>
      </c>
      <c r="U1081" s="18">
        <v>1</v>
      </c>
    </row>
    <row r="1082" spans="1:21" ht="15.6" x14ac:dyDescent="0.3">
      <c r="A1082" s="2">
        <v>4211</v>
      </c>
      <c r="B1082" s="3">
        <v>46185</v>
      </c>
      <c r="C1082" s="4">
        <f t="shared" si="132"/>
        <v>2026</v>
      </c>
      <c r="D1082" s="5">
        <f t="shared" si="133"/>
        <v>2</v>
      </c>
      <c r="E1082" s="4">
        <f t="shared" si="134"/>
        <v>6</v>
      </c>
      <c r="F1082" s="3" t="str">
        <f t="shared" si="135"/>
        <v>Jun</v>
      </c>
      <c r="G1082" s="4" t="s">
        <v>11</v>
      </c>
      <c r="H1082" s="4" t="s">
        <v>18</v>
      </c>
      <c r="I1082" s="4" t="s">
        <v>2</v>
      </c>
      <c r="J1082" s="4" t="s">
        <v>13</v>
      </c>
      <c r="K1082" s="4" t="s">
        <v>14</v>
      </c>
      <c r="L1082" s="4" t="s">
        <v>48</v>
      </c>
      <c r="M1082" s="6">
        <v>5</v>
      </c>
      <c r="N1082" s="7">
        <v>168.57</v>
      </c>
      <c r="O1082" s="8">
        <v>0</v>
      </c>
      <c r="P1082" s="7">
        <v>88.65</v>
      </c>
      <c r="Q1082" s="7">
        <f t="shared" si="128"/>
        <v>842.84999999999991</v>
      </c>
      <c r="R1082" s="7">
        <f t="shared" si="129"/>
        <v>443.25</v>
      </c>
      <c r="S1082" s="7">
        <f t="shared" si="130"/>
        <v>399.59999999999991</v>
      </c>
      <c r="T1082" s="9">
        <f t="shared" si="131"/>
        <v>0.47410571276027758</v>
      </c>
      <c r="U1082" s="10">
        <v>1</v>
      </c>
    </row>
    <row r="1083" spans="1:21" ht="15.6" x14ac:dyDescent="0.3">
      <c r="A1083" s="11">
        <v>4353</v>
      </c>
      <c r="B1083" s="12">
        <v>46185</v>
      </c>
      <c r="C1083" s="4">
        <f t="shared" si="132"/>
        <v>2026</v>
      </c>
      <c r="D1083" s="5">
        <f t="shared" si="133"/>
        <v>2</v>
      </c>
      <c r="E1083" s="4">
        <f t="shared" si="134"/>
        <v>6</v>
      </c>
      <c r="F1083" s="3" t="str">
        <f t="shared" si="135"/>
        <v>Jun</v>
      </c>
      <c r="G1083" s="13" t="s">
        <v>6</v>
      </c>
      <c r="H1083" s="13" t="s">
        <v>27</v>
      </c>
      <c r="I1083" s="13" t="s">
        <v>19</v>
      </c>
      <c r="J1083" s="13" t="s">
        <v>13</v>
      </c>
      <c r="K1083" s="13" t="s">
        <v>14</v>
      </c>
      <c r="L1083" s="13" t="s">
        <v>15</v>
      </c>
      <c r="M1083" s="14">
        <v>1</v>
      </c>
      <c r="N1083" s="15">
        <v>36.65</v>
      </c>
      <c r="O1083" s="16">
        <v>0</v>
      </c>
      <c r="P1083" s="15">
        <v>13.97</v>
      </c>
      <c r="Q1083" s="15">
        <f t="shared" si="128"/>
        <v>36.65</v>
      </c>
      <c r="R1083" s="15">
        <f t="shared" si="129"/>
        <v>13.97</v>
      </c>
      <c r="S1083" s="15">
        <f t="shared" si="130"/>
        <v>22.68</v>
      </c>
      <c r="T1083" s="17">
        <f t="shared" si="131"/>
        <v>0.61882673942701227</v>
      </c>
      <c r="U1083" s="18">
        <v>1</v>
      </c>
    </row>
    <row r="1084" spans="1:21" ht="15.6" x14ac:dyDescent="0.3">
      <c r="A1084" s="2">
        <v>5020</v>
      </c>
      <c r="B1084" s="3">
        <v>46185</v>
      </c>
      <c r="C1084" s="4">
        <f t="shared" si="132"/>
        <v>2026</v>
      </c>
      <c r="D1084" s="5">
        <f t="shared" si="133"/>
        <v>2</v>
      </c>
      <c r="E1084" s="4">
        <f t="shared" si="134"/>
        <v>6</v>
      </c>
      <c r="F1084" s="3" t="str">
        <f t="shared" si="135"/>
        <v>Jun</v>
      </c>
      <c r="G1084" s="4" t="s">
        <v>11</v>
      </c>
      <c r="H1084" s="4" t="s">
        <v>25</v>
      </c>
      <c r="I1084" s="4" t="s">
        <v>19</v>
      </c>
      <c r="J1084" s="4" t="s">
        <v>3</v>
      </c>
      <c r="K1084" s="4" t="s">
        <v>14</v>
      </c>
      <c r="L1084" s="4" t="s">
        <v>15</v>
      </c>
      <c r="M1084" s="6">
        <v>2</v>
      </c>
      <c r="N1084" s="7">
        <v>35.450000000000003</v>
      </c>
      <c r="O1084" s="8">
        <v>0.05</v>
      </c>
      <c r="P1084" s="7">
        <v>13.39</v>
      </c>
      <c r="Q1084" s="7">
        <f t="shared" si="128"/>
        <v>67.355000000000004</v>
      </c>
      <c r="R1084" s="7">
        <f t="shared" si="129"/>
        <v>26.78</v>
      </c>
      <c r="S1084" s="7">
        <f t="shared" si="130"/>
        <v>40.575000000000003</v>
      </c>
      <c r="T1084" s="9">
        <f t="shared" si="131"/>
        <v>0.60240516665429444</v>
      </c>
      <c r="U1084" s="10">
        <v>1</v>
      </c>
    </row>
    <row r="1085" spans="1:21" ht="15.6" x14ac:dyDescent="0.3">
      <c r="A1085" s="11">
        <v>564</v>
      </c>
      <c r="B1085" s="12">
        <v>46186</v>
      </c>
      <c r="C1085" s="4">
        <f t="shared" si="132"/>
        <v>2026</v>
      </c>
      <c r="D1085" s="5">
        <f t="shared" si="133"/>
        <v>2</v>
      </c>
      <c r="E1085" s="4">
        <f t="shared" si="134"/>
        <v>6</v>
      </c>
      <c r="F1085" s="3" t="str">
        <f t="shared" si="135"/>
        <v>Jun</v>
      </c>
      <c r="G1085" s="13" t="s">
        <v>11</v>
      </c>
      <c r="H1085" s="13" t="s">
        <v>25</v>
      </c>
      <c r="I1085" s="13" t="s">
        <v>19</v>
      </c>
      <c r="J1085" s="13" t="s">
        <v>13</v>
      </c>
      <c r="K1085" s="13" t="s">
        <v>14</v>
      </c>
      <c r="L1085" s="13" t="s">
        <v>32</v>
      </c>
      <c r="M1085" s="14">
        <v>3</v>
      </c>
      <c r="N1085" s="15">
        <v>45.82</v>
      </c>
      <c r="O1085" s="16">
        <v>0.1</v>
      </c>
      <c r="P1085" s="15">
        <v>18.61</v>
      </c>
      <c r="Q1085" s="15">
        <f t="shared" si="128"/>
        <v>123.71400000000001</v>
      </c>
      <c r="R1085" s="15">
        <f t="shared" si="129"/>
        <v>55.83</v>
      </c>
      <c r="S1085" s="15">
        <f t="shared" si="130"/>
        <v>67.884000000000015</v>
      </c>
      <c r="T1085" s="17">
        <f t="shared" si="131"/>
        <v>0.54871720258014456</v>
      </c>
      <c r="U1085" s="18">
        <v>1</v>
      </c>
    </row>
    <row r="1086" spans="1:21" ht="15.6" x14ac:dyDescent="0.3">
      <c r="A1086" s="2">
        <v>736</v>
      </c>
      <c r="B1086" s="3">
        <v>46186</v>
      </c>
      <c r="C1086" s="4">
        <f t="shared" si="132"/>
        <v>2026</v>
      </c>
      <c r="D1086" s="5">
        <f t="shared" si="133"/>
        <v>2</v>
      </c>
      <c r="E1086" s="4">
        <f t="shared" si="134"/>
        <v>6</v>
      </c>
      <c r="F1086" s="3" t="str">
        <f t="shared" si="135"/>
        <v>Jun</v>
      </c>
      <c r="G1086" s="4" t="s">
        <v>20</v>
      </c>
      <c r="H1086" s="4" t="s">
        <v>47</v>
      </c>
      <c r="I1086" s="4" t="s">
        <v>19</v>
      </c>
      <c r="J1086" s="4" t="s">
        <v>16</v>
      </c>
      <c r="K1086" s="4" t="s">
        <v>9</v>
      </c>
      <c r="L1086" s="4" t="s">
        <v>37</v>
      </c>
      <c r="M1086" s="6">
        <v>1</v>
      </c>
      <c r="N1086" s="7">
        <v>152.78</v>
      </c>
      <c r="O1086" s="8">
        <v>0</v>
      </c>
      <c r="P1086" s="7">
        <v>78.540000000000006</v>
      </c>
      <c r="Q1086" s="7">
        <f t="shared" si="128"/>
        <v>152.78</v>
      </c>
      <c r="R1086" s="7">
        <f t="shared" si="129"/>
        <v>78.540000000000006</v>
      </c>
      <c r="S1086" s="7">
        <f t="shared" si="130"/>
        <v>74.239999999999995</v>
      </c>
      <c r="T1086" s="9">
        <f t="shared" si="131"/>
        <v>0.48592747741851022</v>
      </c>
      <c r="U1086" s="10">
        <v>1</v>
      </c>
    </row>
    <row r="1087" spans="1:21" ht="15.6" x14ac:dyDescent="0.3">
      <c r="A1087" s="11">
        <v>1300</v>
      </c>
      <c r="B1087" s="12">
        <v>46186</v>
      </c>
      <c r="C1087" s="4">
        <f t="shared" si="132"/>
        <v>2026</v>
      </c>
      <c r="D1087" s="5">
        <f t="shared" si="133"/>
        <v>2</v>
      </c>
      <c r="E1087" s="4">
        <f t="shared" si="134"/>
        <v>6</v>
      </c>
      <c r="F1087" s="3" t="str">
        <f t="shared" si="135"/>
        <v>Jun</v>
      </c>
      <c r="G1087" s="13" t="s">
        <v>6</v>
      </c>
      <c r="H1087" s="13" t="s">
        <v>27</v>
      </c>
      <c r="I1087" s="13" t="s">
        <v>2</v>
      </c>
      <c r="J1087" s="13" t="s">
        <v>13</v>
      </c>
      <c r="K1087" s="13" t="s">
        <v>4</v>
      </c>
      <c r="L1087" s="13" t="s">
        <v>22</v>
      </c>
      <c r="M1087" s="14">
        <v>1</v>
      </c>
      <c r="N1087" s="15">
        <v>49.76</v>
      </c>
      <c r="O1087" s="16">
        <v>0.05</v>
      </c>
      <c r="P1087" s="15">
        <v>22.58</v>
      </c>
      <c r="Q1087" s="15">
        <f t="shared" si="128"/>
        <v>47.271999999999998</v>
      </c>
      <c r="R1087" s="15">
        <f t="shared" si="129"/>
        <v>22.58</v>
      </c>
      <c r="S1087" s="15">
        <f t="shared" si="130"/>
        <v>24.692</v>
      </c>
      <c r="T1087" s="17">
        <f t="shared" si="131"/>
        <v>0.52233880521238796</v>
      </c>
      <c r="U1087" s="18">
        <v>1</v>
      </c>
    </row>
    <row r="1088" spans="1:21" ht="15.6" x14ac:dyDescent="0.3">
      <c r="A1088" s="2">
        <v>1948</v>
      </c>
      <c r="B1088" s="3">
        <v>46186</v>
      </c>
      <c r="C1088" s="4">
        <f t="shared" si="132"/>
        <v>2026</v>
      </c>
      <c r="D1088" s="5">
        <f t="shared" si="133"/>
        <v>2</v>
      </c>
      <c r="E1088" s="4">
        <f t="shared" si="134"/>
        <v>6</v>
      </c>
      <c r="F1088" s="3" t="str">
        <f t="shared" si="135"/>
        <v>Jun</v>
      </c>
      <c r="G1088" s="4" t="s">
        <v>20</v>
      </c>
      <c r="H1088" s="4" t="s">
        <v>33</v>
      </c>
      <c r="I1088" s="4" t="s">
        <v>19</v>
      </c>
      <c r="J1088" s="4" t="s">
        <v>13</v>
      </c>
      <c r="K1088" s="4" t="s">
        <v>9</v>
      </c>
      <c r="L1088" s="4" t="s">
        <v>37</v>
      </c>
      <c r="M1088" s="6">
        <v>1</v>
      </c>
      <c r="N1088" s="7">
        <v>157.6</v>
      </c>
      <c r="O1088" s="8">
        <v>0.05</v>
      </c>
      <c r="P1088" s="7">
        <v>79.34</v>
      </c>
      <c r="Q1088" s="7">
        <f t="shared" si="128"/>
        <v>149.72</v>
      </c>
      <c r="R1088" s="7">
        <f t="shared" si="129"/>
        <v>79.34</v>
      </c>
      <c r="S1088" s="7">
        <f t="shared" si="130"/>
        <v>70.38</v>
      </c>
      <c r="T1088" s="9">
        <f t="shared" si="131"/>
        <v>0.47007747795885652</v>
      </c>
      <c r="U1088" s="10">
        <v>1</v>
      </c>
    </row>
    <row r="1089" spans="1:21" ht="15.6" x14ac:dyDescent="0.3">
      <c r="A1089" s="11">
        <v>2272</v>
      </c>
      <c r="B1089" s="12">
        <v>46186</v>
      </c>
      <c r="C1089" s="4">
        <f t="shared" si="132"/>
        <v>2026</v>
      </c>
      <c r="D1089" s="5">
        <f t="shared" si="133"/>
        <v>2</v>
      </c>
      <c r="E1089" s="4">
        <f t="shared" si="134"/>
        <v>6</v>
      </c>
      <c r="F1089" s="3" t="str">
        <f t="shared" si="135"/>
        <v>Jun</v>
      </c>
      <c r="G1089" s="13" t="s">
        <v>20</v>
      </c>
      <c r="H1089" s="13" t="s">
        <v>33</v>
      </c>
      <c r="I1089" s="13" t="s">
        <v>2</v>
      </c>
      <c r="J1089" s="13" t="s">
        <v>3</v>
      </c>
      <c r="K1089" s="13" t="s">
        <v>34</v>
      </c>
      <c r="L1089" s="13" t="s">
        <v>38</v>
      </c>
      <c r="M1089" s="14">
        <v>1</v>
      </c>
      <c r="N1089" s="15">
        <v>125.01</v>
      </c>
      <c r="O1089" s="16">
        <v>0.15</v>
      </c>
      <c r="P1089" s="15">
        <v>70.39</v>
      </c>
      <c r="Q1089" s="15">
        <f t="shared" si="128"/>
        <v>106.2585</v>
      </c>
      <c r="R1089" s="15">
        <f t="shared" si="129"/>
        <v>70.39</v>
      </c>
      <c r="S1089" s="15">
        <f t="shared" si="130"/>
        <v>35.868499999999997</v>
      </c>
      <c r="T1089" s="17">
        <f t="shared" si="131"/>
        <v>0.33755887764272974</v>
      </c>
      <c r="U1089" s="18">
        <v>1</v>
      </c>
    </row>
    <row r="1090" spans="1:21" ht="15.6" x14ac:dyDescent="0.3">
      <c r="A1090" s="2">
        <v>2680</v>
      </c>
      <c r="B1090" s="3">
        <v>46186</v>
      </c>
      <c r="C1090" s="4">
        <f t="shared" si="132"/>
        <v>2026</v>
      </c>
      <c r="D1090" s="5">
        <f t="shared" si="133"/>
        <v>2</v>
      </c>
      <c r="E1090" s="4">
        <f t="shared" si="134"/>
        <v>6</v>
      </c>
      <c r="F1090" s="3" t="str">
        <f t="shared" si="135"/>
        <v>Jun</v>
      </c>
      <c r="G1090" s="4" t="s">
        <v>6</v>
      </c>
      <c r="H1090" s="4" t="s">
        <v>49</v>
      </c>
      <c r="I1090" s="4" t="s">
        <v>2</v>
      </c>
      <c r="J1090" s="4" t="s">
        <v>3</v>
      </c>
      <c r="K1090" s="4" t="s">
        <v>9</v>
      </c>
      <c r="L1090" s="4" t="s">
        <v>10</v>
      </c>
      <c r="M1090" s="6">
        <v>1</v>
      </c>
      <c r="N1090" s="7">
        <v>93.59</v>
      </c>
      <c r="O1090" s="8">
        <v>0.15</v>
      </c>
      <c r="P1090" s="7">
        <v>46.48</v>
      </c>
      <c r="Q1090" s="7">
        <f t="shared" ref="Q1090:Q1153" si="136">M1090*N1090*(1-O1090)</f>
        <v>79.551500000000004</v>
      </c>
      <c r="R1090" s="7">
        <f t="shared" ref="R1090:R1153" si="137">M1090*P1090</f>
        <v>46.48</v>
      </c>
      <c r="S1090" s="7">
        <f t="shared" ref="S1090:S1153" si="138">Q1090-R1090</f>
        <v>33.071500000000007</v>
      </c>
      <c r="T1090" s="9">
        <f t="shared" ref="T1090:T1153" si="139">IFERROR(S1090/Q1090,0)</f>
        <v>0.41572440494522422</v>
      </c>
      <c r="U1090" s="10">
        <v>1</v>
      </c>
    </row>
    <row r="1091" spans="1:21" ht="15.6" x14ac:dyDescent="0.3">
      <c r="A1091" s="11">
        <v>4178</v>
      </c>
      <c r="B1091" s="12">
        <v>46186</v>
      </c>
      <c r="C1091" s="4">
        <f t="shared" ref="C1091:C1154" si="140">YEAR(B1091)</f>
        <v>2026</v>
      </c>
      <c r="D1091" s="5">
        <f t="shared" ref="D1091:D1154" si="141">ROUNDUP(MONTH(B1091)/3,0)</f>
        <v>2</v>
      </c>
      <c r="E1091" s="4">
        <f t="shared" ref="E1091:E1154" si="142">MONTH(B1091)</f>
        <v>6</v>
      </c>
      <c r="F1091" s="3" t="str">
        <f t="shared" ref="F1091:F1154" si="143">TEXT(B1091,"MMM")</f>
        <v>Jun</v>
      </c>
      <c r="G1091" s="13" t="s">
        <v>11</v>
      </c>
      <c r="H1091" s="13" t="s">
        <v>12</v>
      </c>
      <c r="I1091" s="13" t="s">
        <v>19</v>
      </c>
      <c r="J1091" s="13" t="s">
        <v>3</v>
      </c>
      <c r="K1091" s="13" t="s">
        <v>9</v>
      </c>
      <c r="L1091" s="13" t="s">
        <v>17</v>
      </c>
      <c r="M1091" s="14">
        <v>4</v>
      </c>
      <c r="N1091" s="15">
        <v>143.9</v>
      </c>
      <c r="O1091" s="16">
        <v>0.05</v>
      </c>
      <c r="P1091" s="15">
        <v>79.709999999999994</v>
      </c>
      <c r="Q1091" s="15">
        <f t="shared" si="136"/>
        <v>546.82000000000005</v>
      </c>
      <c r="R1091" s="15">
        <f t="shared" si="137"/>
        <v>318.83999999999997</v>
      </c>
      <c r="S1091" s="15">
        <f t="shared" si="138"/>
        <v>227.98000000000008</v>
      </c>
      <c r="T1091" s="17">
        <f t="shared" si="139"/>
        <v>0.41691964448996022</v>
      </c>
      <c r="U1091" s="18">
        <v>1</v>
      </c>
    </row>
    <row r="1092" spans="1:21" ht="15.6" x14ac:dyDescent="0.3">
      <c r="A1092" s="2">
        <v>4272</v>
      </c>
      <c r="B1092" s="3">
        <v>46186</v>
      </c>
      <c r="C1092" s="4">
        <f t="shared" si="140"/>
        <v>2026</v>
      </c>
      <c r="D1092" s="5">
        <f t="shared" si="141"/>
        <v>2</v>
      </c>
      <c r="E1092" s="4">
        <f t="shared" si="142"/>
        <v>6</v>
      </c>
      <c r="F1092" s="3" t="str">
        <f t="shared" si="143"/>
        <v>Jun</v>
      </c>
      <c r="G1092" s="4" t="s">
        <v>20</v>
      </c>
      <c r="H1092" s="4" t="s">
        <v>31</v>
      </c>
      <c r="I1092" s="4" t="s">
        <v>28</v>
      </c>
      <c r="J1092" s="4" t="s">
        <v>3</v>
      </c>
      <c r="K1092" s="4" t="s">
        <v>23</v>
      </c>
      <c r="L1092" s="4" t="s">
        <v>29</v>
      </c>
      <c r="M1092" s="6">
        <v>4</v>
      </c>
      <c r="N1092" s="7">
        <v>190.97</v>
      </c>
      <c r="O1092" s="8">
        <v>0</v>
      </c>
      <c r="P1092" s="7">
        <v>103.36</v>
      </c>
      <c r="Q1092" s="7">
        <f t="shared" si="136"/>
        <v>763.88</v>
      </c>
      <c r="R1092" s="7">
        <f t="shared" si="137"/>
        <v>413.44</v>
      </c>
      <c r="S1092" s="7">
        <f t="shared" si="138"/>
        <v>350.44</v>
      </c>
      <c r="T1092" s="9">
        <f t="shared" si="139"/>
        <v>0.45876315651673039</v>
      </c>
      <c r="U1092" s="10">
        <v>1</v>
      </c>
    </row>
    <row r="1093" spans="1:21" ht="15.6" x14ac:dyDescent="0.3">
      <c r="A1093" s="11">
        <v>4713</v>
      </c>
      <c r="B1093" s="12">
        <v>46186</v>
      </c>
      <c r="C1093" s="4">
        <f t="shared" si="140"/>
        <v>2026</v>
      </c>
      <c r="D1093" s="5">
        <f t="shared" si="141"/>
        <v>2</v>
      </c>
      <c r="E1093" s="4">
        <f t="shared" si="142"/>
        <v>6</v>
      </c>
      <c r="F1093" s="3" t="str">
        <f t="shared" si="143"/>
        <v>Jun</v>
      </c>
      <c r="G1093" s="13" t="s">
        <v>20</v>
      </c>
      <c r="H1093" s="13" t="s">
        <v>47</v>
      </c>
      <c r="I1093" s="13" t="s">
        <v>19</v>
      </c>
      <c r="J1093" s="13" t="s">
        <v>16</v>
      </c>
      <c r="K1093" s="13" t="s">
        <v>34</v>
      </c>
      <c r="L1093" s="13" t="s">
        <v>42</v>
      </c>
      <c r="M1093" s="14">
        <v>1</v>
      </c>
      <c r="N1093" s="15">
        <v>35.78</v>
      </c>
      <c r="O1093" s="16">
        <v>0</v>
      </c>
      <c r="P1093" s="15">
        <v>14</v>
      </c>
      <c r="Q1093" s="15">
        <f t="shared" si="136"/>
        <v>35.78</v>
      </c>
      <c r="R1093" s="15">
        <f t="shared" si="137"/>
        <v>14</v>
      </c>
      <c r="S1093" s="15">
        <f t="shared" si="138"/>
        <v>21.78</v>
      </c>
      <c r="T1093" s="17">
        <f t="shared" si="139"/>
        <v>0.60871995528228062</v>
      </c>
      <c r="U1093" s="18">
        <v>1</v>
      </c>
    </row>
    <row r="1094" spans="1:21" ht="15.6" x14ac:dyDescent="0.3">
      <c r="A1094" s="2">
        <v>5166</v>
      </c>
      <c r="B1094" s="3">
        <v>46186</v>
      </c>
      <c r="C1094" s="4">
        <f t="shared" si="140"/>
        <v>2026</v>
      </c>
      <c r="D1094" s="5">
        <f t="shared" si="141"/>
        <v>2</v>
      </c>
      <c r="E1094" s="4">
        <f t="shared" si="142"/>
        <v>6</v>
      </c>
      <c r="F1094" s="3" t="str">
        <f t="shared" si="143"/>
        <v>Jun</v>
      </c>
      <c r="G1094" s="4" t="s">
        <v>20</v>
      </c>
      <c r="H1094" s="4" t="s">
        <v>31</v>
      </c>
      <c r="I1094" s="4" t="s">
        <v>28</v>
      </c>
      <c r="J1094" s="4" t="s">
        <v>13</v>
      </c>
      <c r="K1094" s="4" t="s">
        <v>23</v>
      </c>
      <c r="L1094" s="4" t="s">
        <v>51</v>
      </c>
      <c r="M1094" s="6">
        <v>3</v>
      </c>
      <c r="N1094" s="7">
        <v>125.25</v>
      </c>
      <c r="O1094" s="8">
        <v>0.05</v>
      </c>
      <c r="P1094" s="7">
        <v>58.95</v>
      </c>
      <c r="Q1094" s="7">
        <f t="shared" si="136"/>
        <v>356.96249999999998</v>
      </c>
      <c r="R1094" s="7">
        <f t="shared" si="137"/>
        <v>176.85000000000002</v>
      </c>
      <c r="S1094" s="7">
        <f t="shared" si="138"/>
        <v>180.11249999999995</v>
      </c>
      <c r="T1094" s="9">
        <f t="shared" si="139"/>
        <v>0.50456980775291516</v>
      </c>
      <c r="U1094" s="10">
        <v>1</v>
      </c>
    </row>
    <row r="1095" spans="1:21" ht="15.6" x14ac:dyDescent="0.3">
      <c r="A1095" s="11">
        <v>486</v>
      </c>
      <c r="B1095" s="12">
        <v>46187</v>
      </c>
      <c r="C1095" s="4">
        <f t="shared" si="140"/>
        <v>2026</v>
      </c>
      <c r="D1095" s="5">
        <f t="shared" si="141"/>
        <v>2</v>
      </c>
      <c r="E1095" s="4">
        <f t="shared" si="142"/>
        <v>6</v>
      </c>
      <c r="F1095" s="3" t="str">
        <f t="shared" si="143"/>
        <v>Jun</v>
      </c>
      <c r="G1095" s="13" t="s">
        <v>0</v>
      </c>
      <c r="H1095" s="13" t="s">
        <v>36</v>
      </c>
      <c r="I1095" s="13" t="s">
        <v>8</v>
      </c>
      <c r="J1095" s="13" t="s">
        <v>16</v>
      </c>
      <c r="K1095" s="13" t="s">
        <v>9</v>
      </c>
      <c r="L1095" s="13" t="s">
        <v>46</v>
      </c>
      <c r="M1095" s="14">
        <v>8</v>
      </c>
      <c r="N1095" s="15">
        <v>72.36</v>
      </c>
      <c r="O1095" s="16">
        <v>0.1</v>
      </c>
      <c r="P1095" s="15">
        <v>32.229999999999997</v>
      </c>
      <c r="Q1095" s="15">
        <f t="shared" si="136"/>
        <v>520.99199999999996</v>
      </c>
      <c r="R1095" s="15">
        <f t="shared" si="137"/>
        <v>257.83999999999997</v>
      </c>
      <c r="S1095" s="15">
        <f t="shared" si="138"/>
        <v>263.15199999999999</v>
      </c>
      <c r="T1095" s="17">
        <f t="shared" si="139"/>
        <v>0.5050979669553467</v>
      </c>
      <c r="U1095" s="18">
        <v>1</v>
      </c>
    </row>
    <row r="1096" spans="1:21" ht="15.6" x14ac:dyDescent="0.3">
      <c r="A1096" s="2">
        <v>1507</v>
      </c>
      <c r="B1096" s="3">
        <v>46187</v>
      </c>
      <c r="C1096" s="4">
        <f t="shared" si="140"/>
        <v>2026</v>
      </c>
      <c r="D1096" s="5">
        <f t="shared" si="141"/>
        <v>2</v>
      </c>
      <c r="E1096" s="4">
        <f t="shared" si="142"/>
        <v>6</v>
      </c>
      <c r="F1096" s="3" t="str">
        <f t="shared" si="143"/>
        <v>Jun</v>
      </c>
      <c r="G1096" s="4" t="s">
        <v>0</v>
      </c>
      <c r="H1096" s="4" t="s">
        <v>50</v>
      </c>
      <c r="I1096" s="4" t="s">
        <v>19</v>
      </c>
      <c r="J1096" s="4" t="s">
        <v>3</v>
      </c>
      <c r="K1096" s="4" t="s">
        <v>14</v>
      </c>
      <c r="L1096" s="4" t="s">
        <v>48</v>
      </c>
      <c r="M1096" s="6">
        <v>1</v>
      </c>
      <c r="N1096" s="7">
        <v>162.51</v>
      </c>
      <c r="O1096" s="8">
        <v>0</v>
      </c>
      <c r="P1096" s="7">
        <v>88.29</v>
      </c>
      <c r="Q1096" s="7">
        <f t="shared" si="136"/>
        <v>162.51</v>
      </c>
      <c r="R1096" s="7">
        <f t="shared" si="137"/>
        <v>88.29</v>
      </c>
      <c r="S1096" s="7">
        <f t="shared" si="138"/>
        <v>74.219999999999985</v>
      </c>
      <c r="T1096" s="9">
        <f t="shared" si="139"/>
        <v>0.45671035628576695</v>
      </c>
      <c r="U1096" s="10">
        <v>1</v>
      </c>
    </row>
    <row r="1097" spans="1:21" ht="15.6" x14ac:dyDescent="0.3">
      <c r="A1097" s="11">
        <v>1821</v>
      </c>
      <c r="B1097" s="12">
        <v>46187</v>
      </c>
      <c r="C1097" s="4">
        <f t="shared" si="140"/>
        <v>2026</v>
      </c>
      <c r="D1097" s="5">
        <f t="shared" si="141"/>
        <v>2</v>
      </c>
      <c r="E1097" s="4">
        <f t="shared" si="142"/>
        <v>6</v>
      </c>
      <c r="F1097" s="3" t="str">
        <f t="shared" si="143"/>
        <v>Jun</v>
      </c>
      <c r="G1097" s="13" t="s">
        <v>0</v>
      </c>
      <c r="H1097" s="13" t="s">
        <v>50</v>
      </c>
      <c r="I1097" s="13" t="s">
        <v>19</v>
      </c>
      <c r="J1097" s="13" t="s">
        <v>16</v>
      </c>
      <c r="K1097" s="13" t="s">
        <v>9</v>
      </c>
      <c r="L1097" s="13" t="s">
        <v>46</v>
      </c>
      <c r="M1097" s="14">
        <v>3</v>
      </c>
      <c r="N1097" s="15">
        <v>70.52</v>
      </c>
      <c r="O1097" s="16">
        <v>0</v>
      </c>
      <c r="P1097" s="15">
        <v>33.119999999999997</v>
      </c>
      <c r="Q1097" s="15">
        <f t="shared" si="136"/>
        <v>211.56</v>
      </c>
      <c r="R1097" s="15">
        <f t="shared" si="137"/>
        <v>99.359999999999985</v>
      </c>
      <c r="S1097" s="15">
        <f t="shared" si="138"/>
        <v>112.20000000000002</v>
      </c>
      <c r="T1097" s="17">
        <f t="shared" si="139"/>
        <v>0.53034600113442998</v>
      </c>
      <c r="U1097" s="18">
        <v>1</v>
      </c>
    </row>
    <row r="1098" spans="1:21" ht="15.6" x14ac:dyDescent="0.3">
      <c r="A1098" s="2">
        <v>2588</v>
      </c>
      <c r="B1098" s="3">
        <v>46187</v>
      </c>
      <c r="C1098" s="4">
        <f t="shared" si="140"/>
        <v>2026</v>
      </c>
      <c r="D1098" s="5">
        <f t="shared" si="141"/>
        <v>2</v>
      </c>
      <c r="E1098" s="4">
        <f t="shared" si="142"/>
        <v>6</v>
      </c>
      <c r="F1098" s="3" t="str">
        <f t="shared" si="143"/>
        <v>Jun</v>
      </c>
      <c r="G1098" s="4" t="s">
        <v>20</v>
      </c>
      <c r="H1098" s="4" t="s">
        <v>33</v>
      </c>
      <c r="I1098" s="4" t="s">
        <v>28</v>
      </c>
      <c r="J1098" s="4" t="s">
        <v>3</v>
      </c>
      <c r="K1098" s="4" t="s">
        <v>9</v>
      </c>
      <c r="L1098" s="4" t="s">
        <v>10</v>
      </c>
      <c r="M1098" s="6">
        <v>1</v>
      </c>
      <c r="N1098" s="7">
        <v>90.28</v>
      </c>
      <c r="O1098" s="8">
        <v>0</v>
      </c>
      <c r="P1098" s="7">
        <v>46.04</v>
      </c>
      <c r="Q1098" s="7">
        <f t="shared" si="136"/>
        <v>90.28</v>
      </c>
      <c r="R1098" s="7">
        <f t="shared" si="137"/>
        <v>46.04</v>
      </c>
      <c r="S1098" s="7">
        <f t="shared" si="138"/>
        <v>44.24</v>
      </c>
      <c r="T1098" s="9">
        <f t="shared" si="139"/>
        <v>0.4900310146211786</v>
      </c>
      <c r="U1098" s="10">
        <v>1</v>
      </c>
    </row>
    <row r="1099" spans="1:21" ht="15.6" x14ac:dyDescent="0.3">
      <c r="A1099" s="11">
        <v>2815</v>
      </c>
      <c r="B1099" s="12">
        <v>46187</v>
      </c>
      <c r="C1099" s="4">
        <f t="shared" si="140"/>
        <v>2026</v>
      </c>
      <c r="D1099" s="5">
        <f t="shared" si="141"/>
        <v>2</v>
      </c>
      <c r="E1099" s="4">
        <f t="shared" si="142"/>
        <v>6</v>
      </c>
      <c r="F1099" s="3" t="str">
        <f t="shared" si="143"/>
        <v>Jun</v>
      </c>
      <c r="G1099" s="13" t="s">
        <v>20</v>
      </c>
      <c r="H1099" s="13" t="s">
        <v>47</v>
      </c>
      <c r="I1099" s="13" t="s">
        <v>28</v>
      </c>
      <c r="J1099" s="13" t="s">
        <v>13</v>
      </c>
      <c r="K1099" s="13" t="s">
        <v>23</v>
      </c>
      <c r="L1099" s="13" t="s">
        <v>24</v>
      </c>
      <c r="M1099" s="14">
        <v>2</v>
      </c>
      <c r="N1099" s="15">
        <v>342.25</v>
      </c>
      <c r="O1099" s="16">
        <v>0</v>
      </c>
      <c r="P1099" s="15">
        <v>196.86</v>
      </c>
      <c r="Q1099" s="15">
        <f t="shared" si="136"/>
        <v>684.5</v>
      </c>
      <c r="R1099" s="15">
        <f t="shared" si="137"/>
        <v>393.72</v>
      </c>
      <c r="S1099" s="15">
        <f t="shared" si="138"/>
        <v>290.77999999999997</v>
      </c>
      <c r="T1099" s="17">
        <f t="shared" si="139"/>
        <v>0.42480642804967128</v>
      </c>
      <c r="U1099" s="18">
        <v>1</v>
      </c>
    </row>
    <row r="1100" spans="1:21" ht="15.6" x14ac:dyDescent="0.3">
      <c r="A1100" s="2">
        <v>3258</v>
      </c>
      <c r="B1100" s="3">
        <v>46187</v>
      </c>
      <c r="C1100" s="4">
        <f t="shared" si="140"/>
        <v>2026</v>
      </c>
      <c r="D1100" s="5">
        <f t="shared" si="141"/>
        <v>2</v>
      </c>
      <c r="E1100" s="4">
        <f t="shared" si="142"/>
        <v>6</v>
      </c>
      <c r="F1100" s="3" t="str">
        <f t="shared" si="143"/>
        <v>Jun</v>
      </c>
      <c r="G1100" s="4" t="s">
        <v>6</v>
      </c>
      <c r="H1100" s="4" t="s">
        <v>7</v>
      </c>
      <c r="I1100" s="4" t="s">
        <v>2</v>
      </c>
      <c r="J1100" s="4" t="s">
        <v>16</v>
      </c>
      <c r="K1100" s="4" t="s">
        <v>4</v>
      </c>
      <c r="L1100" s="4" t="s">
        <v>22</v>
      </c>
      <c r="M1100" s="6">
        <v>6</v>
      </c>
      <c r="N1100" s="7">
        <v>50.92</v>
      </c>
      <c r="O1100" s="8">
        <v>0.05</v>
      </c>
      <c r="P1100" s="7">
        <v>22.87</v>
      </c>
      <c r="Q1100" s="7">
        <f t="shared" si="136"/>
        <v>290.24399999999997</v>
      </c>
      <c r="R1100" s="7">
        <f t="shared" si="137"/>
        <v>137.22</v>
      </c>
      <c r="S1100" s="7">
        <f t="shared" si="138"/>
        <v>153.02399999999997</v>
      </c>
      <c r="T1100" s="9">
        <f t="shared" si="139"/>
        <v>0.52722536899987593</v>
      </c>
      <c r="U1100" s="10">
        <v>1</v>
      </c>
    </row>
    <row r="1101" spans="1:21" ht="15.6" x14ac:dyDescent="0.3">
      <c r="A1101" s="11">
        <v>3361</v>
      </c>
      <c r="B1101" s="12">
        <v>46187</v>
      </c>
      <c r="C1101" s="4">
        <f t="shared" si="140"/>
        <v>2026</v>
      </c>
      <c r="D1101" s="5">
        <f t="shared" si="141"/>
        <v>2</v>
      </c>
      <c r="E1101" s="4">
        <f t="shared" si="142"/>
        <v>6</v>
      </c>
      <c r="F1101" s="3" t="str">
        <f t="shared" si="143"/>
        <v>Jun</v>
      </c>
      <c r="G1101" s="13" t="s">
        <v>0</v>
      </c>
      <c r="H1101" s="13" t="s">
        <v>1</v>
      </c>
      <c r="I1101" s="13" t="s">
        <v>19</v>
      </c>
      <c r="J1101" s="13" t="s">
        <v>3</v>
      </c>
      <c r="K1101" s="13" t="s">
        <v>14</v>
      </c>
      <c r="L1101" s="13" t="s">
        <v>15</v>
      </c>
      <c r="M1101" s="14">
        <v>5</v>
      </c>
      <c r="N1101" s="15">
        <v>36.72</v>
      </c>
      <c r="O1101" s="16">
        <v>0.15</v>
      </c>
      <c r="P1101" s="15">
        <v>13.2</v>
      </c>
      <c r="Q1101" s="15">
        <f t="shared" si="136"/>
        <v>156.06</v>
      </c>
      <c r="R1101" s="15">
        <f t="shared" si="137"/>
        <v>66</v>
      </c>
      <c r="S1101" s="15">
        <f t="shared" si="138"/>
        <v>90.06</v>
      </c>
      <c r="T1101" s="17">
        <f t="shared" si="139"/>
        <v>0.57708573625528647</v>
      </c>
      <c r="U1101" s="18">
        <v>1</v>
      </c>
    </row>
    <row r="1102" spans="1:21" ht="15.6" x14ac:dyDescent="0.3">
      <c r="A1102" s="2">
        <v>3629</v>
      </c>
      <c r="B1102" s="3">
        <v>46187</v>
      </c>
      <c r="C1102" s="4">
        <f t="shared" si="140"/>
        <v>2026</v>
      </c>
      <c r="D1102" s="5">
        <f t="shared" si="141"/>
        <v>2</v>
      </c>
      <c r="E1102" s="4">
        <f t="shared" si="142"/>
        <v>6</v>
      </c>
      <c r="F1102" s="3" t="str">
        <f t="shared" si="143"/>
        <v>Jun</v>
      </c>
      <c r="G1102" s="4" t="s">
        <v>0</v>
      </c>
      <c r="H1102" s="4" t="s">
        <v>50</v>
      </c>
      <c r="I1102" s="4" t="s">
        <v>2</v>
      </c>
      <c r="J1102" s="4" t="s">
        <v>13</v>
      </c>
      <c r="K1102" s="4" t="s">
        <v>23</v>
      </c>
      <c r="L1102" s="4" t="s">
        <v>24</v>
      </c>
      <c r="M1102" s="6">
        <v>4</v>
      </c>
      <c r="N1102" s="7">
        <v>348.96</v>
      </c>
      <c r="O1102" s="8">
        <v>0.15</v>
      </c>
      <c r="P1102" s="7">
        <v>197.02</v>
      </c>
      <c r="Q1102" s="7">
        <f t="shared" si="136"/>
        <v>1186.4639999999999</v>
      </c>
      <c r="R1102" s="7">
        <f t="shared" si="137"/>
        <v>788.08</v>
      </c>
      <c r="S1102" s="7">
        <f t="shared" si="138"/>
        <v>398.3839999999999</v>
      </c>
      <c r="T1102" s="9">
        <f t="shared" si="139"/>
        <v>0.3357741996385899</v>
      </c>
      <c r="U1102" s="10">
        <v>1</v>
      </c>
    </row>
    <row r="1103" spans="1:21" ht="15.6" x14ac:dyDescent="0.3">
      <c r="A1103" s="11">
        <v>3750</v>
      </c>
      <c r="B1103" s="12">
        <v>46187</v>
      </c>
      <c r="C1103" s="4">
        <f t="shared" si="140"/>
        <v>2026</v>
      </c>
      <c r="D1103" s="5">
        <f t="shared" si="141"/>
        <v>2</v>
      </c>
      <c r="E1103" s="4">
        <f t="shared" si="142"/>
        <v>6</v>
      </c>
      <c r="F1103" s="3" t="str">
        <f t="shared" si="143"/>
        <v>Jun</v>
      </c>
      <c r="G1103" s="13" t="s">
        <v>0</v>
      </c>
      <c r="H1103" s="13" t="s">
        <v>1</v>
      </c>
      <c r="I1103" s="13" t="s">
        <v>2</v>
      </c>
      <c r="J1103" s="13" t="s">
        <v>3</v>
      </c>
      <c r="K1103" s="13" t="s">
        <v>9</v>
      </c>
      <c r="L1103" s="13" t="s">
        <v>46</v>
      </c>
      <c r="M1103" s="14">
        <v>1</v>
      </c>
      <c r="N1103" s="15">
        <v>71.28</v>
      </c>
      <c r="O1103" s="16">
        <v>0</v>
      </c>
      <c r="P1103" s="15">
        <v>31.92</v>
      </c>
      <c r="Q1103" s="15">
        <f t="shared" si="136"/>
        <v>71.28</v>
      </c>
      <c r="R1103" s="15">
        <f t="shared" si="137"/>
        <v>31.92</v>
      </c>
      <c r="S1103" s="15">
        <f t="shared" si="138"/>
        <v>39.36</v>
      </c>
      <c r="T1103" s="17">
        <f t="shared" si="139"/>
        <v>0.55218855218855212</v>
      </c>
      <c r="U1103" s="18">
        <v>1</v>
      </c>
    </row>
    <row r="1104" spans="1:21" ht="15.6" x14ac:dyDescent="0.3">
      <c r="A1104" s="2">
        <v>5088</v>
      </c>
      <c r="B1104" s="3">
        <v>46187</v>
      </c>
      <c r="C1104" s="4">
        <f t="shared" si="140"/>
        <v>2026</v>
      </c>
      <c r="D1104" s="5">
        <f t="shared" si="141"/>
        <v>2</v>
      </c>
      <c r="E1104" s="4">
        <f t="shared" si="142"/>
        <v>6</v>
      </c>
      <c r="F1104" s="3" t="str">
        <f t="shared" si="143"/>
        <v>Jun</v>
      </c>
      <c r="G1104" s="4" t="s">
        <v>6</v>
      </c>
      <c r="H1104" s="4" t="s">
        <v>43</v>
      </c>
      <c r="I1104" s="4" t="s">
        <v>2</v>
      </c>
      <c r="J1104" s="4" t="s">
        <v>13</v>
      </c>
      <c r="K1104" s="4" t="s">
        <v>14</v>
      </c>
      <c r="L1104" s="4" t="s">
        <v>48</v>
      </c>
      <c r="M1104" s="6">
        <v>1</v>
      </c>
      <c r="N1104" s="7">
        <v>160.99</v>
      </c>
      <c r="O1104" s="8">
        <v>0.05</v>
      </c>
      <c r="P1104" s="7">
        <v>89.15</v>
      </c>
      <c r="Q1104" s="7">
        <f t="shared" si="136"/>
        <v>152.94050000000001</v>
      </c>
      <c r="R1104" s="7">
        <f t="shared" si="137"/>
        <v>89.15</v>
      </c>
      <c r="S1104" s="7">
        <f t="shared" si="138"/>
        <v>63.790500000000009</v>
      </c>
      <c r="T1104" s="9">
        <f t="shared" si="139"/>
        <v>0.41709357560619981</v>
      </c>
      <c r="U1104" s="10">
        <v>1</v>
      </c>
    </row>
    <row r="1105" spans="1:21" ht="15.6" x14ac:dyDescent="0.3">
      <c r="A1105" s="11">
        <v>1450</v>
      </c>
      <c r="B1105" s="12">
        <v>46188</v>
      </c>
      <c r="C1105" s="4">
        <f t="shared" si="140"/>
        <v>2026</v>
      </c>
      <c r="D1105" s="5">
        <f t="shared" si="141"/>
        <v>2</v>
      </c>
      <c r="E1105" s="4">
        <f t="shared" si="142"/>
        <v>6</v>
      </c>
      <c r="F1105" s="3" t="str">
        <f t="shared" si="143"/>
        <v>Jun</v>
      </c>
      <c r="G1105" s="13" t="s">
        <v>6</v>
      </c>
      <c r="H1105" s="13" t="s">
        <v>49</v>
      </c>
      <c r="I1105" s="13" t="s">
        <v>2</v>
      </c>
      <c r="J1105" s="13" t="s">
        <v>3</v>
      </c>
      <c r="K1105" s="13" t="s">
        <v>34</v>
      </c>
      <c r="L1105" s="13" t="s">
        <v>38</v>
      </c>
      <c r="M1105" s="14">
        <v>1</v>
      </c>
      <c r="N1105" s="15">
        <v>124.19</v>
      </c>
      <c r="O1105" s="16">
        <v>0.05</v>
      </c>
      <c r="P1105" s="15">
        <v>67.209999999999994</v>
      </c>
      <c r="Q1105" s="15">
        <f t="shared" si="136"/>
        <v>117.98049999999999</v>
      </c>
      <c r="R1105" s="15">
        <f t="shared" si="137"/>
        <v>67.209999999999994</v>
      </c>
      <c r="S1105" s="15">
        <f t="shared" si="138"/>
        <v>50.770499999999998</v>
      </c>
      <c r="T1105" s="17">
        <f t="shared" si="139"/>
        <v>0.43032958836417884</v>
      </c>
      <c r="U1105" s="18">
        <v>1</v>
      </c>
    </row>
    <row r="1106" spans="1:21" ht="15.6" x14ac:dyDescent="0.3">
      <c r="A1106" s="2">
        <v>2330</v>
      </c>
      <c r="B1106" s="3">
        <v>46188</v>
      </c>
      <c r="C1106" s="4">
        <f t="shared" si="140"/>
        <v>2026</v>
      </c>
      <c r="D1106" s="5">
        <f t="shared" si="141"/>
        <v>2</v>
      </c>
      <c r="E1106" s="4">
        <f t="shared" si="142"/>
        <v>6</v>
      </c>
      <c r="F1106" s="3" t="str">
        <f t="shared" si="143"/>
        <v>Jun</v>
      </c>
      <c r="G1106" s="4" t="s">
        <v>6</v>
      </c>
      <c r="H1106" s="4" t="s">
        <v>7</v>
      </c>
      <c r="I1106" s="4" t="s">
        <v>2</v>
      </c>
      <c r="J1106" s="4" t="s">
        <v>13</v>
      </c>
      <c r="K1106" s="4" t="s">
        <v>14</v>
      </c>
      <c r="L1106" s="4" t="s">
        <v>15</v>
      </c>
      <c r="M1106" s="6">
        <v>2</v>
      </c>
      <c r="N1106" s="7">
        <v>36.11</v>
      </c>
      <c r="O1106" s="8">
        <v>0.05</v>
      </c>
      <c r="P1106" s="7">
        <v>13.29</v>
      </c>
      <c r="Q1106" s="7">
        <f t="shared" si="136"/>
        <v>68.608999999999995</v>
      </c>
      <c r="R1106" s="7">
        <f t="shared" si="137"/>
        <v>26.58</v>
      </c>
      <c r="S1106" s="7">
        <f t="shared" si="138"/>
        <v>42.028999999999996</v>
      </c>
      <c r="T1106" s="9">
        <f t="shared" si="139"/>
        <v>0.6125872698917052</v>
      </c>
      <c r="U1106" s="10">
        <v>1</v>
      </c>
    </row>
    <row r="1107" spans="1:21" ht="15.6" x14ac:dyDescent="0.3">
      <c r="A1107" s="11">
        <v>4655</v>
      </c>
      <c r="B1107" s="12">
        <v>46188</v>
      </c>
      <c r="C1107" s="4">
        <f t="shared" si="140"/>
        <v>2026</v>
      </c>
      <c r="D1107" s="5">
        <f t="shared" si="141"/>
        <v>2</v>
      </c>
      <c r="E1107" s="4">
        <f t="shared" si="142"/>
        <v>6</v>
      </c>
      <c r="F1107" s="3" t="str">
        <f t="shared" si="143"/>
        <v>Jun</v>
      </c>
      <c r="G1107" s="13" t="s">
        <v>0</v>
      </c>
      <c r="H1107" s="13" t="s">
        <v>1</v>
      </c>
      <c r="I1107" s="13" t="s">
        <v>8</v>
      </c>
      <c r="J1107" s="13" t="s">
        <v>16</v>
      </c>
      <c r="K1107" s="13" t="s">
        <v>34</v>
      </c>
      <c r="L1107" s="13" t="s">
        <v>35</v>
      </c>
      <c r="M1107" s="14">
        <v>4</v>
      </c>
      <c r="N1107" s="15">
        <v>40.909999999999997</v>
      </c>
      <c r="O1107" s="16">
        <v>0.05</v>
      </c>
      <c r="P1107" s="15">
        <v>14.42</v>
      </c>
      <c r="Q1107" s="15">
        <f t="shared" si="136"/>
        <v>155.45799999999997</v>
      </c>
      <c r="R1107" s="15">
        <f t="shared" si="137"/>
        <v>57.68</v>
      </c>
      <c r="S1107" s="15">
        <f t="shared" si="138"/>
        <v>97.777999999999963</v>
      </c>
      <c r="T1107" s="17">
        <f t="shared" si="139"/>
        <v>0.62896730949838531</v>
      </c>
      <c r="U1107" s="18">
        <v>1</v>
      </c>
    </row>
    <row r="1108" spans="1:21" ht="15.6" x14ac:dyDescent="0.3">
      <c r="A1108" s="2">
        <v>137</v>
      </c>
      <c r="B1108" s="3">
        <v>46189</v>
      </c>
      <c r="C1108" s="4">
        <f t="shared" si="140"/>
        <v>2026</v>
      </c>
      <c r="D1108" s="5">
        <f t="shared" si="141"/>
        <v>2</v>
      </c>
      <c r="E1108" s="4">
        <f t="shared" si="142"/>
        <v>6</v>
      </c>
      <c r="F1108" s="3" t="str">
        <f t="shared" si="143"/>
        <v>Jun</v>
      </c>
      <c r="G1108" s="4" t="s">
        <v>6</v>
      </c>
      <c r="H1108" s="4" t="s">
        <v>27</v>
      </c>
      <c r="I1108" s="4" t="s">
        <v>2</v>
      </c>
      <c r="J1108" s="4" t="s">
        <v>3</v>
      </c>
      <c r="K1108" s="4" t="s">
        <v>9</v>
      </c>
      <c r="L1108" s="4" t="s">
        <v>17</v>
      </c>
      <c r="M1108" s="6">
        <v>5</v>
      </c>
      <c r="N1108" s="7">
        <v>141.66999999999999</v>
      </c>
      <c r="O1108" s="8">
        <v>0.1</v>
      </c>
      <c r="P1108" s="7">
        <v>80.59</v>
      </c>
      <c r="Q1108" s="7">
        <f t="shared" si="136"/>
        <v>637.51499999999999</v>
      </c>
      <c r="R1108" s="7">
        <f t="shared" si="137"/>
        <v>402.95000000000005</v>
      </c>
      <c r="S1108" s="7">
        <f t="shared" si="138"/>
        <v>234.56499999999994</v>
      </c>
      <c r="T1108" s="9">
        <f t="shared" si="139"/>
        <v>0.36793644071119885</v>
      </c>
      <c r="U1108" s="10">
        <v>1</v>
      </c>
    </row>
    <row r="1109" spans="1:21" ht="15.6" x14ac:dyDescent="0.3">
      <c r="A1109" s="11">
        <v>141</v>
      </c>
      <c r="B1109" s="12">
        <v>46189</v>
      </c>
      <c r="C1109" s="4">
        <f t="shared" si="140"/>
        <v>2026</v>
      </c>
      <c r="D1109" s="5">
        <f t="shared" si="141"/>
        <v>2</v>
      </c>
      <c r="E1109" s="4">
        <f t="shared" si="142"/>
        <v>6</v>
      </c>
      <c r="F1109" s="3" t="str">
        <f t="shared" si="143"/>
        <v>Jun</v>
      </c>
      <c r="G1109" s="13" t="s">
        <v>20</v>
      </c>
      <c r="H1109" s="13" t="s">
        <v>31</v>
      </c>
      <c r="I1109" s="13" t="s">
        <v>2</v>
      </c>
      <c r="J1109" s="13" t="s">
        <v>3</v>
      </c>
      <c r="K1109" s="13" t="s">
        <v>14</v>
      </c>
      <c r="L1109" s="13" t="s">
        <v>32</v>
      </c>
      <c r="M1109" s="14">
        <v>1</v>
      </c>
      <c r="N1109" s="15">
        <v>47.53</v>
      </c>
      <c r="O1109" s="16">
        <v>0.05</v>
      </c>
      <c r="P1109" s="15">
        <v>18.5</v>
      </c>
      <c r="Q1109" s="15">
        <f t="shared" si="136"/>
        <v>45.153500000000001</v>
      </c>
      <c r="R1109" s="15">
        <f t="shared" si="137"/>
        <v>18.5</v>
      </c>
      <c r="S1109" s="15">
        <f t="shared" si="138"/>
        <v>26.653500000000001</v>
      </c>
      <c r="T1109" s="17">
        <f t="shared" si="139"/>
        <v>0.59028646727274736</v>
      </c>
      <c r="U1109" s="18">
        <v>1</v>
      </c>
    </row>
    <row r="1110" spans="1:21" ht="15.6" x14ac:dyDescent="0.3">
      <c r="A1110" s="2">
        <v>335</v>
      </c>
      <c r="B1110" s="3">
        <v>46189</v>
      </c>
      <c r="C1110" s="4">
        <f t="shared" si="140"/>
        <v>2026</v>
      </c>
      <c r="D1110" s="5">
        <f t="shared" si="141"/>
        <v>2</v>
      </c>
      <c r="E1110" s="4">
        <f t="shared" si="142"/>
        <v>6</v>
      </c>
      <c r="F1110" s="3" t="str">
        <f t="shared" si="143"/>
        <v>Jun</v>
      </c>
      <c r="G1110" s="4" t="s">
        <v>20</v>
      </c>
      <c r="H1110" s="4" t="s">
        <v>33</v>
      </c>
      <c r="I1110" s="4" t="s">
        <v>2</v>
      </c>
      <c r="J1110" s="4" t="s">
        <v>3</v>
      </c>
      <c r="K1110" s="4" t="s">
        <v>14</v>
      </c>
      <c r="L1110" s="4" t="s">
        <v>48</v>
      </c>
      <c r="M1110" s="6">
        <v>3</v>
      </c>
      <c r="N1110" s="7">
        <v>163.65</v>
      </c>
      <c r="O1110" s="8">
        <v>0.15</v>
      </c>
      <c r="P1110" s="7">
        <v>85.8</v>
      </c>
      <c r="Q1110" s="7">
        <f t="shared" si="136"/>
        <v>417.3075</v>
      </c>
      <c r="R1110" s="7">
        <f t="shared" si="137"/>
        <v>257.39999999999998</v>
      </c>
      <c r="S1110" s="7">
        <f t="shared" si="138"/>
        <v>159.90750000000003</v>
      </c>
      <c r="T1110" s="9">
        <f t="shared" si="139"/>
        <v>0.38318865584730688</v>
      </c>
      <c r="U1110" s="10">
        <v>1</v>
      </c>
    </row>
    <row r="1111" spans="1:21" ht="15.6" x14ac:dyDescent="0.3">
      <c r="A1111" s="11">
        <v>498</v>
      </c>
      <c r="B1111" s="12">
        <v>46189</v>
      </c>
      <c r="C1111" s="4">
        <f t="shared" si="140"/>
        <v>2026</v>
      </c>
      <c r="D1111" s="5">
        <f t="shared" si="141"/>
        <v>2</v>
      </c>
      <c r="E1111" s="4">
        <f t="shared" si="142"/>
        <v>6</v>
      </c>
      <c r="F1111" s="3" t="str">
        <f t="shared" si="143"/>
        <v>Jun</v>
      </c>
      <c r="G1111" s="13" t="s">
        <v>0</v>
      </c>
      <c r="H1111" s="13" t="s">
        <v>50</v>
      </c>
      <c r="I1111" s="13" t="s">
        <v>8</v>
      </c>
      <c r="J1111" s="13" t="s">
        <v>16</v>
      </c>
      <c r="K1111" s="13" t="s">
        <v>14</v>
      </c>
      <c r="L1111" s="13" t="s">
        <v>44</v>
      </c>
      <c r="M1111" s="14">
        <v>5</v>
      </c>
      <c r="N1111" s="15">
        <v>130.94999999999999</v>
      </c>
      <c r="O1111" s="16">
        <v>0.15</v>
      </c>
      <c r="P1111" s="15">
        <v>68.47</v>
      </c>
      <c r="Q1111" s="15">
        <f t="shared" si="136"/>
        <v>556.53750000000002</v>
      </c>
      <c r="R1111" s="15">
        <f t="shared" si="137"/>
        <v>342.35</v>
      </c>
      <c r="S1111" s="15">
        <f t="shared" si="138"/>
        <v>214.1875</v>
      </c>
      <c r="T1111" s="17">
        <f t="shared" si="139"/>
        <v>0.38485726478449339</v>
      </c>
      <c r="U1111" s="18">
        <v>1</v>
      </c>
    </row>
    <row r="1112" spans="1:21" ht="15.6" x14ac:dyDescent="0.3">
      <c r="A1112" s="2">
        <v>2611</v>
      </c>
      <c r="B1112" s="3">
        <v>46189</v>
      </c>
      <c r="C1112" s="4">
        <f t="shared" si="140"/>
        <v>2026</v>
      </c>
      <c r="D1112" s="5">
        <f t="shared" si="141"/>
        <v>2</v>
      </c>
      <c r="E1112" s="4">
        <f t="shared" si="142"/>
        <v>6</v>
      </c>
      <c r="F1112" s="3" t="str">
        <f t="shared" si="143"/>
        <v>Jun</v>
      </c>
      <c r="G1112" s="4" t="s">
        <v>20</v>
      </c>
      <c r="H1112" s="4" t="s">
        <v>47</v>
      </c>
      <c r="I1112" s="4" t="s">
        <v>2</v>
      </c>
      <c r="J1112" s="4" t="s">
        <v>3</v>
      </c>
      <c r="K1112" s="4" t="s">
        <v>14</v>
      </c>
      <c r="L1112" s="4" t="s">
        <v>48</v>
      </c>
      <c r="M1112" s="6">
        <v>5</v>
      </c>
      <c r="N1112" s="7">
        <v>160.82</v>
      </c>
      <c r="O1112" s="8">
        <v>0</v>
      </c>
      <c r="P1112" s="7">
        <v>90.14</v>
      </c>
      <c r="Q1112" s="7">
        <f t="shared" si="136"/>
        <v>804.09999999999991</v>
      </c>
      <c r="R1112" s="7">
        <f t="shared" si="137"/>
        <v>450.7</v>
      </c>
      <c r="S1112" s="7">
        <f t="shared" si="138"/>
        <v>353.39999999999992</v>
      </c>
      <c r="T1112" s="9">
        <f t="shared" si="139"/>
        <v>0.43949757492849145</v>
      </c>
      <c r="U1112" s="10">
        <v>1</v>
      </c>
    </row>
    <row r="1113" spans="1:21" ht="15.6" x14ac:dyDescent="0.3">
      <c r="A1113" s="11">
        <v>3197</v>
      </c>
      <c r="B1113" s="12">
        <v>46189</v>
      </c>
      <c r="C1113" s="4">
        <f t="shared" si="140"/>
        <v>2026</v>
      </c>
      <c r="D1113" s="5">
        <f t="shared" si="141"/>
        <v>2</v>
      </c>
      <c r="E1113" s="4">
        <f t="shared" si="142"/>
        <v>6</v>
      </c>
      <c r="F1113" s="3" t="str">
        <f t="shared" si="143"/>
        <v>Jun</v>
      </c>
      <c r="G1113" s="13" t="s">
        <v>6</v>
      </c>
      <c r="H1113" s="13" t="s">
        <v>43</v>
      </c>
      <c r="I1113" s="13" t="s">
        <v>19</v>
      </c>
      <c r="J1113" s="13" t="s">
        <v>13</v>
      </c>
      <c r="K1113" s="13" t="s">
        <v>4</v>
      </c>
      <c r="L1113" s="13" t="s">
        <v>26</v>
      </c>
      <c r="M1113" s="14">
        <v>3</v>
      </c>
      <c r="N1113" s="15">
        <v>40.51</v>
      </c>
      <c r="O1113" s="16">
        <v>0</v>
      </c>
      <c r="P1113" s="15">
        <v>16.940000000000001</v>
      </c>
      <c r="Q1113" s="15">
        <f t="shared" si="136"/>
        <v>121.53</v>
      </c>
      <c r="R1113" s="15">
        <f t="shared" si="137"/>
        <v>50.820000000000007</v>
      </c>
      <c r="S1113" s="15">
        <f t="shared" si="138"/>
        <v>70.709999999999994</v>
      </c>
      <c r="T1113" s="17">
        <f t="shared" si="139"/>
        <v>0.58183164650703523</v>
      </c>
      <c r="U1113" s="18">
        <v>1</v>
      </c>
    </row>
    <row r="1114" spans="1:21" ht="15.6" x14ac:dyDescent="0.3">
      <c r="A1114" s="2">
        <v>4668</v>
      </c>
      <c r="B1114" s="3">
        <v>46189</v>
      </c>
      <c r="C1114" s="4">
        <f t="shared" si="140"/>
        <v>2026</v>
      </c>
      <c r="D1114" s="5">
        <f t="shared" si="141"/>
        <v>2</v>
      </c>
      <c r="E1114" s="4">
        <f t="shared" si="142"/>
        <v>6</v>
      </c>
      <c r="F1114" s="3" t="str">
        <f t="shared" si="143"/>
        <v>Jun</v>
      </c>
      <c r="G1114" s="4" t="s">
        <v>6</v>
      </c>
      <c r="H1114" s="4" t="s">
        <v>41</v>
      </c>
      <c r="I1114" s="4" t="s">
        <v>2</v>
      </c>
      <c r="J1114" s="4" t="s">
        <v>16</v>
      </c>
      <c r="K1114" s="4" t="s">
        <v>4</v>
      </c>
      <c r="L1114" s="4" t="s">
        <v>5</v>
      </c>
      <c r="M1114" s="6">
        <v>1</v>
      </c>
      <c r="N1114" s="7">
        <v>81.08</v>
      </c>
      <c r="O1114" s="8">
        <v>0</v>
      </c>
      <c r="P1114" s="7">
        <v>41.52</v>
      </c>
      <c r="Q1114" s="7">
        <f t="shared" si="136"/>
        <v>81.08</v>
      </c>
      <c r="R1114" s="7">
        <f t="shared" si="137"/>
        <v>41.52</v>
      </c>
      <c r="S1114" s="7">
        <f t="shared" si="138"/>
        <v>39.559999999999995</v>
      </c>
      <c r="T1114" s="9">
        <f t="shared" si="139"/>
        <v>0.48791317217562896</v>
      </c>
      <c r="U1114" s="10">
        <v>1</v>
      </c>
    </row>
    <row r="1115" spans="1:21" ht="15.6" x14ac:dyDescent="0.3">
      <c r="A1115" s="11">
        <v>4994</v>
      </c>
      <c r="B1115" s="12">
        <v>46189</v>
      </c>
      <c r="C1115" s="4">
        <f t="shared" si="140"/>
        <v>2026</v>
      </c>
      <c r="D1115" s="5">
        <f t="shared" si="141"/>
        <v>2</v>
      </c>
      <c r="E1115" s="4">
        <f t="shared" si="142"/>
        <v>6</v>
      </c>
      <c r="F1115" s="3" t="str">
        <f t="shared" si="143"/>
        <v>Jun</v>
      </c>
      <c r="G1115" s="13" t="s">
        <v>11</v>
      </c>
      <c r="H1115" s="13" t="s">
        <v>39</v>
      </c>
      <c r="I1115" s="13" t="s">
        <v>8</v>
      </c>
      <c r="J1115" s="13" t="s">
        <v>16</v>
      </c>
      <c r="K1115" s="13" t="s">
        <v>9</v>
      </c>
      <c r="L1115" s="13" t="s">
        <v>37</v>
      </c>
      <c r="M1115" s="14">
        <v>4</v>
      </c>
      <c r="N1115" s="15">
        <v>150.43</v>
      </c>
      <c r="O1115" s="16">
        <v>0.1</v>
      </c>
      <c r="P1115" s="15">
        <v>77.650000000000006</v>
      </c>
      <c r="Q1115" s="15">
        <f t="shared" si="136"/>
        <v>541.548</v>
      </c>
      <c r="R1115" s="15">
        <f t="shared" si="137"/>
        <v>310.60000000000002</v>
      </c>
      <c r="S1115" s="15">
        <f t="shared" si="138"/>
        <v>230.94799999999998</v>
      </c>
      <c r="T1115" s="17">
        <f t="shared" si="139"/>
        <v>0.42645896577957998</v>
      </c>
      <c r="U1115" s="18">
        <v>1</v>
      </c>
    </row>
    <row r="1116" spans="1:21" ht="15.6" x14ac:dyDescent="0.3">
      <c r="A1116" s="2">
        <v>512</v>
      </c>
      <c r="B1116" s="3">
        <v>46190</v>
      </c>
      <c r="C1116" s="4">
        <f t="shared" si="140"/>
        <v>2026</v>
      </c>
      <c r="D1116" s="5">
        <f t="shared" si="141"/>
        <v>2</v>
      </c>
      <c r="E1116" s="4">
        <f t="shared" si="142"/>
        <v>6</v>
      </c>
      <c r="F1116" s="3" t="str">
        <f t="shared" si="143"/>
        <v>Jun</v>
      </c>
      <c r="G1116" s="4" t="s">
        <v>6</v>
      </c>
      <c r="H1116" s="4" t="s">
        <v>43</v>
      </c>
      <c r="I1116" s="4" t="s">
        <v>28</v>
      </c>
      <c r="J1116" s="4" t="s">
        <v>3</v>
      </c>
      <c r="K1116" s="4" t="s">
        <v>23</v>
      </c>
      <c r="L1116" s="4" t="s">
        <v>29</v>
      </c>
      <c r="M1116" s="6">
        <v>1</v>
      </c>
      <c r="N1116" s="7">
        <v>192.42</v>
      </c>
      <c r="O1116" s="8">
        <v>0</v>
      </c>
      <c r="P1116" s="7">
        <v>103.31</v>
      </c>
      <c r="Q1116" s="7">
        <f t="shared" si="136"/>
        <v>192.42</v>
      </c>
      <c r="R1116" s="7">
        <f t="shared" si="137"/>
        <v>103.31</v>
      </c>
      <c r="S1116" s="7">
        <f t="shared" si="138"/>
        <v>89.109999999999985</v>
      </c>
      <c r="T1116" s="9">
        <f t="shared" si="139"/>
        <v>0.46310154869556175</v>
      </c>
      <c r="U1116" s="10">
        <v>1</v>
      </c>
    </row>
    <row r="1117" spans="1:21" ht="15.6" x14ac:dyDescent="0.3">
      <c r="A1117" s="11">
        <v>717</v>
      </c>
      <c r="B1117" s="12">
        <v>46190</v>
      </c>
      <c r="C1117" s="4">
        <f t="shared" si="140"/>
        <v>2026</v>
      </c>
      <c r="D1117" s="5">
        <f t="shared" si="141"/>
        <v>2</v>
      </c>
      <c r="E1117" s="4">
        <f t="shared" si="142"/>
        <v>6</v>
      </c>
      <c r="F1117" s="3" t="str">
        <f t="shared" si="143"/>
        <v>Jun</v>
      </c>
      <c r="G1117" s="13" t="s">
        <v>20</v>
      </c>
      <c r="H1117" s="13" t="s">
        <v>31</v>
      </c>
      <c r="I1117" s="13" t="s">
        <v>8</v>
      </c>
      <c r="J1117" s="13" t="s">
        <v>16</v>
      </c>
      <c r="K1117" s="13" t="s">
        <v>23</v>
      </c>
      <c r="L1117" s="13" t="s">
        <v>24</v>
      </c>
      <c r="M1117" s="14">
        <v>10</v>
      </c>
      <c r="N1117" s="15">
        <v>333.14</v>
      </c>
      <c r="O1117" s="16">
        <v>0.15</v>
      </c>
      <c r="P1117" s="15">
        <v>194.52</v>
      </c>
      <c r="Q1117" s="15">
        <f t="shared" si="136"/>
        <v>2831.6899999999996</v>
      </c>
      <c r="R1117" s="15">
        <f t="shared" si="137"/>
        <v>1945.2</v>
      </c>
      <c r="S1117" s="15">
        <f t="shared" si="138"/>
        <v>886.48999999999955</v>
      </c>
      <c r="T1117" s="17">
        <f t="shared" si="139"/>
        <v>0.31306039856057677</v>
      </c>
      <c r="U1117" s="18">
        <v>1</v>
      </c>
    </row>
    <row r="1118" spans="1:21" ht="15.6" x14ac:dyDescent="0.3">
      <c r="A1118" s="2">
        <v>952</v>
      </c>
      <c r="B1118" s="3">
        <v>46190</v>
      </c>
      <c r="C1118" s="4">
        <f t="shared" si="140"/>
        <v>2026</v>
      </c>
      <c r="D1118" s="5">
        <f t="shared" si="141"/>
        <v>2</v>
      </c>
      <c r="E1118" s="4">
        <f t="shared" si="142"/>
        <v>6</v>
      </c>
      <c r="F1118" s="3" t="str">
        <f t="shared" si="143"/>
        <v>Jun</v>
      </c>
      <c r="G1118" s="4" t="s">
        <v>0</v>
      </c>
      <c r="H1118" s="4" t="s">
        <v>1</v>
      </c>
      <c r="I1118" s="4" t="s">
        <v>2</v>
      </c>
      <c r="J1118" s="4" t="s">
        <v>16</v>
      </c>
      <c r="K1118" s="4" t="s">
        <v>23</v>
      </c>
      <c r="L1118" s="4" t="s">
        <v>40</v>
      </c>
      <c r="M1118" s="6">
        <v>1</v>
      </c>
      <c r="N1118" s="7">
        <v>79.900000000000006</v>
      </c>
      <c r="O1118" s="8">
        <v>0.05</v>
      </c>
      <c r="P1118" s="7">
        <v>40.19</v>
      </c>
      <c r="Q1118" s="7">
        <f t="shared" si="136"/>
        <v>75.905000000000001</v>
      </c>
      <c r="R1118" s="7">
        <f t="shared" si="137"/>
        <v>40.19</v>
      </c>
      <c r="S1118" s="7">
        <f t="shared" si="138"/>
        <v>35.715000000000003</v>
      </c>
      <c r="T1118" s="9">
        <f t="shared" si="139"/>
        <v>0.47052236348066667</v>
      </c>
      <c r="U1118" s="10">
        <v>1</v>
      </c>
    </row>
    <row r="1119" spans="1:21" ht="15.6" x14ac:dyDescent="0.3">
      <c r="A1119" s="11">
        <v>1081</v>
      </c>
      <c r="B1119" s="12">
        <v>46190</v>
      </c>
      <c r="C1119" s="4">
        <f t="shared" si="140"/>
        <v>2026</v>
      </c>
      <c r="D1119" s="5">
        <f t="shared" si="141"/>
        <v>2</v>
      </c>
      <c r="E1119" s="4">
        <f t="shared" si="142"/>
        <v>6</v>
      </c>
      <c r="F1119" s="3" t="str">
        <f t="shared" si="143"/>
        <v>Jun</v>
      </c>
      <c r="G1119" s="13" t="s">
        <v>20</v>
      </c>
      <c r="H1119" s="13" t="s">
        <v>47</v>
      </c>
      <c r="I1119" s="13" t="s">
        <v>2</v>
      </c>
      <c r="J1119" s="13" t="s">
        <v>3</v>
      </c>
      <c r="K1119" s="13" t="s">
        <v>4</v>
      </c>
      <c r="L1119" s="13" t="s">
        <v>22</v>
      </c>
      <c r="M1119" s="14">
        <v>1</v>
      </c>
      <c r="N1119" s="15">
        <v>51.12</v>
      </c>
      <c r="O1119" s="16">
        <v>0</v>
      </c>
      <c r="P1119" s="15">
        <v>22.43</v>
      </c>
      <c r="Q1119" s="15">
        <f t="shared" si="136"/>
        <v>51.12</v>
      </c>
      <c r="R1119" s="15">
        <f t="shared" si="137"/>
        <v>22.43</v>
      </c>
      <c r="S1119" s="15">
        <f t="shared" si="138"/>
        <v>28.689999999999998</v>
      </c>
      <c r="T1119" s="17">
        <f t="shared" si="139"/>
        <v>0.56122848200312991</v>
      </c>
      <c r="U1119" s="18">
        <v>1</v>
      </c>
    </row>
    <row r="1120" spans="1:21" ht="15.6" x14ac:dyDescent="0.3">
      <c r="A1120" s="2">
        <v>2043</v>
      </c>
      <c r="B1120" s="3">
        <v>46190</v>
      </c>
      <c r="C1120" s="4">
        <f t="shared" si="140"/>
        <v>2026</v>
      </c>
      <c r="D1120" s="5">
        <f t="shared" si="141"/>
        <v>2</v>
      </c>
      <c r="E1120" s="4">
        <f t="shared" si="142"/>
        <v>6</v>
      </c>
      <c r="F1120" s="3" t="str">
        <f t="shared" si="143"/>
        <v>Jun</v>
      </c>
      <c r="G1120" s="4" t="s">
        <v>6</v>
      </c>
      <c r="H1120" s="4" t="s">
        <v>27</v>
      </c>
      <c r="I1120" s="4" t="s">
        <v>2</v>
      </c>
      <c r="J1120" s="4" t="s">
        <v>13</v>
      </c>
      <c r="K1120" s="4" t="s">
        <v>9</v>
      </c>
      <c r="L1120" s="4" t="s">
        <v>10</v>
      </c>
      <c r="M1120" s="6">
        <v>2</v>
      </c>
      <c r="N1120" s="7">
        <v>90.33</v>
      </c>
      <c r="O1120" s="8">
        <v>0</v>
      </c>
      <c r="P1120" s="7">
        <v>46.3</v>
      </c>
      <c r="Q1120" s="7">
        <f t="shared" si="136"/>
        <v>180.66</v>
      </c>
      <c r="R1120" s="7">
        <f t="shared" si="137"/>
        <v>92.6</v>
      </c>
      <c r="S1120" s="7">
        <f t="shared" si="138"/>
        <v>88.06</v>
      </c>
      <c r="T1120" s="9">
        <f t="shared" si="139"/>
        <v>0.48743496069965686</v>
      </c>
      <c r="U1120" s="10">
        <v>1</v>
      </c>
    </row>
    <row r="1121" spans="1:21" ht="15.6" x14ac:dyDescent="0.3">
      <c r="A1121" s="11">
        <v>4040</v>
      </c>
      <c r="B1121" s="12">
        <v>46190</v>
      </c>
      <c r="C1121" s="4">
        <f t="shared" si="140"/>
        <v>2026</v>
      </c>
      <c r="D1121" s="5">
        <f t="shared" si="141"/>
        <v>2</v>
      </c>
      <c r="E1121" s="4">
        <f t="shared" si="142"/>
        <v>6</v>
      </c>
      <c r="F1121" s="3" t="str">
        <f t="shared" si="143"/>
        <v>Jun</v>
      </c>
      <c r="G1121" s="13" t="s">
        <v>20</v>
      </c>
      <c r="H1121" s="13" t="s">
        <v>31</v>
      </c>
      <c r="I1121" s="13" t="s">
        <v>2</v>
      </c>
      <c r="J1121" s="13" t="s">
        <v>16</v>
      </c>
      <c r="K1121" s="13" t="s">
        <v>14</v>
      </c>
      <c r="L1121" s="13" t="s">
        <v>15</v>
      </c>
      <c r="M1121" s="14">
        <v>2</v>
      </c>
      <c r="N1121" s="15">
        <v>36.799999999999997</v>
      </c>
      <c r="O1121" s="16">
        <v>0.05</v>
      </c>
      <c r="P1121" s="15">
        <v>13.94</v>
      </c>
      <c r="Q1121" s="15">
        <f t="shared" si="136"/>
        <v>69.919999999999987</v>
      </c>
      <c r="R1121" s="15">
        <f t="shared" si="137"/>
        <v>27.88</v>
      </c>
      <c r="S1121" s="15">
        <f t="shared" si="138"/>
        <v>42.039999999999992</v>
      </c>
      <c r="T1121" s="17">
        <f t="shared" si="139"/>
        <v>0.60125858123569798</v>
      </c>
      <c r="U1121" s="18">
        <v>1</v>
      </c>
    </row>
    <row r="1122" spans="1:21" ht="15.6" x14ac:dyDescent="0.3">
      <c r="A1122" s="2">
        <v>2295</v>
      </c>
      <c r="B1122" s="3">
        <v>46191</v>
      </c>
      <c r="C1122" s="4">
        <f t="shared" si="140"/>
        <v>2026</v>
      </c>
      <c r="D1122" s="5">
        <f t="shared" si="141"/>
        <v>2</v>
      </c>
      <c r="E1122" s="4">
        <f t="shared" si="142"/>
        <v>6</v>
      </c>
      <c r="F1122" s="3" t="str">
        <f t="shared" si="143"/>
        <v>Jun</v>
      </c>
      <c r="G1122" s="4" t="s">
        <v>6</v>
      </c>
      <c r="H1122" s="4" t="s">
        <v>41</v>
      </c>
      <c r="I1122" s="4" t="s">
        <v>28</v>
      </c>
      <c r="J1122" s="4" t="s">
        <v>13</v>
      </c>
      <c r="K1122" s="4" t="s">
        <v>14</v>
      </c>
      <c r="L1122" s="4" t="s">
        <v>32</v>
      </c>
      <c r="M1122" s="6">
        <v>1</v>
      </c>
      <c r="N1122" s="7">
        <v>45.7</v>
      </c>
      <c r="O1122" s="8">
        <v>0.1</v>
      </c>
      <c r="P1122" s="7">
        <v>18.600000000000001</v>
      </c>
      <c r="Q1122" s="7">
        <f t="shared" si="136"/>
        <v>41.13</v>
      </c>
      <c r="R1122" s="7">
        <f t="shared" si="137"/>
        <v>18.600000000000001</v>
      </c>
      <c r="S1122" s="7">
        <f t="shared" si="138"/>
        <v>22.53</v>
      </c>
      <c r="T1122" s="9">
        <f t="shared" si="139"/>
        <v>0.5477753464624362</v>
      </c>
      <c r="U1122" s="10">
        <v>1</v>
      </c>
    </row>
    <row r="1123" spans="1:21" ht="15.6" x14ac:dyDescent="0.3">
      <c r="A1123" s="11">
        <v>2670</v>
      </c>
      <c r="B1123" s="12">
        <v>46191</v>
      </c>
      <c r="C1123" s="4">
        <f t="shared" si="140"/>
        <v>2026</v>
      </c>
      <c r="D1123" s="5">
        <f t="shared" si="141"/>
        <v>2</v>
      </c>
      <c r="E1123" s="4">
        <f t="shared" si="142"/>
        <v>6</v>
      </c>
      <c r="F1123" s="3" t="str">
        <f t="shared" si="143"/>
        <v>Jun</v>
      </c>
      <c r="G1123" s="13" t="s">
        <v>11</v>
      </c>
      <c r="H1123" s="13" t="s">
        <v>25</v>
      </c>
      <c r="I1123" s="13" t="s">
        <v>28</v>
      </c>
      <c r="J1123" s="13" t="s">
        <v>3</v>
      </c>
      <c r="K1123" s="13" t="s">
        <v>14</v>
      </c>
      <c r="L1123" s="13" t="s">
        <v>48</v>
      </c>
      <c r="M1123" s="14">
        <v>3</v>
      </c>
      <c r="N1123" s="15">
        <v>162.30000000000001</v>
      </c>
      <c r="O1123" s="16">
        <v>0.1</v>
      </c>
      <c r="P1123" s="15">
        <v>86.43</v>
      </c>
      <c r="Q1123" s="15">
        <f t="shared" si="136"/>
        <v>438.21000000000004</v>
      </c>
      <c r="R1123" s="15">
        <f t="shared" si="137"/>
        <v>259.29000000000002</v>
      </c>
      <c r="S1123" s="15">
        <f t="shared" si="138"/>
        <v>178.92000000000002</v>
      </c>
      <c r="T1123" s="17">
        <f t="shared" si="139"/>
        <v>0.40829739166153217</v>
      </c>
      <c r="U1123" s="18">
        <v>1</v>
      </c>
    </row>
    <row r="1124" spans="1:21" ht="15.6" x14ac:dyDescent="0.3">
      <c r="A1124" s="2">
        <v>2777</v>
      </c>
      <c r="B1124" s="3">
        <v>46191</v>
      </c>
      <c r="C1124" s="4">
        <f t="shared" si="140"/>
        <v>2026</v>
      </c>
      <c r="D1124" s="5">
        <f t="shared" si="141"/>
        <v>2</v>
      </c>
      <c r="E1124" s="4">
        <f t="shared" si="142"/>
        <v>6</v>
      </c>
      <c r="F1124" s="3" t="str">
        <f t="shared" si="143"/>
        <v>Jun</v>
      </c>
      <c r="G1124" s="4" t="s">
        <v>6</v>
      </c>
      <c r="H1124" s="4" t="s">
        <v>49</v>
      </c>
      <c r="I1124" s="4" t="s">
        <v>8</v>
      </c>
      <c r="J1124" s="4" t="s">
        <v>16</v>
      </c>
      <c r="K1124" s="4" t="s">
        <v>9</v>
      </c>
      <c r="L1124" s="4" t="s">
        <v>46</v>
      </c>
      <c r="M1124" s="6">
        <v>5</v>
      </c>
      <c r="N1124" s="7">
        <v>72.37</v>
      </c>
      <c r="O1124" s="8">
        <v>0.2</v>
      </c>
      <c r="P1124" s="7">
        <v>32.840000000000003</v>
      </c>
      <c r="Q1124" s="7">
        <f t="shared" si="136"/>
        <v>289.48</v>
      </c>
      <c r="R1124" s="7">
        <f t="shared" si="137"/>
        <v>164.20000000000002</v>
      </c>
      <c r="S1124" s="7">
        <f t="shared" si="138"/>
        <v>125.28</v>
      </c>
      <c r="T1124" s="9">
        <f t="shared" si="139"/>
        <v>0.43277601215973466</v>
      </c>
      <c r="U1124" s="10">
        <v>1</v>
      </c>
    </row>
    <row r="1125" spans="1:21" ht="15.6" x14ac:dyDescent="0.3">
      <c r="A1125" s="11">
        <v>2780</v>
      </c>
      <c r="B1125" s="12">
        <v>46191</v>
      </c>
      <c r="C1125" s="4">
        <f t="shared" si="140"/>
        <v>2026</v>
      </c>
      <c r="D1125" s="5">
        <f t="shared" si="141"/>
        <v>2</v>
      </c>
      <c r="E1125" s="4">
        <f t="shared" si="142"/>
        <v>6</v>
      </c>
      <c r="F1125" s="3" t="str">
        <f t="shared" si="143"/>
        <v>Jun</v>
      </c>
      <c r="G1125" s="13" t="s">
        <v>11</v>
      </c>
      <c r="H1125" s="13" t="s">
        <v>18</v>
      </c>
      <c r="I1125" s="13" t="s">
        <v>2</v>
      </c>
      <c r="J1125" s="13" t="s">
        <v>13</v>
      </c>
      <c r="K1125" s="13" t="s">
        <v>34</v>
      </c>
      <c r="L1125" s="13" t="s">
        <v>42</v>
      </c>
      <c r="M1125" s="14">
        <v>2</v>
      </c>
      <c r="N1125" s="15">
        <v>35.61</v>
      </c>
      <c r="O1125" s="16">
        <v>0.15</v>
      </c>
      <c r="P1125" s="15">
        <v>13.96</v>
      </c>
      <c r="Q1125" s="15">
        <f t="shared" si="136"/>
        <v>60.536999999999999</v>
      </c>
      <c r="R1125" s="15">
        <f t="shared" si="137"/>
        <v>27.92</v>
      </c>
      <c r="S1125" s="15">
        <f t="shared" si="138"/>
        <v>32.616999999999997</v>
      </c>
      <c r="T1125" s="17">
        <f t="shared" si="139"/>
        <v>0.53879445628293432</v>
      </c>
      <c r="U1125" s="18">
        <v>1</v>
      </c>
    </row>
    <row r="1126" spans="1:21" ht="15.6" x14ac:dyDescent="0.3">
      <c r="A1126" s="2">
        <v>3209</v>
      </c>
      <c r="B1126" s="3">
        <v>46191</v>
      </c>
      <c r="C1126" s="4">
        <f t="shared" si="140"/>
        <v>2026</v>
      </c>
      <c r="D1126" s="5">
        <f t="shared" si="141"/>
        <v>2</v>
      </c>
      <c r="E1126" s="4">
        <f t="shared" si="142"/>
        <v>6</v>
      </c>
      <c r="F1126" s="3" t="str">
        <f t="shared" si="143"/>
        <v>Jun</v>
      </c>
      <c r="G1126" s="4" t="s">
        <v>20</v>
      </c>
      <c r="H1126" s="4" t="s">
        <v>47</v>
      </c>
      <c r="I1126" s="4" t="s">
        <v>2</v>
      </c>
      <c r="J1126" s="4" t="s">
        <v>3</v>
      </c>
      <c r="K1126" s="4" t="s">
        <v>14</v>
      </c>
      <c r="L1126" s="4" t="s">
        <v>44</v>
      </c>
      <c r="M1126" s="6">
        <v>2</v>
      </c>
      <c r="N1126" s="7">
        <v>133.12</v>
      </c>
      <c r="O1126" s="8">
        <v>0</v>
      </c>
      <c r="P1126" s="7">
        <v>67.02</v>
      </c>
      <c r="Q1126" s="7">
        <f t="shared" si="136"/>
        <v>266.24</v>
      </c>
      <c r="R1126" s="7">
        <f t="shared" si="137"/>
        <v>134.04</v>
      </c>
      <c r="S1126" s="7">
        <f t="shared" si="138"/>
        <v>132.20000000000002</v>
      </c>
      <c r="T1126" s="9">
        <f t="shared" si="139"/>
        <v>0.4965444711538462</v>
      </c>
      <c r="U1126" s="10">
        <v>1</v>
      </c>
    </row>
    <row r="1127" spans="1:21" ht="15.6" x14ac:dyDescent="0.3">
      <c r="A1127" s="11">
        <v>3414</v>
      </c>
      <c r="B1127" s="12">
        <v>46191</v>
      </c>
      <c r="C1127" s="4">
        <f t="shared" si="140"/>
        <v>2026</v>
      </c>
      <c r="D1127" s="5">
        <f t="shared" si="141"/>
        <v>2</v>
      </c>
      <c r="E1127" s="4">
        <f t="shared" si="142"/>
        <v>6</v>
      </c>
      <c r="F1127" s="3" t="str">
        <f t="shared" si="143"/>
        <v>Jun</v>
      </c>
      <c r="G1127" s="13" t="s">
        <v>0</v>
      </c>
      <c r="H1127" s="13" t="s">
        <v>50</v>
      </c>
      <c r="I1127" s="13" t="s">
        <v>28</v>
      </c>
      <c r="J1127" s="13" t="s">
        <v>3</v>
      </c>
      <c r="K1127" s="13" t="s">
        <v>4</v>
      </c>
      <c r="L1127" s="13" t="s">
        <v>22</v>
      </c>
      <c r="M1127" s="14">
        <v>1</v>
      </c>
      <c r="N1127" s="15">
        <v>51.23</v>
      </c>
      <c r="O1127" s="16">
        <v>0.05</v>
      </c>
      <c r="P1127" s="15">
        <v>23.12</v>
      </c>
      <c r="Q1127" s="15">
        <f t="shared" si="136"/>
        <v>48.668499999999995</v>
      </c>
      <c r="R1127" s="15">
        <f t="shared" si="137"/>
        <v>23.12</v>
      </c>
      <c r="S1127" s="15">
        <f t="shared" si="138"/>
        <v>25.548499999999994</v>
      </c>
      <c r="T1127" s="17">
        <f t="shared" si="139"/>
        <v>0.5249494025909982</v>
      </c>
      <c r="U1127" s="18">
        <v>1</v>
      </c>
    </row>
    <row r="1128" spans="1:21" ht="15.6" x14ac:dyDescent="0.3">
      <c r="A1128" s="2">
        <v>3846</v>
      </c>
      <c r="B1128" s="3">
        <v>46191</v>
      </c>
      <c r="C1128" s="4">
        <f t="shared" si="140"/>
        <v>2026</v>
      </c>
      <c r="D1128" s="5">
        <f t="shared" si="141"/>
        <v>2</v>
      </c>
      <c r="E1128" s="4">
        <f t="shared" si="142"/>
        <v>6</v>
      </c>
      <c r="F1128" s="3" t="str">
        <f t="shared" si="143"/>
        <v>Jun</v>
      </c>
      <c r="G1128" s="4" t="s">
        <v>6</v>
      </c>
      <c r="H1128" s="4" t="s">
        <v>43</v>
      </c>
      <c r="I1128" s="4" t="s">
        <v>2</v>
      </c>
      <c r="J1128" s="4" t="s">
        <v>16</v>
      </c>
      <c r="K1128" s="4" t="s">
        <v>9</v>
      </c>
      <c r="L1128" s="4" t="s">
        <v>10</v>
      </c>
      <c r="M1128" s="6">
        <v>1</v>
      </c>
      <c r="N1128" s="7">
        <v>93.5</v>
      </c>
      <c r="O1128" s="8">
        <v>0</v>
      </c>
      <c r="P1128" s="7">
        <v>46.63</v>
      </c>
      <c r="Q1128" s="7">
        <f t="shared" si="136"/>
        <v>93.5</v>
      </c>
      <c r="R1128" s="7">
        <f t="shared" si="137"/>
        <v>46.63</v>
      </c>
      <c r="S1128" s="7">
        <f t="shared" si="138"/>
        <v>46.87</v>
      </c>
      <c r="T1128" s="9">
        <f t="shared" si="139"/>
        <v>0.50128342245989299</v>
      </c>
      <c r="U1128" s="10">
        <v>1</v>
      </c>
    </row>
    <row r="1129" spans="1:21" ht="15.6" x14ac:dyDescent="0.3">
      <c r="A1129" s="11">
        <v>4120</v>
      </c>
      <c r="B1129" s="12">
        <v>46191</v>
      </c>
      <c r="C1129" s="4">
        <f t="shared" si="140"/>
        <v>2026</v>
      </c>
      <c r="D1129" s="5">
        <f t="shared" si="141"/>
        <v>2</v>
      </c>
      <c r="E1129" s="4">
        <f t="shared" si="142"/>
        <v>6</v>
      </c>
      <c r="F1129" s="3" t="str">
        <f t="shared" si="143"/>
        <v>Jun</v>
      </c>
      <c r="G1129" s="13" t="s">
        <v>20</v>
      </c>
      <c r="H1129" s="13" t="s">
        <v>21</v>
      </c>
      <c r="I1129" s="13" t="s">
        <v>19</v>
      </c>
      <c r="J1129" s="13" t="s">
        <v>3</v>
      </c>
      <c r="K1129" s="13" t="s">
        <v>34</v>
      </c>
      <c r="L1129" s="13" t="s">
        <v>35</v>
      </c>
      <c r="M1129" s="14">
        <v>3</v>
      </c>
      <c r="N1129" s="15">
        <v>41.16</v>
      </c>
      <c r="O1129" s="16">
        <v>0</v>
      </c>
      <c r="P1129" s="15">
        <v>14.79</v>
      </c>
      <c r="Q1129" s="15">
        <f t="shared" si="136"/>
        <v>123.47999999999999</v>
      </c>
      <c r="R1129" s="15">
        <f t="shared" si="137"/>
        <v>44.37</v>
      </c>
      <c r="S1129" s="15">
        <f t="shared" si="138"/>
        <v>79.109999999999985</v>
      </c>
      <c r="T1129" s="17">
        <f t="shared" si="139"/>
        <v>0.64067055393586003</v>
      </c>
      <c r="U1129" s="18">
        <v>1</v>
      </c>
    </row>
    <row r="1130" spans="1:21" ht="15.6" x14ac:dyDescent="0.3">
      <c r="A1130" s="2">
        <v>4217</v>
      </c>
      <c r="B1130" s="3">
        <v>46191</v>
      </c>
      <c r="C1130" s="4">
        <f t="shared" si="140"/>
        <v>2026</v>
      </c>
      <c r="D1130" s="5">
        <f t="shared" si="141"/>
        <v>2</v>
      </c>
      <c r="E1130" s="4">
        <f t="shared" si="142"/>
        <v>6</v>
      </c>
      <c r="F1130" s="3" t="str">
        <f t="shared" si="143"/>
        <v>Jun</v>
      </c>
      <c r="G1130" s="4" t="s">
        <v>6</v>
      </c>
      <c r="H1130" s="4" t="s">
        <v>43</v>
      </c>
      <c r="I1130" s="4" t="s">
        <v>28</v>
      </c>
      <c r="J1130" s="4" t="s">
        <v>13</v>
      </c>
      <c r="K1130" s="4" t="s">
        <v>34</v>
      </c>
      <c r="L1130" s="4" t="s">
        <v>35</v>
      </c>
      <c r="M1130" s="6">
        <v>1</v>
      </c>
      <c r="N1130" s="7">
        <v>39.74</v>
      </c>
      <c r="O1130" s="8">
        <v>0.05</v>
      </c>
      <c r="P1130" s="7">
        <v>14.39</v>
      </c>
      <c r="Q1130" s="7">
        <f t="shared" si="136"/>
        <v>37.753</v>
      </c>
      <c r="R1130" s="7">
        <f t="shared" si="137"/>
        <v>14.39</v>
      </c>
      <c r="S1130" s="7">
        <f t="shared" si="138"/>
        <v>23.363</v>
      </c>
      <c r="T1130" s="9">
        <f t="shared" si="139"/>
        <v>0.6188382380208195</v>
      </c>
      <c r="U1130" s="10">
        <v>1</v>
      </c>
    </row>
    <row r="1131" spans="1:21" ht="15.6" x14ac:dyDescent="0.3">
      <c r="A1131" s="11">
        <v>4786</v>
      </c>
      <c r="B1131" s="12">
        <v>46191</v>
      </c>
      <c r="C1131" s="4">
        <f t="shared" si="140"/>
        <v>2026</v>
      </c>
      <c r="D1131" s="5">
        <f t="shared" si="141"/>
        <v>2</v>
      </c>
      <c r="E1131" s="4">
        <f t="shared" si="142"/>
        <v>6</v>
      </c>
      <c r="F1131" s="3" t="str">
        <f t="shared" si="143"/>
        <v>Jun</v>
      </c>
      <c r="G1131" s="13" t="s">
        <v>20</v>
      </c>
      <c r="H1131" s="13" t="s">
        <v>31</v>
      </c>
      <c r="I1131" s="13" t="s">
        <v>2</v>
      </c>
      <c r="J1131" s="13" t="s">
        <v>3</v>
      </c>
      <c r="K1131" s="13" t="s">
        <v>14</v>
      </c>
      <c r="L1131" s="13" t="s">
        <v>32</v>
      </c>
      <c r="M1131" s="14">
        <v>3</v>
      </c>
      <c r="N1131" s="15">
        <v>46.79</v>
      </c>
      <c r="O1131" s="16">
        <v>0.1</v>
      </c>
      <c r="P1131" s="15">
        <v>18.25</v>
      </c>
      <c r="Q1131" s="15">
        <f t="shared" si="136"/>
        <v>126.33300000000001</v>
      </c>
      <c r="R1131" s="15">
        <f t="shared" si="137"/>
        <v>54.75</v>
      </c>
      <c r="S1131" s="15">
        <f t="shared" si="138"/>
        <v>71.583000000000013</v>
      </c>
      <c r="T1131" s="17">
        <f t="shared" si="139"/>
        <v>0.56662154781411034</v>
      </c>
      <c r="U1131" s="18">
        <v>1</v>
      </c>
    </row>
    <row r="1132" spans="1:21" ht="15.6" x14ac:dyDescent="0.3">
      <c r="A1132" s="2">
        <v>23</v>
      </c>
      <c r="B1132" s="3">
        <v>46192</v>
      </c>
      <c r="C1132" s="4">
        <f t="shared" si="140"/>
        <v>2026</v>
      </c>
      <c r="D1132" s="5">
        <f t="shared" si="141"/>
        <v>2</v>
      </c>
      <c r="E1132" s="4">
        <f t="shared" si="142"/>
        <v>6</v>
      </c>
      <c r="F1132" s="3" t="str">
        <f t="shared" si="143"/>
        <v>Jun</v>
      </c>
      <c r="G1132" s="4" t="s">
        <v>20</v>
      </c>
      <c r="H1132" s="4" t="s">
        <v>47</v>
      </c>
      <c r="I1132" s="4" t="s">
        <v>8</v>
      </c>
      <c r="J1132" s="4" t="s">
        <v>16</v>
      </c>
      <c r="K1132" s="4" t="s">
        <v>9</v>
      </c>
      <c r="L1132" s="4" t="s">
        <v>10</v>
      </c>
      <c r="M1132" s="6">
        <v>4</v>
      </c>
      <c r="N1132" s="7">
        <v>91.74</v>
      </c>
      <c r="O1132" s="8">
        <v>0.2</v>
      </c>
      <c r="P1132" s="7">
        <v>44.74</v>
      </c>
      <c r="Q1132" s="7">
        <f t="shared" si="136"/>
        <v>293.56799999999998</v>
      </c>
      <c r="R1132" s="7">
        <f t="shared" si="137"/>
        <v>178.96</v>
      </c>
      <c r="S1132" s="7">
        <f t="shared" si="138"/>
        <v>114.60799999999998</v>
      </c>
      <c r="T1132" s="9">
        <f t="shared" si="139"/>
        <v>0.39039677349029861</v>
      </c>
      <c r="U1132" s="10">
        <v>1</v>
      </c>
    </row>
    <row r="1133" spans="1:21" ht="15.6" x14ac:dyDescent="0.3">
      <c r="A1133" s="11">
        <v>99</v>
      </c>
      <c r="B1133" s="12">
        <v>46192</v>
      </c>
      <c r="C1133" s="4">
        <f t="shared" si="140"/>
        <v>2026</v>
      </c>
      <c r="D1133" s="5">
        <f t="shared" si="141"/>
        <v>2</v>
      </c>
      <c r="E1133" s="4">
        <f t="shared" si="142"/>
        <v>6</v>
      </c>
      <c r="F1133" s="3" t="str">
        <f t="shared" si="143"/>
        <v>Jun</v>
      </c>
      <c r="G1133" s="13" t="s">
        <v>20</v>
      </c>
      <c r="H1133" s="13" t="s">
        <v>47</v>
      </c>
      <c r="I1133" s="13" t="s">
        <v>2</v>
      </c>
      <c r="J1133" s="13" t="s">
        <v>13</v>
      </c>
      <c r="K1133" s="13" t="s">
        <v>34</v>
      </c>
      <c r="L1133" s="13" t="s">
        <v>42</v>
      </c>
      <c r="M1133" s="14">
        <v>1</v>
      </c>
      <c r="N1133" s="15">
        <v>36.28</v>
      </c>
      <c r="O1133" s="16">
        <v>0.1</v>
      </c>
      <c r="P1133" s="15">
        <v>13.8</v>
      </c>
      <c r="Q1133" s="15">
        <f t="shared" si="136"/>
        <v>32.652000000000001</v>
      </c>
      <c r="R1133" s="15">
        <f t="shared" si="137"/>
        <v>13.8</v>
      </c>
      <c r="S1133" s="15">
        <f t="shared" si="138"/>
        <v>18.852</v>
      </c>
      <c r="T1133" s="17">
        <f t="shared" si="139"/>
        <v>0.5773612642410878</v>
      </c>
      <c r="U1133" s="18">
        <v>1</v>
      </c>
    </row>
    <row r="1134" spans="1:21" ht="15.6" x14ac:dyDescent="0.3">
      <c r="A1134" s="2">
        <v>269</v>
      </c>
      <c r="B1134" s="3">
        <v>46192</v>
      </c>
      <c r="C1134" s="4">
        <f t="shared" si="140"/>
        <v>2026</v>
      </c>
      <c r="D1134" s="5">
        <f t="shared" si="141"/>
        <v>2</v>
      </c>
      <c r="E1134" s="4">
        <f t="shared" si="142"/>
        <v>6</v>
      </c>
      <c r="F1134" s="3" t="str">
        <f t="shared" si="143"/>
        <v>Jun</v>
      </c>
      <c r="G1134" s="4" t="s">
        <v>20</v>
      </c>
      <c r="H1134" s="4" t="s">
        <v>47</v>
      </c>
      <c r="I1134" s="4" t="s">
        <v>8</v>
      </c>
      <c r="J1134" s="4" t="s">
        <v>3</v>
      </c>
      <c r="K1134" s="4" t="s">
        <v>9</v>
      </c>
      <c r="L1134" s="4" t="s">
        <v>46</v>
      </c>
      <c r="M1134" s="6">
        <v>3</v>
      </c>
      <c r="N1134" s="7">
        <v>73.02</v>
      </c>
      <c r="O1134" s="8">
        <v>0.1</v>
      </c>
      <c r="P1134" s="7">
        <v>32.69</v>
      </c>
      <c r="Q1134" s="7">
        <f t="shared" si="136"/>
        <v>197.154</v>
      </c>
      <c r="R1134" s="7">
        <f t="shared" si="137"/>
        <v>98.07</v>
      </c>
      <c r="S1134" s="7">
        <f t="shared" si="138"/>
        <v>99.084000000000003</v>
      </c>
      <c r="T1134" s="9">
        <f t="shared" si="139"/>
        <v>0.50257159377948202</v>
      </c>
      <c r="U1134" s="10">
        <v>1</v>
      </c>
    </row>
    <row r="1135" spans="1:21" ht="15.6" x14ac:dyDescent="0.3">
      <c r="A1135" s="11">
        <v>1772</v>
      </c>
      <c r="B1135" s="12">
        <v>46192</v>
      </c>
      <c r="C1135" s="4">
        <f t="shared" si="140"/>
        <v>2026</v>
      </c>
      <c r="D1135" s="5">
        <f t="shared" si="141"/>
        <v>2</v>
      </c>
      <c r="E1135" s="4">
        <f t="shared" si="142"/>
        <v>6</v>
      </c>
      <c r="F1135" s="3" t="str">
        <f t="shared" si="143"/>
        <v>Jun</v>
      </c>
      <c r="G1135" s="13" t="s">
        <v>20</v>
      </c>
      <c r="H1135" s="13" t="s">
        <v>21</v>
      </c>
      <c r="I1135" s="13" t="s">
        <v>2</v>
      </c>
      <c r="J1135" s="13" t="s">
        <v>13</v>
      </c>
      <c r="K1135" s="13" t="s">
        <v>9</v>
      </c>
      <c r="L1135" s="13" t="s">
        <v>37</v>
      </c>
      <c r="M1135" s="14">
        <v>4</v>
      </c>
      <c r="N1135" s="15">
        <v>153.38</v>
      </c>
      <c r="O1135" s="16">
        <v>0</v>
      </c>
      <c r="P1135" s="15">
        <v>76.92</v>
      </c>
      <c r="Q1135" s="15">
        <f t="shared" si="136"/>
        <v>613.52</v>
      </c>
      <c r="R1135" s="15">
        <f t="shared" si="137"/>
        <v>307.68</v>
      </c>
      <c r="S1135" s="15">
        <f t="shared" si="138"/>
        <v>305.83999999999997</v>
      </c>
      <c r="T1135" s="17">
        <f t="shared" si="139"/>
        <v>0.49850045638283996</v>
      </c>
      <c r="U1135" s="18">
        <v>1</v>
      </c>
    </row>
    <row r="1136" spans="1:21" ht="15.6" x14ac:dyDescent="0.3">
      <c r="A1136" s="2">
        <v>1906</v>
      </c>
      <c r="B1136" s="3">
        <v>46192</v>
      </c>
      <c r="C1136" s="4">
        <f t="shared" si="140"/>
        <v>2026</v>
      </c>
      <c r="D1136" s="5">
        <f t="shared" si="141"/>
        <v>2</v>
      </c>
      <c r="E1136" s="4">
        <f t="shared" si="142"/>
        <v>6</v>
      </c>
      <c r="F1136" s="3" t="str">
        <f t="shared" si="143"/>
        <v>Jun</v>
      </c>
      <c r="G1136" s="4" t="s">
        <v>20</v>
      </c>
      <c r="H1136" s="4" t="s">
        <v>33</v>
      </c>
      <c r="I1136" s="4" t="s">
        <v>28</v>
      </c>
      <c r="J1136" s="4" t="s">
        <v>3</v>
      </c>
      <c r="K1136" s="4" t="s">
        <v>23</v>
      </c>
      <c r="L1136" s="4" t="s">
        <v>51</v>
      </c>
      <c r="M1136" s="6">
        <v>2</v>
      </c>
      <c r="N1136" s="7">
        <v>125.5</v>
      </c>
      <c r="O1136" s="8">
        <v>0</v>
      </c>
      <c r="P1136" s="7">
        <v>61.67</v>
      </c>
      <c r="Q1136" s="7">
        <f t="shared" si="136"/>
        <v>251</v>
      </c>
      <c r="R1136" s="7">
        <f t="shared" si="137"/>
        <v>123.34</v>
      </c>
      <c r="S1136" s="7">
        <f t="shared" si="138"/>
        <v>127.66</v>
      </c>
      <c r="T1136" s="9">
        <f t="shared" si="139"/>
        <v>0.50860557768924297</v>
      </c>
      <c r="U1136" s="10">
        <v>1</v>
      </c>
    </row>
    <row r="1137" spans="1:21" ht="15.6" x14ac:dyDescent="0.3">
      <c r="A1137" s="11">
        <v>2473</v>
      </c>
      <c r="B1137" s="12">
        <v>46192</v>
      </c>
      <c r="C1137" s="4">
        <f t="shared" si="140"/>
        <v>2026</v>
      </c>
      <c r="D1137" s="5">
        <f t="shared" si="141"/>
        <v>2</v>
      </c>
      <c r="E1137" s="4">
        <f t="shared" si="142"/>
        <v>6</v>
      </c>
      <c r="F1137" s="3" t="str">
        <f t="shared" si="143"/>
        <v>Jun</v>
      </c>
      <c r="G1137" s="13" t="s">
        <v>0</v>
      </c>
      <c r="H1137" s="13" t="s">
        <v>1</v>
      </c>
      <c r="I1137" s="13" t="s">
        <v>8</v>
      </c>
      <c r="J1137" s="13" t="s">
        <v>3</v>
      </c>
      <c r="K1137" s="13" t="s">
        <v>4</v>
      </c>
      <c r="L1137" s="13" t="s">
        <v>5</v>
      </c>
      <c r="M1137" s="14">
        <v>3</v>
      </c>
      <c r="N1137" s="15">
        <v>80.75</v>
      </c>
      <c r="O1137" s="16">
        <v>0.15</v>
      </c>
      <c r="P1137" s="15">
        <v>42.81</v>
      </c>
      <c r="Q1137" s="15">
        <f t="shared" si="136"/>
        <v>205.91249999999999</v>
      </c>
      <c r="R1137" s="15">
        <f t="shared" si="137"/>
        <v>128.43</v>
      </c>
      <c r="S1137" s="15">
        <f t="shared" si="138"/>
        <v>77.482499999999987</v>
      </c>
      <c r="T1137" s="17">
        <f t="shared" si="139"/>
        <v>0.37628847204516475</v>
      </c>
      <c r="U1137" s="18">
        <v>1</v>
      </c>
    </row>
    <row r="1138" spans="1:21" ht="15.6" x14ac:dyDescent="0.3">
      <c r="A1138" s="2">
        <v>2549</v>
      </c>
      <c r="B1138" s="3">
        <v>46192</v>
      </c>
      <c r="C1138" s="4">
        <f t="shared" si="140"/>
        <v>2026</v>
      </c>
      <c r="D1138" s="5">
        <f t="shared" si="141"/>
        <v>2</v>
      </c>
      <c r="E1138" s="4">
        <f t="shared" si="142"/>
        <v>6</v>
      </c>
      <c r="F1138" s="3" t="str">
        <f t="shared" si="143"/>
        <v>Jun</v>
      </c>
      <c r="G1138" s="4" t="s">
        <v>20</v>
      </c>
      <c r="H1138" s="4" t="s">
        <v>47</v>
      </c>
      <c r="I1138" s="4" t="s">
        <v>8</v>
      </c>
      <c r="J1138" s="4" t="s">
        <v>3</v>
      </c>
      <c r="K1138" s="4" t="s">
        <v>34</v>
      </c>
      <c r="L1138" s="4" t="s">
        <v>42</v>
      </c>
      <c r="M1138" s="6">
        <v>8</v>
      </c>
      <c r="N1138" s="7">
        <v>36.15</v>
      </c>
      <c r="O1138" s="8">
        <v>0.05</v>
      </c>
      <c r="P1138" s="7">
        <v>13.55</v>
      </c>
      <c r="Q1138" s="7">
        <f t="shared" si="136"/>
        <v>274.73999999999995</v>
      </c>
      <c r="R1138" s="7">
        <f t="shared" si="137"/>
        <v>108.4</v>
      </c>
      <c r="S1138" s="7">
        <f t="shared" si="138"/>
        <v>166.33999999999995</v>
      </c>
      <c r="T1138" s="9">
        <f t="shared" si="139"/>
        <v>0.60544514814005956</v>
      </c>
      <c r="U1138" s="10">
        <v>1</v>
      </c>
    </row>
    <row r="1139" spans="1:21" ht="15.6" x14ac:dyDescent="0.3">
      <c r="A1139" s="11">
        <v>3341</v>
      </c>
      <c r="B1139" s="12">
        <v>46192</v>
      </c>
      <c r="C1139" s="4">
        <f t="shared" si="140"/>
        <v>2026</v>
      </c>
      <c r="D1139" s="5">
        <f t="shared" si="141"/>
        <v>2</v>
      </c>
      <c r="E1139" s="4">
        <f t="shared" si="142"/>
        <v>6</v>
      </c>
      <c r="F1139" s="3" t="str">
        <f t="shared" si="143"/>
        <v>Jun</v>
      </c>
      <c r="G1139" s="13" t="s">
        <v>0</v>
      </c>
      <c r="H1139" s="13" t="s">
        <v>50</v>
      </c>
      <c r="I1139" s="13" t="s">
        <v>2</v>
      </c>
      <c r="J1139" s="13" t="s">
        <v>13</v>
      </c>
      <c r="K1139" s="13" t="s">
        <v>9</v>
      </c>
      <c r="L1139" s="13" t="s">
        <v>17</v>
      </c>
      <c r="M1139" s="14">
        <v>2</v>
      </c>
      <c r="N1139" s="15">
        <v>143.1</v>
      </c>
      <c r="O1139" s="16">
        <v>0</v>
      </c>
      <c r="P1139" s="15">
        <v>78.11</v>
      </c>
      <c r="Q1139" s="15">
        <f t="shared" si="136"/>
        <v>286.2</v>
      </c>
      <c r="R1139" s="15">
        <f t="shared" si="137"/>
        <v>156.22</v>
      </c>
      <c r="S1139" s="15">
        <f t="shared" si="138"/>
        <v>129.97999999999999</v>
      </c>
      <c r="T1139" s="17">
        <f t="shared" si="139"/>
        <v>0.45415793151642209</v>
      </c>
      <c r="U1139" s="18">
        <v>1</v>
      </c>
    </row>
    <row r="1140" spans="1:21" ht="15.6" x14ac:dyDescent="0.3">
      <c r="A1140" s="2">
        <v>3351</v>
      </c>
      <c r="B1140" s="3">
        <v>46192</v>
      </c>
      <c r="C1140" s="4">
        <f t="shared" si="140"/>
        <v>2026</v>
      </c>
      <c r="D1140" s="5">
        <f t="shared" si="141"/>
        <v>2</v>
      </c>
      <c r="E1140" s="4">
        <f t="shared" si="142"/>
        <v>6</v>
      </c>
      <c r="F1140" s="3" t="str">
        <f t="shared" si="143"/>
        <v>Jun</v>
      </c>
      <c r="G1140" s="4" t="s">
        <v>6</v>
      </c>
      <c r="H1140" s="4" t="s">
        <v>7</v>
      </c>
      <c r="I1140" s="4" t="s">
        <v>28</v>
      </c>
      <c r="J1140" s="4" t="s">
        <v>13</v>
      </c>
      <c r="K1140" s="4" t="s">
        <v>23</v>
      </c>
      <c r="L1140" s="4" t="s">
        <v>51</v>
      </c>
      <c r="M1140" s="6">
        <v>4</v>
      </c>
      <c r="N1140" s="7">
        <v>123.89</v>
      </c>
      <c r="O1140" s="8">
        <v>0</v>
      </c>
      <c r="P1140" s="7">
        <v>59.42</v>
      </c>
      <c r="Q1140" s="7">
        <f t="shared" si="136"/>
        <v>495.56</v>
      </c>
      <c r="R1140" s="7">
        <f t="shared" si="137"/>
        <v>237.68</v>
      </c>
      <c r="S1140" s="7">
        <f t="shared" si="138"/>
        <v>257.88</v>
      </c>
      <c r="T1140" s="9">
        <f t="shared" si="139"/>
        <v>0.5203809831301961</v>
      </c>
      <c r="U1140" s="10">
        <v>1</v>
      </c>
    </row>
    <row r="1141" spans="1:21" ht="15.6" x14ac:dyDescent="0.3">
      <c r="A1141" s="11">
        <v>3366</v>
      </c>
      <c r="B1141" s="12">
        <v>46192</v>
      </c>
      <c r="C1141" s="4">
        <f t="shared" si="140"/>
        <v>2026</v>
      </c>
      <c r="D1141" s="5">
        <f t="shared" si="141"/>
        <v>2</v>
      </c>
      <c r="E1141" s="4">
        <f t="shared" si="142"/>
        <v>6</v>
      </c>
      <c r="F1141" s="3" t="str">
        <f t="shared" si="143"/>
        <v>Jun</v>
      </c>
      <c r="G1141" s="13" t="s">
        <v>6</v>
      </c>
      <c r="H1141" s="13" t="s">
        <v>41</v>
      </c>
      <c r="I1141" s="13" t="s">
        <v>2</v>
      </c>
      <c r="J1141" s="13" t="s">
        <v>16</v>
      </c>
      <c r="K1141" s="13" t="s">
        <v>14</v>
      </c>
      <c r="L1141" s="13" t="s">
        <v>44</v>
      </c>
      <c r="M1141" s="14">
        <v>1</v>
      </c>
      <c r="N1141" s="15">
        <v>135.41999999999999</v>
      </c>
      <c r="O1141" s="16">
        <v>0.05</v>
      </c>
      <c r="P1141" s="15">
        <v>68.180000000000007</v>
      </c>
      <c r="Q1141" s="15">
        <f t="shared" si="136"/>
        <v>128.64899999999997</v>
      </c>
      <c r="R1141" s="15">
        <f t="shared" si="137"/>
        <v>68.180000000000007</v>
      </c>
      <c r="S1141" s="15">
        <f t="shared" si="138"/>
        <v>60.468999999999966</v>
      </c>
      <c r="T1141" s="17">
        <f t="shared" si="139"/>
        <v>0.47003085915941811</v>
      </c>
      <c r="U1141" s="18">
        <v>1</v>
      </c>
    </row>
    <row r="1142" spans="1:21" ht="15.6" x14ac:dyDescent="0.3">
      <c r="A1142" s="2">
        <v>3691</v>
      </c>
      <c r="B1142" s="3">
        <v>46192</v>
      </c>
      <c r="C1142" s="4">
        <f t="shared" si="140"/>
        <v>2026</v>
      </c>
      <c r="D1142" s="5">
        <f t="shared" si="141"/>
        <v>2</v>
      </c>
      <c r="E1142" s="4">
        <f t="shared" si="142"/>
        <v>6</v>
      </c>
      <c r="F1142" s="3" t="str">
        <f t="shared" si="143"/>
        <v>Jun</v>
      </c>
      <c r="G1142" s="4" t="s">
        <v>6</v>
      </c>
      <c r="H1142" s="4" t="s">
        <v>27</v>
      </c>
      <c r="I1142" s="4" t="s">
        <v>19</v>
      </c>
      <c r="J1142" s="4" t="s">
        <v>3</v>
      </c>
      <c r="K1142" s="4" t="s">
        <v>9</v>
      </c>
      <c r="L1142" s="4" t="s">
        <v>10</v>
      </c>
      <c r="M1142" s="6">
        <v>1</v>
      </c>
      <c r="N1142" s="7">
        <v>93.48</v>
      </c>
      <c r="O1142" s="8">
        <v>0.05</v>
      </c>
      <c r="P1142" s="7">
        <v>44.31</v>
      </c>
      <c r="Q1142" s="7">
        <f t="shared" si="136"/>
        <v>88.805999999999997</v>
      </c>
      <c r="R1142" s="7">
        <f t="shared" si="137"/>
        <v>44.31</v>
      </c>
      <c r="S1142" s="7">
        <f t="shared" si="138"/>
        <v>44.495999999999995</v>
      </c>
      <c r="T1142" s="9">
        <f t="shared" si="139"/>
        <v>0.50104722653874734</v>
      </c>
      <c r="U1142" s="10">
        <v>1</v>
      </c>
    </row>
    <row r="1143" spans="1:21" ht="15.6" x14ac:dyDescent="0.3">
      <c r="A1143" s="11">
        <v>3909</v>
      </c>
      <c r="B1143" s="12">
        <v>46192</v>
      </c>
      <c r="C1143" s="4">
        <f t="shared" si="140"/>
        <v>2026</v>
      </c>
      <c r="D1143" s="5">
        <f t="shared" si="141"/>
        <v>2</v>
      </c>
      <c r="E1143" s="4">
        <f t="shared" si="142"/>
        <v>6</v>
      </c>
      <c r="F1143" s="3" t="str">
        <f t="shared" si="143"/>
        <v>Jun</v>
      </c>
      <c r="G1143" s="13" t="s">
        <v>6</v>
      </c>
      <c r="H1143" s="13" t="s">
        <v>7</v>
      </c>
      <c r="I1143" s="13" t="s">
        <v>28</v>
      </c>
      <c r="J1143" s="13" t="s">
        <v>3</v>
      </c>
      <c r="K1143" s="13" t="s">
        <v>9</v>
      </c>
      <c r="L1143" s="13" t="s">
        <v>37</v>
      </c>
      <c r="M1143" s="14">
        <v>1</v>
      </c>
      <c r="N1143" s="15">
        <v>156.05000000000001</v>
      </c>
      <c r="O1143" s="16">
        <v>0.05</v>
      </c>
      <c r="P1143" s="15">
        <v>81.28</v>
      </c>
      <c r="Q1143" s="15">
        <f t="shared" si="136"/>
        <v>148.2475</v>
      </c>
      <c r="R1143" s="15">
        <f t="shared" si="137"/>
        <v>81.28</v>
      </c>
      <c r="S1143" s="15">
        <f t="shared" si="138"/>
        <v>66.967500000000001</v>
      </c>
      <c r="T1143" s="17">
        <f t="shared" si="139"/>
        <v>0.45172768512116562</v>
      </c>
      <c r="U1143" s="18">
        <v>1</v>
      </c>
    </row>
    <row r="1144" spans="1:21" ht="15.6" x14ac:dyDescent="0.3">
      <c r="A1144" s="2">
        <v>4862</v>
      </c>
      <c r="B1144" s="3">
        <v>46192</v>
      </c>
      <c r="C1144" s="4">
        <f t="shared" si="140"/>
        <v>2026</v>
      </c>
      <c r="D1144" s="5">
        <f t="shared" si="141"/>
        <v>2</v>
      </c>
      <c r="E1144" s="4">
        <f t="shared" si="142"/>
        <v>6</v>
      </c>
      <c r="F1144" s="3" t="str">
        <f t="shared" si="143"/>
        <v>Jun</v>
      </c>
      <c r="G1144" s="4" t="s">
        <v>6</v>
      </c>
      <c r="H1144" s="4" t="s">
        <v>27</v>
      </c>
      <c r="I1144" s="4" t="s">
        <v>2</v>
      </c>
      <c r="J1144" s="4" t="s">
        <v>3</v>
      </c>
      <c r="K1144" s="4" t="s">
        <v>34</v>
      </c>
      <c r="L1144" s="4" t="s">
        <v>42</v>
      </c>
      <c r="M1144" s="6">
        <v>1</v>
      </c>
      <c r="N1144" s="7">
        <v>36.74</v>
      </c>
      <c r="O1144" s="8">
        <v>0</v>
      </c>
      <c r="P1144" s="7">
        <v>14.15</v>
      </c>
      <c r="Q1144" s="7">
        <f t="shared" si="136"/>
        <v>36.74</v>
      </c>
      <c r="R1144" s="7">
        <f t="shared" si="137"/>
        <v>14.15</v>
      </c>
      <c r="S1144" s="7">
        <f t="shared" si="138"/>
        <v>22.590000000000003</v>
      </c>
      <c r="T1144" s="9">
        <f t="shared" si="139"/>
        <v>0.61486118671747425</v>
      </c>
      <c r="U1144" s="10">
        <v>1</v>
      </c>
    </row>
    <row r="1145" spans="1:21" ht="15.6" x14ac:dyDescent="0.3">
      <c r="A1145" s="11">
        <v>5096</v>
      </c>
      <c r="B1145" s="12">
        <v>46192</v>
      </c>
      <c r="C1145" s="4">
        <f t="shared" si="140"/>
        <v>2026</v>
      </c>
      <c r="D1145" s="5">
        <f t="shared" si="141"/>
        <v>2</v>
      </c>
      <c r="E1145" s="4">
        <f t="shared" si="142"/>
        <v>6</v>
      </c>
      <c r="F1145" s="3" t="str">
        <f t="shared" si="143"/>
        <v>Jun</v>
      </c>
      <c r="G1145" s="13" t="s">
        <v>0</v>
      </c>
      <c r="H1145" s="13" t="s">
        <v>50</v>
      </c>
      <c r="I1145" s="13" t="s">
        <v>2</v>
      </c>
      <c r="J1145" s="13" t="s">
        <v>3</v>
      </c>
      <c r="K1145" s="13" t="s">
        <v>23</v>
      </c>
      <c r="L1145" s="13" t="s">
        <v>29</v>
      </c>
      <c r="M1145" s="14">
        <v>2</v>
      </c>
      <c r="N1145" s="15">
        <v>199.28</v>
      </c>
      <c r="O1145" s="16">
        <v>0</v>
      </c>
      <c r="P1145" s="15">
        <v>102.85</v>
      </c>
      <c r="Q1145" s="15">
        <f t="shared" si="136"/>
        <v>398.56</v>
      </c>
      <c r="R1145" s="15">
        <f t="shared" si="137"/>
        <v>205.7</v>
      </c>
      <c r="S1145" s="15">
        <f t="shared" si="138"/>
        <v>192.86</v>
      </c>
      <c r="T1145" s="17">
        <f t="shared" si="139"/>
        <v>0.48389201124046571</v>
      </c>
      <c r="U1145" s="18">
        <v>1</v>
      </c>
    </row>
    <row r="1146" spans="1:21" ht="15.6" x14ac:dyDescent="0.3">
      <c r="A1146" s="2">
        <v>5112</v>
      </c>
      <c r="B1146" s="3">
        <v>46192</v>
      </c>
      <c r="C1146" s="4">
        <f t="shared" si="140"/>
        <v>2026</v>
      </c>
      <c r="D1146" s="5">
        <f t="shared" si="141"/>
        <v>2</v>
      </c>
      <c r="E1146" s="4">
        <f t="shared" si="142"/>
        <v>6</v>
      </c>
      <c r="F1146" s="3" t="str">
        <f t="shared" si="143"/>
        <v>Jun</v>
      </c>
      <c r="G1146" s="4" t="s">
        <v>0</v>
      </c>
      <c r="H1146" s="4" t="s">
        <v>1</v>
      </c>
      <c r="I1146" s="4" t="s">
        <v>28</v>
      </c>
      <c r="J1146" s="4" t="s">
        <v>3</v>
      </c>
      <c r="K1146" s="4" t="s">
        <v>34</v>
      </c>
      <c r="L1146" s="4" t="s">
        <v>42</v>
      </c>
      <c r="M1146" s="6">
        <v>2</v>
      </c>
      <c r="N1146" s="7">
        <v>37.04</v>
      </c>
      <c r="O1146" s="8">
        <v>0.05</v>
      </c>
      <c r="P1146" s="7">
        <v>13.76</v>
      </c>
      <c r="Q1146" s="7">
        <f t="shared" si="136"/>
        <v>70.375999999999991</v>
      </c>
      <c r="R1146" s="7">
        <f t="shared" si="137"/>
        <v>27.52</v>
      </c>
      <c r="S1146" s="7">
        <f t="shared" si="138"/>
        <v>42.855999999999995</v>
      </c>
      <c r="T1146" s="9">
        <f t="shared" si="139"/>
        <v>0.60895759918153913</v>
      </c>
      <c r="U1146" s="10">
        <v>1</v>
      </c>
    </row>
    <row r="1147" spans="1:21" ht="15.6" x14ac:dyDescent="0.3">
      <c r="A1147" s="11">
        <v>501</v>
      </c>
      <c r="B1147" s="12">
        <v>46193</v>
      </c>
      <c r="C1147" s="4">
        <f t="shared" si="140"/>
        <v>2026</v>
      </c>
      <c r="D1147" s="5">
        <f t="shared" si="141"/>
        <v>2</v>
      </c>
      <c r="E1147" s="4">
        <f t="shared" si="142"/>
        <v>6</v>
      </c>
      <c r="F1147" s="3" t="str">
        <f t="shared" si="143"/>
        <v>Jun</v>
      </c>
      <c r="G1147" s="13" t="s">
        <v>20</v>
      </c>
      <c r="H1147" s="13" t="s">
        <v>21</v>
      </c>
      <c r="I1147" s="13" t="s">
        <v>2</v>
      </c>
      <c r="J1147" s="13" t="s">
        <v>13</v>
      </c>
      <c r="K1147" s="13" t="s">
        <v>23</v>
      </c>
      <c r="L1147" s="13" t="s">
        <v>40</v>
      </c>
      <c r="M1147" s="14">
        <v>2</v>
      </c>
      <c r="N1147" s="15">
        <v>80.95</v>
      </c>
      <c r="O1147" s="16">
        <v>0.1</v>
      </c>
      <c r="P1147" s="15">
        <v>39.44</v>
      </c>
      <c r="Q1147" s="15">
        <f t="shared" si="136"/>
        <v>145.71</v>
      </c>
      <c r="R1147" s="15">
        <f t="shared" si="137"/>
        <v>78.88</v>
      </c>
      <c r="S1147" s="15">
        <f t="shared" si="138"/>
        <v>66.830000000000013</v>
      </c>
      <c r="T1147" s="17">
        <f t="shared" si="139"/>
        <v>0.45865074462974409</v>
      </c>
      <c r="U1147" s="18">
        <v>1</v>
      </c>
    </row>
    <row r="1148" spans="1:21" ht="15.6" x14ac:dyDescent="0.3">
      <c r="A1148" s="2">
        <v>540</v>
      </c>
      <c r="B1148" s="3">
        <v>46193</v>
      </c>
      <c r="C1148" s="4">
        <f t="shared" si="140"/>
        <v>2026</v>
      </c>
      <c r="D1148" s="5">
        <f t="shared" si="141"/>
        <v>2</v>
      </c>
      <c r="E1148" s="4">
        <f t="shared" si="142"/>
        <v>6</v>
      </c>
      <c r="F1148" s="3" t="str">
        <f t="shared" si="143"/>
        <v>Jun</v>
      </c>
      <c r="G1148" s="4" t="s">
        <v>0</v>
      </c>
      <c r="H1148" s="4" t="s">
        <v>36</v>
      </c>
      <c r="I1148" s="4" t="s">
        <v>28</v>
      </c>
      <c r="J1148" s="4" t="s">
        <v>3</v>
      </c>
      <c r="K1148" s="4" t="s">
        <v>9</v>
      </c>
      <c r="L1148" s="4" t="s">
        <v>37</v>
      </c>
      <c r="M1148" s="6">
        <v>1</v>
      </c>
      <c r="N1148" s="7">
        <v>151.46</v>
      </c>
      <c r="O1148" s="8">
        <v>0.05</v>
      </c>
      <c r="P1148" s="7">
        <v>77.98</v>
      </c>
      <c r="Q1148" s="7">
        <f t="shared" si="136"/>
        <v>143.887</v>
      </c>
      <c r="R1148" s="7">
        <f t="shared" si="137"/>
        <v>77.98</v>
      </c>
      <c r="S1148" s="7">
        <f t="shared" si="138"/>
        <v>65.906999999999996</v>
      </c>
      <c r="T1148" s="9">
        <f t="shared" si="139"/>
        <v>0.45804693961233467</v>
      </c>
      <c r="U1148" s="10">
        <v>1</v>
      </c>
    </row>
    <row r="1149" spans="1:21" ht="15.6" x14ac:dyDescent="0.3">
      <c r="A1149" s="11">
        <v>2255</v>
      </c>
      <c r="B1149" s="12">
        <v>46193</v>
      </c>
      <c r="C1149" s="4">
        <f t="shared" si="140"/>
        <v>2026</v>
      </c>
      <c r="D1149" s="5">
        <f t="shared" si="141"/>
        <v>2</v>
      </c>
      <c r="E1149" s="4">
        <f t="shared" si="142"/>
        <v>6</v>
      </c>
      <c r="F1149" s="3" t="str">
        <f t="shared" si="143"/>
        <v>Jun</v>
      </c>
      <c r="G1149" s="13" t="s">
        <v>0</v>
      </c>
      <c r="H1149" s="13" t="s">
        <v>36</v>
      </c>
      <c r="I1149" s="13" t="s">
        <v>2</v>
      </c>
      <c r="J1149" s="13" t="s">
        <v>16</v>
      </c>
      <c r="K1149" s="13" t="s">
        <v>9</v>
      </c>
      <c r="L1149" s="13" t="s">
        <v>10</v>
      </c>
      <c r="M1149" s="14">
        <v>5</v>
      </c>
      <c r="N1149" s="15">
        <v>90.1</v>
      </c>
      <c r="O1149" s="16">
        <v>0</v>
      </c>
      <c r="P1149" s="15">
        <v>44.32</v>
      </c>
      <c r="Q1149" s="15">
        <f t="shared" si="136"/>
        <v>450.5</v>
      </c>
      <c r="R1149" s="15">
        <f t="shared" si="137"/>
        <v>221.6</v>
      </c>
      <c r="S1149" s="15">
        <f t="shared" si="138"/>
        <v>228.9</v>
      </c>
      <c r="T1149" s="17">
        <f t="shared" si="139"/>
        <v>0.50810210876803552</v>
      </c>
      <c r="U1149" s="18">
        <v>1</v>
      </c>
    </row>
    <row r="1150" spans="1:21" ht="15.6" x14ac:dyDescent="0.3">
      <c r="A1150" s="2">
        <v>3126</v>
      </c>
      <c r="B1150" s="3">
        <v>46193</v>
      </c>
      <c r="C1150" s="4">
        <f t="shared" si="140"/>
        <v>2026</v>
      </c>
      <c r="D1150" s="5">
        <f t="shared" si="141"/>
        <v>2</v>
      </c>
      <c r="E1150" s="4">
        <f t="shared" si="142"/>
        <v>6</v>
      </c>
      <c r="F1150" s="3" t="str">
        <f t="shared" si="143"/>
        <v>Jun</v>
      </c>
      <c r="G1150" s="4" t="s">
        <v>0</v>
      </c>
      <c r="H1150" s="4" t="s">
        <v>1</v>
      </c>
      <c r="I1150" s="4" t="s">
        <v>28</v>
      </c>
      <c r="J1150" s="4" t="s">
        <v>16</v>
      </c>
      <c r="K1150" s="4" t="s">
        <v>9</v>
      </c>
      <c r="L1150" s="4" t="s">
        <v>37</v>
      </c>
      <c r="M1150" s="6">
        <v>1</v>
      </c>
      <c r="N1150" s="7">
        <v>155.69</v>
      </c>
      <c r="O1150" s="8">
        <v>0.1</v>
      </c>
      <c r="P1150" s="7">
        <v>79.42</v>
      </c>
      <c r="Q1150" s="7">
        <f t="shared" si="136"/>
        <v>140.12100000000001</v>
      </c>
      <c r="R1150" s="7">
        <f t="shared" si="137"/>
        <v>79.42</v>
      </c>
      <c r="S1150" s="7">
        <f t="shared" si="138"/>
        <v>60.701000000000008</v>
      </c>
      <c r="T1150" s="9">
        <f t="shared" si="139"/>
        <v>0.43320415926235184</v>
      </c>
      <c r="U1150" s="10">
        <v>1</v>
      </c>
    </row>
    <row r="1151" spans="1:21" ht="15.6" x14ac:dyDescent="0.3">
      <c r="A1151" s="11">
        <v>3223</v>
      </c>
      <c r="B1151" s="12">
        <v>46193</v>
      </c>
      <c r="C1151" s="4">
        <f t="shared" si="140"/>
        <v>2026</v>
      </c>
      <c r="D1151" s="5">
        <f t="shared" si="141"/>
        <v>2</v>
      </c>
      <c r="E1151" s="4">
        <f t="shared" si="142"/>
        <v>6</v>
      </c>
      <c r="F1151" s="3" t="str">
        <f t="shared" si="143"/>
        <v>Jun</v>
      </c>
      <c r="G1151" s="13" t="s">
        <v>6</v>
      </c>
      <c r="H1151" s="13" t="s">
        <v>49</v>
      </c>
      <c r="I1151" s="13" t="s">
        <v>19</v>
      </c>
      <c r="J1151" s="13" t="s">
        <v>3</v>
      </c>
      <c r="K1151" s="13" t="s">
        <v>34</v>
      </c>
      <c r="L1151" s="13" t="s">
        <v>45</v>
      </c>
      <c r="M1151" s="14">
        <v>1</v>
      </c>
      <c r="N1151" s="15">
        <v>50.11</v>
      </c>
      <c r="O1151" s="16">
        <v>0.05</v>
      </c>
      <c r="P1151" s="15">
        <v>21.38</v>
      </c>
      <c r="Q1151" s="15">
        <f t="shared" si="136"/>
        <v>47.604499999999994</v>
      </c>
      <c r="R1151" s="15">
        <f t="shared" si="137"/>
        <v>21.38</v>
      </c>
      <c r="S1151" s="15">
        <f t="shared" si="138"/>
        <v>26.224499999999995</v>
      </c>
      <c r="T1151" s="17">
        <f t="shared" si="139"/>
        <v>0.55088279469377888</v>
      </c>
      <c r="U1151" s="18">
        <v>1</v>
      </c>
    </row>
    <row r="1152" spans="1:21" ht="15.6" x14ac:dyDescent="0.3">
      <c r="A1152" s="2">
        <v>3260</v>
      </c>
      <c r="B1152" s="3">
        <v>46193</v>
      </c>
      <c r="C1152" s="4">
        <f t="shared" si="140"/>
        <v>2026</v>
      </c>
      <c r="D1152" s="5">
        <f t="shared" si="141"/>
        <v>2</v>
      </c>
      <c r="E1152" s="4">
        <f t="shared" si="142"/>
        <v>6</v>
      </c>
      <c r="F1152" s="3" t="str">
        <f t="shared" si="143"/>
        <v>Jun</v>
      </c>
      <c r="G1152" s="4" t="s">
        <v>11</v>
      </c>
      <c r="H1152" s="4" t="s">
        <v>12</v>
      </c>
      <c r="I1152" s="4" t="s">
        <v>19</v>
      </c>
      <c r="J1152" s="4" t="s">
        <v>3</v>
      </c>
      <c r="K1152" s="4" t="s">
        <v>9</v>
      </c>
      <c r="L1152" s="4" t="s">
        <v>17</v>
      </c>
      <c r="M1152" s="6">
        <v>1</v>
      </c>
      <c r="N1152" s="7">
        <v>142.55000000000001</v>
      </c>
      <c r="O1152" s="8">
        <v>0.1</v>
      </c>
      <c r="P1152" s="7">
        <v>79.709999999999994</v>
      </c>
      <c r="Q1152" s="7">
        <f t="shared" si="136"/>
        <v>128.29500000000002</v>
      </c>
      <c r="R1152" s="7">
        <f t="shared" si="137"/>
        <v>79.709999999999994</v>
      </c>
      <c r="S1152" s="7">
        <f t="shared" si="138"/>
        <v>48.585000000000022</v>
      </c>
      <c r="T1152" s="9">
        <f t="shared" si="139"/>
        <v>0.37869753302934656</v>
      </c>
      <c r="U1152" s="10">
        <v>1</v>
      </c>
    </row>
    <row r="1153" spans="1:21" ht="15.6" x14ac:dyDescent="0.3">
      <c r="A1153" s="11">
        <v>3404</v>
      </c>
      <c r="B1153" s="12">
        <v>46193</v>
      </c>
      <c r="C1153" s="4">
        <f t="shared" si="140"/>
        <v>2026</v>
      </c>
      <c r="D1153" s="5">
        <f t="shared" si="141"/>
        <v>2</v>
      </c>
      <c r="E1153" s="4">
        <f t="shared" si="142"/>
        <v>6</v>
      </c>
      <c r="F1153" s="3" t="str">
        <f t="shared" si="143"/>
        <v>Jun</v>
      </c>
      <c r="G1153" s="13" t="s">
        <v>20</v>
      </c>
      <c r="H1153" s="13" t="s">
        <v>33</v>
      </c>
      <c r="I1153" s="13" t="s">
        <v>2</v>
      </c>
      <c r="J1153" s="13" t="s">
        <v>13</v>
      </c>
      <c r="K1153" s="13" t="s">
        <v>23</v>
      </c>
      <c r="L1153" s="13" t="s">
        <v>29</v>
      </c>
      <c r="M1153" s="14">
        <v>3</v>
      </c>
      <c r="N1153" s="15">
        <v>191.11</v>
      </c>
      <c r="O1153" s="16">
        <v>0.05</v>
      </c>
      <c r="P1153" s="15">
        <v>102.82</v>
      </c>
      <c r="Q1153" s="15">
        <f t="shared" si="136"/>
        <v>544.6635</v>
      </c>
      <c r="R1153" s="15">
        <f t="shared" si="137"/>
        <v>308.45999999999998</v>
      </c>
      <c r="S1153" s="15">
        <f t="shared" si="138"/>
        <v>236.20350000000002</v>
      </c>
      <c r="T1153" s="17">
        <f t="shared" si="139"/>
        <v>0.43366867800026992</v>
      </c>
      <c r="U1153" s="18">
        <v>1</v>
      </c>
    </row>
    <row r="1154" spans="1:21" ht="15.6" x14ac:dyDescent="0.3">
      <c r="A1154" s="2">
        <v>4267</v>
      </c>
      <c r="B1154" s="3">
        <v>46193</v>
      </c>
      <c r="C1154" s="4">
        <f t="shared" si="140"/>
        <v>2026</v>
      </c>
      <c r="D1154" s="5">
        <f t="shared" si="141"/>
        <v>2</v>
      </c>
      <c r="E1154" s="4">
        <f t="shared" si="142"/>
        <v>6</v>
      </c>
      <c r="F1154" s="3" t="str">
        <f t="shared" si="143"/>
        <v>Jun</v>
      </c>
      <c r="G1154" s="4" t="s">
        <v>20</v>
      </c>
      <c r="H1154" s="4" t="s">
        <v>47</v>
      </c>
      <c r="I1154" s="4" t="s">
        <v>8</v>
      </c>
      <c r="J1154" s="4" t="s">
        <v>16</v>
      </c>
      <c r="K1154" s="4" t="s">
        <v>4</v>
      </c>
      <c r="L1154" s="4" t="s">
        <v>26</v>
      </c>
      <c r="M1154" s="6">
        <v>6</v>
      </c>
      <c r="N1154" s="7">
        <v>40.229999999999997</v>
      </c>
      <c r="O1154" s="8">
        <v>0.15</v>
      </c>
      <c r="P1154" s="7">
        <v>17.079999999999998</v>
      </c>
      <c r="Q1154" s="7">
        <f t="shared" ref="Q1154:Q1217" si="144">M1154*N1154*(1-O1154)</f>
        <v>205.173</v>
      </c>
      <c r="R1154" s="7">
        <f t="shared" ref="R1154:R1217" si="145">M1154*P1154</f>
        <v>102.47999999999999</v>
      </c>
      <c r="S1154" s="7">
        <f t="shared" ref="S1154:S1217" si="146">Q1154-R1154</f>
        <v>102.69300000000001</v>
      </c>
      <c r="T1154" s="9">
        <f t="shared" ref="T1154:T1217" si="147">IFERROR(S1154/Q1154,0)</f>
        <v>0.50051907414718322</v>
      </c>
      <c r="U1154" s="10">
        <v>1</v>
      </c>
    </row>
    <row r="1155" spans="1:21" ht="15.6" x14ac:dyDescent="0.3">
      <c r="A1155" s="11">
        <v>5082</v>
      </c>
      <c r="B1155" s="12">
        <v>46193</v>
      </c>
      <c r="C1155" s="4">
        <f t="shared" ref="C1155:C1218" si="148">YEAR(B1155)</f>
        <v>2026</v>
      </c>
      <c r="D1155" s="5">
        <f t="shared" ref="D1155:D1218" si="149">ROUNDUP(MONTH(B1155)/3,0)</f>
        <v>2</v>
      </c>
      <c r="E1155" s="4">
        <f t="shared" ref="E1155:E1218" si="150">MONTH(B1155)</f>
        <v>6</v>
      </c>
      <c r="F1155" s="3" t="str">
        <f t="shared" ref="F1155:F1218" si="151">TEXT(B1155,"MMM")</f>
        <v>Jun</v>
      </c>
      <c r="G1155" s="13" t="s">
        <v>6</v>
      </c>
      <c r="H1155" s="13" t="s">
        <v>41</v>
      </c>
      <c r="I1155" s="13" t="s">
        <v>2</v>
      </c>
      <c r="J1155" s="13" t="s">
        <v>16</v>
      </c>
      <c r="K1155" s="13" t="s">
        <v>4</v>
      </c>
      <c r="L1155" s="13" t="s">
        <v>5</v>
      </c>
      <c r="M1155" s="14">
        <v>2</v>
      </c>
      <c r="N1155" s="15">
        <v>81.489999999999995</v>
      </c>
      <c r="O1155" s="16">
        <v>0</v>
      </c>
      <c r="P1155" s="15">
        <v>42.15</v>
      </c>
      <c r="Q1155" s="15">
        <f t="shared" si="144"/>
        <v>162.97999999999999</v>
      </c>
      <c r="R1155" s="15">
        <f t="shared" si="145"/>
        <v>84.3</v>
      </c>
      <c r="S1155" s="15">
        <f t="shared" si="146"/>
        <v>78.679999999999993</v>
      </c>
      <c r="T1155" s="17">
        <f t="shared" si="147"/>
        <v>0.48275862068965514</v>
      </c>
      <c r="U1155" s="18">
        <v>1</v>
      </c>
    </row>
    <row r="1156" spans="1:21" ht="15.6" x14ac:dyDescent="0.3">
      <c r="A1156" s="2">
        <v>5108</v>
      </c>
      <c r="B1156" s="3">
        <v>46193</v>
      </c>
      <c r="C1156" s="4">
        <f t="shared" si="148"/>
        <v>2026</v>
      </c>
      <c r="D1156" s="5">
        <f t="shared" si="149"/>
        <v>2</v>
      </c>
      <c r="E1156" s="4">
        <f t="shared" si="150"/>
        <v>6</v>
      </c>
      <c r="F1156" s="3" t="str">
        <f t="shared" si="151"/>
        <v>Jun</v>
      </c>
      <c r="G1156" s="4" t="s">
        <v>6</v>
      </c>
      <c r="H1156" s="4" t="s">
        <v>27</v>
      </c>
      <c r="I1156" s="4" t="s">
        <v>8</v>
      </c>
      <c r="J1156" s="4" t="s">
        <v>16</v>
      </c>
      <c r="K1156" s="4" t="s">
        <v>14</v>
      </c>
      <c r="L1156" s="4" t="s">
        <v>48</v>
      </c>
      <c r="M1156" s="6">
        <v>8</v>
      </c>
      <c r="N1156" s="7">
        <v>162.71</v>
      </c>
      <c r="O1156" s="8">
        <v>0.2</v>
      </c>
      <c r="P1156" s="7">
        <v>85.27</v>
      </c>
      <c r="Q1156" s="7">
        <f t="shared" si="144"/>
        <v>1041.3440000000001</v>
      </c>
      <c r="R1156" s="7">
        <f t="shared" si="145"/>
        <v>682.16</v>
      </c>
      <c r="S1156" s="7">
        <f t="shared" si="146"/>
        <v>359.18400000000008</v>
      </c>
      <c r="T1156" s="9">
        <f t="shared" si="147"/>
        <v>0.34492348349824847</v>
      </c>
      <c r="U1156" s="10">
        <v>1</v>
      </c>
    </row>
    <row r="1157" spans="1:21" ht="15.6" x14ac:dyDescent="0.3">
      <c r="A1157" s="11">
        <v>1105</v>
      </c>
      <c r="B1157" s="12">
        <v>46194</v>
      </c>
      <c r="C1157" s="4">
        <f t="shared" si="148"/>
        <v>2026</v>
      </c>
      <c r="D1157" s="5">
        <f t="shared" si="149"/>
        <v>2</v>
      </c>
      <c r="E1157" s="4">
        <f t="shared" si="150"/>
        <v>6</v>
      </c>
      <c r="F1157" s="3" t="str">
        <f t="shared" si="151"/>
        <v>Jun</v>
      </c>
      <c r="G1157" s="13" t="s">
        <v>11</v>
      </c>
      <c r="H1157" s="13" t="s">
        <v>25</v>
      </c>
      <c r="I1157" s="13" t="s">
        <v>28</v>
      </c>
      <c r="J1157" s="13" t="s">
        <v>3</v>
      </c>
      <c r="K1157" s="13" t="s">
        <v>14</v>
      </c>
      <c r="L1157" s="13" t="s">
        <v>15</v>
      </c>
      <c r="M1157" s="14">
        <v>1</v>
      </c>
      <c r="N1157" s="15">
        <v>36.479999999999997</v>
      </c>
      <c r="O1157" s="16">
        <v>0.1</v>
      </c>
      <c r="P1157" s="15">
        <v>13.9</v>
      </c>
      <c r="Q1157" s="15">
        <f t="shared" si="144"/>
        <v>32.832000000000001</v>
      </c>
      <c r="R1157" s="15">
        <f t="shared" si="145"/>
        <v>13.9</v>
      </c>
      <c r="S1157" s="15">
        <f t="shared" si="146"/>
        <v>18.932000000000002</v>
      </c>
      <c r="T1157" s="17">
        <f t="shared" si="147"/>
        <v>0.57663255360623789</v>
      </c>
      <c r="U1157" s="18">
        <v>1</v>
      </c>
    </row>
    <row r="1158" spans="1:21" ht="15.6" x14ac:dyDescent="0.3">
      <c r="A1158" s="2">
        <v>2757</v>
      </c>
      <c r="B1158" s="3">
        <v>46194</v>
      </c>
      <c r="C1158" s="4">
        <f t="shared" si="148"/>
        <v>2026</v>
      </c>
      <c r="D1158" s="5">
        <f t="shared" si="149"/>
        <v>2</v>
      </c>
      <c r="E1158" s="4">
        <f t="shared" si="150"/>
        <v>6</v>
      </c>
      <c r="F1158" s="3" t="str">
        <f t="shared" si="151"/>
        <v>Jun</v>
      </c>
      <c r="G1158" s="4" t="s">
        <v>6</v>
      </c>
      <c r="H1158" s="4" t="s">
        <v>27</v>
      </c>
      <c r="I1158" s="4" t="s">
        <v>8</v>
      </c>
      <c r="J1158" s="4" t="s">
        <v>16</v>
      </c>
      <c r="K1158" s="4" t="s">
        <v>14</v>
      </c>
      <c r="L1158" s="4" t="s">
        <v>44</v>
      </c>
      <c r="M1158" s="6">
        <v>6</v>
      </c>
      <c r="N1158" s="7">
        <v>136.65</v>
      </c>
      <c r="O1158" s="8">
        <v>0.15</v>
      </c>
      <c r="P1158" s="7">
        <v>68.56</v>
      </c>
      <c r="Q1158" s="7">
        <f t="shared" si="144"/>
        <v>696.91500000000008</v>
      </c>
      <c r="R1158" s="7">
        <f t="shared" si="145"/>
        <v>411.36</v>
      </c>
      <c r="S1158" s="7">
        <f t="shared" si="146"/>
        <v>285.55500000000006</v>
      </c>
      <c r="T1158" s="9">
        <f t="shared" si="147"/>
        <v>0.4097415036266977</v>
      </c>
      <c r="U1158" s="10">
        <v>1</v>
      </c>
    </row>
    <row r="1159" spans="1:21" ht="15.6" x14ac:dyDescent="0.3">
      <c r="A1159" s="11">
        <v>3325</v>
      </c>
      <c r="B1159" s="12">
        <v>46194</v>
      </c>
      <c r="C1159" s="4">
        <f t="shared" si="148"/>
        <v>2026</v>
      </c>
      <c r="D1159" s="5">
        <f t="shared" si="149"/>
        <v>2</v>
      </c>
      <c r="E1159" s="4">
        <f t="shared" si="150"/>
        <v>6</v>
      </c>
      <c r="F1159" s="3" t="str">
        <f t="shared" si="151"/>
        <v>Jun</v>
      </c>
      <c r="G1159" s="13" t="s">
        <v>11</v>
      </c>
      <c r="H1159" s="13" t="s">
        <v>12</v>
      </c>
      <c r="I1159" s="13" t="s">
        <v>2</v>
      </c>
      <c r="J1159" s="13" t="s">
        <v>13</v>
      </c>
      <c r="K1159" s="13" t="s">
        <v>4</v>
      </c>
      <c r="L1159" s="13" t="s">
        <v>22</v>
      </c>
      <c r="M1159" s="14">
        <v>4</v>
      </c>
      <c r="N1159" s="15">
        <v>50.57</v>
      </c>
      <c r="O1159" s="16">
        <v>0</v>
      </c>
      <c r="P1159" s="15">
        <v>21.85</v>
      </c>
      <c r="Q1159" s="15">
        <f t="shared" si="144"/>
        <v>202.28</v>
      </c>
      <c r="R1159" s="15">
        <f t="shared" si="145"/>
        <v>87.4</v>
      </c>
      <c r="S1159" s="15">
        <f t="shared" si="146"/>
        <v>114.88</v>
      </c>
      <c r="T1159" s="17">
        <f t="shared" si="147"/>
        <v>0.56792564761716435</v>
      </c>
      <c r="U1159" s="18">
        <v>1</v>
      </c>
    </row>
    <row r="1160" spans="1:21" ht="15.6" x14ac:dyDescent="0.3">
      <c r="A1160" s="2">
        <v>4070</v>
      </c>
      <c r="B1160" s="3">
        <v>46194</v>
      </c>
      <c r="C1160" s="4">
        <f t="shared" si="148"/>
        <v>2026</v>
      </c>
      <c r="D1160" s="5">
        <f t="shared" si="149"/>
        <v>2</v>
      </c>
      <c r="E1160" s="4">
        <f t="shared" si="150"/>
        <v>6</v>
      </c>
      <c r="F1160" s="3" t="str">
        <f t="shared" si="151"/>
        <v>Jun</v>
      </c>
      <c r="G1160" s="4" t="s">
        <v>20</v>
      </c>
      <c r="H1160" s="4" t="s">
        <v>33</v>
      </c>
      <c r="I1160" s="4" t="s">
        <v>2</v>
      </c>
      <c r="J1160" s="4" t="s">
        <v>13</v>
      </c>
      <c r="K1160" s="4" t="s">
        <v>4</v>
      </c>
      <c r="L1160" s="4" t="s">
        <v>30</v>
      </c>
      <c r="M1160" s="6">
        <v>3</v>
      </c>
      <c r="N1160" s="7">
        <v>103.72</v>
      </c>
      <c r="O1160" s="8">
        <v>0</v>
      </c>
      <c r="P1160" s="7">
        <v>50.34</v>
      </c>
      <c r="Q1160" s="7">
        <f t="shared" si="144"/>
        <v>311.15999999999997</v>
      </c>
      <c r="R1160" s="7">
        <f t="shared" si="145"/>
        <v>151.02000000000001</v>
      </c>
      <c r="S1160" s="7">
        <f t="shared" si="146"/>
        <v>160.13999999999996</v>
      </c>
      <c r="T1160" s="9">
        <f t="shared" si="147"/>
        <v>0.51465483995372152</v>
      </c>
      <c r="U1160" s="10">
        <v>1</v>
      </c>
    </row>
    <row r="1161" spans="1:21" ht="15.6" x14ac:dyDescent="0.3">
      <c r="A1161" s="11">
        <v>4339</v>
      </c>
      <c r="B1161" s="12">
        <v>46194</v>
      </c>
      <c r="C1161" s="4">
        <f t="shared" si="148"/>
        <v>2026</v>
      </c>
      <c r="D1161" s="5">
        <f t="shared" si="149"/>
        <v>2</v>
      </c>
      <c r="E1161" s="4">
        <f t="shared" si="150"/>
        <v>6</v>
      </c>
      <c r="F1161" s="3" t="str">
        <f t="shared" si="151"/>
        <v>Jun</v>
      </c>
      <c r="G1161" s="13" t="s">
        <v>11</v>
      </c>
      <c r="H1161" s="13" t="s">
        <v>52</v>
      </c>
      <c r="I1161" s="13" t="s">
        <v>28</v>
      </c>
      <c r="J1161" s="13" t="s">
        <v>3</v>
      </c>
      <c r="K1161" s="13" t="s">
        <v>14</v>
      </c>
      <c r="L1161" s="13" t="s">
        <v>44</v>
      </c>
      <c r="M1161" s="14">
        <v>1</v>
      </c>
      <c r="N1161" s="15">
        <v>132.49</v>
      </c>
      <c r="O1161" s="16">
        <v>0</v>
      </c>
      <c r="P1161" s="15">
        <v>67.09</v>
      </c>
      <c r="Q1161" s="15">
        <f t="shared" si="144"/>
        <v>132.49</v>
      </c>
      <c r="R1161" s="15">
        <f t="shared" si="145"/>
        <v>67.09</v>
      </c>
      <c r="S1161" s="15">
        <f t="shared" si="146"/>
        <v>65.400000000000006</v>
      </c>
      <c r="T1161" s="17">
        <f t="shared" si="147"/>
        <v>0.49362216016303118</v>
      </c>
      <c r="U1161" s="18">
        <v>1</v>
      </c>
    </row>
    <row r="1162" spans="1:21" ht="15.6" x14ac:dyDescent="0.3">
      <c r="A1162" s="2">
        <v>731</v>
      </c>
      <c r="B1162" s="3">
        <v>46195</v>
      </c>
      <c r="C1162" s="4">
        <f t="shared" si="148"/>
        <v>2026</v>
      </c>
      <c r="D1162" s="5">
        <f t="shared" si="149"/>
        <v>2</v>
      </c>
      <c r="E1162" s="4">
        <f t="shared" si="150"/>
        <v>6</v>
      </c>
      <c r="F1162" s="3" t="str">
        <f t="shared" si="151"/>
        <v>Jun</v>
      </c>
      <c r="G1162" s="4" t="s">
        <v>11</v>
      </c>
      <c r="H1162" s="4" t="s">
        <v>18</v>
      </c>
      <c r="I1162" s="4" t="s">
        <v>2</v>
      </c>
      <c r="J1162" s="4" t="s">
        <v>13</v>
      </c>
      <c r="K1162" s="4" t="s">
        <v>23</v>
      </c>
      <c r="L1162" s="4" t="s">
        <v>40</v>
      </c>
      <c r="M1162" s="6">
        <v>2</v>
      </c>
      <c r="N1162" s="7">
        <v>80.650000000000006</v>
      </c>
      <c r="O1162" s="8">
        <v>0</v>
      </c>
      <c r="P1162" s="7">
        <v>39.18</v>
      </c>
      <c r="Q1162" s="7">
        <f t="shared" si="144"/>
        <v>161.30000000000001</v>
      </c>
      <c r="R1162" s="7">
        <f t="shared" si="145"/>
        <v>78.36</v>
      </c>
      <c r="S1162" s="7">
        <f t="shared" si="146"/>
        <v>82.940000000000012</v>
      </c>
      <c r="T1162" s="9">
        <f t="shared" si="147"/>
        <v>0.51419714817110973</v>
      </c>
      <c r="U1162" s="10">
        <v>1</v>
      </c>
    </row>
    <row r="1163" spans="1:21" ht="15.6" x14ac:dyDescent="0.3">
      <c r="A1163" s="11">
        <v>1362</v>
      </c>
      <c r="B1163" s="12">
        <v>46195</v>
      </c>
      <c r="C1163" s="4">
        <f t="shared" si="148"/>
        <v>2026</v>
      </c>
      <c r="D1163" s="5">
        <f t="shared" si="149"/>
        <v>2</v>
      </c>
      <c r="E1163" s="4">
        <f t="shared" si="150"/>
        <v>6</v>
      </c>
      <c r="F1163" s="3" t="str">
        <f t="shared" si="151"/>
        <v>Jun</v>
      </c>
      <c r="G1163" s="13" t="s">
        <v>6</v>
      </c>
      <c r="H1163" s="13" t="s">
        <v>7</v>
      </c>
      <c r="I1163" s="13" t="s">
        <v>19</v>
      </c>
      <c r="J1163" s="13" t="s">
        <v>13</v>
      </c>
      <c r="K1163" s="13" t="s">
        <v>34</v>
      </c>
      <c r="L1163" s="13" t="s">
        <v>42</v>
      </c>
      <c r="M1163" s="14">
        <v>1</v>
      </c>
      <c r="N1163" s="15">
        <v>35.409999999999997</v>
      </c>
      <c r="O1163" s="16">
        <v>0.05</v>
      </c>
      <c r="P1163" s="15">
        <v>13.9</v>
      </c>
      <c r="Q1163" s="15">
        <f t="shared" si="144"/>
        <v>33.639499999999998</v>
      </c>
      <c r="R1163" s="15">
        <f t="shared" si="145"/>
        <v>13.9</v>
      </c>
      <c r="S1163" s="15">
        <f t="shared" si="146"/>
        <v>19.7395</v>
      </c>
      <c r="T1163" s="17">
        <f t="shared" si="147"/>
        <v>0.58679528530447833</v>
      </c>
      <c r="U1163" s="18">
        <v>1</v>
      </c>
    </row>
    <row r="1164" spans="1:21" ht="15.6" x14ac:dyDescent="0.3">
      <c r="A1164" s="2">
        <v>1512</v>
      </c>
      <c r="B1164" s="3">
        <v>46195</v>
      </c>
      <c r="C1164" s="4">
        <f t="shared" si="148"/>
        <v>2026</v>
      </c>
      <c r="D1164" s="5">
        <f t="shared" si="149"/>
        <v>2</v>
      </c>
      <c r="E1164" s="4">
        <f t="shared" si="150"/>
        <v>6</v>
      </c>
      <c r="F1164" s="3" t="str">
        <f t="shared" si="151"/>
        <v>Jun</v>
      </c>
      <c r="G1164" s="4" t="s">
        <v>0</v>
      </c>
      <c r="H1164" s="4" t="s">
        <v>1</v>
      </c>
      <c r="I1164" s="4" t="s">
        <v>28</v>
      </c>
      <c r="J1164" s="4" t="s">
        <v>3</v>
      </c>
      <c r="K1164" s="4" t="s">
        <v>34</v>
      </c>
      <c r="L1164" s="4" t="s">
        <v>35</v>
      </c>
      <c r="M1164" s="6">
        <v>3</v>
      </c>
      <c r="N1164" s="7">
        <v>41.01</v>
      </c>
      <c r="O1164" s="8">
        <v>0</v>
      </c>
      <c r="P1164" s="7">
        <v>14.33</v>
      </c>
      <c r="Q1164" s="7">
        <f t="shared" si="144"/>
        <v>123.03</v>
      </c>
      <c r="R1164" s="7">
        <f t="shared" si="145"/>
        <v>42.99</v>
      </c>
      <c r="S1164" s="7">
        <f t="shared" si="146"/>
        <v>80.039999999999992</v>
      </c>
      <c r="T1164" s="9">
        <f t="shared" si="147"/>
        <v>0.65057303096805652</v>
      </c>
      <c r="U1164" s="10">
        <v>1</v>
      </c>
    </row>
    <row r="1165" spans="1:21" ht="15.6" x14ac:dyDescent="0.3">
      <c r="A1165" s="11">
        <v>1647</v>
      </c>
      <c r="B1165" s="12">
        <v>46195</v>
      </c>
      <c r="C1165" s="4">
        <f t="shared" si="148"/>
        <v>2026</v>
      </c>
      <c r="D1165" s="5">
        <f t="shared" si="149"/>
        <v>2</v>
      </c>
      <c r="E1165" s="4">
        <f t="shared" si="150"/>
        <v>6</v>
      </c>
      <c r="F1165" s="3" t="str">
        <f t="shared" si="151"/>
        <v>Jun</v>
      </c>
      <c r="G1165" s="13" t="s">
        <v>20</v>
      </c>
      <c r="H1165" s="13" t="s">
        <v>33</v>
      </c>
      <c r="I1165" s="13" t="s">
        <v>2</v>
      </c>
      <c r="J1165" s="13" t="s">
        <v>16</v>
      </c>
      <c r="K1165" s="13" t="s">
        <v>14</v>
      </c>
      <c r="L1165" s="13" t="s">
        <v>15</v>
      </c>
      <c r="M1165" s="14">
        <v>1</v>
      </c>
      <c r="N1165" s="15">
        <v>36.01</v>
      </c>
      <c r="O1165" s="16">
        <v>0</v>
      </c>
      <c r="P1165" s="15">
        <v>13.23</v>
      </c>
      <c r="Q1165" s="15">
        <f t="shared" si="144"/>
        <v>36.01</v>
      </c>
      <c r="R1165" s="15">
        <f t="shared" si="145"/>
        <v>13.23</v>
      </c>
      <c r="S1165" s="15">
        <f t="shared" si="146"/>
        <v>22.779999999999998</v>
      </c>
      <c r="T1165" s="17">
        <f t="shared" si="147"/>
        <v>0.63260205498472644</v>
      </c>
      <c r="U1165" s="18">
        <v>1</v>
      </c>
    </row>
    <row r="1166" spans="1:21" ht="15.6" x14ac:dyDescent="0.3">
      <c r="A1166" s="2">
        <v>2358</v>
      </c>
      <c r="B1166" s="3">
        <v>46195</v>
      </c>
      <c r="C1166" s="4">
        <f t="shared" si="148"/>
        <v>2026</v>
      </c>
      <c r="D1166" s="5">
        <f t="shared" si="149"/>
        <v>2</v>
      </c>
      <c r="E1166" s="4">
        <f t="shared" si="150"/>
        <v>6</v>
      </c>
      <c r="F1166" s="3" t="str">
        <f t="shared" si="151"/>
        <v>Jun</v>
      </c>
      <c r="G1166" s="4" t="s">
        <v>0</v>
      </c>
      <c r="H1166" s="4" t="s">
        <v>1</v>
      </c>
      <c r="I1166" s="4" t="s">
        <v>28</v>
      </c>
      <c r="J1166" s="4" t="s">
        <v>3</v>
      </c>
      <c r="K1166" s="4" t="s">
        <v>34</v>
      </c>
      <c r="L1166" s="4" t="s">
        <v>45</v>
      </c>
      <c r="M1166" s="6">
        <v>2</v>
      </c>
      <c r="N1166" s="7">
        <v>50.21</v>
      </c>
      <c r="O1166" s="8">
        <v>0.05</v>
      </c>
      <c r="P1166" s="7">
        <v>21.74</v>
      </c>
      <c r="Q1166" s="7">
        <f t="shared" si="144"/>
        <v>95.399000000000001</v>
      </c>
      <c r="R1166" s="7">
        <f t="shared" si="145"/>
        <v>43.48</v>
      </c>
      <c r="S1166" s="7">
        <f t="shared" si="146"/>
        <v>51.919000000000004</v>
      </c>
      <c r="T1166" s="9">
        <f t="shared" si="147"/>
        <v>0.54423002337550708</v>
      </c>
      <c r="U1166" s="10">
        <v>1</v>
      </c>
    </row>
    <row r="1167" spans="1:21" ht="15.6" x14ac:dyDescent="0.3">
      <c r="A1167" s="11">
        <v>2366</v>
      </c>
      <c r="B1167" s="12">
        <v>46195</v>
      </c>
      <c r="C1167" s="4">
        <f t="shared" si="148"/>
        <v>2026</v>
      </c>
      <c r="D1167" s="5">
        <f t="shared" si="149"/>
        <v>2</v>
      </c>
      <c r="E1167" s="4">
        <f t="shared" si="150"/>
        <v>6</v>
      </c>
      <c r="F1167" s="3" t="str">
        <f t="shared" si="151"/>
        <v>Jun</v>
      </c>
      <c r="G1167" s="13" t="s">
        <v>11</v>
      </c>
      <c r="H1167" s="13" t="s">
        <v>39</v>
      </c>
      <c r="I1167" s="13" t="s">
        <v>28</v>
      </c>
      <c r="J1167" s="13" t="s">
        <v>3</v>
      </c>
      <c r="K1167" s="13" t="s">
        <v>4</v>
      </c>
      <c r="L1167" s="13" t="s">
        <v>30</v>
      </c>
      <c r="M1167" s="14">
        <v>3</v>
      </c>
      <c r="N1167" s="15">
        <v>100.3</v>
      </c>
      <c r="O1167" s="16">
        <v>0</v>
      </c>
      <c r="P1167" s="15">
        <v>49.26</v>
      </c>
      <c r="Q1167" s="15">
        <f t="shared" si="144"/>
        <v>300.89999999999998</v>
      </c>
      <c r="R1167" s="15">
        <f t="shared" si="145"/>
        <v>147.78</v>
      </c>
      <c r="S1167" s="15">
        <f t="shared" si="146"/>
        <v>153.11999999999998</v>
      </c>
      <c r="T1167" s="17">
        <f t="shared" si="147"/>
        <v>0.5088733798604187</v>
      </c>
      <c r="U1167" s="18">
        <v>1</v>
      </c>
    </row>
    <row r="1168" spans="1:21" ht="15.6" x14ac:dyDescent="0.3">
      <c r="A1168" s="2">
        <v>3481</v>
      </c>
      <c r="B1168" s="3">
        <v>46195</v>
      </c>
      <c r="C1168" s="4">
        <f t="shared" si="148"/>
        <v>2026</v>
      </c>
      <c r="D1168" s="5">
        <f t="shared" si="149"/>
        <v>2</v>
      </c>
      <c r="E1168" s="4">
        <f t="shared" si="150"/>
        <v>6</v>
      </c>
      <c r="F1168" s="3" t="str">
        <f t="shared" si="151"/>
        <v>Jun</v>
      </c>
      <c r="G1168" s="4" t="s">
        <v>20</v>
      </c>
      <c r="H1168" s="4" t="s">
        <v>33</v>
      </c>
      <c r="I1168" s="4" t="s">
        <v>19</v>
      </c>
      <c r="J1168" s="4" t="s">
        <v>13</v>
      </c>
      <c r="K1168" s="4" t="s">
        <v>14</v>
      </c>
      <c r="L1168" s="4" t="s">
        <v>32</v>
      </c>
      <c r="M1168" s="6">
        <v>1</v>
      </c>
      <c r="N1168" s="7">
        <v>47.7</v>
      </c>
      <c r="O1168" s="8">
        <v>0.1</v>
      </c>
      <c r="P1168" s="7">
        <v>18.760000000000002</v>
      </c>
      <c r="Q1168" s="7">
        <f t="shared" si="144"/>
        <v>42.930000000000007</v>
      </c>
      <c r="R1168" s="7">
        <f t="shared" si="145"/>
        <v>18.760000000000002</v>
      </c>
      <c r="S1168" s="7">
        <f t="shared" si="146"/>
        <v>24.170000000000005</v>
      </c>
      <c r="T1168" s="9">
        <f t="shared" si="147"/>
        <v>0.56300955043093415</v>
      </c>
      <c r="U1168" s="10">
        <v>1</v>
      </c>
    </row>
    <row r="1169" spans="1:21" ht="15.6" x14ac:dyDescent="0.3">
      <c r="A1169" s="11">
        <v>3595</v>
      </c>
      <c r="B1169" s="12">
        <v>46195</v>
      </c>
      <c r="C1169" s="4">
        <f t="shared" si="148"/>
        <v>2026</v>
      </c>
      <c r="D1169" s="5">
        <f t="shared" si="149"/>
        <v>2</v>
      </c>
      <c r="E1169" s="4">
        <f t="shared" si="150"/>
        <v>6</v>
      </c>
      <c r="F1169" s="3" t="str">
        <f t="shared" si="151"/>
        <v>Jun</v>
      </c>
      <c r="G1169" s="13" t="s">
        <v>6</v>
      </c>
      <c r="H1169" s="13" t="s">
        <v>49</v>
      </c>
      <c r="I1169" s="13" t="s">
        <v>2</v>
      </c>
      <c r="J1169" s="13" t="s">
        <v>13</v>
      </c>
      <c r="K1169" s="13" t="s">
        <v>4</v>
      </c>
      <c r="L1169" s="13" t="s">
        <v>26</v>
      </c>
      <c r="M1169" s="14">
        <v>2</v>
      </c>
      <c r="N1169" s="15">
        <v>40.94</v>
      </c>
      <c r="O1169" s="16">
        <v>0.1</v>
      </c>
      <c r="P1169" s="15">
        <v>16.88</v>
      </c>
      <c r="Q1169" s="15">
        <f t="shared" si="144"/>
        <v>73.691999999999993</v>
      </c>
      <c r="R1169" s="15">
        <f t="shared" si="145"/>
        <v>33.76</v>
      </c>
      <c r="S1169" s="15">
        <f t="shared" si="146"/>
        <v>39.931999999999995</v>
      </c>
      <c r="T1169" s="17">
        <f t="shared" si="147"/>
        <v>0.54187700157411933</v>
      </c>
      <c r="U1169" s="18">
        <v>1</v>
      </c>
    </row>
    <row r="1170" spans="1:21" ht="15.6" x14ac:dyDescent="0.3">
      <c r="A1170" s="2">
        <v>3766</v>
      </c>
      <c r="B1170" s="3">
        <v>46195</v>
      </c>
      <c r="C1170" s="4">
        <f t="shared" si="148"/>
        <v>2026</v>
      </c>
      <c r="D1170" s="5">
        <f t="shared" si="149"/>
        <v>2</v>
      </c>
      <c r="E1170" s="4">
        <f t="shared" si="150"/>
        <v>6</v>
      </c>
      <c r="F1170" s="3" t="str">
        <f t="shared" si="151"/>
        <v>Jun</v>
      </c>
      <c r="G1170" s="4" t="s">
        <v>20</v>
      </c>
      <c r="H1170" s="4" t="s">
        <v>33</v>
      </c>
      <c r="I1170" s="4" t="s">
        <v>19</v>
      </c>
      <c r="J1170" s="4" t="s">
        <v>3</v>
      </c>
      <c r="K1170" s="4" t="s">
        <v>9</v>
      </c>
      <c r="L1170" s="4" t="s">
        <v>10</v>
      </c>
      <c r="M1170" s="6">
        <v>1</v>
      </c>
      <c r="N1170" s="7">
        <v>93.78</v>
      </c>
      <c r="O1170" s="8">
        <v>0</v>
      </c>
      <c r="P1170" s="7">
        <v>46.62</v>
      </c>
      <c r="Q1170" s="7">
        <f t="shared" si="144"/>
        <v>93.78</v>
      </c>
      <c r="R1170" s="7">
        <f t="shared" si="145"/>
        <v>46.62</v>
      </c>
      <c r="S1170" s="7">
        <f t="shared" si="146"/>
        <v>47.160000000000004</v>
      </c>
      <c r="T1170" s="9">
        <f t="shared" si="147"/>
        <v>0.50287907869481774</v>
      </c>
      <c r="U1170" s="10">
        <v>1</v>
      </c>
    </row>
    <row r="1171" spans="1:21" ht="15.6" x14ac:dyDescent="0.3">
      <c r="A1171" s="11">
        <v>3933</v>
      </c>
      <c r="B1171" s="12">
        <v>46195</v>
      </c>
      <c r="C1171" s="4">
        <f t="shared" si="148"/>
        <v>2026</v>
      </c>
      <c r="D1171" s="5">
        <f t="shared" si="149"/>
        <v>2</v>
      </c>
      <c r="E1171" s="4">
        <f t="shared" si="150"/>
        <v>6</v>
      </c>
      <c r="F1171" s="3" t="str">
        <f t="shared" si="151"/>
        <v>Jun</v>
      </c>
      <c r="G1171" s="13" t="s">
        <v>20</v>
      </c>
      <c r="H1171" s="13" t="s">
        <v>21</v>
      </c>
      <c r="I1171" s="13" t="s">
        <v>19</v>
      </c>
      <c r="J1171" s="13" t="s">
        <v>13</v>
      </c>
      <c r="K1171" s="13" t="s">
        <v>34</v>
      </c>
      <c r="L1171" s="13" t="s">
        <v>45</v>
      </c>
      <c r="M1171" s="14">
        <v>2</v>
      </c>
      <c r="N1171" s="15">
        <v>51.42</v>
      </c>
      <c r="O1171" s="16">
        <v>0</v>
      </c>
      <c r="P1171" s="15">
        <v>22.19</v>
      </c>
      <c r="Q1171" s="15">
        <f t="shared" si="144"/>
        <v>102.84</v>
      </c>
      <c r="R1171" s="15">
        <f t="shared" si="145"/>
        <v>44.38</v>
      </c>
      <c r="S1171" s="15">
        <f t="shared" si="146"/>
        <v>58.46</v>
      </c>
      <c r="T1171" s="17">
        <f t="shared" si="147"/>
        <v>0.56845585375340335</v>
      </c>
      <c r="U1171" s="18">
        <v>1</v>
      </c>
    </row>
    <row r="1172" spans="1:21" ht="15.6" x14ac:dyDescent="0.3">
      <c r="A1172" s="2">
        <v>3951</v>
      </c>
      <c r="B1172" s="3">
        <v>46195</v>
      </c>
      <c r="C1172" s="4">
        <f t="shared" si="148"/>
        <v>2026</v>
      </c>
      <c r="D1172" s="5">
        <f t="shared" si="149"/>
        <v>2</v>
      </c>
      <c r="E1172" s="4">
        <f t="shared" si="150"/>
        <v>6</v>
      </c>
      <c r="F1172" s="3" t="str">
        <f t="shared" si="151"/>
        <v>Jun</v>
      </c>
      <c r="G1172" s="4" t="s">
        <v>11</v>
      </c>
      <c r="H1172" s="4" t="s">
        <v>12</v>
      </c>
      <c r="I1172" s="4" t="s">
        <v>19</v>
      </c>
      <c r="J1172" s="4" t="s">
        <v>13</v>
      </c>
      <c r="K1172" s="4" t="s">
        <v>14</v>
      </c>
      <c r="L1172" s="4" t="s">
        <v>48</v>
      </c>
      <c r="M1172" s="6">
        <v>1</v>
      </c>
      <c r="N1172" s="7">
        <v>164.99</v>
      </c>
      <c r="O1172" s="8">
        <v>0.1</v>
      </c>
      <c r="P1172" s="7">
        <v>86.6</v>
      </c>
      <c r="Q1172" s="7">
        <f t="shared" si="144"/>
        <v>148.49100000000001</v>
      </c>
      <c r="R1172" s="7">
        <f t="shared" si="145"/>
        <v>86.6</v>
      </c>
      <c r="S1172" s="7">
        <f t="shared" si="146"/>
        <v>61.89100000000002</v>
      </c>
      <c r="T1172" s="9">
        <f t="shared" si="147"/>
        <v>0.41679967136055396</v>
      </c>
      <c r="U1172" s="10">
        <v>1</v>
      </c>
    </row>
    <row r="1173" spans="1:21" ht="15.6" x14ac:dyDescent="0.3">
      <c r="A1173" s="11">
        <v>4078</v>
      </c>
      <c r="B1173" s="12">
        <v>46195</v>
      </c>
      <c r="C1173" s="4">
        <f t="shared" si="148"/>
        <v>2026</v>
      </c>
      <c r="D1173" s="5">
        <f t="shared" si="149"/>
        <v>2</v>
      </c>
      <c r="E1173" s="4">
        <f t="shared" si="150"/>
        <v>6</v>
      </c>
      <c r="F1173" s="3" t="str">
        <f t="shared" si="151"/>
        <v>Jun</v>
      </c>
      <c r="G1173" s="13" t="s">
        <v>11</v>
      </c>
      <c r="H1173" s="13" t="s">
        <v>25</v>
      </c>
      <c r="I1173" s="13" t="s">
        <v>28</v>
      </c>
      <c r="J1173" s="13" t="s">
        <v>3</v>
      </c>
      <c r="K1173" s="13" t="s">
        <v>9</v>
      </c>
      <c r="L1173" s="13" t="s">
        <v>17</v>
      </c>
      <c r="M1173" s="14">
        <v>1</v>
      </c>
      <c r="N1173" s="15">
        <v>145.65</v>
      </c>
      <c r="O1173" s="16">
        <v>0</v>
      </c>
      <c r="P1173" s="15">
        <v>79.87</v>
      </c>
      <c r="Q1173" s="15">
        <f t="shared" si="144"/>
        <v>145.65</v>
      </c>
      <c r="R1173" s="15">
        <f t="shared" si="145"/>
        <v>79.87</v>
      </c>
      <c r="S1173" s="15">
        <f t="shared" si="146"/>
        <v>65.78</v>
      </c>
      <c r="T1173" s="17">
        <f t="shared" si="147"/>
        <v>0.45163062135255749</v>
      </c>
      <c r="U1173" s="18">
        <v>1</v>
      </c>
    </row>
    <row r="1174" spans="1:21" ht="15.6" x14ac:dyDescent="0.3">
      <c r="A1174" s="2">
        <v>4182</v>
      </c>
      <c r="B1174" s="3">
        <v>46195</v>
      </c>
      <c r="C1174" s="4">
        <f t="shared" si="148"/>
        <v>2026</v>
      </c>
      <c r="D1174" s="5">
        <f t="shared" si="149"/>
        <v>2</v>
      </c>
      <c r="E1174" s="4">
        <f t="shared" si="150"/>
        <v>6</v>
      </c>
      <c r="F1174" s="3" t="str">
        <f t="shared" si="151"/>
        <v>Jun</v>
      </c>
      <c r="G1174" s="4" t="s">
        <v>6</v>
      </c>
      <c r="H1174" s="4" t="s">
        <v>41</v>
      </c>
      <c r="I1174" s="4" t="s">
        <v>2</v>
      </c>
      <c r="J1174" s="4" t="s">
        <v>13</v>
      </c>
      <c r="K1174" s="4" t="s">
        <v>34</v>
      </c>
      <c r="L1174" s="4" t="s">
        <v>38</v>
      </c>
      <c r="M1174" s="6">
        <v>4</v>
      </c>
      <c r="N1174" s="7">
        <v>120.94</v>
      </c>
      <c r="O1174" s="8">
        <v>0.05</v>
      </c>
      <c r="P1174" s="7">
        <v>70.84</v>
      </c>
      <c r="Q1174" s="7">
        <f t="shared" si="144"/>
        <v>459.57199999999995</v>
      </c>
      <c r="R1174" s="7">
        <f t="shared" si="145"/>
        <v>283.36</v>
      </c>
      <c r="S1174" s="7">
        <f t="shared" si="146"/>
        <v>176.21199999999993</v>
      </c>
      <c r="T1174" s="9">
        <f t="shared" si="147"/>
        <v>0.38342631840059871</v>
      </c>
      <c r="U1174" s="10">
        <v>1</v>
      </c>
    </row>
    <row r="1175" spans="1:21" ht="15.6" x14ac:dyDescent="0.3">
      <c r="A1175" s="11">
        <v>323</v>
      </c>
      <c r="B1175" s="12">
        <v>46196</v>
      </c>
      <c r="C1175" s="4">
        <f t="shared" si="148"/>
        <v>2026</v>
      </c>
      <c r="D1175" s="5">
        <f t="shared" si="149"/>
        <v>2</v>
      </c>
      <c r="E1175" s="4">
        <f t="shared" si="150"/>
        <v>6</v>
      </c>
      <c r="F1175" s="3" t="str">
        <f t="shared" si="151"/>
        <v>Jun</v>
      </c>
      <c r="G1175" s="13" t="s">
        <v>20</v>
      </c>
      <c r="H1175" s="13" t="s">
        <v>47</v>
      </c>
      <c r="I1175" s="13" t="s">
        <v>2</v>
      </c>
      <c r="J1175" s="13" t="s">
        <v>3</v>
      </c>
      <c r="K1175" s="13" t="s">
        <v>14</v>
      </c>
      <c r="L1175" s="13" t="s">
        <v>15</v>
      </c>
      <c r="M1175" s="14">
        <v>1</v>
      </c>
      <c r="N1175" s="15">
        <v>36.94</v>
      </c>
      <c r="O1175" s="16">
        <v>0</v>
      </c>
      <c r="P1175" s="15">
        <v>13.25</v>
      </c>
      <c r="Q1175" s="15">
        <f t="shared" si="144"/>
        <v>36.94</v>
      </c>
      <c r="R1175" s="15">
        <f t="shared" si="145"/>
        <v>13.25</v>
      </c>
      <c r="S1175" s="15">
        <f t="shared" si="146"/>
        <v>23.689999999999998</v>
      </c>
      <c r="T1175" s="17">
        <f t="shared" si="147"/>
        <v>0.64131023280996213</v>
      </c>
      <c r="U1175" s="18">
        <v>1</v>
      </c>
    </row>
    <row r="1176" spans="1:21" ht="15.6" x14ac:dyDescent="0.3">
      <c r="A1176" s="2">
        <v>544</v>
      </c>
      <c r="B1176" s="3">
        <v>46196</v>
      </c>
      <c r="C1176" s="4">
        <f t="shared" si="148"/>
        <v>2026</v>
      </c>
      <c r="D1176" s="5">
        <f t="shared" si="149"/>
        <v>2</v>
      </c>
      <c r="E1176" s="4">
        <f t="shared" si="150"/>
        <v>6</v>
      </c>
      <c r="F1176" s="3" t="str">
        <f t="shared" si="151"/>
        <v>Jun</v>
      </c>
      <c r="G1176" s="4" t="s">
        <v>0</v>
      </c>
      <c r="H1176" s="4" t="s">
        <v>50</v>
      </c>
      <c r="I1176" s="4" t="s">
        <v>2</v>
      </c>
      <c r="J1176" s="4" t="s">
        <v>16</v>
      </c>
      <c r="K1176" s="4" t="s">
        <v>9</v>
      </c>
      <c r="L1176" s="4" t="s">
        <v>10</v>
      </c>
      <c r="M1176" s="6">
        <v>1</v>
      </c>
      <c r="N1176" s="7">
        <v>90.3</v>
      </c>
      <c r="O1176" s="8">
        <v>0.05</v>
      </c>
      <c r="P1176" s="7">
        <v>45.07</v>
      </c>
      <c r="Q1176" s="7">
        <f t="shared" si="144"/>
        <v>85.784999999999997</v>
      </c>
      <c r="R1176" s="7">
        <f t="shared" si="145"/>
        <v>45.07</v>
      </c>
      <c r="S1176" s="7">
        <f t="shared" si="146"/>
        <v>40.714999999999996</v>
      </c>
      <c r="T1176" s="9">
        <f t="shared" si="147"/>
        <v>0.47461677449437545</v>
      </c>
      <c r="U1176" s="10">
        <v>1</v>
      </c>
    </row>
    <row r="1177" spans="1:21" ht="15.6" x14ac:dyDescent="0.3">
      <c r="A1177" s="11">
        <v>1570</v>
      </c>
      <c r="B1177" s="12">
        <v>46196</v>
      </c>
      <c r="C1177" s="4">
        <f t="shared" si="148"/>
        <v>2026</v>
      </c>
      <c r="D1177" s="5">
        <f t="shared" si="149"/>
        <v>2</v>
      </c>
      <c r="E1177" s="4">
        <f t="shared" si="150"/>
        <v>6</v>
      </c>
      <c r="F1177" s="3" t="str">
        <f t="shared" si="151"/>
        <v>Jun</v>
      </c>
      <c r="G1177" s="13" t="s">
        <v>20</v>
      </c>
      <c r="H1177" s="13" t="s">
        <v>47</v>
      </c>
      <c r="I1177" s="13" t="s">
        <v>28</v>
      </c>
      <c r="J1177" s="13" t="s">
        <v>3</v>
      </c>
      <c r="K1177" s="13" t="s">
        <v>23</v>
      </c>
      <c r="L1177" s="13" t="s">
        <v>24</v>
      </c>
      <c r="M1177" s="14">
        <v>1</v>
      </c>
      <c r="N1177" s="15">
        <v>335.05</v>
      </c>
      <c r="O1177" s="16">
        <v>0</v>
      </c>
      <c r="P1177" s="15">
        <v>191.67</v>
      </c>
      <c r="Q1177" s="15">
        <f t="shared" si="144"/>
        <v>335.05</v>
      </c>
      <c r="R1177" s="15">
        <f t="shared" si="145"/>
        <v>191.67</v>
      </c>
      <c r="S1177" s="15">
        <f t="shared" si="146"/>
        <v>143.38000000000002</v>
      </c>
      <c r="T1177" s="17">
        <f t="shared" si="147"/>
        <v>0.42793612893597976</v>
      </c>
      <c r="U1177" s="18">
        <v>1</v>
      </c>
    </row>
    <row r="1178" spans="1:21" ht="15.6" x14ac:dyDescent="0.3">
      <c r="A1178" s="2">
        <v>1932</v>
      </c>
      <c r="B1178" s="3">
        <v>46196</v>
      </c>
      <c r="C1178" s="4">
        <f t="shared" si="148"/>
        <v>2026</v>
      </c>
      <c r="D1178" s="5">
        <f t="shared" si="149"/>
        <v>2</v>
      </c>
      <c r="E1178" s="4">
        <f t="shared" si="150"/>
        <v>6</v>
      </c>
      <c r="F1178" s="3" t="str">
        <f t="shared" si="151"/>
        <v>Jun</v>
      </c>
      <c r="G1178" s="4" t="s">
        <v>20</v>
      </c>
      <c r="H1178" s="4" t="s">
        <v>33</v>
      </c>
      <c r="I1178" s="4" t="s">
        <v>2</v>
      </c>
      <c r="J1178" s="4" t="s">
        <v>13</v>
      </c>
      <c r="K1178" s="4" t="s">
        <v>14</v>
      </c>
      <c r="L1178" s="4" t="s">
        <v>15</v>
      </c>
      <c r="M1178" s="6">
        <v>1</v>
      </c>
      <c r="N1178" s="7">
        <v>35.9</v>
      </c>
      <c r="O1178" s="8">
        <v>0.05</v>
      </c>
      <c r="P1178" s="7">
        <v>13.81</v>
      </c>
      <c r="Q1178" s="7">
        <f t="shared" si="144"/>
        <v>34.104999999999997</v>
      </c>
      <c r="R1178" s="7">
        <f t="shared" si="145"/>
        <v>13.81</v>
      </c>
      <c r="S1178" s="7">
        <f t="shared" si="146"/>
        <v>20.294999999999995</v>
      </c>
      <c r="T1178" s="9">
        <f t="shared" si="147"/>
        <v>0.59507403606509301</v>
      </c>
      <c r="U1178" s="10">
        <v>1</v>
      </c>
    </row>
    <row r="1179" spans="1:21" ht="15.6" x14ac:dyDescent="0.3">
      <c r="A1179" s="11">
        <v>4352</v>
      </c>
      <c r="B1179" s="12">
        <v>46196</v>
      </c>
      <c r="C1179" s="4">
        <f t="shared" si="148"/>
        <v>2026</v>
      </c>
      <c r="D1179" s="5">
        <f t="shared" si="149"/>
        <v>2</v>
      </c>
      <c r="E1179" s="4">
        <f t="shared" si="150"/>
        <v>6</v>
      </c>
      <c r="F1179" s="3" t="str">
        <f t="shared" si="151"/>
        <v>Jun</v>
      </c>
      <c r="G1179" s="13" t="s">
        <v>20</v>
      </c>
      <c r="H1179" s="13" t="s">
        <v>47</v>
      </c>
      <c r="I1179" s="13" t="s">
        <v>2</v>
      </c>
      <c r="J1179" s="13" t="s">
        <v>3</v>
      </c>
      <c r="K1179" s="13" t="s">
        <v>4</v>
      </c>
      <c r="L1179" s="13" t="s">
        <v>22</v>
      </c>
      <c r="M1179" s="14">
        <v>6</v>
      </c>
      <c r="N1179" s="15">
        <v>51.34</v>
      </c>
      <c r="O1179" s="16">
        <v>0.1</v>
      </c>
      <c r="P1179" s="15">
        <v>22.47</v>
      </c>
      <c r="Q1179" s="15">
        <f t="shared" si="144"/>
        <v>277.23600000000005</v>
      </c>
      <c r="R1179" s="15">
        <f t="shared" si="145"/>
        <v>134.82</v>
      </c>
      <c r="S1179" s="15">
        <f t="shared" si="146"/>
        <v>142.41600000000005</v>
      </c>
      <c r="T1179" s="17">
        <f t="shared" si="147"/>
        <v>0.51369951954291659</v>
      </c>
      <c r="U1179" s="18">
        <v>1</v>
      </c>
    </row>
    <row r="1180" spans="1:21" ht="15.6" x14ac:dyDescent="0.3">
      <c r="A1180" s="2">
        <v>4561</v>
      </c>
      <c r="B1180" s="3">
        <v>46196</v>
      </c>
      <c r="C1180" s="4">
        <f t="shared" si="148"/>
        <v>2026</v>
      </c>
      <c r="D1180" s="5">
        <f t="shared" si="149"/>
        <v>2</v>
      </c>
      <c r="E1180" s="4">
        <f t="shared" si="150"/>
        <v>6</v>
      </c>
      <c r="F1180" s="3" t="str">
        <f t="shared" si="151"/>
        <v>Jun</v>
      </c>
      <c r="G1180" s="4" t="s">
        <v>0</v>
      </c>
      <c r="H1180" s="4" t="s">
        <v>1</v>
      </c>
      <c r="I1180" s="4" t="s">
        <v>19</v>
      </c>
      <c r="J1180" s="4" t="s">
        <v>3</v>
      </c>
      <c r="K1180" s="4" t="s">
        <v>9</v>
      </c>
      <c r="L1180" s="4" t="s">
        <v>37</v>
      </c>
      <c r="M1180" s="6">
        <v>1</v>
      </c>
      <c r="N1180" s="7">
        <v>157.91</v>
      </c>
      <c r="O1180" s="8">
        <v>0</v>
      </c>
      <c r="P1180" s="7">
        <v>77.12</v>
      </c>
      <c r="Q1180" s="7">
        <f t="shared" si="144"/>
        <v>157.91</v>
      </c>
      <c r="R1180" s="7">
        <f t="shared" si="145"/>
        <v>77.12</v>
      </c>
      <c r="S1180" s="7">
        <f t="shared" si="146"/>
        <v>80.789999999999992</v>
      </c>
      <c r="T1180" s="9">
        <f t="shared" si="147"/>
        <v>0.51162054334747642</v>
      </c>
      <c r="U1180" s="10">
        <v>1</v>
      </c>
    </row>
    <row r="1181" spans="1:21" ht="15.6" x14ac:dyDescent="0.3">
      <c r="A1181" s="11">
        <v>4741</v>
      </c>
      <c r="B1181" s="12">
        <v>46196</v>
      </c>
      <c r="C1181" s="4">
        <f t="shared" si="148"/>
        <v>2026</v>
      </c>
      <c r="D1181" s="5">
        <f t="shared" si="149"/>
        <v>2</v>
      </c>
      <c r="E1181" s="4">
        <f t="shared" si="150"/>
        <v>6</v>
      </c>
      <c r="F1181" s="3" t="str">
        <f t="shared" si="151"/>
        <v>Jun</v>
      </c>
      <c r="G1181" s="13" t="s">
        <v>20</v>
      </c>
      <c r="H1181" s="13" t="s">
        <v>47</v>
      </c>
      <c r="I1181" s="13" t="s">
        <v>2</v>
      </c>
      <c r="J1181" s="13" t="s">
        <v>13</v>
      </c>
      <c r="K1181" s="13" t="s">
        <v>4</v>
      </c>
      <c r="L1181" s="13" t="s">
        <v>26</v>
      </c>
      <c r="M1181" s="14">
        <v>3</v>
      </c>
      <c r="N1181" s="15">
        <v>41.09</v>
      </c>
      <c r="O1181" s="16">
        <v>0.05</v>
      </c>
      <c r="P1181" s="15">
        <v>16.809999999999999</v>
      </c>
      <c r="Q1181" s="15">
        <f t="shared" si="144"/>
        <v>117.10650000000001</v>
      </c>
      <c r="R1181" s="15">
        <f t="shared" si="145"/>
        <v>50.429999999999993</v>
      </c>
      <c r="S1181" s="15">
        <f t="shared" si="146"/>
        <v>66.676500000000019</v>
      </c>
      <c r="T1181" s="17">
        <f t="shared" si="147"/>
        <v>0.569366346018368</v>
      </c>
      <c r="U1181" s="18">
        <v>1</v>
      </c>
    </row>
    <row r="1182" spans="1:21" ht="15.6" x14ac:dyDescent="0.3">
      <c r="A1182" s="2">
        <v>4882</v>
      </c>
      <c r="B1182" s="3">
        <v>46196</v>
      </c>
      <c r="C1182" s="4">
        <f t="shared" si="148"/>
        <v>2026</v>
      </c>
      <c r="D1182" s="5">
        <f t="shared" si="149"/>
        <v>2</v>
      </c>
      <c r="E1182" s="4">
        <f t="shared" si="150"/>
        <v>6</v>
      </c>
      <c r="F1182" s="3" t="str">
        <f t="shared" si="151"/>
        <v>Jun</v>
      </c>
      <c r="G1182" s="4" t="s">
        <v>6</v>
      </c>
      <c r="H1182" s="4" t="s">
        <v>43</v>
      </c>
      <c r="I1182" s="4" t="s">
        <v>2</v>
      </c>
      <c r="J1182" s="4" t="s">
        <v>3</v>
      </c>
      <c r="K1182" s="4" t="s">
        <v>23</v>
      </c>
      <c r="L1182" s="4" t="s">
        <v>51</v>
      </c>
      <c r="M1182" s="6">
        <v>2</v>
      </c>
      <c r="N1182" s="7">
        <v>120.18</v>
      </c>
      <c r="O1182" s="8">
        <v>0.05</v>
      </c>
      <c r="P1182" s="7">
        <v>59.4</v>
      </c>
      <c r="Q1182" s="7">
        <f t="shared" si="144"/>
        <v>228.34200000000001</v>
      </c>
      <c r="R1182" s="7">
        <f t="shared" si="145"/>
        <v>118.8</v>
      </c>
      <c r="S1182" s="7">
        <f t="shared" si="146"/>
        <v>109.54200000000002</v>
      </c>
      <c r="T1182" s="9">
        <f t="shared" si="147"/>
        <v>0.47972777675591882</v>
      </c>
      <c r="U1182" s="10">
        <v>1</v>
      </c>
    </row>
    <row r="1183" spans="1:21" ht="15.6" x14ac:dyDescent="0.3">
      <c r="A1183" s="11">
        <v>4885</v>
      </c>
      <c r="B1183" s="12">
        <v>46196</v>
      </c>
      <c r="C1183" s="4">
        <f t="shared" si="148"/>
        <v>2026</v>
      </c>
      <c r="D1183" s="5">
        <f t="shared" si="149"/>
        <v>2</v>
      </c>
      <c r="E1183" s="4">
        <f t="shared" si="150"/>
        <v>6</v>
      </c>
      <c r="F1183" s="3" t="str">
        <f t="shared" si="151"/>
        <v>Jun</v>
      </c>
      <c r="G1183" s="13" t="s">
        <v>20</v>
      </c>
      <c r="H1183" s="13" t="s">
        <v>47</v>
      </c>
      <c r="I1183" s="13" t="s">
        <v>28</v>
      </c>
      <c r="J1183" s="13" t="s">
        <v>13</v>
      </c>
      <c r="K1183" s="13" t="s">
        <v>23</v>
      </c>
      <c r="L1183" s="13" t="s">
        <v>29</v>
      </c>
      <c r="M1183" s="14">
        <v>1</v>
      </c>
      <c r="N1183" s="15">
        <v>198.1</v>
      </c>
      <c r="O1183" s="16">
        <v>0.1</v>
      </c>
      <c r="P1183" s="15">
        <v>103.46</v>
      </c>
      <c r="Q1183" s="15">
        <f t="shared" si="144"/>
        <v>178.29</v>
      </c>
      <c r="R1183" s="15">
        <f t="shared" si="145"/>
        <v>103.46</v>
      </c>
      <c r="S1183" s="15">
        <f t="shared" si="146"/>
        <v>74.83</v>
      </c>
      <c r="T1183" s="17">
        <f t="shared" si="147"/>
        <v>0.41970946211228899</v>
      </c>
      <c r="U1183" s="18">
        <v>1</v>
      </c>
    </row>
    <row r="1184" spans="1:21" ht="15.6" x14ac:dyDescent="0.3">
      <c r="A1184" s="2">
        <v>4982</v>
      </c>
      <c r="B1184" s="3">
        <v>46196</v>
      </c>
      <c r="C1184" s="4">
        <f t="shared" si="148"/>
        <v>2026</v>
      </c>
      <c r="D1184" s="5">
        <f t="shared" si="149"/>
        <v>2</v>
      </c>
      <c r="E1184" s="4">
        <f t="shared" si="150"/>
        <v>6</v>
      </c>
      <c r="F1184" s="3" t="str">
        <f t="shared" si="151"/>
        <v>Jun</v>
      </c>
      <c r="G1184" s="4" t="s">
        <v>11</v>
      </c>
      <c r="H1184" s="4" t="s">
        <v>39</v>
      </c>
      <c r="I1184" s="4" t="s">
        <v>2</v>
      </c>
      <c r="J1184" s="4" t="s">
        <v>3</v>
      </c>
      <c r="K1184" s="4" t="s">
        <v>14</v>
      </c>
      <c r="L1184" s="4" t="s">
        <v>15</v>
      </c>
      <c r="M1184" s="6">
        <v>1</v>
      </c>
      <c r="N1184" s="7">
        <v>36.700000000000003</v>
      </c>
      <c r="O1184" s="8">
        <v>0.15</v>
      </c>
      <c r="P1184" s="7">
        <v>13.59</v>
      </c>
      <c r="Q1184" s="7">
        <f t="shared" si="144"/>
        <v>31.195</v>
      </c>
      <c r="R1184" s="7">
        <f t="shared" si="145"/>
        <v>13.59</v>
      </c>
      <c r="S1184" s="7">
        <f t="shared" si="146"/>
        <v>17.605</v>
      </c>
      <c r="T1184" s="9">
        <f t="shared" si="147"/>
        <v>0.56435326174066358</v>
      </c>
      <c r="U1184" s="10">
        <v>1</v>
      </c>
    </row>
    <row r="1185" spans="1:21" ht="15.6" x14ac:dyDescent="0.3">
      <c r="A1185" s="11">
        <v>40</v>
      </c>
      <c r="B1185" s="12">
        <v>46197</v>
      </c>
      <c r="C1185" s="4">
        <f t="shared" si="148"/>
        <v>2026</v>
      </c>
      <c r="D1185" s="5">
        <f t="shared" si="149"/>
        <v>2</v>
      </c>
      <c r="E1185" s="4">
        <f t="shared" si="150"/>
        <v>6</v>
      </c>
      <c r="F1185" s="3" t="str">
        <f t="shared" si="151"/>
        <v>Jun</v>
      </c>
      <c r="G1185" s="13" t="s">
        <v>20</v>
      </c>
      <c r="H1185" s="13" t="s">
        <v>31</v>
      </c>
      <c r="I1185" s="13" t="s">
        <v>19</v>
      </c>
      <c r="J1185" s="13" t="s">
        <v>13</v>
      </c>
      <c r="K1185" s="13" t="s">
        <v>14</v>
      </c>
      <c r="L1185" s="13" t="s">
        <v>48</v>
      </c>
      <c r="M1185" s="14">
        <v>1</v>
      </c>
      <c r="N1185" s="15">
        <v>167.23</v>
      </c>
      <c r="O1185" s="16">
        <v>0.05</v>
      </c>
      <c r="P1185" s="15">
        <v>85.14</v>
      </c>
      <c r="Q1185" s="15">
        <f t="shared" si="144"/>
        <v>158.86849999999998</v>
      </c>
      <c r="R1185" s="15">
        <f t="shared" si="145"/>
        <v>85.14</v>
      </c>
      <c r="S1185" s="15">
        <f t="shared" si="146"/>
        <v>73.728499999999983</v>
      </c>
      <c r="T1185" s="17">
        <f t="shared" si="147"/>
        <v>0.46408507665144438</v>
      </c>
      <c r="U1185" s="18">
        <v>1</v>
      </c>
    </row>
    <row r="1186" spans="1:21" ht="15.6" x14ac:dyDescent="0.3">
      <c r="A1186" s="2">
        <v>110</v>
      </c>
      <c r="B1186" s="3">
        <v>46197</v>
      </c>
      <c r="C1186" s="4">
        <f t="shared" si="148"/>
        <v>2026</v>
      </c>
      <c r="D1186" s="5">
        <f t="shared" si="149"/>
        <v>2</v>
      </c>
      <c r="E1186" s="4">
        <f t="shared" si="150"/>
        <v>6</v>
      </c>
      <c r="F1186" s="3" t="str">
        <f t="shared" si="151"/>
        <v>Jun</v>
      </c>
      <c r="G1186" s="4" t="s">
        <v>6</v>
      </c>
      <c r="H1186" s="4" t="s">
        <v>43</v>
      </c>
      <c r="I1186" s="4" t="s">
        <v>19</v>
      </c>
      <c r="J1186" s="4" t="s">
        <v>16</v>
      </c>
      <c r="K1186" s="4" t="s">
        <v>9</v>
      </c>
      <c r="L1186" s="4" t="s">
        <v>46</v>
      </c>
      <c r="M1186" s="6">
        <v>2</v>
      </c>
      <c r="N1186" s="7">
        <v>72.97</v>
      </c>
      <c r="O1186" s="8">
        <v>0</v>
      </c>
      <c r="P1186" s="7">
        <v>31.57</v>
      </c>
      <c r="Q1186" s="7">
        <f t="shared" si="144"/>
        <v>145.94</v>
      </c>
      <c r="R1186" s="7">
        <f t="shared" si="145"/>
        <v>63.14</v>
      </c>
      <c r="S1186" s="7">
        <f t="shared" si="146"/>
        <v>82.8</v>
      </c>
      <c r="T1186" s="9">
        <f t="shared" si="147"/>
        <v>0.56735644785528294</v>
      </c>
      <c r="U1186" s="10">
        <v>1</v>
      </c>
    </row>
    <row r="1187" spans="1:21" ht="15.6" x14ac:dyDescent="0.3">
      <c r="A1187" s="11">
        <v>1169</v>
      </c>
      <c r="B1187" s="12">
        <v>46197</v>
      </c>
      <c r="C1187" s="4">
        <f t="shared" si="148"/>
        <v>2026</v>
      </c>
      <c r="D1187" s="5">
        <f t="shared" si="149"/>
        <v>2</v>
      </c>
      <c r="E1187" s="4">
        <f t="shared" si="150"/>
        <v>6</v>
      </c>
      <c r="F1187" s="3" t="str">
        <f t="shared" si="151"/>
        <v>Jun</v>
      </c>
      <c r="G1187" s="13" t="s">
        <v>6</v>
      </c>
      <c r="H1187" s="13" t="s">
        <v>41</v>
      </c>
      <c r="I1187" s="13" t="s">
        <v>19</v>
      </c>
      <c r="J1187" s="13" t="s">
        <v>13</v>
      </c>
      <c r="K1187" s="13" t="s">
        <v>4</v>
      </c>
      <c r="L1187" s="13" t="s">
        <v>5</v>
      </c>
      <c r="M1187" s="14">
        <v>3</v>
      </c>
      <c r="N1187" s="15">
        <v>82.91</v>
      </c>
      <c r="O1187" s="16">
        <v>0</v>
      </c>
      <c r="P1187" s="15">
        <v>42.29</v>
      </c>
      <c r="Q1187" s="15">
        <f t="shared" si="144"/>
        <v>248.73</v>
      </c>
      <c r="R1187" s="15">
        <f t="shared" si="145"/>
        <v>126.87</v>
      </c>
      <c r="S1187" s="15">
        <f t="shared" si="146"/>
        <v>121.85999999999999</v>
      </c>
      <c r="T1187" s="17">
        <f t="shared" si="147"/>
        <v>0.4899288384995778</v>
      </c>
      <c r="U1187" s="18">
        <v>1</v>
      </c>
    </row>
    <row r="1188" spans="1:21" ht="15.6" x14ac:dyDescent="0.3">
      <c r="A1188" s="2">
        <v>2211</v>
      </c>
      <c r="B1188" s="3">
        <v>46197</v>
      </c>
      <c r="C1188" s="4">
        <f t="shared" si="148"/>
        <v>2026</v>
      </c>
      <c r="D1188" s="5">
        <f t="shared" si="149"/>
        <v>2</v>
      </c>
      <c r="E1188" s="4">
        <f t="shared" si="150"/>
        <v>6</v>
      </c>
      <c r="F1188" s="3" t="str">
        <f t="shared" si="151"/>
        <v>Jun</v>
      </c>
      <c r="G1188" s="4" t="s">
        <v>11</v>
      </c>
      <c r="H1188" s="4" t="s">
        <v>39</v>
      </c>
      <c r="I1188" s="4" t="s">
        <v>28</v>
      </c>
      <c r="J1188" s="4" t="s">
        <v>13</v>
      </c>
      <c r="K1188" s="4" t="s">
        <v>34</v>
      </c>
      <c r="L1188" s="4" t="s">
        <v>35</v>
      </c>
      <c r="M1188" s="6">
        <v>2</v>
      </c>
      <c r="N1188" s="7">
        <v>41.25</v>
      </c>
      <c r="O1188" s="8">
        <v>0</v>
      </c>
      <c r="P1188" s="7">
        <v>14.72</v>
      </c>
      <c r="Q1188" s="7">
        <f t="shared" si="144"/>
        <v>82.5</v>
      </c>
      <c r="R1188" s="7">
        <f t="shared" si="145"/>
        <v>29.44</v>
      </c>
      <c r="S1188" s="7">
        <f t="shared" si="146"/>
        <v>53.06</v>
      </c>
      <c r="T1188" s="9">
        <f t="shared" si="147"/>
        <v>0.64315151515151514</v>
      </c>
      <c r="U1188" s="10">
        <v>1</v>
      </c>
    </row>
    <row r="1189" spans="1:21" ht="15.6" x14ac:dyDescent="0.3">
      <c r="A1189" s="11">
        <v>3494</v>
      </c>
      <c r="B1189" s="12">
        <v>46197</v>
      </c>
      <c r="C1189" s="4">
        <f t="shared" si="148"/>
        <v>2026</v>
      </c>
      <c r="D1189" s="5">
        <f t="shared" si="149"/>
        <v>2</v>
      </c>
      <c r="E1189" s="4">
        <f t="shared" si="150"/>
        <v>6</v>
      </c>
      <c r="F1189" s="3" t="str">
        <f t="shared" si="151"/>
        <v>Jun</v>
      </c>
      <c r="G1189" s="13" t="s">
        <v>20</v>
      </c>
      <c r="H1189" s="13" t="s">
        <v>33</v>
      </c>
      <c r="I1189" s="13" t="s">
        <v>8</v>
      </c>
      <c r="J1189" s="13" t="s">
        <v>16</v>
      </c>
      <c r="K1189" s="13" t="s">
        <v>23</v>
      </c>
      <c r="L1189" s="13" t="s">
        <v>29</v>
      </c>
      <c r="M1189" s="14">
        <v>6</v>
      </c>
      <c r="N1189" s="15">
        <v>194.79</v>
      </c>
      <c r="O1189" s="16">
        <v>0.15</v>
      </c>
      <c r="P1189" s="15">
        <v>106.78</v>
      </c>
      <c r="Q1189" s="15">
        <f t="shared" si="144"/>
        <v>993.42899999999997</v>
      </c>
      <c r="R1189" s="15">
        <f t="shared" si="145"/>
        <v>640.68000000000006</v>
      </c>
      <c r="S1189" s="15">
        <f t="shared" si="146"/>
        <v>352.74899999999991</v>
      </c>
      <c r="T1189" s="17">
        <f t="shared" si="147"/>
        <v>0.3550822454347517</v>
      </c>
      <c r="U1189" s="18">
        <v>1</v>
      </c>
    </row>
    <row r="1190" spans="1:21" ht="15.6" x14ac:dyDescent="0.3">
      <c r="A1190" s="2">
        <v>3586</v>
      </c>
      <c r="B1190" s="3">
        <v>46197</v>
      </c>
      <c r="C1190" s="4">
        <f t="shared" si="148"/>
        <v>2026</v>
      </c>
      <c r="D1190" s="5">
        <f t="shared" si="149"/>
        <v>2</v>
      </c>
      <c r="E1190" s="4">
        <f t="shared" si="150"/>
        <v>6</v>
      </c>
      <c r="F1190" s="3" t="str">
        <f t="shared" si="151"/>
        <v>Jun</v>
      </c>
      <c r="G1190" s="4" t="s">
        <v>0</v>
      </c>
      <c r="H1190" s="4" t="s">
        <v>50</v>
      </c>
      <c r="I1190" s="4" t="s">
        <v>8</v>
      </c>
      <c r="J1190" s="4" t="s">
        <v>16</v>
      </c>
      <c r="K1190" s="4" t="s">
        <v>23</v>
      </c>
      <c r="L1190" s="4" t="s">
        <v>29</v>
      </c>
      <c r="M1190" s="6">
        <v>6</v>
      </c>
      <c r="N1190" s="7">
        <v>193.13</v>
      </c>
      <c r="O1190" s="8">
        <v>0.15</v>
      </c>
      <c r="P1190" s="7">
        <v>106.49</v>
      </c>
      <c r="Q1190" s="7">
        <f t="shared" si="144"/>
        <v>984.96299999999997</v>
      </c>
      <c r="R1190" s="7">
        <f t="shared" si="145"/>
        <v>638.93999999999994</v>
      </c>
      <c r="S1190" s="7">
        <f t="shared" si="146"/>
        <v>346.02300000000002</v>
      </c>
      <c r="T1190" s="9">
        <f t="shared" si="147"/>
        <v>0.35130558203709178</v>
      </c>
      <c r="U1190" s="10">
        <v>1</v>
      </c>
    </row>
    <row r="1191" spans="1:21" ht="15.6" x14ac:dyDescent="0.3">
      <c r="A1191" s="11">
        <v>3660</v>
      </c>
      <c r="B1191" s="12">
        <v>46197</v>
      </c>
      <c r="C1191" s="4">
        <f t="shared" si="148"/>
        <v>2026</v>
      </c>
      <c r="D1191" s="5">
        <f t="shared" si="149"/>
        <v>2</v>
      </c>
      <c r="E1191" s="4">
        <f t="shared" si="150"/>
        <v>6</v>
      </c>
      <c r="F1191" s="3" t="str">
        <f t="shared" si="151"/>
        <v>Jun</v>
      </c>
      <c r="G1191" s="13" t="s">
        <v>11</v>
      </c>
      <c r="H1191" s="13" t="s">
        <v>18</v>
      </c>
      <c r="I1191" s="13" t="s">
        <v>2</v>
      </c>
      <c r="J1191" s="13" t="s">
        <v>13</v>
      </c>
      <c r="K1191" s="13" t="s">
        <v>4</v>
      </c>
      <c r="L1191" s="13" t="s">
        <v>5</v>
      </c>
      <c r="M1191" s="14">
        <v>1</v>
      </c>
      <c r="N1191" s="15">
        <v>82.7</v>
      </c>
      <c r="O1191" s="16">
        <v>0.05</v>
      </c>
      <c r="P1191" s="15">
        <v>42.16</v>
      </c>
      <c r="Q1191" s="15">
        <f t="shared" si="144"/>
        <v>78.564999999999998</v>
      </c>
      <c r="R1191" s="15">
        <f t="shared" si="145"/>
        <v>42.16</v>
      </c>
      <c r="S1191" s="15">
        <f t="shared" si="146"/>
        <v>36.405000000000001</v>
      </c>
      <c r="T1191" s="17">
        <f t="shared" si="147"/>
        <v>0.46337427607713361</v>
      </c>
      <c r="U1191" s="18">
        <v>1</v>
      </c>
    </row>
    <row r="1192" spans="1:21" ht="15.6" x14ac:dyDescent="0.3">
      <c r="A1192" s="2">
        <v>4307</v>
      </c>
      <c r="B1192" s="3">
        <v>46197</v>
      </c>
      <c r="C1192" s="4">
        <f t="shared" si="148"/>
        <v>2026</v>
      </c>
      <c r="D1192" s="5">
        <f t="shared" si="149"/>
        <v>2</v>
      </c>
      <c r="E1192" s="4">
        <f t="shared" si="150"/>
        <v>6</v>
      </c>
      <c r="F1192" s="3" t="str">
        <f t="shared" si="151"/>
        <v>Jun</v>
      </c>
      <c r="G1192" s="4" t="s">
        <v>20</v>
      </c>
      <c r="H1192" s="4" t="s">
        <v>33</v>
      </c>
      <c r="I1192" s="4" t="s">
        <v>2</v>
      </c>
      <c r="J1192" s="4" t="s">
        <v>16</v>
      </c>
      <c r="K1192" s="4" t="s">
        <v>4</v>
      </c>
      <c r="L1192" s="4" t="s">
        <v>26</v>
      </c>
      <c r="M1192" s="6">
        <v>1</v>
      </c>
      <c r="N1192" s="7">
        <v>40.33</v>
      </c>
      <c r="O1192" s="8">
        <v>0</v>
      </c>
      <c r="P1192" s="7">
        <v>16.48</v>
      </c>
      <c r="Q1192" s="7">
        <f t="shared" si="144"/>
        <v>40.33</v>
      </c>
      <c r="R1192" s="7">
        <f t="shared" si="145"/>
        <v>16.48</v>
      </c>
      <c r="S1192" s="7">
        <f t="shared" si="146"/>
        <v>23.849999999999998</v>
      </c>
      <c r="T1192" s="9">
        <f t="shared" si="147"/>
        <v>0.59137118770146291</v>
      </c>
      <c r="U1192" s="10">
        <v>1</v>
      </c>
    </row>
    <row r="1193" spans="1:21" ht="15.6" x14ac:dyDescent="0.3">
      <c r="A1193" s="11">
        <v>5133</v>
      </c>
      <c r="B1193" s="12">
        <v>46197</v>
      </c>
      <c r="C1193" s="4">
        <f t="shared" si="148"/>
        <v>2026</v>
      </c>
      <c r="D1193" s="5">
        <f t="shared" si="149"/>
        <v>2</v>
      </c>
      <c r="E1193" s="4">
        <f t="shared" si="150"/>
        <v>6</v>
      </c>
      <c r="F1193" s="3" t="str">
        <f t="shared" si="151"/>
        <v>Jun</v>
      </c>
      <c r="G1193" s="13" t="s">
        <v>0</v>
      </c>
      <c r="H1193" s="13" t="s">
        <v>1</v>
      </c>
      <c r="I1193" s="13" t="s">
        <v>2</v>
      </c>
      <c r="J1193" s="13" t="s">
        <v>16</v>
      </c>
      <c r="K1193" s="13" t="s">
        <v>23</v>
      </c>
      <c r="L1193" s="13" t="s">
        <v>40</v>
      </c>
      <c r="M1193" s="14">
        <v>1</v>
      </c>
      <c r="N1193" s="15">
        <v>81.99</v>
      </c>
      <c r="O1193" s="16">
        <v>0.15</v>
      </c>
      <c r="P1193" s="15">
        <v>40.29</v>
      </c>
      <c r="Q1193" s="15">
        <f t="shared" si="144"/>
        <v>69.691499999999991</v>
      </c>
      <c r="R1193" s="15">
        <f t="shared" si="145"/>
        <v>40.29</v>
      </c>
      <c r="S1193" s="15">
        <f t="shared" si="146"/>
        <v>29.401499999999992</v>
      </c>
      <c r="T1193" s="17">
        <f t="shared" si="147"/>
        <v>0.4218807171606293</v>
      </c>
      <c r="U1193" s="18">
        <v>1</v>
      </c>
    </row>
    <row r="1194" spans="1:21" ht="15.6" x14ac:dyDescent="0.3">
      <c r="A1194" s="2">
        <v>472</v>
      </c>
      <c r="B1194" s="3">
        <v>46198</v>
      </c>
      <c r="C1194" s="4">
        <f t="shared" si="148"/>
        <v>2026</v>
      </c>
      <c r="D1194" s="5">
        <f t="shared" si="149"/>
        <v>2</v>
      </c>
      <c r="E1194" s="4">
        <f t="shared" si="150"/>
        <v>6</v>
      </c>
      <c r="F1194" s="3" t="str">
        <f t="shared" si="151"/>
        <v>Jun</v>
      </c>
      <c r="G1194" s="4" t="s">
        <v>6</v>
      </c>
      <c r="H1194" s="4" t="s">
        <v>27</v>
      </c>
      <c r="I1194" s="4" t="s">
        <v>19</v>
      </c>
      <c r="J1194" s="4" t="s">
        <v>16</v>
      </c>
      <c r="K1194" s="4" t="s">
        <v>14</v>
      </c>
      <c r="L1194" s="4" t="s">
        <v>32</v>
      </c>
      <c r="M1194" s="6">
        <v>3</v>
      </c>
      <c r="N1194" s="7">
        <v>46.29</v>
      </c>
      <c r="O1194" s="8">
        <v>0</v>
      </c>
      <c r="P1194" s="7">
        <v>18.309999999999999</v>
      </c>
      <c r="Q1194" s="7">
        <f t="shared" si="144"/>
        <v>138.87</v>
      </c>
      <c r="R1194" s="7">
        <f t="shared" si="145"/>
        <v>54.929999999999993</v>
      </c>
      <c r="S1194" s="7">
        <f t="shared" si="146"/>
        <v>83.940000000000012</v>
      </c>
      <c r="T1194" s="9">
        <f t="shared" si="147"/>
        <v>0.60445020522791104</v>
      </c>
      <c r="U1194" s="10">
        <v>1</v>
      </c>
    </row>
    <row r="1195" spans="1:21" ht="15.6" x14ac:dyDescent="0.3">
      <c r="A1195" s="11">
        <v>689</v>
      </c>
      <c r="B1195" s="12">
        <v>46198</v>
      </c>
      <c r="C1195" s="4">
        <f t="shared" si="148"/>
        <v>2026</v>
      </c>
      <c r="D1195" s="5">
        <f t="shared" si="149"/>
        <v>2</v>
      </c>
      <c r="E1195" s="4">
        <f t="shared" si="150"/>
        <v>6</v>
      </c>
      <c r="F1195" s="3" t="str">
        <f t="shared" si="151"/>
        <v>Jun</v>
      </c>
      <c r="G1195" s="13" t="s">
        <v>20</v>
      </c>
      <c r="H1195" s="13" t="s">
        <v>31</v>
      </c>
      <c r="I1195" s="13" t="s">
        <v>2</v>
      </c>
      <c r="J1195" s="13" t="s">
        <v>13</v>
      </c>
      <c r="K1195" s="13" t="s">
        <v>4</v>
      </c>
      <c r="L1195" s="13" t="s">
        <v>26</v>
      </c>
      <c r="M1195" s="14">
        <v>1</v>
      </c>
      <c r="N1195" s="15">
        <v>39.729999999999997</v>
      </c>
      <c r="O1195" s="16">
        <v>0</v>
      </c>
      <c r="P1195" s="15">
        <v>16.55</v>
      </c>
      <c r="Q1195" s="15">
        <f t="shared" si="144"/>
        <v>39.729999999999997</v>
      </c>
      <c r="R1195" s="15">
        <f t="shared" si="145"/>
        <v>16.55</v>
      </c>
      <c r="S1195" s="15">
        <f t="shared" si="146"/>
        <v>23.179999999999996</v>
      </c>
      <c r="T1195" s="17">
        <f t="shared" si="147"/>
        <v>0.58343820790334755</v>
      </c>
      <c r="U1195" s="18">
        <v>1</v>
      </c>
    </row>
    <row r="1196" spans="1:21" ht="15.6" x14ac:dyDescent="0.3">
      <c r="A1196" s="2">
        <v>864</v>
      </c>
      <c r="B1196" s="3">
        <v>46198</v>
      </c>
      <c r="C1196" s="4">
        <f t="shared" si="148"/>
        <v>2026</v>
      </c>
      <c r="D1196" s="5">
        <f t="shared" si="149"/>
        <v>2</v>
      </c>
      <c r="E1196" s="4">
        <f t="shared" si="150"/>
        <v>6</v>
      </c>
      <c r="F1196" s="3" t="str">
        <f t="shared" si="151"/>
        <v>Jun</v>
      </c>
      <c r="G1196" s="4" t="s">
        <v>20</v>
      </c>
      <c r="H1196" s="4" t="s">
        <v>33</v>
      </c>
      <c r="I1196" s="4" t="s">
        <v>2</v>
      </c>
      <c r="J1196" s="4" t="s">
        <v>13</v>
      </c>
      <c r="K1196" s="4" t="s">
        <v>14</v>
      </c>
      <c r="L1196" s="4" t="s">
        <v>44</v>
      </c>
      <c r="M1196" s="6">
        <v>4</v>
      </c>
      <c r="N1196" s="7">
        <v>131.02000000000001</v>
      </c>
      <c r="O1196" s="8">
        <v>0.05</v>
      </c>
      <c r="P1196" s="7">
        <v>67.42</v>
      </c>
      <c r="Q1196" s="7">
        <f t="shared" si="144"/>
        <v>497.87600000000003</v>
      </c>
      <c r="R1196" s="7">
        <f t="shared" si="145"/>
        <v>269.68</v>
      </c>
      <c r="S1196" s="7">
        <f t="shared" si="146"/>
        <v>228.19600000000003</v>
      </c>
      <c r="T1196" s="9">
        <f t="shared" si="147"/>
        <v>0.45833902417469413</v>
      </c>
      <c r="U1196" s="10">
        <v>1</v>
      </c>
    </row>
    <row r="1197" spans="1:21" ht="15.6" x14ac:dyDescent="0.3">
      <c r="A1197" s="11">
        <v>1163</v>
      </c>
      <c r="B1197" s="12">
        <v>46198</v>
      </c>
      <c r="C1197" s="4">
        <f t="shared" si="148"/>
        <v>2026</v>
      </c>
      <c r="D1197" s="5">
        <f t="shared" si="149"/>
        <v>2</v>
      </c>
      <c r="E1197" s="4">
        <f t="shared" si="150"/>
        <v>6</v>
      </c>
      <c r="F1197" s="3" t="str">
        <f t="shared" si="151"/>
        <v>Jun</v>
      </c>
      <c r="G1197" s="13" t="s">
        <v>6</v>
      </c>
      <c r="H1197" s="13" t="s">
        <v>43</v>
      </c>
      <c r="I1197" s="13" t="s">
        <v>2</v>
      </c>
      <c r="J1197" s="13" t="s">
        <v>13</v>
      </c>
      <c r="K1197" s="13" t="s">
        <v>14</v>
      </c>
      <c r="L1197" s="13" t="s">
        <v>32</v>
      </c>
      <c r="M1197" s="14">
        <v>2</v>
      </c>
      <c r="N1197" s="15">
        <v>46.69</v>
      </c>
      <c r="O1197" s="16">
        <v>0.05</v>
      </c>
      <c r="P1197" s="15">
        <v>18.23</v>
      </c>
      <c r="Q1197" s="15">
        <f t="shared" si="144"/>
        <v>88.710999999999999</v>
      </c>
      <c r="R1197" s="15">
        <f t="shared" si="145"/>
        <v>36.46</v>
      </c>
      <c r="S1197" s="15">
        <f t="shared" si="146"/>
        <v>52.250999999999998</v>
      </c>
      <c r="T1197" s="17">
        <f t="shared" si="147"/>
        <v>0.58900249123558523</v>
      </c>
      <c r="U1197" s="18">
        <v>1</v>
      </c>
    </row>
    <row r="1198" spans="1:21" ht="15.6" x14ac:dyDescent="0.3">
      <c r="A1198" s="2">
        <v>1323</v>
      </c>
      <c r="B1198" s="3">
        <v>46198</v>
      </c>
      <c r="C1198" s="4">
        <f t="shared" si="148"/>
        <v>2026</v>
      </c>
      <c r="D1198" s="5">
        <f t="shared" si="149"/>
        <v>2</v>
      </c>
      <c r="E1198" s="4">
        <f t="shared" si="150"/>
        <v>6</v>
      </c>
      <c r="F1198" s="3" t="str">
        <f t="shared" si="151"/>
        <v>Jun</v>
      </c>
      <c r="G1198" s="4" t="s">
        <v>6</v>
      </c>
      <c r="H1198" s="4" t="s">
        <v>43</v>
      </c>
      <c r="I1198" s="4" t="s">
        <v>2</v>
      </c>
      <c r="J1198" s="4" t="s">
        <v>3</v>
      </c>
      <c r="K1198" s="4" t="s">
        <v>34</v>
      </c>
      <c r="L1198" s="4" t="s">
        <v>35</v>
      </c>
      <c r="M1198" s="6">
        <v>2</v>
      </c>
      <c r="N1198" s="7">
        <v>39.57</v>
      </c>
      <c r="O1198" s="8">
        <v>0.1</v>
      </c>
      <c r="P1198" s="7">
        <v>14.64</v>
      </c>
      <c r="Q1198" s="7">
        <f t="shared" si="144"/>
        <v>71.225999999999999</v>
      </c>
      <c r="R1198" s="7">
        <f t="shared" si="145"/>
        <v>29.28</v>
      </c>
      <c r="S1198" s="7">
        <f t="shared" si="146"/>
        <v>41.945999999999998</v>
      </c>
      <c r="T1198" s="9">
        <f t="shared" si="147"/>
        <v>0.58891416055934631</v>
      </c>
      <c r="U1198" s="10">
        <v>1</v>
      </c>
    </row>
    <row r="1199" spans="1:21" ht="15.6" x14ac:dyDescent="0.3">
      <c r="A1199" s="11">
        <v>2098</v>
      </c>
      <c r="B1199" s="12">
        <v>46198</v>
      </c>
      <c r="C1199" s="4">
        <f t="shared" si="148"/>
        <v>2026</v>
      </c>
      <c r="D1199" s="5">
        <f t="shared" si="149"/>
        <v>2</v>
      </c>
      <c r="E1199" s="4">
        <f t="shared" si="150"/>
        <v>6</v>
      </c>
      <c r="F1199" s="3" t="str">
        <f t="shared" si="151"/>
        <v>Jun</v>
      </c>
      <c r="G1199" s="13" t="s">
        <v>11</v>
      </c>
      <c r="H1199" s="13" t="s">
        <v>12</v>
      </c>
      <c r="I1199" s="13" t="s">
        <v>2</v>
      </c>
      <c r="J1199" s="13" t="s">
        <v>3</v>
      </c>
      <c r="K1199" s="13" t="s">
        <v>9</v>
      </c>
      <c r="L1199" s="13" t="s">
        <v>17</v>
      </c>
      <c r="M1199" s="14">
        <v>1</v>
      </c>
      <c r="N1199" s="15">
        <v>146.46</v>
      </c>
      <c r="O1199" s="16">
        <v>0.15</v>
      </c>
      <c r="P1199" s="15">
        <v>80.760000000000005</v>
      </c>
      <c r="Q1199" s="15">
        <f t="shared" si="144"/>
        <v>124.491</v>
      </c>
      <c r="R1199" s="15">
        <f t="shared" si="145"/>
        <v>80.760000000000005</v>
      </c>
      <c r="S1199" s="15">
        <f t="shared" si="146"/>
        <v>43.730999999999995</v>
      </c>
      <c r="T1199" s="17">
        <f t="shared" si="147"/>
        <v>0.35127840566787955</v>
      </c>
      <c r="U1199" s="18">
        <v>1</v>
      </c>
    </row>
    <row r="1200" spans="1:21" ht="15.6" x14ac:dyDescent="0.3">
      <c r="A1200" s="2">
        <v>2190</v>
      </c>
      <c r="B1200" s="3">
        <v>46198</v>
      </c>
      <c r="C1200" s="4">
        <f t="shared" si="148"/>
        <v>2026</v>
      </c>
      <c r="D1200" s="5">
        <f t="shared" si="149"/>
        <v>2</v>
      </c>
      <c r="E1200" s="4">
        <f t="shared" si="150"/>
        <v>6</v>
      </c>
      <c r="F1200" s="3" t="str">
        <f t="shared" si="151"/>
        <v>Jun</v>
      </c>
      <c r="G1200" s="4" t="s">
        <v>6</v>
      </c>
      <c r="H1200" s="4" t="s">
        <v>27</v>
      </c>
      <c r="I1200" s="4" t="s">
        <v>19</v>
      </c>
      <c r="J1200" s="4" t="s">
        <v>16</v>
      </c>
      <c r="K1200" s="4" t="s">
        <v>4</v>
      </c>
      <c r="L1200" s="4" t="s">
        <v>22</v>
      </c>
      <c r="M1200" s="6">
        <v>5</v>
      </c>
      <c r="N1200" s="7">
        <v>50.78</v>
      </c>
      <c r="O1200" s="8">
        <v>0</v>
      </c>
      <c r="P1200" s="7">
        <v>22.68</v>
      </c>
      <c r="Q1200" s="7">
        <f t="shared" si="144"/>
        <v>253.9</v>
      </c>
      <c r="R1200" s="7">
        <f t="shared" si="145"/>
        <v>113.4</v>
      </c>
      <c r="S1200" s="7">
        <f t="shared" si="146"/>
        <v>140.5</v>
      </c>
      <c r="T1200" s="9">
        <f t="shared" si="147"/>
        <v>0.55336746750689247</v>
      </c>
      <c r="U1200" s="10">
        <v>1</v>
      </c>
    </row>
    <row r="1201" spans="1:21" ht="15.6" x14ac:dyDescent="0.3">
      <c r="A1201" s="11">
        <v>2664</v>
      </c>
      <c r="B1201" s="12">
        <v>46198</v>
      </c>
      <c r="C1201" s="4">
        <f t="shared" si="148"/>
        <v>2026</v>
      </c>
      <c r="D1201" s="5">
        <f t="shared" si="149"/>
        <v>2</v>
      </c>
      <c r="E1201" s="4">
        <f t="shared" si="150"/>
        <v>6</v>
      </c>
      <c r="F1201" s="3" t="str">
        <f t="shared" si="151"/>
        <v>Jun</v>
      </c>
      <c r="G1201" s="13" t="s">
        <v>11</v>
      </c>
      <c r="H1201" s="13" t="s">
        <v>39</v>
      </c>
      <c r="I1201" s="13" t="s">
        <v>28</v>
      </c>
      <c r="J1201" s="13" t="s">
        <v>3</v>
      </c>
      <c r="K1201" s="13" t="s">
        <v>14</v>
      </c>
      <c r="L1201" s="13" t="s">
        <v>32</v>
      </c>
      <c r="M1201" s="14">
        <v>3</v>
      </c>
      <c r="N1201" s="15">
        <v>47.61</v>
      </c>
      <c r="O1201" s="16">
        <v>0</v>
      </c>
      <c r="P1201" s="15">
        <v>18.21</v>
      </c>
      <c r="Q1201" s="15">
        <f t="shared" si="144"/>
        <v>142.82999999999998</v>
      </c>
      <c r="R1201" s="15">
        <f t="shared" si="145"/>
        <v>54.63</v>
      </c>
      <c r="S1201" s="15">
        <f t="shared" si="146"/>
        <v>88.199999999999989</v>
      </c>
      <c r="T1201" s="17">
        <f t="shared" si="147"/>
        <v>0.61751732829237549</v>
      </c>
      <c r="U1201" s="18">
        <v>1</v>
      </c>
    </row>
    <row r="1202" spans="1:21" ht="15.6" x14ac:dyDescent="0.3">
      <c r="A1202" s="2">
        <v>2992</v>
      </c>
      <c r="B1202" s="3">
        <v>46198</v>
      </c>
      <c r="C1202" s="4">
        <f t="shared" si="148"/>
        <v>2026</v>
      </c>
      <c r="D1202" s="5">
        <f t="shared" si="149"/>
        <v>2</v>
      </c>
      <c r="E1202" s="4">
        <f t="shared" si="150"/>
        <v>6</v>
      </c>
      <c r="F1202" s="3" t="str">
        <f t="shared" si="151"/>
        <v>Jun</v>
      </c>
      <c r="G1202" s="4" t="s">
        <v>11</v>
      </c>
      <c r="H1202" s="4" t="s">
        <v>52</v>
      </c>
      <c r="I1202" s="4" t="s">
        <v>2</v>
      </c>
      <c r="J1202" s="4" t="s">
        <v>13</v>
      </c>
      <c r="K1202" s="4" t="s">
        <v>4</v>
      </c>
      <c r="L1202" s="4" t="s">
        <v>22</v>
      </c>
      <c r="M1202" s="6">
        <v>1</v>
      </c>
      <c r="N1202" s="7">
        <v>50.75</v>
      </c>
      <c r="O1202" s="8">
        <v>0.1</v>
      </c>
      <c r="P1202" s="7">
        <v>22.94</v>
      </c>
      <c r="Q1202" s="7">
        <f t="shared" si="144"/>
        <v>45.675000000000004</v>
      </c>
      <c r="R1202" s="7">
        <f t="shared" si="145"/>
        <v>22.94</v>
      </c>
      <c r="S1202" s="7">
        <f t="shared" si="146"/>
        <v>22.735000000000003</v>
      </c>
      <c r="T1202" s="9">
        <f t="shared" si="147"/>
        <v>0.49775588396278053</v>
      </c>
      <c r="U1202" s="10">
        <v>1</v>
      </c>
    </row>
    <row r="1203" spans="1:21" ht="15.6" x14ac:dyDescent="0.3">
      <c r="A1203" s="11">
        <v>3120</v>
      </c>
      <c r="B1203" s="12">
        <v>46198</v>
      </c>
      <c r="C1203" s="4">
        <f t="shared" si="148"/>
        <v>2026</v>
      </c>
      <c r="D1203" s="5">
        <f t="shared" si="149"/>
        <v>2</v>
      </c>
      <c r="E1203" s="4">
        <f t="shared" si="150"/>
        <v>6</v>
      </c>
      <c r="F1203" s="3" t="str">
        <f t="shared" si="151"/>
        <v>Jun</v>
      </c>
      <c r="G1203" s="13" t="s">
        <v>11</v>
      </c>
      <c r="H1203" s="13" t="s">
        <v>25</v>
      </c>
      <c r="I1203" s="13" t="s">
        <v>28</v>
      </c>
      <c r="J1203" s="13" t="s">
        <v>3</v>
      </c>
      <c r="K1203" s="13" t="s">
        <v>34</v>
      </c>
      <c r="L1203" s="13" t="s">
        <v>45</v>
      </c>
      <c r="M1203" s="14">
        <v>1</v>
      </c>
      <c r="N1203" s="15">
        <v>50.33</v>
      </c>
      <c r="O1203" s="16">
        <v>0</v>
      </c>
      <c r="P1203" s="15">
        <v>21.66</v>
      </c>
      <c r="Q1203" s="15">
        <f t="shared" si="144"/>
        <v>50.33</v>
      </c>
      <c r="R1203" s="15">
        <f t="shared" si="145"/>
        <v>21.66</v>
      </c>
      <c r="S1203" s="15">
        <f t="shared" si="146"/>
        <v>28.669999999999998</v>
      </c>
      <c r="T1203" s="17">
        <f t="shared" si="147"/>
        <v>0.56964037353467112</v>
      </c>
      <c r="U1203" s="18">
        <v>1</v>
      </c>
    </row>
    <row r="1204" spans="1:21" ht="15.6" x14ac:dyDescent="0.3">
      <c r="A1204" s="2">
        <v>189</v>
      </c>
      <c r="B1204" s="3">
        <v>46199</v>
      </c>
      <c r="C1204" s="4">
        <f t="shared" si="148"/>
        <v>2026</v>
      </c>
      <c r="D1204" s="5">
        <f t="shared" si="149"/>
        <v>2</v>
      </c>
      <c r="E1204" s="4">
        <f t="shared" si="150"/>
        <v>6</v>
      </c>
      <c r="F1204" s="3" t="str">
        <f t="shared" si="151"/>
        <v>Jun</v>
      </c>
      <c r="G1204" s="4" t="s">
        <v>11</v>
      </c>
      <c r="H1204" s="4" t="s">
        <v>39</v>
      </c>
      <c r="I1204" s="4" t="s">
        <v>2</v>
      </c>
      <c r="J1204" s="4" t="s">
        <v>16</v>
      </c>
      <c r="K1204" s="4" t="s">
        <v>14</v>
      </c>
      <c r="L1204" s="4" t="s">
        <v>32</v>
      </c>
      <c r="M1204" s="6">
        <v>1</v>
      </c>
      <c r="N1204" s="7">
        <v>47.5</v>
      </c>
      <c r="O1204" s="8">
        <v>0.1</v>
      </c>
      <c r="P1204" s="7">
        <v>18.8</v>
      </c>
      <c r="Q1204" s="7">
        <f t="shared" si="144"/>
        <v>42.75</v>
      </c>
      <c r="R1204" s="7">
        <f t="shared" si="145"/>
        <v>18.8</v>
      </c>
      <c r="S1204" s="7">
        <f t="shared" si="146"/>
        <v>23.95</v>
      </c>
      <c r="T1204" s="9">
        <f t="shared" si="147"/>
        <v>0.56023391812865497</v>
      </c>
      <c r="U1204" s="10">
        <v>1</v>
      </c>
    </row>
    <row r="1205" spans="1:21" ht="15.6" x14ac:dyDescent="0.3">
      <c r="A1205" s="11">
        <v>927</v>
      </c>
      <c r="B1205" s="12">
        <v>46199</v>
      </c>
      <c r="C1205" s="4">
        <f t="shared" si="148"/>
        <v>2026</v>
      </c>
      <c r="D1205" s="5">
        <f t="shared" si="149"/>
        <v>2</v>
      </c>
      <c r="E1205" s="4">
        <f t="shared" si="150"/>
        <v>6</v>
      </c>
      <c r="F1205" s="3" t="str">
        <f t="shared" si="151"/>
        <v>Jun</v>
      </c>
      <c r="G1205" s="13" t="s">
        <v>11</v>
      </c>
      <c r="H1205" s="13" t="s">
        <v>39</v>
      </c>
      <c r="I1205" s="13" t="s">
        <v>28</v>
      </c>
      <c r="J1205" s="13" t="s">
        <v>3</v>
      </c>
      <c r="K1205" s="13" t="s">
        <v>14</v>
      </c>
      <c r="L1205" s="13" t="s">
        <v>44</v>
      </c>
      <c r="M1205" s="14">
        <v>2</v>
      </c>
      <c r="N1205" s="15">
        <v>130.33000000000001</v>
      </c>
      <c r="O1205" s="16">
        <v>0.1</v>
      </c>
      <c r="P1205" s="15">
        <v>67.319999999999993</v>
      </c>
      <c r="Q1205" s="15">
        <f t="shared" si="144"/>
        <v>234.59400000000002</v>
      </c>
      <c r="R1205" s="15">
        <f t="shared" si="145"/>
        <v>134.63999999999999</v>
      </c>
      <c r="S1205" s="15">
        <f t="shared" si="146"/>
        <v>99.954000000000036</v>
      </c>
      <c r="T1205" s="17">
        <f t="shared" si="147"/>
        <v>0.42607227806337772</v>
      </c>
      <c r="U1205" s="18">
        <v>1</v>
      </c>
    </row>
    <row r="1206" spans="1:21" ht="15.6" x14ac:dyDescent="0.3">
      <c r="A1206" s="2">
        <v>1388</v>
      </c>
      <c r="B1206" s="3">
        <v>46199</v>
      </c>
      <c r="C1206" s="4">
        <f t="shared" si="148"/>
        <v>2026</v>
      </c>
      <c r="D1206" s="5">
        <f t="shared" si="149"/>
        <v>2</v>
      </c>
      <c r="E1206" s="4">
        <f t="shared" si="150"/>
        <v>6</v>
      </c>
      <c r="F1206" s="3" t="str">
        <f t="shared" si="151"/>
        <v>Jun</v>
      </c>
      <c r="G1206" s="4" t="s">
        <v>6</v>
      </c>
      <c r="H1206" s="4" t="s">
        <v>49</v>
      </c>
      <c r="I1206" s="4" t="s">
        <v>2</v>
      </c>
      <c r="J1206" s="4" t="s">
        <v>3</v>
      </c>
      <c r="K1206" s="4" t="s">
        <v>9</v>
      </c>
      <c r="L1206" s="4" t="s">
        <v>37</v>
      </c>
      <c r="M1206" s="6">
        <v>3</v>
      </c>
      <c r="N1206" s="7">
        <v>156.76</v>
      </c>
      <c r="O1206" s="8">
        <v>0.05</v>
      </c>
      <c r="P1206" s="7">
        <v>78.63</v>
      </c>
      <c r="Q1206" s="7">
        <f t="shared" si="144"/>
        <v>446.76599999999996</v>
      </c>
      <c r="R1206" s="7">
        <f t="shared" si="145"/>
        <v>235.89</v>
      </c>
      <c r="S1206" s="7">
        <f t="shared" si="146"/>
        <v>210.87599999999998</v>
      </c>
      <c r="T1206" s="9">
        <f t="shared" si="147"/>
        <v>0.47200547937846654</v>
      </c>
      <c r="U1206" s="10">
        <v>1</v>
      </c>
    </row>
    <row r="1207" spans="1:21" ht="15.6" x14ac:dyDescent="0.3">
      <c r="A1207" s="11">
        <v>3932</v>
      </c>
      <c r="B1207" s="12">
        <v>46199</v>
      </c>
      <c r="C1207" s="4">
        <f t="shared" si="148"/>
        <v>2026</v>
      </c>
      <c r="D1207" s="5">
        <f t="shared" si="149"/>
        <v>2</v>
      </c>
      <c r="E1207" s="4">
        <f t="shared" si="150"/>
        <v>6</v>
      </c>
      <c r="F1207" s="3" t="str">
        <f t="shared" si="151"/>
        <v>Jun</v>
      </c>
      <c r="G1207" s="13" t="s">
        <v>11</v>
      </c>
      <c r="H1207" s="13" t="s">
        <v>39</v>
      </c>
      <c r="I1207" s="13" t="s">
        <v>2</v>
      </c>
      <c r="J1207" s="13" t="s">
        <v>13</v>
      </c>
      <c r="K1207" s="13" t="s">
        <v>34</v>
      </c>
      <c r="L1207" s="13" t="s">
        <v>42</v>
      </c>
      <c r="M1207" s="14">
        <v>4</v>
      </c>
      <c r="N1207" s="15">
        <v>35.770000000000003</v>
      </c>
      <c r="O1207" s="16">
        <v>0</v>
      </c>
      <c r="P1207" s="15">
        <v>13.75</v>
      </c>
      <c r="Q1207" s="15">
        <f t="shared" si="144"/>
        <v>143.08000000000001</v>
      </c>
      <c r="R1207" s="15">
        <f t="shared" si="145"/>
        <v>55</v>
      </c>
      <c r="S1207" s="15">
        <f t="shared" si="146"/>
        <v>88.080000000000013</v>
      </c>
      <c r="T1207" s="17">
        <f t="shared" si="147"/>
        <v>0.61559966452334358</v>
      </c>
      <c r="U1207" s="18">
        <v>1</v>
      </c>
    </row>
    <row r="1208" spans="1:21" ht="15.6" x14ac:dyDescent="0.3">
      <c r="A1208" s="2">
        <v>4008</v>
      </c>
      <c r="B1208" s="3">
        <v>46199</v>
      </c>
      <c r="C1208" s="4">
        <f t="shared" si="148"/>
        <v>2026</v>
      </c>
      <c r="D1208" s="5">
        <f t="shared" si="149"/>
        <v>2</v>
      </c>
      <c r="E1208" s="4">
        <f t="shared" si="150"/>
        <v>6</v>
      </c>
      <c r="F1208" s="3" t="str">
        <f t="shared" si="151"/>
        <v>Jun</v>
      </c>
      <c r="G1208" s="4" t="s">
        <v>6</v>
      </c>
      <c r="H1208" s="4" t="s">
        <v>49</v>
      </c>
      <c r="I1208" s="4" t="s">
        <v>2</v>
      </c>
      <c r="J1208" s="4" t="s">
        <v>3</v>
      </c>
      <c r="K1208" s="4" t="s">
        <v>4</v>
      </c>
      <c r="L1208" s="4" t="s">
        <v>30</v>
      </c>
      <c r="M1208" s="6">
        <v>2</v>
      </c>
      <c r="N1208" s="7">
        <v>102.49</v>
      </c>
      <c r="O1208" s="8">
        <v>0</v>
      </c>
      <c r="P1208" s="7">
        <v>50.07</v>
      </c>
      <c r="Q1208" s="7">
        <f t="shared" si="144"/>
        <v>204.98</v>
      </c>
      <c r="R1208" s="7">
        <f t="shared" si="145"/>
        <v>100.14</v>
      </c>
      <c r="S1208" s="7">
        <f t="shared" si="146"/>
        <v>104.83999999999999</v>
      </c>
      <c r="T1208" s="9">
        <f t="shared" si="147"/>
        <v>0.51146453312518292</v>
      </c>
      <c r="U1208" s="10">
        <v>1</v>
      </c>
    </row>
    <row r="1209" spans="1:21" ht="15.6" x14ac:dyDescent="0.3">
      <c r="A1209" s="11">
        <v>4701</v>
      </c>
      <c r="B1209" s="12">
        <v>46199</v>
      </c>
      <c r="C1209" s="4">
        <f t="shared" si="148"/>
        <v>2026</v>
      </c>
      <c r="D1209" s="5">
        <f t="shared" si="149"/>
        <v>2</v>
      </c>
      <c r="E1209" s="4">
        <f t="shared" si="150"/>
        <v>6</v>
      </c>
      <c r="F1209" s="3" t="str">
        <f t="shared" si="151"/>
        <v>Jun</v>
      </c>
      <c r="G1209" s="13" t="s">
        <v>0</v>
      </c>
      <c r="H1209" s="13" t="s">
        <v>1</v>
      </c>
      <c r="I1209" s="13" t="s">
        <v>8</v>
      </c>
      <c r="J1209" s="13" t="s">
        <v>16</v>
      </c>
      <c r="K1209" s="13" t="s">
        <v>4</v>
      </c>
      <c r="L1209" s="13" t="s">
        <v>5</v>
      </c>
      <c r="M1209" s="14">
        <v>8</v>
      </c>
      <c r="N1209" s="15">
        <v>82.47</v>
      </c>
      <c r="O1209" s="16">
        <v>0.15</v>
      </c>
      <c r="P1209" s="15">
        <v>42.58</v>
      </c>
      <c r="Q1209" s="15">
        <f t="shared" si="144"/>
        <v>560.79599999999994</v>
      </c>
      <c r="R1209" s="15">
        <f t="shared" si="145"/>
        <v>340.64</v>
      </c>
      <c r="S1209" s="15">
        <f t="shared" si="146"/>
        <v>220.15599999999995</v>
      </c>
      <c r="T1209" s="17">
        <f t="shared" si="147"/>
        <v>0.39257769313618496</v>
      </c>
      <c r="U1209" s="18">
        <v>1</v>
      </c>
    </row>
    <row r="1210" spans="1:21" ht="15.6" x14ac:dyDescent="0.3">
      <c r="A1210" s="2">
        <v>4805</v>
      </c>
      <c r="B1210" s="3">
        <v>46199</v>
      </c>
      <c r="C1210" s="4">
        <f t="shared" si="148"/>
        <v>2026</v>
      </c>
      <c r="D1210" s="5">
        <f t="shared" si="149"/>
        <v>2</v>
      </c>
      <c r="E1210" s="4">
        <f t="shared" si="150"/>
        <v>6</v>
      </c>
      <c r="F1210" s="3" t="str">
        <f t="shared" si="151"/>
        <v>Jun</v>
      </c>
      <c r="G1210" s="4" t="s">
        <v>11</v>
      </c>
      <c r="H1210" s="4" t="s">
        <v>39</v>
      </c>
      <c r="I1210" s="4" t="s">
        <v>2</v>
      </c>
      <c r="J1210" s="4" t="s">
        <v>3</v>
      </c>
      <c r="K1210" s="4" t="s">
        <v>23</v>
      </c>
      <c r="L1210" s="4" t="s">
        <v>51</v>
      </c>
      <c r="M1210" s="6">
        <v>1</v>
      </c>
      <c r="N1210" s="7">
        <v>121.44</v>
      </c>
      <c r="O1210" s="8">
        <v>0</v>
      </c>
      <c r="P1210" s="7">
        <v>62.34</v>
      </c>
      <c r="Q1210" s="7">
        <f t="shared" si="144"/>
        <v>121.44</v>
      </c>
      <c r="R1210" s="7">
        <f t="shared" si="145"/>
        <v>62.34</v>
      </c>
      <c r="S1210" s="7">
        <f t="shared" si="146"/>
        <v>59.099999999999994</v>
      </c>
      <c r="T1210" s="9">
        <f t="shared" si="147"/>
        <v>0.48666007905138337</v>
      </c>
      <c r="U1210" s="10">
        <v>1</v>
      </c>
    </row>
    <row r="1211" spans="1:21" ht="15.6" x14ac:dyDescent="0.3">
      <c r="A1211" s="11">
        <v>912</v>
      </c>
      <c r="B1211" s="12">
        <v>46200</v>
      </c>
      <c r="C1211" s="4">
        <f t="shared" si="148"/>
        <v>2026</v>
      </c>
      <c r="D1211" s="5">
        <f t="shared" si="149"/>
        <v>2</v>
      </c>
      <c r="E1211" s="4">
        <f t="shared" si="150"/>
        <v>6</v>
      </c>
      <c r="F1211" s="3" t="str">
        <f t="shared" si="151"/>
        <v>Jun</v>
      </c>
      <c r="G1211" s="13" t="s">
        <v>0</v>
      </c>
      <c r="H1211" s="13" t="s">
        <v>1</v>
      </c>
      <c r="I1211" s="13" t="s">
        <v>28</v>
      </c>
      <c r="J1211" s="13" t="s">
        <v>13</v>
      </c>
      <c r="K1211" s="13" t="s">
        <v>14</v>
      </c>
      <c r="L1211" s="13" t="s">
        <v>32</v>
      </c>
      <c r="M1211" s="14">
        <v>4</v>
      </c>
      <c r="N1211" s="15">
        <v>46.44</v>
      </c>
      <c r="O1211" s="16">
        <v>0.05</v>
      </c>
      <c r="P1211" s="15">
        <v>18.2</v>
      </c>
      <c r="Q1211" s="15">
        <f t="shared" si="144"/>
        <v>176.47199999999998</v>
      </c>
      <c r="R1211" s="15">
        <f t="shared" si="145"/>
        <v>72.8</v>
      </c>
      <c r="S1211" s="15">
        <f t="shared" si="146"/>
        <v>103.67199999999998</v>
      </c>
      <c r="T1211" s="17">
        <f t="shared" si="147"/>
        <v>0.58746996690693143</v>
      </c>
      <c r="U1211" s="18">
        <v>1</v>
      </c>
    </row>
    <row r="1212" spans="1:21" ht="15.6" x14ac:dyDescent="0.3">
      <c r="A1212" s="2">
        <v>1837</v>
      </c>
      <c r="B1212" s="3">
        <v>46200</v>
      </c>
      <c r="C1212" s="4">
        <f t="shared" si="148"/>
        <v>2026</v>
      </c>
      <c r="D1212" s="5">
        <f t="shared" si="149"/>
        <v>2</v>
      </c>
      <c r="E1212" s="4">
        <f t="shared" si="150"/>
        <v>6</v>
      </c>
      <c r="F1212" s="3" t="str">
        <f t="shared" si="151"/>
        <v>Jun</v>
      </c>
      <c r="G1212" s="4" t="s">
        <v>0</v>
      </c>
      <c r="H1212" s="4" t="s">
        <v>1</v>
      </c>
      <c r="I1212" s="4" t="s">
        <v>28</v>
      </c>
      <c r="J1212" s="4" t="s">
        <v>16</v>
      </c>
      <c r="K1212" s="4" t="s">
        <v>23</v>
      </c>
      <c r="L1212" s="4" t="s">
        <v>29</v>
      </c>
      <c r="M1212" s="6">
        <v>2</v>
      </c>
      <c r="N1212" s="7">
        <v>194.13</v>
      </c>
      <c r="O1212" s="8">
        <v>0.1</v>
      </c>
      <c r="P1212" s="7">
        <v>106.51</v>
      </c>
      <c r="Q1212" s="7">
        <f t="shared" si="144"/>
        <v>349.43400000000003</v>
      </c>
      <c r="R1212" s="7">
        <f t="shared" si="145"/>
        <v>213.02</v>
      </c>
      <c r="S1212" s="7">
        <f t="shared" si="146"/>
        <v>136.41400000000002</v>
      </c>
      <c r="T1212" s="9">
        <f t="shared" si="147"/>
        <v>0.39038559499075648</v>
      </c>
      <c r="U1212" s="10">
        <v>1</v>
      </c>
    </row>
    <row r="1213" spans="1:21" ht="15.6" x14ac:dyDescent="0.3">
      <c r="A1213" s="11">
        <v>2216</v>
      </c>
      <c r="B1213" s="12">
        <v>46200</v>
      </c>
      <c r="C1213" s="4">
        <f t="shared" si="148"/>
        <v>2026</v>
      </c>
      <c r="D1213" s="5">
        <f t="shared" si="149"/>
        <v>2</v>
      </c>
      <c r="E1213" s="4">
        <f t="shared" si="150"/>
        <v>6</v>
      </c>
      <c r="F1213" s="3" t="str">
        <f t="shared" si="151"/>
        <v>Jun</v>
      </c>
      <c r="G1213" s="13" t="s">
        <v>0</v>
      </c>
      <c r="H1213" s="13" t="s">
        <v>36</v>
      </c>
      <c r="I1213" s="13" t="s">
        <v>2</v>
      </c>
      <c r="J1213" s="13" t="s">
        <v>16</v>
      </c>
      <c r="K1213" s="13" t="s">
        <v>4</v>
      </c>
      <c r="L1213" s="13" t="s">
        <v>5</v>
      </c>
      <c r="M1213" s="14">
        <v>4</v>
      </c>
      <c r="N1213" s="15">
        <v>81.86</v>
      </c>
      <c r="O1213" s="16">
        <v>0.05</v>
      </c>
      <c r="P1213" s="15">
        <v>42.22</v>
      </c>
      <c r="Q1213" s="15">
        <f t="shared" si="144"/>
        <v>311.06799999999998</v>
      </c>
      <c r="R1213" s="15">
        <f t="shared" si="145"/>
        <v>168.88</v>
      </c>
      <c r="S1213" s="15">
        <f t="shared" si="146"/>
        <v>142.18799999999999</v>
      </c>
      <c r="T1213" s="17">
        <f t="shared" si="147"/>
        <v>0.45709619761595532</v>
      </c>
      <c r="U1213" s="18">
        <v>1</v>
      </c>
    </row>
    <row r="1214" spans="1:21" ht="15.6" x14ac:dyDescent="0.3">
      <c r="A1214" s="2">
        <v>2451</v>
      </c>
      <c r="B1214" s="3">
        <v>46200</v>
      </c>
      <c r="C1214" s="4">
        <f t="shared" si="148"/>
        <v>2026</v>
      </c>
      <c r="D1214" s="5">
        <f t="shared" si="149"/>
        <v>2</v>
      </c>
      <c r="E1214" s="4">
        <f t="shared" si="150"/>
        <v>6</v>
      </c>
      <c r="F1214" s="3" t="str">
        <f t="shared" si="151"/>
        <v>Jun</v>
      </c>
      <c r="G1214" s="4" t="s">
        <v>0</v>
      </c>
      <c r="H1214" s="4" t="s">
        <v>36</v>
      </c>
      <c r="I1214" s="4" t="s">
        <v>8</v>
      </c>
      <c r="J1214" s="4" t="s">
        <v>16</v>
      </c>
      <c r="K1214" s="4" t="s">
        <v>14</v>
      </c>
      <c r="L1214" s="4" t="s">
        <v>48</v>
      </c>
      <c r="M1214" s="6">
        <v>4</v>
      </c>
      <c r="N1214" s="7">
        <v>162.61000000000001</v>
      </c>
      <c r="O1214" s="8">
        <v>0.05</v>
      </c>
      <c r="P1214" s="7">
        <v>88.64</v>
      </c>
      <c r="Q1214" s="7">
        <f t="shared" si="144"/>
        <v>617.91800000000001</v>
      </c>
      <c r="R1214" s="7">
        <f t="shared" si="145"/>
        <v>354.56</v>
      </c>
      <c r="S1214" s="7">
        <f t="shared" si="146"/>
        <v>263.358</v>
      </c>
      <c r="T1214" s="9">
        <f t="shared" si="147"/>
        <v>0.4262021821665658</v>
      </c>
      <c r="U1214" s="10">
        <v>1</v>
      </c>
    </row>
    <row r="1215" spans="1:21" ht="15.6" x14ac:dyDescent="0.3">
      <c r="A1215" s="11">
        <v>2874</v>
      </c>
      <c r="B1215" s="12">
        <v>46200</v>
      </c>
      <c r="C1215" s="4">
        <f t="shared" si="148"/>
        <v>2026</v>
      </c>
      <c r="D1215" s="5">
        <f t="shared" si="149"/>
        <v>2</v>
      </c>
      <c r="E1215" s="4">
        <f t="shared" si="150"/>
        <v>6</v>
      </c>
      <c r="F1215" s="3" t="str">
        <f t="shared" si="151"/>
        <v>Jun</v>
      </c>
      <c r="G1215" s="13" t="s">
        <v>6</v>
      </c>
      <c r="H1215" s="13" t="s">
        <v>43</v>
      </c>
      <c r="I1215" s="13" t="s">
        <v>19</v>
      </c>
      <c r="J1215" s="13" t="s">
        <v>13</v>
      </c>
      <c r="K1215" s="13" t="s">
        <v>4</v>
      </c>
      <c r="L1215" s="13" t="s">
        <v>26</v>
      </c>
      <c r="M1215" s="14">
        <v>1</v>
      </c>
      <c r="N1215" s="15">
        <v>40.26</v>
      </c>
      <c r="O1215" s="16">
        <v>0</v>
      </c>
      <c r="P1215" s="15">
        <v>16.62</v>
      </c>
      <c r="Q1215" s="15">
        <f t="shared" si="144"/>
        <v>40.26</v>
      </c>
      <c r="R1215" s="15">
        <f t="shared" si="145"/>
        <v>16.62</v>
      </c>
      <c r="S1215" s="15">
        <f t="shared" si="146"/>
        <v>23.639999999999997</v>
      </c>
      <c r="T1215" s="17">
        <f t="shared" si="147"/>
        <v>0.58718330849478384</v>
      </c>
      <c r="U1215" s="18">
        <v>1</v>
      </c>
    </row>
    <row r="1216" spans="1:21" ht="15.6" x14ac:dyDescent="0.3">
      <c r="A1216" s="2">
        <v>2885</v>
      </c>
      <c r="B1216" s="3">
        <v>46200</v>
      </c>
      <c r="C1216" s="4">
        <f t="shared" si="148"/>
        <v>2026</v>
      </c>
      <c r="D1216" s="5">
        <f t="shared" si="149"/>
        <v>2</v>
      </c>
      <c r="E1216" s="4">
        <f t="shared" si="150"/>
        <v>6</v>
      </c>
      <c r="F1216" s="3" t="str">
        <f t="shared" si="151"/>
        <v>Jun</v>
      </c>
      <c r="G1216" s="4" t="s">
        <v>0</v>
      </c>
      <c r="H1216" s="4" t="s">
        <v>1</v>
      </c>
      <c r="I1216" s="4" t="s">
        <v>2</v>
      </c>
      <c r="J1216" s="4" t="s">
        <v>16</v>
      </c>
      <c r="K1216" s="4" t="s">
        <v>14</v>
      </c>
      <c r="L1216" s="4" t="s">
        <v>32</v>
      </c>
      <c r="M1216" s="6">
        <v>1</v>
      </c>
      <c r="N1216" s="7">
        <v>47.23</v>
      </c>
      <c r="O1216" s="8">
        <v>0.1</v>
      </c>
      <c r="P1216" s="7">
        <v>17.829999999999998</v>
      </c>
      <c r="Q1216" s="7">
        <f t="shared" si="144"/>
        <v>42.506999999999998</v>
      </c>
      <c r="R1216" s="7">
        <f t="shared" si="145"/>
        <v>17.829999999999998</v>
      </c>
      <c r="S1216" s="7">
        <f t="shared" si="146"/>
        <v>24.677</v>
      </c>
      <c r="T1216" s="9">
        <f t="shared" si="147"/>
        <v>0.58053967581810062</v>
      </c>
      <c r="U1216" s="10">
        <v>1</v>
      </c>
    </row>
    <row r="1217" spans="1:21" ht="15.6" x14ac:dyDescent="0.3">
      <c r="A1217" s="11">
        <v>3014</v>
      </c>
      <c r="B1217" s="12">
        <v>46200</v>
      </c>
      <c r="C1217" s="4">
        <f t="shared" si="148"/>
        <v>2026</v>
      </c>
      <c r="D1217" s="5">
        <f t="shared" si="149"/>
        <v>2</v>
      </c>
      <c r="E1217" s="4">
        <f t="shared" si="150"/>
        <v>6</v>
      </c>
      <c r="F1217" s="3" t="str">
        <f t="shared" si="151"/>
        <v>Jun</v>
      </c>
      <c r="G1217" s="13" t="s">
        <v>11</v>
      </c>
      <c r="H1217" s="13" t="s">
        <v>39</v>
      </c>
      <c r="I1217" s="13" t="s">
        <v>2</v>
      </c>
      <c r="J1217" s="13" t="s">
        <v>13</v>
      </c>
      <c r="K1217" s="13" t="s">
        <v>34</v>
      </c>
      <c r="L1217" s="13" t="s">
        <v>45</v>
      </c>
      <c r="M1217" s="14">
        <v>1</v>
      </c>
      <c r="N1217" s="15">
        <v>50.13</v>
      </c>
      <c r="O1217" s="16">
        <v>0.15</v>
      </c>
      <c r="P1217" s="15">
        <v>22.22</v>
      </c>
      <c r="Q1217" s="15">
        <f t="shared" si="144"/>
        <v>42.610500000000002</v>
      </c>
      <c r="R1217" s="15">
        <f t="shared" si="145"/>
        <v>22.22</v>
      </c>
      <c r="S1217" s="15">
        <f t="shared" si="146"/>
        <v>20.390500000000003</v>
      </c>
      <c r="T1217" s="17">
        <f t="shared" si="147"/>
        <v>0.47853228664296366</v>
      </c>
      <c r="U1217" s="18">
        <v>1</v>
      </c>
    </row>
    <row r="1218" spans="1:21" ht="15.6" x14ac:dyDescent="0.3">
      <c r="A1218" s="2">
        <v>3273</v>
      </c>
      <c r="B1218" s="3">
        <v>46200</v>
      </c>
      <c r="C1218" s="4">
        <f t="shared" si="148"/>
        <v>2026</v>
      </c>
      <c r="D1218" s="5">
        <f t="shared" si="149"/>
        <v>2</v>
      </c>
      <c r="E1218" s="4">
        <f t="shared" si="150"/>
        <v>6</v>
      </c>
      <c r="F1218" s="3" t="str">
        <f t="shared" si="151"/>
        <v>Jun</v>
      </c>
      <c r="G1218" s="4" t="s">
        <v>11</v>
      </c>
      <c r="H1218" s="4" t="s">
        <v>18</v>
      </c>
      <c r="I1218" s="4" t="s">
        <v>2</v>
      </c>
      <c r="J1218" s="4" t="s">
        <v>16</v>
      </c>
      <c r="K1218" s="4" t="s">
        <v>23</v>
      </c>
      <c r="L1218" s="4" t="s">
        <v>24</v>
      </c>
      <c r="M1218" s="6">
        <v>2</v>
      </c>
      <c r="N1218" s="7">
        <v>345.82</v>
      </c>
      <c r="O1218" s="8">
        <v>0.05</v>
      </c>
      <c r="P1218" s="7">
        <v>196.24</v>
      </c>
      <c r="Q1218" s="7">
        <f t="shared" ref="Q1218:Q1281" si="152">M1218*N1218*(1-O1218)</f>
        <v>657.05799999999999</v>
      </c>
      <c r="R1218" s="7">
        <f t="shared" ref="R1218:R1281" si="153">M1218*P1218</f>
        <v>392.48</v>
      </c>
      <c r="S1218" s="7">
        <f t="shared" ref="S1218:S1281" si="154">Q1218-R1218</f>
        <v>264.57799999999997</v>
      </c>
      <c r="T1218" s="9">
        <f t="shared" ref="T1218:T1281" si="155">IFERROR(S1218/Q1218,0)</f>
        <v>0.40267069269379563</v>
      </c>
      <c r="U1218" s="10">
        <v>1</v>
      </c>
    </row>
    <row r="1219" spans="1:21" ht="15.6" x14ac:dyDescent="0.3">
      <c r="A1219" s="11">
        <v>5041</v>
      </c>
      <c r="B1219" s="12">
        <v>46200</v>
      </c>
      <c r="C1219" s="4">
        <f t="shared" ref="C1219:C1282" si="156">YEAR(B1219)</f>
        <v>2026</v>
      </c>
      <c r="D1219" s="5">
        <f t="shared" ref="D1219:D1282" si="157">ROUNDUP(MONTH(B1219)/3,0)</f>
        <v>2</v>
      </c>
      <c r="E1219" s="4">
        <f t="shared" ref="E1219:E1282" si="158">MONTH(B1219)</f>
        <v>6</v>
      </c>
      <c r="F1219" s="3" t="str">
        <f t="shared" ref="F1219:F1282" si="159">TEXT(B1219,"MMM")</f>
        <v>Jun</v>
      </c>
      <c r="G1219" s="13" t="s">
        <v>0</v>
      </c>
      <c r="H1219" s="13" t="s">
        <v>50</v>
      </c>
      <c r="I1219" s="13" t="s">
        <v>19</v>
      </c>
      <c r="J1219" s="13" t="s">
        <v>13</v>
      </c>
      <c r="K1219" s="13" t="s">
        <v>23</v>
      </c>
      <c r="L1219" s="13" t="s">
        <v>51</v>
      </c>
      <c r="M1219" s="14">
        <v>1</v>
      </c>
      <c r="N1219" s="15">
        <v>126.12</v>
      </c>
      <c r="O1219" s="16">
        <v>0</v>
      </c>
      <c r="P1219" s="15">
        <v>62.18</v>
      </c>
      <c r="Q1219" s="15">
        <f t="shared" si="152"/>
        <v>126.12</v>
      </c>
      <c r="R1219" s="15">
        <f t="shared" si="153"/>
        <v>62.18</v>
      </c>
      <c r="S1219" s="15">
        <f t="shared" si="154"/>
        <v>63.940000000000005</v>
      </c>
      <c r="T1219" s="17">
        <f t="shared" si="155"/>
        <v>0.50697748176339996</v>
      </c>
      <c r="U1219" s="18">
        <v>1</v>
      </c>
    </row>
    <row r="1220" spans="1:21" ht="15.6" x14ac:dyDescent="0.3">
      <c r="A1220" s="2">
        <v>312</v>
      </c>
      <c r="B1220" s="3">
        <v>46201</v>
      </c>
      <c r="C1220" s="4">
        <f t="shared" si="156"/>
        <v>2026</v>
      </c>
      <c r="D1220" s="5">
        <f t="shared" si="157"/>
        <v>2</v>
      </c>
      <c r="E1220" s="4">
        <f t="shared" si="158"/>
        <v>6</v>
      </c>
      <c r="F1220" s="3" t="str">
        <f t="shared" si="159"/>
        <v>Jun</v>
      </c>
      <c r="G1220" s="4" t="s">
        <v>20</v>
      </c>
      <c r="H1220" s="4" t="s">
        <v>31</v>
      </c>
      <c r="I1220" s="4" t="s">
        <v>28</v>
      </c>
      <c r="J1220" s="4" t="s">
        <v>3</v>
      </c>
      <c r="K1220" s="4" t="s">
        <v>34</v>
      </c>
      <c r="L1220" s="4" t="s">
        <v>42</v>
      </c>
      <c r="M1220" s="6">
        <v>1</v>
      </c>
      <c r="N1220" s="7">
        <v>36</v>
      </c>
      <c r="O1220" s="8">
        <v>0</v>
      </c>
      <c r="P1220" s="7">
        <v>13.95</v>
      </c>
      <c r="Q1220" s="7">
        <f t="shared" si="152"/>
        <v>36</v>
      </c>
      <c r="R1220" s="7">
        <f t="shared" si="153"/>
        <v>13.95</v>
      </c>
      <c r="S1220" s="7">
        <f t="shared" si="154"/>
        <v>22.05</v>
      </c>
      <c r="T1220" s="9">
        <f t="shared" si="155"/>
        <v>0.61250000000000004</v>
      </c>
      <c r="U1220" s="10">
        <v>1</v>
      </c>
    </row>
    <row r="1221" spans="1:21" ht="15.6" x14ac:dyDescent="0.3">
      <c r="A1221" s="11">
        <v>647</v>
      </c>
      <c r="B1221" s="12">
        <v>46201</v>
      </c>
      <c r="C1221" s="4">
        <f t="shared" si="156"/>
        <v>2026</v>
      </c>
      <c r="D1221" s="5">
        <f t="shared" si="157"/>
        <v>2</v>
      </c>
      <c r="E1221" s="4">
        <f t="shared" si="158"/>
        <v>6</v>
      </c>
      <c r="F1221" s="3" t="str">
        <f t="shared" si="159"/>
        <v>Jun</v>
      </c>
      <c r="G1221" s="13" t="s">
        <v>0</v>
      </c>
      <c r="H1221" s="13" t="s">
        <v>1</v>
      </c>
      <c r="I1221" s="13" t="s">
        <v>2</v>
      </c>
      <c r="J1221" s="13" t="s">
        <v>3</v>
      </c>
      <c r="K1221" s="13" t="s">
        <v>14</v>
      </c>
      <c r="L1221" s="13" t="s">
        <v>48</v>
      </c>
      <c r="M1221" s="14">
        <v>1</v>
      </c>
      <c r="N1221" s="15">
        <v>162.25</v>
      </c>
      <c r="O1221" s="16">
        <v>0.05</v>
      </c>
      <c r="P1221" s="15">
        <v>89.28</v>
      </c>
      <c r="Q1221" s="15">
        <f t="shared" si="152"/>
        <v>154.13749999999999</v>
      </c>
      <c r="R1221" s="15">
        <f t="shared" si="153"/>
        <v>89.28</v>
      </c>
      <c r="S1221" s="15">
        <f t="shared" si="154"/>
        <v>64.857499999999987</v>
      </c>
      <c r="T1221" s="17">
        <f t="shared" si="155"/>
        <v>0.42077690373854509</v>
      </c>
      <c r="U1221" s="18">
        <v>1</v>
      </c>
    </row>
    <row r="1222" spans="1:21" ht="15.6" x14ac:dyDescent="0.3">
      <c r="A1222" s="2">
        <v>708</v>
      </c>
      <c r="B1222" s="3">
        <v>46201</v>
      </c>
      <c r="C1222" s="4">
        <f t="shared" si="156"/>
        <v>2026</v>
      </c>
      <c r="D1222" s="5">
        <f t="shared" si="157"/>
        <v>2</v>
      </c>
      <c r="E1222" s="4">
        <f t="shared" si="158"/>
        <v>6</v>
      </c>
      <c r="F1222" s="3" t="str">
        <f t="shared" si="159"/>
        <v>Jun</v>
      </c>
      <c r="G1222" s="4" t="s">
        <v>6</v>
      </c>
      <c r="H1222" s="4" t="s">
        <v>41</v>
      </c>
      <c r="I1222" s="4" t="s">
        <v>2</v>
      </c>
      <c r="J1222" s="4" t="s">
        <v>3</v>
      </c>
      <c r="K1222" s="4" t="s">
        <v>9</v>
      </c>
      <c r="L1222" s="4" t="s">
        <v>37</v>
      </c>
      <c r="M1222" s="6">
        <v>1</v>
      </c>
      <c r="N1222" s="7">
        <v>150.44</v>
      </c>
      <c r="O1222" s="8">
        <v>0</v>
      </c>
      <c r="P1222" s="7">
        <v>80.5</v>
      </c>
      <c r="Q1222" s="7">
        <f t="shared" si="152"/>
        <v>150.44</v>
      </c>
      <c r="R1222" s="7">
        <f t="shared" si="153"/>
        <v>80.5</v>
      </c>
      <c r="S1222" s="7">
        <f t="shared" si="154"/>
        <v>69.94</v>
      </c>
      <c r="T1222" s="9">
        <f t="shared" si="155"/>
        <v>0.46490295134272797</v>
      </c>
      <c r="U1222" s="10">
        <v>1</v>
      </c>
    </row>
    <row r="1223" spans="1:21" ht="15.6" x14ac:dyDescent="0.3">
      <c r="A1223" s="11">
        <v>886</v>
      </c>
      <c r="B1223" s="12">
        <v>46201</v>
      </c>
      <c r="C1223" s="4">
        <f t="shared" si="156"/>
        <v>2026</v>
      </c>
      <c r="D1223" s="5">
        <f t="shared" si="157"/>
        <v>2</v>
      </c>
      <c r="E1223" s="4">
        <f t="shared" si="158"/>
        <v>6</v>
      </c>
      <c r="F1223" s="3" t="str">
        <f t="shared" si="159"/>
        <v>Jun</v>
      </c>
      <c r="G1223" s="13" t="s">
        <v>0</v>
      </c>
      <c r="H1223" s="13" t="s">
        <v>1</v>
      </c>
      <c r="I1223" s="13" t="s">
        <v>19</v>
      </c>
      <c r="J1223" s="13" t="s">
        <v>16</v>
      </c>
      <c r="K1223" s="13" t="s">
        <v>23</v>
      </c>
      <c r="L1223" s="13" t="s">
        <v>51</v>
      </c>
      <c r="M1223" s="14">
        <v>2</v>
      </c>
      <c r="N1223" s="15">
        <v>126.17</v>
      </c>
      <c r="O1223" s="16">
        <v>0.05</v>
      </c>
      <c r="P1223" s="15">
        <v>61.13</v>
      </c>
      <c r="Q1223" s="15">
        <f t="shared" si="152"/>
        <v>239.72299999999998</v>
      </c>
      <c r="R1223" s="15">
        <f t="shared" si="153"/>
        <v>122.26</v>
      </c>
      <c r="S1223" s="15">
        <f t="shared" si="154"/>
        <v>117.46299999999998</v>
      </c>
      <c r="T1223" s="17">
        <f t="shared" si="155"/>
        <v>0.48999470221881081</v>
      </c>
      <c r="U1223" s="18">
        <v>1</v>
      </c>
    </row>
    <row r="1224" spans="1:21" ht="15.6" x14ac:dyDescent="0.3">
      <c r="A1224" s="2">
        <v>944</v>
      </c>
      <c r="B1224" s="3">
        <v>46201</v>
      </c>
      <c r="C1224" s="4">
        <f t="shared" si="156"/>
        <v>2026</v>
      </c>
      <c r="D1224" s="5">
        <f t="shared" si="157"/>
        <v>2</v>
      </c>
      <c r="E1224" s="4">
        <f t="shared" si="158"/>
        <v>6</v>
      </c>
      <c r="F1224" s="3" t="str">
        <f t="shared" si="159"/>
        <v>Jun</v>
      </c>
      <c r="G1224" s="4" t="s">
        <v>20</v>
      </c>
      <c r="H1224" s="4" t="s">
        <v>31</v>
      </c>
      <c r="I1224" s="4" t="s">
        <v>28</v>
      </c>
      <c r="J1224" s="4" t="s">
        <v>3</v>
      </c>
      <c r="K1224" s="4" t="s">
        <v>23</v>
      </c>
      <c r="L1224" s="4" t="s">
        <v>40</v>
      </c>
      <c r="M1224" s="6">
        <v>2</v>
      </c>
      <c r="N1224" s="7">
        <v>83.72</v>
      </c>
      <c r="O1224" s="8">
        <v>0</v>
      </c>
      <c r="P1224" s="7">
        <v>38.96</v>
      </c>
      <c r="Q1224" s="7">
        <f t="shared" si="152"/>
        <v>167.44</v>
      </c>
      <c r="R1224" s="7">
        <f t="shared" si="153"/>
        <v>77.92</v>
      </c>
      <c r="S1224" s="7">
        <f t="shared" si="154"/>
        <v>89.52</v>
      </c>
      <c r="T1224" s="9">
        <f t="shared" si="155"/>
        <v>0.53463927376970855</v>
      </c>
      <c r="U1224" s="10">
        <v>1</v>
      </c>
    </row>
    <row r="1225" spans="1:21" ht="15.6" x14ac:dyDescent="0.3">
      <c r="A1225" s="11">
        <v>1050</v>
      </c>
      <c r="B1225" s="12">
        <v>46201</v>
      </c>
      <c r="C1225" s="4">
        <f t="shared" si="156"/>
        <v>2026</v>
      </c>
      <c r="D1225" s="5">
        <f t="shared" si="157"/>
        <v>2</v>
      </c>
      <c r="E1225" s="4">
        <f t="shared" si="158"/>
        <v>6</v>
      </c>
      <c r="F1225" s="3" t="str">
        <f t="shared" si="159"/>
        <v>Jun</v>
      </c>
      <c r="G1225" s="13" t="s">
        <v>20</v>
      </c>
      <c r="H1225" s="13" t="s">
        <v>33</v>
      </c>
      <c r="I1225" s="13" t="s">
        <v>28</v>
      </c>
      <c r="J1225" s="13" t="s">
        <v>13</v>
      </c>
      <c r="K1225" s="13" t="s">
        <v>9</v>
      </c>
      <c r="L1225" s="13" t="s">
        <v>46</v>
      </c>
      <c r="M1225" s="14">
        <v>1</v>
      </c>
      <c r="N1225" s="15">
        <v>70.58</v>
      </c>
      <c r="O1225" s="16">
        <v>0</v>
      </c>
      <c r="P1225" s="15">
        <v>32.78</v>
      </c>
      <c r="Q1225" s="15">
        <f t="shared" si="152"/>
        <v>70.58</v>
      </c>
      <c r="R1225" s="15">
        <f t="shared" si="153"/>
        <v>32.78</v>
      </c>
      <c r="S1225" s="15">
        <f t="shared" si="154"/>
        <v>37.799999999999997</v>
      </c>
      <c r="T1225" s="17">
        <f t="shared" si="155"/>
        <v>0.53556248228960046</v>
      </c>
      <c r="U1225" s="18">
        <v>1</v>
      </c>
    </row>
    <row r="1226" spans="1:21" ht="15.6" x14ac:dyDescent="0.3">
      <c r="A1226" s="2">
        <v>1677</v>
      </c>
      <c r="B1226" s="3">
        <v>46201</v>
      </c>
      <c r="C1226" s="4">
        <f t="shared" si="156"/>
        <v>2026</v>
      </c>
      <c r="D1226" s="5">
        <f t="shared" si="157"/>
        <v>2</v>
      </c>
      <c r="E1226" s="4">
        <f t="shared" si="158"/>
        <v>6</v>
      </c>
      <c r="F1226" s="3" t="str">
        <f t="shared" si="159"/>
        <v>Jun</v>
      </c>
      <c r="G1226" s="4" t="s">
        <v>20</v>
      </c>
      <c r="H1226" s="4" t="s">
        <v>47</v>
      </c>
      <c r="I1226" s="4" t="s">
        <v>8</v>
      </c>
      <c r="J1226" s="4" t="s">
        <v>16</v>
      </c>
      <c r="K1226" s="4" t="s">
        <v>23</v>
      </c>
      <c r="L1226" s="4" t="s">
        <v>40</v>
      </c>
      <c r="M1226" s="6">
        <v>5</v>
      </c>
      <c r="N1226" s="7">
        <v>81.96</v>
      </c>
      <c r="O1226" s="8">
        <v>0.05</v>
      </c>
      <c r="P1226" s="7">
        <v>39.130000000000003</v>
      </c>
      <c r="Q1226" s="7">
        <f t="shared" si="152"/>
        <v>389.30999999999995</v>
      </c>
      <c r="R1226" s="7">
        <f t="shared" si="153"/>
        <v>195.65</v>
      </c>
      <c r="S1226" s="7">
        <f t="shared" si="154"/>
        <v>193.65999999999994</v>
      </c>
      <c r="T1226" s="9">
        <f t="shared" si="155"/>
        <v>0.497444196141892</v>
      </c>
      <c r="U1226" s="10">
        <v>1</v>
      </c>
    </row>
    <row r="1227" spans="1:21" ht="15.6" x14ac:dyDescent="0.3">
      <c r="A1227" s="11">
        <v>2109</v>
      </c>
      <c r="B1227" s="12">
        <v>46201</v>
      </c>
      <c r="C1227" s="4">
        <f t="shared" si="156"/>
        <v>2026</v>
      </c>
      <c r="D1227" s="5">
        <f t="shared" si="157"/>
        <v>2</v>
      </c>
      <c r="E1227" s="4">
        <f t="shared" si="158"/>
        <v>6</v>
      </c>
      <c r="F1227" s="3" t="str">
        <f t="shared" si="159"/>
        <v>Jun</v>
      </c>
      <c r="G1227" s="13" t="s">
        <v>6</v>
      </c>
      <c r="H1227" s="13" t="s">
        <v>49</v>
      </c>
      <c r="I1227" s="13" t="s">
        <v>2</v>
      </c>
      <c r="J1227" s="13" t="s">
        <v>13</v>
      </c>
      <c r="K1227" s="13" t="s">
        <v>4</v>
      </c>
      <c r="L1227" s="13" t="s">
        <v>26</v>
      </c>
      <c r="M1227" s="14">
        <v>1</v>
      </c>
      <c r="N1227" s="15">
        <v>40.67</v>
      </c>
      <c r="O1227" s="16">
        <v>0</v>
      </c>
      <c r="P1227" s="15">
        <v>16.5</v>
      </c>
      <c r="Q1227" s="15">
        <f t="shared" si="152"/>
        <v>40.67</v>
      </c>
      <c r="R1227" s="15">
        <f t="shared" si="153"/>
        <v>16.5</v>
      </c>
      <c r="S1227" s="15">
        <f t="shared" si="154"/>
        <v>24.17</v>
      </c>
      <c r="T1227" s="17">
        <f t="shared" si="155"/>
        <v>0.59429554954511932</v>
      </c>
      <c r="U1227" s="18">
        <v>1</v>
      </c>
    </row>
    <row r="1228" spans="1:21" ht="15.6" x14ac:dyDescent="0.3">
      <c r="A1228" s="2">
        <v>3688</v>
      </c>
      <c r="B1228" s="3">
        <v>46201</v>
      </c>
      <c r="C1228" s="4">
        <f t="shared" si="156"/>
        <v>2026</v>
      </c>
      <c r="D1228" s="5">
        <f t="shared" si="157"/>
        <v>2</v>
      </c>
      <c r="E1228" s="4">
        <f t="shared" si="158"/>
        <v>6</v>
      </c>
      <c r="F1228" s="3" t="str">
        <f t="shared" si="159"/>
        <v>Jun</v>
      </c>
      <c r="G1228" s="4" t="s">
        <v>11</v>
      </c>
      <c r="H1228" s="4" t="s">
        <v>52</v>
      </c>
      <c r="I1228" s="4" t="s">
        <v>19</v>
      </c>
      <c r="J1228" s="4" t="s">
        <v>13</v>
      </c>
      <c r="K1228" s="4" t="s">
        <v>34</v>
      </c>
      <c r="L1228" s="4" t="s">
        <v>35</v>
      </c>
      <c r="M1228" s="6">
        <v>1</v>
      </c>
      <c r="N1228" s="7">
        <v>40.94</v>
      </c>
      <c r="O1228" s="8">
        <v>0</v>
      </c>
      <c r="P1228" s="7">
        <v>14.47</v>
      </c>
      <c r="Q1228" s="7">
        <f t="shared" si="152"/>
        <v>40.94</v>
      </c>
      <c r="R1228" s="7">
        <f t="shared" si="153"/>
        <v>14.47</v>
      </c>
      <c r="S1228" s="7">
        <f t="shared" si="154"/>
        <v>26.47</v>
      </c>
      <c r="T1228" s="9">
        <f t="shared" si="155"/>
        <v>0.64655593551538837</v>
      </c>
      <c r="U1228" s="10">
        <v>1</v>
      </c>
    </row>
    <row r="1229" spans="1:21" ht="15.6" x14ac:dyDescent="0.3">
      <c r="A1229" s="11">
        <v>521</v>
      </c>
      <c r="B1229" s="12">
        <v>46202</v>
      </c>
      <c r="C1229" s="4">
        <f t="shared" si="156"/>
        <v>2026</v>
      </c>
      <c r="D1229" s="5">
        <f t="shared" si="157"/>
        <v>2</v>
      </c>
      <c r="E1229" s="4">
        <f t="shared" si="158"/>
        <v>6</v>
      </c>
      <c r="F1229" s="3" t="str">
        <f t="shared" si="159"/>
        <v>Jun</v>
      </c>
      <c r="G1229" s="13" t="s">
        <v>20</v>
      </c>
      <c r="H1229" s="13" t="s">
        <v>33</v>
      </c>
      <c r="I1229" s="13" t="s">
        <v>8</v>
      </c>
      <c r="J1229" s="13" t="s">
        <v>16</v>
      </c>
      <c r="K1229" s="13" t="s">
        <v>4</v>
      </c>
      <c r="L1229" s="13" t="s">
        <v>30</v>
      </c>
      <c r="M1229" s="14">
        <v>3</v>
      </c>
      <c r="N1229" s="15">
        <v>100.89</v>
      </c>
      <c r="O1229" s="16">
        <v>0.05</v>
      </c>
      <c r="P1229" s="15">
        <v>49.08</v>
      </c>
      <c r="Q1229" s="15">
        <f t="shared" si="152"/>
        <v>287.53649999999999</v>
      </c>
      <c r="R1229" s="15">
        <f t="shared" si="153"/>
        <v>147.24</v>
      </c>
      <c r="S1229" s="15">
        <f t="shared" si="154"/>
        <v>140.29649999999998</v>
      </c>
      <c r="T1229" s="17">
        <f t="shared" si="155"/>
        <v>0.48792588071427451</v>
      </c>
      <c r="U1229" s="18">
        <v>1</v>
      </c>
    </row>
    <row r="1230" spans="1:21" ht="15.6" x14ac:dyDescent="0.3">
      <c r="A1230" s="2">
        <v>557</v>
      </c>
      <c r="B1230" s="3">
        <v>46202</v>
      </c>
      <c r="C1230" s="4">
        <f t="shared" si="156"/>
        <v>2026</v>
      </c>
      <c r="D1230" s="5">
        <f t="shared" si="157"/>
        <v>2</v>
      </c>
      <c r="E1230" s="4">
        <f t="shared" si="158"/>
        <v>6</v>
      </c>
      <c r="F1230" s="3" t="str">
        <f t="shared" si="159"/>
        <v>Jun</v>
      </c>
      <c r="G1230" s="4" t="s">
        <v>6</v>
      </c>
      <c r="H1230" s="4" t="s">
        <v>43</v>
      </c>
      <c r="I1230" s="4" t="s">
        <v>8</v>
      </c>
      <c r="J1230" s="4" t="s">
        <v>16</v>
      </c>
      <c r="K1230" s="4" t="s">
        <v>4</v>
      </c>
      <c r="L1230" s="4" t="s">
        <v>26</v>
      </c>
      <c r="M1230" s="6">
        <v>3</v>
      </c>
      <c r="N1230" s="7">
        <v>39.78</v>
      </c>
      <c r="O1230" s="8">
        <v>0.15</v>
      </c>
      <c r="P1230" s="7">
        <v>16.850000000000001</v>
      </c>
      <c r="Q1230" s="7">
        <f t="shared" si="152"/>
        <v>101.43900000000001</v>
      </c>
      <c r="R1230" s="7">
        <f t="shared" si="153"/>
        <v>50.550000000000004</v>
      </c>
      <c r="S1230" s="7">
        <f t="shared" si="154"/>
        <v>50.889000000000003</v>
      </c>
      <c r="T1230" s="9">
        <f t="shared" si="155"/>
        <v>0.50167095495815217</v>
      </c>
      <c r="U1230" s="10">
        <v>1</v>
      </c>
    </row>
    <row r="1231" spans="1:21" ht="15.6" x14ac:dyDescent="0.3">
      <c r="A1231" s="11">
        <v>929</v>
      </c>
      <c r="B1231" s="12">
        <v>46202</v>
      </c>
      <c r="C1231" s="4">
        <f t="shared" si="156"/>
        <v>2026</v>
      </c>
      <c r="D1231" s="5">
        <f t="shared" si="157"/>
        <v>2</v>
      </c>
      <c r="E1231" s="4">
        <f t="shared" si="158"/>
        <v>6</v>
      </c>
      <c r="F1231" s="3" t="str">
        <f t="shared" si="159"/>
        <v>Jun</v>
      </c>
      <c r="G1231" s="13" t="s">
        <v>0</v>
      </c>
      <c r="H1231" s="13" t="s">
        <v>1</v>
      </c>
      <c r="I1231" s="13" t="s">
        <v>2</v>
      </c>
      <c r="J1231" s="13" t="s">
        <v>3</v>
      </c>
      <c r="K1231" s="13" t="s">
        <v>34</v>
      </c>
      <c r="L1231" s="13" t="s">
        <v>35</v>
      </c>
      <c r="M1231" s="14">
        <v>1</v>
      </c>
      <c r="N1231" s="15">
        <v>40.299999999999997</v>
      </c>
      <c r="O1231" s="16">
        <v>0.05</v>
      </c>
      <c r="P1231" s="15">
        <v>14.79</v>
      </c>
      <c r="Q1231" s="15">
        <f t="shared" si="152"/>
        <v>38.284999999999997</v>
      </c>
      <c r="R1231" s="15">
        <f t="shared" si="153"/>
        <v>14.79</v>
      </c>
      <c r="S1231" s="15">
        <f t="shared" si="154"/>
        <v>23.494999999999997</v>
      </c>
      <c r="T1231" s="17">
        <f t="shared" si="155"/>
        <v>0.61368682251534545</v>
      </c>
      <c r="U1231" s="18">
        <v>1</v>
      </c>
    </row>
    <row r="1232" spans="1:21" ht="15.6" x14ac:dyDescent="0.3">
      <c r="A1232" s="2">
        <v>1089</v>
      </c>
      <c r="B1232" s="3">
        <v>46202</v>
      </c>
      <c r="C1232" s="4">
        <f t="shared" si="156"/>
        <v>2026</v>
      </c>
      <c r="D1232" s="5">
        <f t="shared" si="157"/>
        <v>2</v>
      </c>
      <c r="E1232" s="4">
        <f t="shared" si="158"/>
        <v>6</v>
      </c>
      <c r="F1232" s="3" t="str">
        <f t="shared" si="159"/>
        <v>Jun</v>
      </c>
      <c r="G1232" s="4" t="s">
        <v>6</v>
      </c>
      <c r="H1232" s="4" t="s">
        <v>41</v>
      </c>
      <c r="I1232" s="4" t="s">
        <v>19</v>
      </c>
      <c r="J1232" s="4" t="s">
        <v>3</v>
      </c>
      <c r="K1232" s="4" t="s">
        <v>9</v>
      </c>
      <c r="L1232" s="4" t="s">
        <v>10</v>
      </c>
      <c r="M1232" s="6">
        <v>1</v>
      </c>
      <c r="N1232" s="7">
        <v>90.91</v>
      </c>
      <c r="O1232" s="8">
        <v>0.05</v>
      </c>
      <c r="P1232" s="7">
        <v>45.9</v>
      </c>
      <c r="Q1232" s="7">
        <f t="shared" si="152"/>
        <v>86.364499999999992</v>
      </c>
      <c r="R1232" s="7">
        <f t="shared" si="153"/>
        <v>45.9</v>
      </c>
      <c r="S1232" s="7">
        <f t="shared" si="154"/>
        <v>40.464499999999994</v>
      </c>
      <c r="T1232" s="9">
        <f t="shared" si="155"/>
        <v>0.46853163047316893</v>
      </c>
      <c r="U1232" s="10">
        <v>1</v>
      </c>
    </row>
    <row r="1233" spans="1:21" ht="15.6" x14ac:dyDescent="0.3">
      <c r="A1233" s="11">
        <v>1655</v>
      </c>
      <c r="B1233" s="12">
        <v>46202</v>
      </c>
      <c r="C1233" s="4">
        <f t="shared" si="156"/>
        <v>2026</v>
      </c>
      <c r="D1233" s="5">
        <f t="shared" si="157"/>
        <v>2</v>
      </c>
      <c r="E1233" s="4">
        <f t="shared" si="158"/>
        <v>6</v>
      </c>
      <c r="F1233" s="3" t="str">
        <f t="shared" si="159"/>
        <v>Jun</v>
      </c>
      <c r="G1233" s="13" t="s">
        <v>0</v>
      </c>
      <c r="H1233" s="13" t="s">
        <v>1</v>
      </c>
      <c r="I1233" s="13" t="s">
        <v>8</v>
      </c>
      <c r="J1233" s="13" t="s">
        <v>16</v>
      </c>
      <c r="K1233" s="13" t="s">
        <v>14</v>
      </c>
      <c r="L1233" s="13" t="s">
        <v>48</v>
      </c>
      <c r="M1233" s="14">
        <v>5</v>
      </c>
      <c r="N1233" s="15">
        <v>162.29</v>
      </c>
      <c r="O1233" s="16">
        <v>0.15</v>
      </c>
      <c r="P1233" s="15">
        <v>86.66</v>
      </c>
      <c r="Q1233" s="15">
        <f t="shared" si="152"/>
        <v>689.73249999999996</v>
      </c>
      <c r="R1233" s="15">
        <f t="shared" si="153"/>
        <v>433.29999999999995</v>
      </c>
      <c r="S1233" s="15">
        <f t="shared" si="154"/>
        <v>256.4325</v>
      </c>
      <c r="T1233" s="17">
        <f t="shared" si="155"/>
        <v>0.37178543855770174</v>
      </c>
      <c r="U1233" s="18">
        <v>1</v>
      </c>
    </row>
    <row r="1234" spans="1:21" ht="15.6" x14ac:dyDescent="0.3">
      <c r="A1234" s="2">
        <v>1897</v>
      </c>
      <c r="B1234" s="3">
        <v>46202</v>
      </c>
      <c r="C1234" s="4">
        <f t="shared" si="156"/>
        <v>2026</v>
      </c>
      <c r="D1234" s="5">
        <f t="shared" si="157"/>
        <v>2</v>
      </c>
      <c r="E1234" s="4">
        <f t="shared" si="158"/>
        <v>6</v>
      </c>
      <c r="F1234" s="3" t="str">
        <f t="shared" si="159"/>
        <v>Jun</v>
      </c>
      <c r="G1234" s="4" t="s">
        <v>6</v>
      </c>
      <c r="H1234" s="4" t="s">
        <v>41</v>
      </c>
      <c r="I1234" s="4" t="s">
        <v>2</v>
      </c>
      <c r="J1234" s="4" t="s">
        <v>16</v>
      </c>
      <c r="K1234" s="4" t="s">
        <v>4</v>
      </c>
      <c r="L1234" s="4" t="s">
        <v>22</v>
      </c>
      <c r="M1234" s="6">
        <v>2</v>
      </c>
      <c r="N1234" s="7">
        <v>51.03</v>
      </c>
      <c r="O1234" s="8">
        <v>0</v>
      </c>
      <c r="P1234" s="7">
        <v>22.59</v>
      </c>
      <c r="Q1234" s="7">
        <f t="shared" si="152"/>
        <v>102.06</v>
      </c>
      <c r="R1234" s="7">
        <f t="shared" si="153"/>
        <v>45.18</v>
      </c>
      <c r="S1234" s="7">
        <f t="shared" si="154"/>
        <v>56.88</v>
      </c>
      <c r="T1234" s="9">
        <f t="shared" si="155"/>
        <v>0.55731922398589062</v>
      </c>
      <c r="U1234" s="10">
        <v>1</v>
      </c>
    </row>
    <row r="1235" spans="1:21" ht="15.6" x14ac:dyDescent="0.3">
      <c r="A1235" s="11">
        <v>2417</v>
      </c>
      <c r="B1235" s="12">
        <v>46202</v>
      </c>
      <c r="C1235" s="4">
        <f t="shared" si="156"/>
        <v>2026</v>
      </c>
      <c r="D1235" s="5">
        <f t="shared" si="157"/>
        <v>2</v>
      </c>
      <c r="E1235" s="4">
        <f t="shared" si="158"/>
        <v>6</v>
      </c>
      <c r="F1235" s="3" t="str">
        <f t="shared" si="159"/>
        <v>Jun</v>
      </c>
      <c r="G1235" s="13" t="s">
        <v>6</v>
      </c>
      <c r="H1235" s="13" t="s">
        <v>43</v>
      </c>
      <c r="I1235" s="13" t="s">
        <v>2</v>
      </c>
      <c r="J1235" s="13" t="s">
        <v>16</v>
      </c>
      <c r="K1235" s="13" t="s">
        <v>34</v>
      </c>
      <c r="L1235" s="13" t="s">
        <v>45</v>
      </c>
      <c r="M1235" s="14">
        <v>1</v>
      </c>
      <c r="N1235" s="15">
        <v>50.67</v>
      </c>
      <c r="O1235" s="16">
        <v>0</v>
      </c>
      <c r="P1235" s="15">
        <v>22.18</v>
      </c>
      <c r="Q1235" s="15">
        <f t="shared" si="152"/>
        <v>50.67</v>
      </c>
      <c r="R1235" s="15">
        <f t="shared" si="153"/>
        <v>22.18</v>
      </c>
      <c r="S1235" s="15">
        <f t="shared" si="154"/>
        <v>28.490000000000002</v>
      </c>
      <c r="T1235" s="17">
        <f t="shared" si="155"/>
        <v>0.56226564041839355</v>
      </c>
      <c r="U1235" s="18">
        <v>1</v>
      </c>
    </row>
    <row r="1236" spans="1:21" ht="15.6" x14ac:dyDescent="0.3">
      <c r="A1236" s="2">
        <v>3474</v>
      </c>
      <c r="B1236" s="3">
        <v>46202</v>
      </c>
      <c r="C1236" s="4">
        <f t="shared" si="156"/>
        <v>2026</v>
      </c>
      <c r="D1236" s="5">
        <f t="shared" si="157"/>
        <v>2</v>
      </c>
      <c r="E1236" s="4">
        <f t="shared" si="158"/>
        <v>6</v>
      </c>
      <c r="F1236" s="3" t="str">
        <f t="shared" si="159"/>
        <v>Jun</v>
      </c>
      <c r="G1236" s="4" t="s">
        <v>20</v>
      </c>
      <c r="H1236" s="4" t="s">
        <v>33</v>
      </c>
      <c r="I1236" s="4" t="s">
        <v>8</v>
      </c>
      <c r="J1236" s="4" t="s">
        <v>3</v>
      </c>
      <c r="K1236" s="4" t="s">
        <v>14</v>
      </c>
      <c r="L1236" s="4" t="s">
        <v>44</v>
      </c>
      <c r="M1236" s="6">
        <v>10</v>
      </c>
      <c r="N1236" s="7">
        <v>130.62</v>
      </c>
      <c r="O1236" s="8">
        <v>0.05</v>
      </c>
      <c r="P1236" s="7">
        <v>67.05</v>
      </c>
      <c r="Q1236" s="7">
        <f t="shared" si="152"/>
        <v>1240.8899999999999</v>
      </c>
      <c r="R1236" s="7">
        <f t="shared" si="153"/>
        <v>670.5</v>
      </c>
      <c r="S1236" s="7">
        <f t="shared" si="154"/>
        <v>570.38999999999987</v>
      </c>
      <c r="T1236" s="9">
        <f t="shared" si="155"/>
        <v>0.45966201677828006</v>
      </c>
      <c r="U1236" s="10">
        <v>1</v>
      </c>
    </row>
    <row r="1237" spans="1:21" ht="15.6" x14ac:dyDescent="0.3">
      <c r="A1237" s="11">
        <v>4079</v>
      </c>
      <c r="B1237" s="12">
        <v>46202</v>
      </c>
      <c r="C1237" s="4">
        <f t="shared" si="156"/>
        <v>2026</v>
      </c>
      <c r="D1237" s="5">
        <f t="shared" si="157"/>
        <v>2</v>
      </c>
      <c r="E1237" s="4">
        <f t="shared" si="158"/>
        <v>6</v>
      </c>
      <c r="F1237" s="3" t="str">
        <f t="shared" si="159"/>
        <v>Jun</v>
      </c>
      <c r="G1237" s="13" t="s">
        <v>11</v>
      </c>
      <c r="H1237" s="13" t="s">
        <v>25</v>
      </c>
      <c r="I1237" s="13" t="s">
        <v>2</v>
      </c>
      <c r="J1237" s="13" t="s">
        <v>13</v>
      </c>
      <c r="K1237" s="13" t="s">
        <v>23</v>
      </c>
      <c r="L1237" s="13" t="s">
        <v>29</v>
      </c>
      <c r="M1237" s="14">
        <v>4</v>
      </c>
      <c r="N1237" s="15">
        <v>194.6</v>
      </c>
      <c r="O1237" s="16">
        <v>0</v>
      </c>
      <c r="P1237" s="15">
        <v>104.64</v>
      </c>
      <c r="Q1237" s="15">
        <f t="shared" si="152"/>
        <v>778.4</v>
      </c>
      <c r="R1237" s="15">
        <f t="shared" si="153"/>
        <v>418.56</v>
      </c>
      <c r="S1237" s="15">
        <f t="shared" si="154"/>
        <v>359.84</v>
      </c>
      <c r="T1237" s="17">
        <f t="shared" si="155"/>
        <v>0.46228160328879753</v>
      </c>
      <c r="U1237" s="18">
        <v>1</v>
      </c>
    </row>
    <row r="1238" spans="1:21" ht="15.6" x14ac:dyDescent="0.3">
      <c r="A1238" s="2">
        <v>45</v>
      </c>
      <c r="B1238" s="3">
        <v>46203</v>
      </c>
      <c r="C1238" s="4">
        <f t="shared" si="156"/>
        <v>2026</v>
      </c>
      <c r="D1238" s="5">
        <f t="shared" si="157"/>
        <v>2</v>
      </c>
      <c r="E1238" s="4">
        <f t="shared" si="158"/>
        <v>6</v>
      </c>
      <c r="F1238" s="3" t="str">
        <f t="shared" si="159"/>
        <v>Jun</v>
      </c>
      <c r="G1238" s="4" t="s">
        <v>11</v>
      </c>
      <c r="H1238" s="4" t="s">
        <v>12</v>
      </c>
      <c r="I1238" s="4" t="s">
        <v>19</v>
      </c>
      <c r="J1238" s="4" t="s">
        <v>13</v>
      </c>
      <c r="K1238" s="4" t="s">
        <v>9</v>
      </c>
      <c r="L1238" s="4" t="s">
        <v>10</v>
      </c>
      <c r="M1238" s="6">
        <v>1</v>
      </c>
      <c r="N1238" s="7">
        <v>94</v>
      </c>
      <c r="O1238" s="8">
        <v>0</v>
      </c>
      <c r="P1238" s="7">
        <v>45.62</v>
      </c>
      <c r="Q1238" s="7">
        <f t="shared" si="152"/>
        <v>94</v>
      </c>
      <c r="R1238" s="7">
        <f t="shared" si="153"/>
        <v>45.62</v>
      </c>
      <c r="S1238" s="7">
        <f t="shared" si="154"/>
        <v>48.38</v>
      </c>
      <c r="T1238" s="9">
        <f t="shared" si="155"/>
        <v>0.51468085106382977</v>
      </c>
      <c r="U1238" s="10">
        <v>1</v>
      </c>
    </row>
    <row r="1239" spans="1:21" ht="15.6" x14ac:dyDescent="0.3">
      <c r="A1239" s="11">
        <v>2895</v>
      </c>
      <c r="B1239" s="12">
        <v>46203</v>
      </c>
      <c r="C1239" s="4">
        <f t="shared" si="156"/>
        <v>2026</v>
      </c>
      <c r="D1239" s="5">
        <f t="shared" si="157"/>
        <v>2</v>
      </c>
      <c r="E1239" s="4">
        <f t="shared" si="158"/>
        <v>6</v>
      </c>
      <c r="F1239" s="3" t="str">
        <f t="shared" si="159"/>
        <v>Jun</v>
      </c>
      <c r="G1239" s="13" t="s">
        <v>20</v>
      </c>
      <c r="H1239" s="13" t="s">
        <v>33</v>
      </c>
      <c r="I1239" s="13" t="s">
        <v>2</v>
      </c>
      <c r="J1239" s="13" t="s">
        <v>3</v>
      </c>
      <c r="K1239" s="13" t="s">
        <v>34</v>
      </c>
      <c r="L1239" s="13" t="s">
        <v>35</v>
      </c>
      <c r="M1239" s="14">
        <v>2</v>
      </c>
      <c r="N1239" s="15">
        <v>40.46</v>
      </c>
      <c r="O1239" s="16">
        <v>0</v>
      </c>
      <c r="P1239" s="15">
        <v>15.15</v>
      </c>
      <c r="Q1239" s="15">
        <f t="shared" si="152"/>
        <v>80.92</v>
      </c>
      <c r="R1239" s="15">
        <f t="shared" si="153"/>
        <v>30.3</v>
      </c>
      <c r="S1239" s="15">
        <f t="shared" si="154"/>
        <v>50.620000000000005</v>
      </c>
      <c r="T1239" s="17">
        <f t="shared" si="155"/>
        <v>0.62555610479485912</v>
      </c>
      <c r="U1239" s="18">
        <v>1</v>
      </c>
    </row>
    <row r="1240" spans="1:21" ht="15.6" x14ac:dyDescent="0.3">
      <c r="A1240" s="2">
        <v>5158</v>
      </c>
      <c r="B1240" s="3">
        <v>46203</v>
      </c>
      <c r="C1240" s="4">
        <f t="shared" si="156"/>
        <v>2026</v>
      </c>
      <c r="D1240" s="5">
        <f t="shared" si="157"/>
        <v>2</v>
      </c>
      <c r="E1240" s="4">
        <f t="shared" si="158"/>
        <v>6</v>
      </c>
      <c r="F1240" s="3" t="str">
        <f t="shared" si="159"/>
        <v>Jun</v>
      </c>
      <c r="G1240" s="4" t="s">
        <v>6</v>
      </c>
      <c r="H1240" s="4" t="s">
        <v>27</v>
      </c>
      <c r="I1240" s="4" t="s">
        <v>19</v>
      </c>
      <c r="J1240" s="4" t="s">
        <v>13</v>
      </c>
      <c r="K1240" s="4" t="s">
        <v>9</v>
      </c>
      <c r="L1240" s="4" t="s">
        <v>37</v>
      </c>
      <c r="M1240" s="6">
        <v>1</v>
      </c>
      <c r="N1240" s="7">
        <v>156.11000000000001</v>
      </c>
      <c r="O1240" s="8">
        <v>0</v>
      </c>
      <c r="P1240" s="7">
        <v>79.52</v>
      </c>
      <c r="Q1240" s="7">
        <f t="shared" si="152"/>
        <v>156.11000000000001</v>
      </c>
      <c r="R1240" s="7">
        <f t="shared" si="153"/>
        <v>79.52</v>
      </c>
      <c r="S1240" s="7">
        <f t="shared" si="154"/>
        <v>76.590000000000018</v>
      </c>
      <c r="T1240" s="9">
        <f t="shared" si="155"/>
        <v>0.49061559157004681</v>
      </c>
      <c r="U1240" s="10">
        <v>1</v>
      </c>
    </row>
    <row r="1241" spans="1:21" ht="15.6" x14ac:dyDescent="0.3">
      <c r="A1241" s="11">
        <v>1217</v>
      </c>
      <c r="B1241" s="12">
        <v>46204</v>
      </c>
      <c r="C1241" s="4">
        <f t="shared" si="156"/>
        <v>2026</v>
      </c>
      <c r="D1241" s="5">
        <f t="shared" si="157"/>
        <v>3</v>
      </c>
      <c r="E1241" s="4">
        <f t="shared" si="158"/>
        <v>7</v>
      </c>
      <c r="F1241" s="3" t="str">
        <f t="shared" si="159"/>
        <v>Jul</v>
      </c>
      <c r="G1241" s="13" t="s">
        <v>11</v>
      </c>
      <c r="H1241" s="13" t="s">
        <v>18</v>
      </c>
      <c r="I1241" s="13" t="s">
        <v>2</v>
      </c>
      <c r="J1241" s="13" t="s">
        <v>3</v>
      </c>
      <c r="K1241" s="13" t="s">
        <v>23</v>
      </c>
      <c r="L1241" s="13" t="s">
        <v>51</v>
      </c>
      <c r="M1241" s="14">
        <v>2</v>
      </c>
      <c r="N1241" s="15">
        <v>121.78</v>
      </c>
      <c r="O1241" s="16">
        <v>0.1</v>
      </c>
      <c r="P1241" s="15">
        <v>59.62</v>
      </c>
      <c r="Q1241" s="15">
        <f t="shared" si="152"/>
        <v>219.20400000000001</v>
      </c>
      <c r="R1241" s="15">
        <f t="shared" si="153"/>
        <v>119.24</v>
      </c>
      <c r="S1241" s="15">
        <f t="shared" si="154"/>
        <v>99.964000000000013</v>
      </c>
      <c r="T1241" s="17">
        <f t="shared" si="155"/>
        <v>0.45603182423678407</v>
      </c>
      <c r="U1241" s="18">
        <v>1</v>
      </c>
    </row>
    <row r="1242" spans="1:21" ht="15.6" x14ac:dyDescent="0.3">
      <c r="A1242" s="2">
        <v>2249</v>
      </c>
      <c r="B1242" s="3">
        <v>46204</v>
      </c>
      <c r="C1242" s="4">
        <f t="shared" si="156"/>
        <v>2026</v>
      </c>
      <c r="D1242" s="5">
        <f t="shared" si="157"/>
        <v>3</v>
      </c>
      <c r="E1242" s="4">
        <f t="shared" si="158"/>
        <v>7</v>
      </c>
      <c r="F1242" s="3" t="str">
        <f t="shared" si="159"/>
        <v>Jul</v>
      </c>
      <c r="G1242" s="4" t="s">
        <v>0</v>
      </c>
      <c r="H1242" s="4" t="s">
        <v>50</v>
      </c>
      <c r="I1242" s="4" t="s">
        <v>28</v>
      </c>
      <c r="J1242" s="4" t="s">
        <v>13</v>
      </c>
      <c r="K1242" s="4" t="s">
        <v>34</v>
      </c>
      <c r="L1242" s="4" t="s">
        <v>42</v>
      </c>
      <c r="M1242" s="6">
        <v>3</v>
      </c>
      <c r="N1242" s="7">
        <v>36.22</v>
      </c>
      <c r="O1242" s="8">
        <v>0.1</v>
      </c>
      <c r="P1242" s="7">
        <v>13.83</v>
      </c>
      <c r="Q1242" s="7">
        <f t="shared" si="152"/>
        <v>97.793999999999997</v>
      </c>
      <c r="R1242" s="7">
        <f t="shared" si="153"/>
        <v>41.49</v>
      </c>
      <c r="S1242" s="7">
        <f t="shared" si="154"/>
        <v>56.303999999999995</v>
      </c>
      <c r="T1242" s="9">
        <f t="shared" si="155"/>
        <v>0.57574084299650286</v>
      </c>
      <c r="U1242" s="10">
        <v>1</v>
      </c>
    </row>
    <row r="1243" spans="1:21" ht="15.6" x14ac:dyDescent="0.3">
      <c r="A1243" s="11">
        <v>2650</v>
      </c>
      <c r="B1243" s="12">
        <v>46204</v>
      </c>
      <c r="C1243" s="4">
        <f t="shared" si="156"/>
        <v>2026</v>
      </c>
      <c r="D1243" s="5">
        <f t="shared" si="157"/>
        <v>3</v>
      </c>
      <c r="E1243" s="4">
        <f t="shared" si="158"/>
        <v>7</v>
      </c>
      <c r="F1243" s="3" t="str">
        <f t="shared" si="159"/>
        <v>Jul</v>
      </c>
      <c r="G1243" s="13" t="s">
        <v>20</v>
      </c>
      <c r="H1243" s="13" t="s">
        <v>31</v>
      </c>
      <c r="I1243" s="13" t="s">
        <v>8</v>
      </c>
      <c r="J1243" s="13" t="s">
        <v>16</v>
      </c>
      <c r="K1243" s="13" t="s">
        <v>14</v>
      </c>
      <c r="L1243" s="13" t="s">
        <v>48</v>
      </c>
      <c r="M1243" s="14">
        <v>10</v>
      </c>
      <c r="N1243" s="15">
        <v>161.78</v>
      </c>
      <c r="O1243" s="16">
        <v>0.1</v>
      </c>
      <c r="P1243" s="15">
        <v>85.11</v>
      </c>
      <c r="Q1243" s="15">
        <f t="shared" si="152"/>
        <v>1456.02</v>
      </c>
      <c r="R1243" s="15">
        <f t="shared" si="153"/>
        <v>851.1</v>
      </c>
      <c r="S1243" s="15">
        <f t="shared" si="154"/>
        <v>604.91999999999996</v>
      </c>
      <c r="T1243" s="17">
        <f t="shared" si="155"/>
        <v>0.4154613260806857</v>
      </c>
      <c r="U1243" s="18">
        <v>1</v>
      </c>
    </row>
    <row r="1244" spans="1:21" ht="15.6" x14ac:dyDescent="0.3">
      <c r="A1244" s="2">
        <v>3937</v>
      </c>
      <c r="B1244" s="3">
        <v>46204</v>
      </c>
      <c r="C1244" s="4">
        <f t="shared" si="156"/>
        <v>2026</v>
      </c>
      <c r="D1244" s="5">
        <f t="shared" si="157"/>
        <v>3</v>
      </c>
      <c r="E1244" s="4">
        <f t="shared" si="158"/>
        <v>7</v>
      </c>
      <c r="F1244" s="3" t="str">
        <f t="shared" si="159"/>
        <v>Jul</v>
      </c>
      <c r="G1244" s="4" t="s">
        <v>20</v>
      </c>
      <c r="H1244" s="4" t="s">
        <v>31</v>
      </c>
      <c r="I1244" s="4" t="s">
        <v>2</v>
      </c>
      <c r="J1244" s="4" t="s">
        <v>16</v>
      </c>
      <c r="K1244" s="4" t="s">
        <v>23</v>
      </c>
      <c r="L1244" s="4" t="s">
        <v>51</v>
      </c>
      <c r="M1244" s="6">
        <v>3</v>
      </c>
      <c r="N1244" s="7">
        <v>126.23</v>
      </c>
      <c r="O1244" s="8">
        <v>0.05</v>
      </c>
      <c r="P1244" s="7">
        <v>61.81</v>
      </c>
      <c r="Q1244" s="7">
        <f t="shared" si="152"/>
        <v>359.75549999999998</v>
      </c>
      <c r="R1244" s="7">
        <f t="shared" si="153"/>
        <v>185.43</v>
      </c>
      <c r="S1244" s="7">
        <f t="shared" si="154"/>
        <v>174.32549999999998</v>
      </c>
      <c r="T1244" s="9">
        <f t="shared" si="155"/>
        <v>0.4845666014835075</v>
      </c>
      <c r="U1244" s="10">
        <v>1</v>
      </c>
    </row>
    <row r="1245" spans="1:21" ht="15.6" x14ac:dyDescent="0.3">
      <c r="A1245" s="11">
        <v>4122</v>
      </c>
      <c r="B1245" s="12">
        <v>46204</v>
      </c>
      <c r="C1245" s="4">
        <f t="shared" si="156"/>
        <v>2026</v>
      </c>
      <c r="D1245" s="5">
        <f t="shared" si="157"/>
        <v>3</v>
      </c>
      <c r="E1245" s="4">
        <f t="shared" si="158"/>
        <v>7</v>
      </c>
      <c r="F1245" s="3" t="str">
        <f t="shared" si="159"/>
        <v>Jul</v>
      </c>
      <c r="G1245" s="13" t="s">
        <v>20</v>
      </c>
      <c r="H1245" s="13" t="s">
        <v>33</v>
      </c>
      <c r="I1245" s="13" t="s">
        <v>2</v>
      </c>
      <c r="J1245" s="13" t="s">
        <v>3</v>
      </c>
      <c r="K1245" s="13" t="s">
        <v>4</v>
      </c>
      <c r="L1245" s="13" t="s">
        <v>5</v>
      </c>
      <c r="M1245" s="14">
        <v>4</v>
      </c>
      <c r="N1245" s="15">
        <v>79.97</v>
      </c>
      <c r="O1245" s="16">
        <v>0.1</v>
      </c>
      <c r="P1245" s="15">
        <v>43.36</v>
      </c>
      <c r="Q1245" s="15">
        <f t="shared" si="152"/>
        <v>287.892</v>
      </c>
      <c r="R1245" s="15">
        <f t="shared" si="153"/>
        <v>173.44</v>
      </c>
      <c r="S1245" s="15">
        <f t="shared" si="154"/>
        <v>114.452</v>
      </c>
      <c r="T1245" s="17">
        <f t="shared" si="155"/>
        <v>0.39755185972517471</v>
      </c>
      <c r="U1245" s="18">
        <v>1</v>
      </c>
    </row>
    <row r="1246" spans="1:21" ht="15.6" x14ac:dyDescent="0.3">
      <c r="A1246" s="2">
        <v>4589</v>
      </c>
      <c r="B1246" s="3">
        <v>46204</v>
      </c>
      <c r="C1246" s="4">
        <f t="shared" si="156"/>
        <v>2026</v>
      </c>
      <c r="D1246" s="5">
        <f t="shared" si="157"/>
        <v>3</v>
      </c>
      <c r="E1246" s="4">
        <f t="shared" si="158"/>
        <v>7</v>
      </c>
      <c r="F1246" s="3" t="str">
        <f t="shared" si="159"/>
        <v>Jul</v>
      </c>
      <c r="G1246" s="4" t="s">
        <v>20</v>
      </c>
      <c r="H1246" s="4" t="s">
        <v>33</v>
      </c>
      <c r="I1246" s="4" t="s">
        <v>19</v>
      </c>
      <c r="J1246" s="4" t="s">
        <v>13</v>
      </c>
      <c r="K1246" s="4" t="s">
        <v>4</v>
      </c>
      <c r="L1246" s="4" t="s">
        <v>30</v>
      </c>
      <c r="M1246" s="6">
        <v>2</v>
      </c>
      <c r="N1246" s="7">
        <v>102.37</v>
      </c>
      <c r="O1246" s="8">
        <v>0</v>
      </c>
      <c r="P1246" s="7">
        <v>50.25</v>
      </c>
      <c r="Q1246" s="7">
        <f t="shared" si="152"/>
        <v>204.74</v>
      </c>
      <c r="R1246" s="7">
        <f t="shared" si="153"/>
        <v>100.5</v>
      </c>
      <c r="S1246" s="7">
        <f t="shared" si="154"/>
        <v>104.24000000000001</v>
      </c>
      <c r="T1246" s="9">
        <f t="shared" si="155"/>
        <v>0.50913353521539517</v>
      </c>
      <c r="U1246" s="10">
        <v>1</v>
      </c>
    </row>
    <row r="1247" spans="1:21" ht="15.6" x14ac:dyDescent="0.3">
      <c r="A1247" s="11">
        <v>4873</v>
      </c>
      <c r="B1247" s="12">
        <v>46204</v>
      </c>
      <c r="C1247" s="4">
        <f t="shared" si="156"/>
        <v>2026</v>
      </c>
      <c r="D1247" s="5">
        <f t="shared" si="157"/>
        <v>3</v>
      </c>
      <c r="E1247" s="4">
        <f t="shared" si="158"/>
        <v>7</v>
      </c>
      <c r="F1247" s="3" t="str">
        <f t="shared" si="159"/>
        <v>Jul</v>
      </c>
      <c r="G1247" s="13" t="s">
        <v>20</v>
      </c>
      <c r="H1247" s="13" t="s">
        <v>47</v>
      </c>
      <c r="I1247" s="13" t="s">
        <v>2</v>
      </c>
      <c r="J1247" s="13" t="s">
        <v>13</v>
      </c>
      <c r="K1247" s="13" t="s">
        <v>4</v>
      </c>
      <c r="L1247" s="13" t="s">
        <v>30</v>
      </c>
      <c r="M1247" s="14">
        <v>1</v>
      </c>
      <c r="N1247" s="15">
        <v>102.13</v>
      </c>
      <c r="O1247" s="16">
        <v>0</v>
      </c>
      <c r="P1247" s="15">
        <v>49.17</v>
      </c>
      <c r="Q1247" s="15">
        <f t="shared" si="152"/>
        <v>102.13</v>
      </c>
      <c r="R1247" s="15">
        <f t="shared" si="153"/>
        <v>49.17</v>
      </c>
      <c r="S1247" s="15">
        <f t="shared" si="154"/>
        <v>52.959999999999994</v>
      </c>
      <c r="T1247" s="17">
        <f t="shared" si="155"/>
        <v>0.5185547831195535</v>
      </c>
      <c r="U1247" s="18">
        <v>1</v>
      </c>
    </row>
    <row r="1248" spans="1:21" ht="15.6" x14ac:dyDescent="0.3">
      <c r="A1248" s="2">
        <v>729</v>
      </c>
      <c r="B1248" s="3">
        <v>46205</v>
      </c>
      <c r="C1248" s="4">
        <f t="shared" si="156"/>
        <v>2026</v>
      </c>
      <c r="D1248" s="5">
        <f t="shared" si="157"/>
        <v>3</v>
      </c>
      <c r="E1248" s="4">
        <f t="shared" si="158"/>
        <v>7</v>
      </c>
      <c r="F1248" s="3" t="str">
        <f t="shared" si="159"/>
        <v>Jul</v>
      </c>
      <c r="G1248" s="4" t="s">
        <v>11</v>
      </c>
      <c r="H1248" s="4" t="s">
        <v>12</v>
      </c>
      <c r="I1248" s="4" t="s">
        <v>2</v>
      </c>
      <c r="J1248" s="4" t="s">
        <v>3</v>
      </c>
      <c r="K1248" s="4" t="s">
        <v>14</v>
      </c>
      <c r="L1248" s="4" t="s">
        <v>48</v>
      </c>
      <c r="M1248" s="6">
        <v>1</v>
      </c>
      <c r="N1248" s="7">
        <v>161.82</v>
      </c>
      <c r="O1248" s="8">
        <v>0</v>
      </c>
      <c r="P1248" s="7">
        <v>87.15</v>
      </c>
      <c r="Q1248" s="7">
        <f t="shared" si="152"/>
        <v>161.82</v>
      </c>
      <c r="R1248" s="7">
        <f t="shared" si="153"/>
        <v>87.15</v>
      </c>
      <c r="S1248" s="7">
        <f t="shared" si="154"/>
        <v>74.669999999999987</v>
      </c>
      <c r="T1248" s="9">
        <f t="shared" si="155"/>
        <v>0.46143863552094916</v>
      </c>
      <c r="U1248" s="10">
        <v>1</v>
      </c>
    </row>
    <row r="1249" spans="1:21" ht="15.6" x14ac:dyDescent="0.3">
      <c r="A1249" s="11">
        <v>906</v>
      </c>
      <c r="B1249" s="12">
        <v>46205</v>
      </c>
      <c r="C1249" s="4">
        <f t="shared" si="156"/>
        <v>2026</v>
      </c>
      <c r="D1249" s="5">
        <f t="shared" si="157"/>
        <v>3</v>
      </c>
      <c r="E1249" s="4">
        <f t="shared" si="158"/>
        <v>7</v>
      </c>
      <c r="F1249" s="3" t="str">
        <f t="shared" si="159"/>
        <v>Jul</v>
      </c>
      <c r="G1249" s="13" t="s">
        <v>20</v>
      </c>
      <c r="H1249" s="13" t="s">
        <v>33</v>
      </c>
      <c r="I1249" s="13" t="s">
        <v>2</v>
      </c>
      <c r="J1249" s="13" t="s">
        <v>13</v>
      </c>
      <c r="K1249" s="13" t="s">
        <v>4</v>
      </c>
      <c r="L1249" s="13" t="s">
        <v>5</v>
      </c>
      <c r="M1249" s="14">
        <v>2</v>
      </c>
      <c r="N1249" s="15">
        <v>83.29</v>
      </c>
      <c r="O1249" s="16">
        <v>0</v>
      </c>
      <c r="P1249" s="15">
        <v>42.45</v>
      </c>
      <c r="Q1249" s="15">
        <f t="shared" si="152"/>
        <v>166.58</v>
      </c>
      <c r="R1249" s="15">
        <f t="shared" si="153"/>
        <v>84.9</v>
      </c>
      <c r="S1249" s="15">
        <f t="shared" si="154"/>
        <v>81.680000000000007</v>
      </c>
      <c r="T1249" s="17">
        <f t="shared" si="155"/>
        <v>0.49033497418657701</v>
      </c>
      <c r="U1249" s="18">
        <v>1</v>
      </c>
    </row>
    <row r="1250" spans="1:21" ht="15.6" x14ac:dyDescent="0.3">
      <c r="A1250" s="2">
        <v>1531</v>
      </c>
      <c r="B1250" s="3">
        <v>46205</v>
      </c>
      <c r="C1250" s="4">
        <f t="shared" si="156"/>
        <v>2026</v>
      </c>
      <c r="D1250" s="5">
        <f t="shared" si="157"/>
        <v>3</v>
      </c>
      <c r="E1250" s="4">
        <f t="shared" si="158"/>
        <v>7</v>
      </c>
      <c r="F1250" s="3" t="str">
        <f t="shared" si="159"/>
        <v>Jul</v>
      </c>
      <c r="G1250" s="4" t="s">
        <v>11</v>
      </c>
      <c r="H1250" s="4" t="s">
        <v>52</v>
      </c>
      <c r="I1250" s="4" t="s">
        <v>2</v>
      </c>
      <c r="J1250" s="4" t="s">
        <v>13</v>
      </c>
      <c r="K1250" s="4" t="s">
        <v>14</v>
      </c>
      <c r="L1250" s="4" t="s">
        <v>44</v>
      </c>
      <c r="M1250" s="6">
        <v>2</v>
      </c>
      <c r="N1250" s="7">
        <v>136.72999999999999</v>
      </c>
      <c r="O1250" s="8">
        <v>0</v>
      </c>
      <c r="P1250" s="7">
        <v>66.03</v>
      </c>
      <c r="Q1250" s="7">
        <f t="shared" si="152"/>
        <v>273.45999999999998</v>
      </c>
      <c r="R1250" s="7">
        <f t="shared" si="153"/>
        <v>132.06</v>
      </c>
      <c r="S1250" s="7">
        <f t="shared" si="154"/>
        <v>141.39999999999998</v>
      </c>
      <c r="T1250" s="9">
        <f t="shared" si="155"/>
        <v>0.5170774519125283</v>
      </c>
      <c r="U1250" s="10">
        <v>1</v>
      </c>
    </row>
    <row r="1251" spans="1:21" ht="15.6" x14ac:dyDescent="0.3">
      <c r="A1251" s="11">
        <v>1683</v>
      </c>
      <c r="B1251" s="12">
        <v>46205</v>
      </c>
      <c r="C1251" s="4">
        <f t="shared" si="156"/>
        <v>2026</v>
      </c>
      <c r="D1251" s="5">
        <f t="shared" si="157"/>
        <v>3</v>
      </c>
      <c r="E1251" s="4">
        <f t="shared" si="158"/>
        <v>7</v>
      </c>
      <c r="F1251" s="3" t="str">
        <f t="shared" si="159"/>
        <v>Jul</v>
      </c>
      <c r="G1251" s="13" t="s">
        <v>11</v>
      </c>
      <c r="H1251" s="13" t="s">
        <v>12</v>
      </c>
      <c r="I1251" s="13" t="s">
        <v>28</v>
      </c>
      <c r="J1251" s="13" t="s">
        <v>3</v>
      </c>
      <c r="K1251" s="13" t="s">
        <v>9</v>
      </c>
      <c r="L1251" s="13" t="s">
        <v>37</v>
      </c>
      <c r="M1251" s="14">
        <v>2</v>
      </c>
      <c r="N1251" s="15">
        <v>152.44</v>
      </c>
      <c r="O1251" s="16">
        <v>0</v>
      </c>
      <c r="P1251" s="15">
        <v>81.23</v>
      </c>
      <c r="Q1251" s="15">
        <f t="shared" si="152"/>
        <v>304.88</v>
      </c>
      <c r="R1251" s="15">
        <f t="shared" si="153"/>
        <v>162.46</v>
      </c>
      <c r="S1251" s="15">
        <f t="shared" si="154"/>
        <v>142.41999999999999</v>
      </c>
      <c r="T1251" s="17">
        <f t="shared" si="155"/>
        <v>0.46713461033849379</v>
      </c>
      <c r="U1251" s="18">
        <v>1</v>
      </c>
    </row>
    <row r="1252" spans="1:21" ht="15.6" x14ac:dyDescent="0.3">
      <c r="A1252" s="2">
        <v>2363</v>
      </c>
      <c r="B1252" s="3">
        <v>46205</v>
      </c>
      <c r="C1252" s="4">
        <f t="shared" si="156"/>
        <v>2026</v>
      </c>
      <c r="D1252" s="5">
        <f t="shared" si="157"/>
        <v>3</v>
      </c>
      <c r="E1252" s="4">
        <f t="shared" si="158"/>
        <v>7</v>
      </c>
      <c r="F1252" s="3" t="str">
        <f t="shared" si="159"/>
        <v>Jul</v>
      </c>
      <c r="G1252" s="4" t="s">
        <v>20</v>
      </c>
      <c r="H1252" s="4" t="s">
        <v>31</v>
      </c>
      <c r="I1252" s="4" t="s">
        <v>2</v>
      </c>
      <c r="J1252" s="4" t="s">
        <v>13</v>
      </c>
      <c r="K1252" s="4" t="s">
        <v>9</v>
      </c>
      <c r="L1252" s="4" t="s">
        <v>46</v>
      </c>
      <c r="M1252" s="6">
        <v>2</v>
      </c>
      <c r="N1252" s="7">
        <v>71.28</v>
      </c>
      <c r="O1252" s="8">
        <v>0.1</v>
      </c>
      <c r="P1252" s="7">
        <v>32.67</v>
      </c>
      <c r="Q1252" s="7">
        <f t="shared" si="152"/>
        <v>128.304</v>
      </c>
      <c r="R1252" s="7">
        <f t="shared" si="153"/>
        <v>65.34</v>
      </c>
      <c r="S1252" s="7">
        <f t="shared" si="154"/>
        <v>62.963999999999999</v>
      </c>
      <c r="T1252" s="9">
        <f t="shared" si="155"/>
        <v>0.4907407407407407</v>
      </c>
      <c r="U1252" s="10">
        <v>1</v>
      </c>
    </row>
    <row r="1253" spans="1:21" ht="15.6" x14ac:dyDescent="0.3">
      <c r="A1253" s="11">
        <v>3858</v>
      </c>
      <c r="B1253" s="12">
        <v>46205</v>
      </c>
      <c r="C1253" s="4">
        <f t="shared" si="156"/>
        <v>2026</v>
      </c>
      <c r="D1253" s="5">
        <f t="shared" si="157"/>
        <v>3</v>
      </c>
      <c r="E1253" s="4">
        <f t="shared" si="158"/>
        <v>7</v>
      </c>
      <c r="F1253" s="3" t="str">
        <f t="shared" si="159"/>
        <v>Jul</v>
      </c>
      <c r="G1253" s="13" t="s">
        <v>11</v>
      </c>
      <c r="H1253" s="13" t="s">
        <v>18</v>
      </c>
      <c r="I1253" s="13" t="s">
        <v>28</v>
      </c>
      <c r="J1253" s="13" t="s">
        <v>3</v>
      </c>
      <c r="K1253" s="13" t="s">
        <v>4</v>
      </c>
      <c r="L1253" s="13" t="s">
        <v>5</v>
      </c>
      <c r="M1253" s="14">
        <v>1</v>
      </c>
      <c r="N1253" s="15">
        <v>80.290000000000006</v>
      </c>
      <c r="O1253" s="16">
        <v>0.1</v>
      </c>
      <c r="P1253" s="15">
        <v>43.47</v>
      </c>
      <c r="Q1253" s="15">
        <f t="shared" si="152"/>
        <v>72.26100000000001</v>
      </c>
      <c r="R1253" s="15">
        <f t="shared" si="153"/>
        <v>43.47</v>
      </c>
      <c r="S1253" s="15">
        <f t="shared" si="154"/>
        <v>28.791000000000011</v>
      </c>
      <c r="T1253" s="17">
        <f t="shared" si="155"/>
        <v>0.39843068875326948</v>
      </c>
      <c r="U1253" s="18">
        <v>1</v>
      </c>
    </row>
    <row r="1254" spans="1:21" ht="15.6" x14ac:dyDescent="0.3">
      <c r="A1254" s="2">
        <v>4233</v>
      </c>
      <c r="B1254" s="3">
        <v>46205</v>
      </c>
      <c r="C1254" s="4">
        <f t="shared" si="156"/>
        <v>2026</v>
      </c>
      <c r="D1254" s="5">
        <f t="shared" si="157"/>
        <v>3</v>
      </c>
      <c r="E1254" s="4">
        <f t="shared" si="158"/>
        <v>7</v>
      </c>
      <c r="F1254" s="3" t="str">
        <f t="shared" si="159"/>
        <v>Jul</v>
      </c>
      <c r="G1254" s="4" t="s">
        <v>6</v>
      </c>
      <c r="H1254" s="4" t="s">
        <v>27</v>
      </c>
      <c r="I1254" s="4" t="s">
        <v>28</v>
      </c>
      <c r="J1254" s="4" t="s">
        <v>13</v>
      </c>
      <c r="K1254" s="4" t="s">
        <v>9</v>
      </c>
      <c r="L1254" s="4" t="s">
        <v>17</v>
      </c>
      <c r="M1254" s="6">
        <v>1</v>
      </c>
      <c r="N1254" s="7">
        <v>142.38</v>
      </c>
      <c r="O1254" s="8">
        <v>0.05</v>
      </c>
      <c r="P1254" s="7">
        <v>77.17</v>
      </c>
      <c r="Q1254" s="7">
        <f t="shared" si="152"/>
        <v>135.261</v>
      </c>
      <c r="R1254" s="7">
        <f t="shared" si="153"/>
        <v>77.17</v>
      </c>
      <c r="S1254" s="7">
        <f t="shared" si="154"/>
        <v>58.090999999999994</v>
      </c>
      <c r="T1254" s="9">
        <f t="shared" si="155"/>
        <v>0.42947338848596417</v>
      </c>
      <c r="U1254" s="10">
        <v>1</v>
      </c>
    </row>
    <row r="1255" spans="1:21" ht="15.6" x14ac:dyDescent="0.3">
      <c r="A1255" s="11">
        <v>5071</v>
      </c>
      <c r="B1255" s="12">
        <v>46205</v>
      </c>
      <c r="C1255" s="4">
        <f t="shared" si="156"/>
        <v>2026</v>
      </c>
      <c r="D1255" s="5">
        <f t="shared" si="157"/>
        <v>3</v>
      </c>
      <c r="E1255" s="4">
        <f t="shared" si="158"/>
        <v>7</v>
      </c>
      <c r="F1255" s="3" t="str">
        <f t="shared" si="159"/>
        <v>Jul</v>
      </c>
      <c r="G1255" s="13" t="s">
        <v>20</v>
      </c>
      <c r="H1255" s="13" t="s">
        <v>31</v>
      </c>
      <c r="I1255" s="13" t="s">
        <v>2</v>
      </c>
      <c r="J1255" s="13" t="s">
        <v>13</v>
      </c>
      <c r="K1255" s="13" t="s">
        <v>9</v>
      </c>
      <c r="L1255" s="13" t="s">
        <v>10</v>
      </c>
      <c r="M1255" s="14">
        <v>3</v>
      </c>
      <c r="N1255" s="15">
        <v>91.47</v>
      </c>
      <c r="O1255" s="16">
        <v>0.05</v>
      </c>
      <c r="P1255" s="15">
        <v>45.6</v>
      </c>
      <c r="Q1255" s="15">
        <f t="shared" si="152"/>
        <v>260.68949999999995</v>
      </c>
      <c r="R1255" s="15">
        <f t="shared" si="153"/>
        <v>136.80000000000001</v>
      </c>
      <c r="S1255" s="15">
        <f t="shared" si="154"/>
        <v>123.88949999999994</v>
      </c>
      <c r="T1255" s="17">
        <f t="shared" si="155"/>
        <v>0.47523778287963253</v>
      </c>
      <c r="U1255" s="18">
        <v>1</v>
      </c>
    </row>
    <row r="1256" spans="1:21" ht="15.6" x14ac:dyDescent="0.3">
      <c r="A1256" s="2">
        <v>5174</v>
      </c>
      <c r="B1256" s="3">
        <v>46205</v>
      </c>
      <c r="C1256" s="4">
        <f t="shared" si="156"/>
        <v>2026</v>
      </c>
      <c r="D1256" s="5">
        <f t="shared" si="157"/>
        <v>3</v>
      </c>
      <c r="E1256" s="4">
        <f t="shared" si="158"/>
        <v>7</v>
      </c>
      <c r="F1256" s="3" t="str">
        <f t="shared" si="159"/>
        <v>Jul</v>
      </c>
      <c r="G1256" s="4" t="s">
        <v>6</v>
      </c>
      <c r="H1256" s="4" t="s">
        <v>41</v>
      </c>
      <c r="I1256" s="4" t="s">
        <v>19</v>
      </c>
      <c r="J1256" s="4" t="s">
        <v>13</v>
      </c>
      <c r="K1256" s="4" t="s">
        <v>14</v>
      </c>
      <c r="L1256" s="4" t="s">
        <v>32</v>
      </c>
      <c r="M1256" s="6">
        <v>1</v>
      </c>
      <c r="N1256" s="7">
        <v>45.92</v>
      </c>
      <c r="O1256" s="8">
        <v>0.05</v>
      </c>
      <c r="P1256" s="7">
        <v>17.91</v>
      </c>
      <c r="Q1256" s="7">
        <f t="shared" si="152"/>
        <v>43.624000000000002</v>
      </c>
      <c r="R1256" s="7">
        <f t="shared" si="153"/>
        <v>17.91</v>
      </c>
      <c r="S1256" s="7">
        <f t="shared" si="154"/>
        <v>25.714000000000002</v>
      </c>
      <c r="T1256" s="9">
        <f t="shared" si="155"/>
        <v>0.58944617641665142</v>
      </c>
      <c r="U1256" s="10">
        <v>1</v>
      </c>
    </row>
    <row r="1257" spans="1:21" ht="15.6" x14ac:dyDescent="0.3">
      <c r="A1257" s="11">
        <v>727</v>
      </c>
      <c r="B1257" s="12">
        <v>46206</v>
      </c>
      <c r="C1257" s="4">
        <f t="shared" si="156"/>
        <v>2026</v>
      </c>
      <c r="D1257" s="5">
        <f t="shared" si="157"/>
        <v>3</v>
      </c>
      <c r="E1257" s="4">
        <f t="shared" si="158"/>
        <v>7</v>
      </c>
      <c r="F1257" s="3" t="str">
        <f t="shared" si="159"/>
        <v>Jul</v>
      </c>
      <c r="G1257" s="13" t="s">
        <v>20</v>
      </c>
      <c r="H1257" s="13" t="s">
        <v>21</v>
      </c>
      <c r="I1257" s="13" t="s">
        <v>19</v>
      </c>
      <c r="J1257" s="13" t="s">
        <v>13</v>
      </c>
      <c r="K1257" s="13" t="s">
        <v>34</v>
      </c>
      <c r="L1257" s="13" t="s">
        <v>42</v>
      </c>
      <c r="M1257" s="14">
        <v>1</v>
      </c>
      <c r="N1257" s="15">
        <v>36.01</v>
      </c>
      <c r="O1257" s="16">
        <v>0</v>
      </c>
      <c r="P1257" s="15">
        <v>14.11</v>
      </c>
      <c r="Q1257" s="15">
        <f t="shared" si="152"/>
        <v>36.01</v>
      </c>
      <c r="R1257" s="15">
        <f t="shared" si="153"/>
        <v>14.11</v>
      </c>
      <c r="S1257" s="15">
        <f t="shared" si="154"/>
        <v>21.9</v>
      </c>
      <c r="T1257" s="17">
        <f t="shared" si="155"/>
        <v>0.60816439877811723</v>
      </c>
      <c r="U1257" s="18">
        <v>1</v>
      </c>
    </row>
    <row r="1258" spans="1:21" ht="15.6" x14ac:dyDescent="0.3">
      <c r="A1258" s="2">
        <v>1546</v>
      </c>
      <c r="B1258" s="3">
        <v>46206</v>
      </c>
      <c r="C1258" s="4">
        <f t="shared" si="156"/>
        <v>2026</v>
      </c>
      <c r="D1258" s="5">
        <f t="shared" si="157"/>
        <v>3</v>
      </c>
      <c r="E1258" s="4">
        <f t="shared" si="158"/>
        <v>7</v>
      </c>
      <c r="F1258" s="3" t="str">
        <f t="shared" si="159"/>
        <v>Jul</v>
      </c>
      <c r="G1258" s="4" t="s">
        <v>20</v>
      </c>
      <c r="H1258" s="4" t="s">
        <v>47</v>
      </c>
      <c r="I1258" s="4" t="s">
        <v>2</v>
      </c>
      <c r="J1258" s="4" t="s">
        <v>16</v>
      </c>
      <c r="K1258" s="4" t="s">
        <v>14</v>
      </c>
      <c r="L1258" s="4" t="s">
        <v>48</v>
      </c>
      <c r="M1258" s="6">
        <v>1</v>
      </c>
      <c r="N1258" s="7">
        <v>165.8</v>
      </c>
      <c r="O1258" s="8">
        <v>0.1</v>
      </c>
      <c r="P1258" s="7">
        <v>88.32</v>
      </c>
      <c r="Q1258" s="7">
        <f t="shared" si="152"/>
        <v>149.22000000000003</v>
      </c>
      <c r="R1258" s="7">
        <f t="shared" si="153"/>
        <v>88.32</v>
      </c>
      <c r="S1258" s="7">
        <f t="shared" si="154"/>
        <v>60.900000000000034</v>
      </c>
      <c r="T1258" s="9">
        <f t="shared" si="155"/>
        <v>0.40812223562525146</v>
      </c>
      <c r="U1258" s="10">
        <v>1</v>
      </c>
    </row>
    <row r="1259" spans="1:21" ht="15.6" x14ac:dyDescent="0.3">
      <c r="A1259" s="11">
        <v>3610</v>
      </c>
      <c r="B1259" s="12">
        <v>46206</v>
      </c>
      <c r="C1259" s="4">
        <f t="shared" si="156"/>
        <v>2026</v>
      </c>
      <c r="D1259" s="5">
        <f t="shared" si="157"/>
        <v>3</v>
      </c>
      <c r="E1259" s="4">
        <f t="shared" si="158"/>
        <v>7</v>
      </c>
      <c r="F1259" s="3" t="str">
        <f t="shared" si="159"/>
        <v>Jul</v>
      </c>
      <c r="G1259" s="13" t="s">
        <v>11</v>
      </c>
      <c r="H1259" s="13" t="s">
        <v>12</v>
      </c>
      <c r="I1259" s="13" t="s">
        <v>8</v>
      </c>
      <c r="J1259" s="13" t="s">
        <v>16</v>
      </c>
      <c r="K1259" s="13" t="s">
        <v>34</v>
      </c>
      <c r="L1259" s="13" t="s">
        <v>35</v>
      </c>
      <c r="M1259" s="14">
        <v>5</v>
      </c>
      <c r="N1259" s="15">
        <v>40.36</v>
      </c>
      <c r="O1259" s="16">
        <v>0.15</v>
      </c>
      <c r="P1259" s="15">
        <v>14.57</v>
      </c>
      <c r="Q1259" s="15">
        <f t="shared" si="152"/>
        <v>171.53</v>
      </c>
      <c r="R1259" s="15">
        <f t="shared" si="153"/>
        <v>72.849999999999994</v>
      </c>
      <c r="S1259" s="15">
        <f t="shared" si="154"/>
        <v>98.68</v>
      </c>
      <c r="T1259" s="17">
        <f t="shared" si="155"/>
        <v>0.57529295167026184</v>
      </c>
      <c r="U1259" s="18">
        <v>1</v>
      </c>
    </row>
    <row r="1260" spans="1:21" ht="15.6" x14ac:dyDescent="0.3">
      <c r="A1260" s="2">
        <v>3931</v>
      </c>
      <c r="B1260" s="3">
        <v>46206</v>
      </c>
      <c r="C1260" s="4">
        <f t="shared" si="156"/>
        <v>2026</v>
      </c>
      <c r="D1260" s="5">
        <f t="shared" si="157"/>
        <v>3</v>
      </c>
      <c r="E1260" s="4">
        <f t="shared" si="158"/>
        <v>7</v>
      </c>
      <c r="F1260" s="3" t="str">
        <f t="shared" si="159"/>
        <v>Jul</v>
      </c>
      <c r="G1260" s="4" t="s">
        <v>11</v>
      </c>
      <c r="H1260" s="4" t="s">
        <v>52</v>
      </c>
      <c r="I1260" s="4" t="s">
        <v>8</v>
      </c>
      <c r="J1260" s="4" t="s">
        <v>16</v>
      </c>
      <c r="K1260" s="4" t="s">
        <v>9</v>
      </c>
      <c r="L1260" s="4" t="s">
        <v>17</v>
      </c>
      <c r="M1260" s="6">
        <v>12</v>
      </c>
      <c r="N1260" s="7">
        <v>143.77000000000001</v>
      </c>
      <c r="O1260" s="8">
        <v>0.1</v>
      </c>
      <c r="P1260" s="7">
        <v>81.680000000000007</v>
      </c>
      <c r="Q1260" s="7">
        <f t="shared" si="152"/>
        <v>1552.7160000000003</v>
      </c>
      <c r="R1260" s="7">
        <f t="shared" si="153"/>
        <v>980.16000000000008</v>
      </c>
      <c r="S1260" s="7">
        <f t="shared" si="154"/>
        <v>572.55600000000027</v>
      </c>
      <c r="T1260" s="9">
        <f t="shared" si="155"/>
        <v>0.3687448316369511</v>
      </c>
      <c r="U1260" s="10">
        <v>1</v>
      </c>
    </row>
    <row r="1261" spans="1:21" ht="15.6" x14ac:dyDescent="0.3">
      <c r="A1261" s="11">
        <v>3942</v>
      </c>
      <c r="B1261" s="12">
        <v>46206</v>
      </c>
      <c r="C1261" s="4">
        <f t="shared" si="156"/>
        <v>2026</v>
      </c>
      <c r="D1261" s="5">
        <f t="shared" si="157"/>
        <v>3</v>
      </c>
      <c r="E1261" s="4">
        <f t="shared" si="158"/>
        <v>7</v>
      </c>
      <c r="F1261" s="3" t="str">
        <f t="shared" si="159"/>
        <v>Jul</v>
      </c>
      <c r="G1261" s="13" t="s">
        <v>6</v>
      </c>
      <c r="H1261" s="13" t="s">
        <v>43</v>
      </c>
      <c r="I1261" s="13" t="s">
        <v>2</v>
      </c>
      <c r="J1261" s="13" t="s">
        <v>13</v>
      </c>
      <c r="K1261" s="13" t="s">
        <v>9</v>
      </c>
      <c r="L1261" s="13" t="s">
        <v>46</v>
      </c>
      <c r="M1261" s="14">
        <v>2</v>
      </c>
      <c r="N1261" s="15">
        <v>70.5</v>
      </c>
      <c r="O1261" s="16">
        <v>0</v>
      </c>
      <c r="P1261" s="15">
        <v>32.51</v>
      </c>
      <c r="Q1261" s="15">
        <f t="shared" si="152"/>
        <v>141</v>
      </c>
      <c r="R1261" s="15">
        <f t="shared" si="153"/>
        <v>65.02</v>
      </c>
      <c r="S1261" s="15">
        <f t="shared" si="154"/>
        <v>75.98</v>
      </c>
      <c r="T1261" s="17">
        <f t="shared" si="155"/>
        <v>0.53886524822695037</v>
      </c>
      <c r="U1261" s="18">
        <v>1</v>
      </c>
    </row>
    <row r="1262" spans="1:21" ht="15.6" x14ac:dyDescent="0.3">
      <c r="A1262" s="2">
        <v>4165</v>
      </c>
      <c r="B1262" s="3">
        <v>46206</v>
      </c>
      <c r="C1262" s="4">
        <f t="shared" si="156"/>
        <v>2026</v>
      </c>
      <c r="D1262" s="5">
        <f t="shared" si="157"/>
        <v>3</v>
      </c>
      <c r="E1262" s="4">
        <f t="shared" si="158"/>
        <v>7</v>
      </c>
      <c r="F1262" s="3" t="str">
        <f t="shared" si="159"/>
        <v>Jul</v>
      </c>
      <c r="G1262" s="4" t="s">
        <v>6</v>
      </c>
      <c r="H1262" s="4" t="s">
        <v>49</v>
      </c>
      <c r="I1262" s="4" t="s">
        <v>2</v>
      </c>
      <c r="J1262" s="4" t="s">
        <v>13</v>
      </c>
      <c r="K1262" s="4" t="s">
        <v>9</v>
      </c>
      <c r="L1262" s="4" t="s">
        <v>37</v>
      </c>
      <c r="M1262" s="6">
        <v>2</v>
      </c>
      <c r="N1262" s="7">
        <v>152.88999999999999</v>
      </c>
      <c r="O1262" s="8">
        <v>0</v>
      </c>
      <c r="P1262" s="7">
        <v>81.34</v>
      </c>
      <c r="Q1262" s="7">
        <f t="shared" si="152"/>
        <v>305.77999999999997</v>
      </c>
      <c r="R1262" s="7">
        <f t="shared" si="153"/>
        <v>162.68</v>
      </c>
      <c r="S1262" s="7">
        <f t="shared" si="154"/>
        <v>143.09999999999997</v>
      </c>
      <c r="T1262" s="9">
        <f t="shared" si="155"/>
        <v>0.46798351756164558</v>
      </c>
      <c r="U1262" s="10">
        <v>1</v>
      </c>
    </row>
    <row r="1263" spans="1:21" ht="15.6" x14ac:dyDescent="0.3">
      <c r="A1263" s="11">
        <v>1149</v>
      </c>
      <c r="B1263" s="12">
        <v>46207</v>
      </c>
      <c r="C1263" s="4">
        <f t="shared" si="156"/>
        <v>2026</v>
      </c>
      <c r="D1263" s="5">
        <f t="shared" si="157"/>
        <v>3</v>
      </c>
      <c r="E1263" s="4">
        <f t="shared" si="158"/>
        <v>7</v>
      </c>
      <c r="F1263" s="3" t="str">
        <f t="shared" si="159"/>
        <v>Jul</v>
      </c>
      <c r="G1263" s="13" t="s">
        <v>0</v>
      </c>
      <c r="H1263" s="13" t="s">
        <v>50</v>
      </c>
      <c r="I1263" s="13" t="s">
        <v>2</v>
      </c>
      <c r="J1263" s="13" t="s">
        <v>13</v>
      </c>
      <c r="K1263" s="13" t="s">
        <v>4</v>
      </c>
      <c r="L1263" s="13" t="s">
        <v>5</v>
      </c>
      <c r="M1263" s="14">
        <v>2</v>
      </c>
      <c r="N1263" s="15">
        <v>81.900000000000006</v>
      </c>
      <c r="O1263" s="16">
        <v>0</v>
      </c>
      <c r="P1263" s="15">
        <v>42.61</v>
      </c>
      <c r="Q1263" s="15">
        <f t="shared" si="152"/>
        <v>163.80000000000001</v>
      </c>
      <c r="R1263" s="15">
        <f t="shared" si="153"/>
        <v>85.22</v>
      </c>
      <c r="S1263" s="15">
        <f t="shared" si="154"/>
        <v>78.580000000000013</v>
      </c>
      <c r="T1263" s="17">
        <f t="shared" si="155"/>
        <v>0.47973137973137975</v>
      </c>
      <c r="U1263" s="18">
        <v>1</v>
      </c>
    </row>
    <row r="1264" spans="1:21" ht="15.6" x14ac:dyDescent="0.3">
      <c r="A1264" s="2">
        <v>1310</v>
      </c>
      <c r="B1264" s="3">
        <v>46207</v>
      </c>
      <c r="C1264" s="4">
        <f t="shared" si="156"/>
        <v>2026</v>
      </c>
      <c r="D1264" s="5">
        <f t="shared" si="157"/>
        <v>3</v>
      </c>
      <c r="E1264" s="4">
        <f t="shared" si="158"/>
        <v>7</v>
      </c>
      <c r="F1264" s="3" t="str">
        <f t="shared" si="159"/>
        <v>Jul</v>
      </c>
      <c r="G1264" s="4" t="s">
        <v>11</v>
      </c>
      <c r="H1264" s="4" t="s">
        <v>39</v>
      </c>
      <c r="I1264" s="4" t="s">
        <v>19</v>
      </c>
      <c r="J1264" s="4" t="s">
        <v>13</v>
      </c>
      <c r="K1264" s="4" t="s">
        <v>4</v>
      </c>
      <c r="L1264" s="4" t="s">
        <v>30</v>
      </c>
      <c r="M1264" s="6">
        <v>1</v>
      </c>
      <c r="N1264" s="7">
        <v>103.58</v>
      </c>
      <c r="O1264" s="8">
        <v>0</v>
      </c>
      <c r="P1264" s="7">
        <v>51.94</v>
      </c>
      <c r="Q1264" s="7">
        <f t="shared" si="152"/>
        <v>103.58</v>
      </c>
      <c r="R1264" s="7">
        <f t="shared" si="153"/>
        <v>51.94</v>
      </c>
      <c r="S1264" s="7">
        <f t="shared" si="154"/>
        <v>51.64</v>
      </c>
      <c r="T1264" s="9">
        <f t="shared" si="155"/>
        <v>0.49855184398532537</v>
      </c>
      <c r="U1264" s="10">
        <v>1</v>
      </c>
    </row>
    <row r="1265" spans="1:21" ht="15.6" x14ac:dyDescent="0.3">
      <c r="A1265" s="11">
        <v>2352</v>
      </c>
      <c r="B1265" s="12">
        <v>46207</v>
      </c>
      <c r="C1265" s="4">
        <f t="shared" si="156"/>
        <v>2026</v>
      </c>
      <c r="D1265" s="5">
        <f t="shared" si="157"/>
        <v>3</v>
      </c>
      <c r="E1265" s="4">
        <f t="shared" si="158"/>
        <v>7</v>
      </c>
      <c r="F1265" s="3" t="str">
        <f t="shared" si="159"/>
        <v>Jul</v>
      </c>
      <c r="G1265" s="13" t="s">
        <v>11</v>
      </c>
      <c r="H1265" s="13" t="s">
        <v>18</v>
      </c>
      <c r="I1265" s="13" t="s">
        <v>8</v>
      </c>
      <c r="J1265" s="13" t="s">
        <v>3</v>
      </c>
      <c r="K1265" s="13" t="s">
        <v>9</v>
      </c>
      <c r="L1265" s="13" t="s">
        <v>46</v>
      </c>
      <c r="M1265" s="14">
        <v>4</v>
      </c>
      <c r="N1265" s="15">
        <v>69.7</v>
      </c>
      <c r="O1265" s="16">
        <v>0.1</v>
      </c>
      <c r="P1265" s="15">
        <v>32.799999999999997</v>
      </c>
      <c r="Q1265" s="15">
        <f t="shared" si="152"/>
        <v>250.92000000000002</v>
      </c>
      <c r="R1265" s="15">
        <f t="shared" si="153"/>
        <v>131.19999999999999</v>
      </c>
      <c r="S1265" s="15">
        <f t="shared" si="154"/>
        <v>119.72000000000003</v>
      </c>
      <c r="T1265" s="17">
        <f t="shared" si="155"/>
        <v>0.47712418300653603</v>
      </c>
      <c r="U1265" s="18">
        <v>1</v>
      </c>
    </row>
    <row r="1266" spans="1:21" ht="15.6" x14ac:dyDescent="0.3">
      <c r="A1266" s="2">
        <v>2547</v>
      </c>
      <c r="B1266" s="3">
        <v>46207</v>
      </c>
      <c r="C1266" s="4">
        <f t="shared" si="156"/>
        <v>2026</v>
      </c>
      <c r="D1266" s="5">
        <f t="shared" si="157"/>
        <v>3</v>
      </c>
      <c r="E1266" s="4">
        <f t="shared" si="158"/>
        <v>7</v>
      </c>
      <c r="F1266" s="3" t="str">
        <f t="shared" si="159"/>
        <v>Jul</v>
      </c>
      <c r="G1266" s="4" t="s">
        <v>6</v>
      </c>
      <c r="H1266" s="4" t="s">
        <v>43</v>
      </c>
      <c r="I1266" s="4" t="s">
        <v>2</v>
      </c>
      <c r="J1266" s="4" t="s">
        <v>16</v>
      </c>
      <c r="K1266" s="4" t="s">
        <v>34</v>
      </c>
      <c r="L1266" s="4" t="s">
        <v>35</v>
      </c>
      <c r="M1266" s="6">
        <v>1</v>
      </c>
      <c r="N1266" s="7">
        <v>40.549999999999997</v>
      </c>
      <c r="O1266" s="8">
        <v>0.05</v>
      </c>
      <c r="P1266" s="7">
        <v>14.44</v>
      </c>
      <c r="Q1266" s="7">
        <f t="shared" si="152"/>
        <v>38.522499999999994</v>
      </c>
      <c r="R1266" s="7">
        <f t="shared" si="153"/>
        <v>14.44</v>
      </c>
      <c r="S1266" s="7">
        <f t="shared" si="154"/>
        <v>24.082499999999996</v>
      </c>
      <c r="T1266" s="9">
        <f t="shared" si="155"/>
        <v>0.62515413070283599</v>
      </c>
      <c r="U1266" s="10">
        <v>1</v>
      </c>
    </row>
    <row r="1267" spans="1:21" ht="15.6" x14ac:dyDescent="0.3">
      <c r="A1267" s="11">
        <v>2720</v>
      </c>
      <c r="B1267" s="12">
        <v>46207</v>
      </c>
      <c r="C1267" s="4">
        <f t="shared" si="156"/>
        <v>2026</v>
      </c>
      <c r="D1267" s="5">
        <f t="shared" si="157"/>
        <v>3</v>
      </c>
      <c r="E1267" s="4">
        <f t="shared" si="158"/>
        <v>7</v>
      </c>
      <c r="F1267" s="3" t="str">
        <f t="shared" si="159"/>
        <v>Jul</v>
      </c>
      <c r="G1267" s="13" t="s">
        <v>20</v>
      </c>
      <c r="H1267" s="13" t="s">
        <v>33</v>
      </c>
      <c r="I1267" s="13" t="s">
        <v>2</v>
      </c>
      <c r="J1267" s="13" t="s">
        <v>13</v>
      </c>
      <c r="K1267" s="13" t="s">
        <v>9</v>
      </c>
      <c r="L1267" s="13" t="s">
        <v>17</v>
      </c>
      <c r="M1267" s="14">
        <v>2</v>
      </c>
      <c r="N1267" s="15">
        <v>145.88999999999999</v>
      </c>
      <c r="O1267" s="16">
        <v>0</v>
      </c>
      <c r="P1267" s="15">
        <v>80.709999999999994</v>
      </c>
      <c r="Q1267" s="15">
        <f t="shared" si="152"/>
        <v>291.77999999999997</v>
      </c>
      <c r="R1267" s="15">
        <f t="shared" si="153"/>
        <v>161.41999999999999</v>
      </c>
      <c r="S1267" s="15">
        <f t="shared" si="154"/>
        <v>130.35999999999999</v>
      </c>
      <c r="T1267" s="17">
        <f t="shared" si="155"/>
        <v>0.4467749674412228</v>
      </c>
      <c r="U1267" s="18">
        <v>1</v>
      </c>
    </row>
    <row r="1268" spans="1:21" ht="15.6" x14ac:dyDescent="0.3">
      <c r="A1268" s="2">
        <v>3591</v>
      </c>
      <c r="B1268" s="3">
        <v>46207</v>
      </c>
      <c r="C1268" s="4">
        <f t="shared" si="156"/>
        <v>2026</v>
      </c>
      <c r="D1268" s="5">
        <f t="shared" si="157"/>
        <v>3</v>
      </c>
      <c r="E1268" s="4">
        <f t="shared" si="158"/>
        <v>7</v>
      </c>
      <c r="F1268" s="3" t="str">
        <f t="shared" si="159"/>
        <v>Jul</v>
      </c>
      <c r="G1268" s="4" t="s">
        <v>20</v>
      </c>
      <c r="H1268" s="4" t="s">
        <v>47</v>
      </c>
      <c r="I1268" s="4" t="s">
        <v>2</v>
      </c>
      <c r="J1268" s="4" t="s">
        <v>3</v>
      </c>
      <c r="K1268" s="4" t="s">
        <v>14</v>
      </c>
      <c r="L1268" s="4" t="s">
        <v>48</v>
      </c>
      <c r="M1268" s="6">
        <v>1</v>
      </c>
      <c r="N1268" s="7">
        <v>163.25</v>
      </c>
      <c r="O1268" s="8">
        <v>0</v>
      </c>
      <c r="P1268" s="7">
        <v>89.71</v>
      </c>
      <c r="Q1268" s="7">
        <f t="shared" si="152"/>
        <v>163.25</v>
      </c>
      <c r="R1268" s="7">
        <f t="shared" si="153"/>
        <v>89.71</v>
      </c>
      <c r="S1268" s="7">
        <f t="shared" si="154"/>
        <v>73.540000000000006</v>
      </c>
      <c r="T1268" s="9">
        <f t="shared" si="155"/>
        <v>0.45047473200612559</v>
      </c>
      <c r="U1268" s="10">
        <v>1</v>
      </c>
    </row>
    <row r="1269" spans="1:21" ht="15.6" x14ac:dyDescent="0.3">
      <c r="A1269" s="11">
        <v>3819</v>
      </c>
      <c r="B1269" s="12">
        <v>46207</v>
      </c>
      <c r="C1269" s="4">
        <f t="shared" si="156"/>
        <v>2026</v>
      </c>
      <c r="D1269" s="5">
        <f t="shared" si="157"/>
        <v>3</v>
      </c>
      <c r="E1269" s="4">
        <f t="shared" si="158"/>
        <v>7</v>
      </c>
      <c r="F1269" s="3" t="str">
        <f t="shared" si="159"/>
        <v>Jul</v>
      </c>
      <c r="G1269" s="13" t="s">
        <v>6</v>
      </c>
      <c r="H1269" s="13" t="s">
        <v>7</v>
      </c>
      <c r="I1269" s="13" t="s">
        <v>2</v>
      </c>
      <c r="J1269" s="13" t="s">
        <v>3</v>
      </c>
      <c r="K1269" s="13" t="s">
        <v>34</v>
      </c>
      <c r="L1269" s="13" t="s">
        <v>35</v>
      </c>
      <c r="M1269" s="14">
        <v>1</v>
      </c>
      <c r="N1269" s="15">
        <v>40.39</v>
      </c>
      <c r="O1269" s="16">
        <v>0.1</v>
      </c>
      <c r="P1269" s="15">
        <v>14.38</v>
      </c>
      <c r="Q1269" s="15">
        <f t="shared" si="152"/>
        <v>36.350999999999999</v>
      </c>
      <c r="R1269" s="15">
        <f t="shared" si="153"/>
        <v>14.38</v>
      </c>
      <c r="S1269" s="15">
        <f t="shared" si="154"/>
        <v>21.970999999999997</v>
      </c>
      <c r="T1269" s="17">
        <f t="shared" si="155"/>
        <v>0.60441253335534095</v>
      </c>
      <c r="U1269" s="18">
        <v>1</v>
      </c>
    </row>
    <row r="1270" spans="1:21" ht="15.6" x14ac:dyDescent="0.3">
      <c r="A1270" s="2">
        <v>4869</v>
      </c>
      <c r="B1270" s="3">
        <v>46207</v>
      </c>
      <c r="C1270" s="4">
        <f t="shared" si="156"/>
        <v>2026</v>
      </c>
      <c r="D1270" s="5">
        <f t="shared" si="157"/>
        <v>3</v>
      </c>
      <c r="E1270" s="4">
        <f t="shared" si="158"/>
        <v>7</v>
      </c>
      <c r="F1270" s="3" t="str">
        <f t="shared" si="159"/>
        <v>Jul</v>
      </c>
      <c r="G1270" s="4" t="s">
        <v>0</v>
      </c>
      <c r="H1270" s="4" t="s">
        <v>50</v>
      </c>
      <c r="I1270" s="4" t="s">
        <v>19</v>
      </c>
      <c r="J1270" s="4" t="s">
        <v>3</v>
      </c>
      <c r="K1270" s="4" t="s">
        <v>23</v>
      </c>
      <c r="L1270" s="4" t="s">
        <v>29</v>
      </c>
      <c r="M1270" s="6">
        <v>1</v>
      </c>
      <c r="N1270" s="7">
        <v>200.22</v>
      </c>
      <c r="O1270" s="8">
        <v>0</v>
      </c>
      <c r="P1270" s="7">
        <v>104.38</v>
      </c>
      <c r="Q1270" s="7">
        <f t="shared" si="152"/>
        <v>200.22</v>
      </c>
      <c r="R1270" s="7">
        <f t="shared" si="153"/>
        <v>104.38</v>
      </c>
      <c r="S1270" s="7">
        <f t="shared" si="154"/>
        <v>95.84</v>
      </c>
      <c r="T1270" s="9">
        <f t="shared" si="155"/>
        <v>0.47867345919488563</v>
      </c>
      <c r="U1270" s="10">
        <v>1</v>
      </c>
    </row>
    <row r="1271" spans="1:21" ht="15.6" x14ac:dyDescent="0.3">
      <c r="A1271" s="11">
        <v>4940</v>
      </c>
      <c r="B1271" s="12">
        <v>46207</v>
      </c>
      <c r="C1271" s="4">
        <f t="shared" si="156"/>
        <v>2026</v>
      </c>
      <c r="D1271" s="5">
        <f t="shared" si="157"/>
        <v>3</v>
      </c>
      <c r="E1271" s="4">
        <f t="shared" si="158"/>
        <v>7</v>
      </c>
      <c r="F1271" s="3" t="str">
        <f t="shared" si="159"/>
        <v>Jul</v>
      </c>
      <c r="G1271" s="13" t="s">
        <v>6</v>
      </c>
      <c r="H1271" s="13" t="s">
        <v>27</v>
      </c>
      <c r="I1271" s="13" t="s">
        <v>2</v>
      </c>
      <c r="J1271" s="13" t="s">
        <v>3</v>
      </c>
      <c r="K1271" s="13" t="s">
        <v>14</v>
      </c>
      <c r="L1271" s="13" t="s">
        <v>48</v>
      </c>
      <c r="M1271" s="14">
        <v>1</v>
      </c>
      <c r="N1271" s="15">
        <v>164.78</v>
      </c>
      <c r="O1271" s="16">
        <v>0.1</v>
      </c>
      <c r="P1271" s="15">
        <v>88.72</v>
      </c>
      <c r="Q1271" s="15">
        <f t="shared" si="152"/>
        <v>148.30199999999999</v>
      </c>
      <c r="R1271" s="15">
        <f t="shared" si="153"/>
        <v>88.72</v>
      </c>
      <c r="S1271" s="15">
        <f t="shared" si="154"/>
        <v>59.581999999999994</v>
      </c>
      <c r="T1271" s="17">
        <f t="shared" si="155"/>
        <v>0.4017612709201494</v>
      </c>
      <c r="U1271" s="18">
        <v>1</v>
      </c>
    </row>
    <row r="1272" spans="1:21" ht="15.6" x14ac:dyDescent="0.3">
      <c r="A1272" s="2">
        <v>5164</v>
      </c>
      <c r="B1272" s="3">
        <v>46207</v>
      </c>
      <c r="C1272" s="4">
        <f t="shared" si="156"/>
        <v>2026</v>
      </c>
      <c r="D1272" s="5">
        <f t="shared" si="157"/>
        <v>3</v>
      </c>
      <c r="E1272" s="4">
        <f t="shared" si="158"/>
        <v>7</v>
      </c>
      <c r="F1272" s="3" t="str">
        <f t="shared" si="159"/>
        <v>Jul</v>
      </c>
      <c r="G1272" s="4" t="s">
        <v>6</v>
      </c>
      <c r="H1272" s="4" t="s">
        <v>49</v>
      </c>
      <c r="I1272" s="4" t="s">
        <v>2</v>
      </c>
      <c r="J1272" s="4" t="s">
        <v>3</v>
      </c>
      <c r="K1272" s="4" t="s">
        <v>9</v>
      </c>
      <c r="L1272" s="4" t="s">
        <v>17</v>
      </c>
      <c r="M1272" s="6">
        <v>4</v>
      </c>
      <c r="N1272" s="7">
        <v>142.86000000000001</v>
      </c>
      <c r="O1272" s="8">
        <v>0</v>
      </c>
      <c r="P1272" s="7">
        <v>81.62</v>
      </c>
      <c r="Q1272" s="7">
        <f t="shared" si="152"/>
        <v>571.44000000000005</v>
      </c>
      <c r="R1272" s="7">
        <f t="shared" si="153"/>
        <v>326.48</v>
      </c>
      <c r="S1272" s="7">
        <f t="shared" si="154"/>
        <v>244.96000000000004</v>
      </c>
      <c r="T1272" s="9">
        <f t="shared" si="155"/>
        <v>0.42867142657146862</v>
      </c>
      <c r="U1272" s="10">
        <v>1</v>
      </c>
    </row>
    <row r="1273" spans="1:21" ht="15.6" x14ac:dyDescent="0.3">
      <c r="A1273" s="11">
        <v>659</v>
      </c>
      <c r="B1273" s="12">
        <v>46208</v>
      </c>
      <c r="C1273" s="4">
        <f t="shared" si="156"/>
        <v>2026</v>
      </c>
      <c r="D1273" s="5">
        <f t="shared" si="157"/>
        <v>3</v>
      </c>
      <c r="E1273" s="4">
        <f t="shared" si="158"/>
        <v>7</v>
      </c>
      <c r="F1273" s="3" t="str">
        <f t="shared" si="159"/>
        <v>Jul</v>
      </c>
      <c r="G1273" s="13" t="s">
        <v>20</v>
      </c>
      <c r="H1273" s="13" t="s">
        <v>47</v>
      </c>
      <c r="I1273" s="13" t="s">
        <v>28</v>
      </c>
      <c r="J1273" s="13" t="s">
        <v>16</v>
      </c>
      <c r="K1273" s="13" t="s">
        <v>4</v>
      </c>
      <c r="L1273" s="13" t="s">
        <v>26</v>
      </c>
      <c r="M1273" s="14">
        <v>1</v>
      </c>
      <c r="N1273" s="15">
        <v>41.18</v>
      </c>
      <c r="O1273" s="16">
        <v>0</v>
      </c>
      <c r="P1273" s="15">
        <v>16.25</v>
      </c>
      <c r="Q1273" s="15">
        <f t="shared" si="152"/>
        <v>41.18</v>
      </c>
      <c r="R1273" s="15">
        <f t="shared" si="153"/>
        <v>16.25</v>
      </c>
      <c r="S1273" s="15">
        <f t="shared" si="154"/>
        <v>24.93</v>
      </c>
      <c r="T1273" s="17">
        <f t="shared" si="155"/>
        <v>0.6053909664885867</v>
      </c>
      <c r="U1273" s="18">
        <v>1</v>
      </c>
    </row>
    <row r="1274" spans="1:21" ht="15.6" x14ac:dyDescent="0.3">
      <c r="A1274" s="2">
        <v>969</v>
      </c>
      <c r="B1274" s="3">
        <v>46208</v>
      </c>
      <c r="C1274" s="4">
        <f t="shared" si="156"/>
        <v>2026</v>
      </c>
      <c r="D1274" s="5">
        <f t="shared" si="157"/>
        <v>3</v>
      </c>
      <c r="E1274" s="4">
        <f t="shared" si="158"/>
        <v>7</v>
      </c>
      <c r="F1274" s="3" t="str">
        <f t="shared" si="159"/>
        <v>Jul</v>
      </c>
      <c r="G1274" s="4" t="s">
        <v>6</v>
      </c>
      <c r="H1274" s="4" t="s">
        <v>41</v>
      </c>
      <c r="I1274" s="4" t="s">
        <v>8</v>
      </c>
      <c r="J1274" s="4" t="s">
        <v>16</v>
      </c>
      <c r="K1274" s="4" t="s">
        <v>34</v>
      </c>
      <c r="L1274" s="4" t="s">
        <v>42</v>
      </c>
      <c r="M1274" s="6">
        <v>12</v>
      </c>
      <c r="N1274" s="7">
        <v>35.81</v>
      </c>
      <c r="O1274" s="8">
        <v>0.15</v>
      </c>
      <c r="P1274" s="7">
        <v>14.29</v>
      </c>
      <c r="Q1274" s="7">
        <f t="shared" si="152"/>
        <v>365.262</v>
      </c>
      <c r="R1274" s="7">
        <f t="shared" si="153"/>
        <v>171.48</v>
      </c>
      <c r="S1274" s="7">
        <f t="shared" si="154"/>
        <v>193.78200000000001</v>
      </c>
      <c r="T1274" s="9">
        <f t="shared" si="155"/>
        <v>0.53052877112866936</v>
      </c>
      <c r="U1274" s="10">
        <v>1</v>
      </c>
    </row>
    <row r="1275" spans="1:21" ht="15.6" x14ac:dyDescent="0.3">
      <c r="A1275" s="11">
        <v>1096</v>
      </c>
      <c r="B1275" s="12">
        <v>46208</v>
      </c>
      <c r="C1275" s="4">
        <f t="shared" si="156"/>
        <v>2026</v>
      </c>
      <c r="D1275" s="5">
        <f t="shared" si="157"/>
        <v>3</v>
      </c>
      <c r="E1275" s="4">
        <f t="shared" si="158"/>
        <v>7</v>
      </c>
      <c r="F1275" s="3" t="str">
        <f t="shared" si="159"/>
        <v>Jul</v>
      </c>
      <c r="G1275" s="13" t="s">
        <v>6</v>
      </c>
      <c r="H1275" s="13" t="s">
        <v>49</v>
      </c>
      <c r="I1275" s="13" t="s">
        <v>19</v>
      </c>
      <c r="J1275" s="13" t="s">
        <v>13</v>
      </c>
      <c r="K1275" s="13" t="s">
        <v>23</v>
      </c>
      <c r="L1275" s="13" t="s">
        <v>24</v>
      </c>
      <c r="M1275" s="14">
        <v>3</v>
      </c>
      <c r="N1275" s="15">
        <v>345.42</v>
      </c>
      <c r="O1275" s="16">
        <v>0</v>
      </c>
      <c r="P1275" s="15">
        <v>198.69</v>
      </c>
      <c r="Q1275" s="15">
        <f t="shared" si="152"/>
        <v>1036.26</v>
      </c>
      <c r="R1275" s="15">
        <f t="shared" si="153"/>
        <v>596.06999999999994</v>
      </c>
      <c r="S1275" s="15">
        <f t="shared" si="154"/>
        <v>440.19000000000005</v>
      </c>
      <c r="T1275" s="17">
        <f t="shared" si="155"/>
        <v>0.42478721556366167</v>
      </c>
      <c r="U1275" s="18">
        <v>1</v>
      </c>
    </row>
    <row r="1276" spans="1:21" ht="15.6" x14ac:dyDescent="0.3">
      <c r="A1276" s="2">
        <v>1440</v>
      </c>
      <c r="B1276" s="3">
        <v>46208</v>
      </c>
      <c r="C1276" s="4">
        <f t="shared" si="156"/>
        <v>2026</v>
      </c>
      <c r="D1276" s="5">
        <f t="shared" si="157"/>
        <v>3</v>
      </c>
      <c r="E1276" s="4">
        <f t="shared" si="158"/>
        <v>7</v>
      </c>
      <c r="F1276" s="3" t="str">
        <f t="shared" si="159"/>
        <v>Jul</v>
      </c>
      <c r="G1276" s="4" t="s">
        <v>20</v>
      </c>
      <c r="H1276" s="4" t="s">
        <v>33</v>
      </c>
      <c r="I1276" s="4" t="s">
        <v>2</v>
      </c>
      <c r="J1276" s="4" t="s">
        <v>3</v>
      </c>
      <c r="K1276" s="4" t="s">
        <v>4</v>
      </c>
      <c r="L1276" s="4" t="s">
        <v>30</v>
      </c>
      <c r="M1276" s="6">
        <v>4</v>
      </c>
      <c r="N1276" s="7">
        <v>101.66</v>
      </c>
      <c r="O1276" s="8">
        <v>0.1</v>
      </c>
      <c r="P1276" s="7">
        <v>51.55</v>
      </c>
      <c r="Q1276" s="7">
        <f t="shared" si="152"/>
        <v>365.976</v>
      </c>
      <c r="R1276" s="7">
        <f t="shared" si="153"/>
        <v>206.2</v>
      </c>
      <c r="S1276" s="7">
        <f t="shared" si="154"/>
        <v>159.77600000000001</v>
      </c>
      <c r="T1276" s="9">
        <f t="shared" si="155"/>
        <v>0.43657507596126527</v>
      </c>
      <c r="U1276" s="10">
        <v>1</v>
      </c>
    </row>
    <row r="1277" spans="1:21" ht="15.6" x14ac:dyDescent="0.3">
      <c r="A1277" s="11">
        <v>2052</v>
      </c>
      <c r="B1277" s="12">
        <v>46208</v>
      </c>
      <c r="C1277" s="4">
        <f t="shared" si="156"/>
        <v>2026</v>
      </c>
      <c r="D1277" s="5">
        <f t="shared" si="157"/>
        <v>3</v>
      </c>
      <c r="E1277" s="4">
        <f t="shared" si="158"/>
        <v>7</v>
      </c>
      <c r="F1277" s="3" t="str">
        <f t="shared" si="159"/>
        <v>Jul</v>
      </c>
      <c r="G1277" s="13" t="s">
        <v>20</v>
      </c>
      <c r="H1277" s="13" t="s">
        <v>47</v>
      </c>
      <c r="I1277" s="13" t="s">
        <v>2</v>
      </c>
      <c r="J1277" s="13" t="s">
        <v>16</v>
      </c>
      <c r="K1277" s="13" t="s">
        <v>9</v>
      </c>
      <c r="L1277" s="13" t="s">
        <v>17</v>
      </c>
      <c r="M1277" s="14">
        <v>3</v>
      </c>
      <c r="N1277" s="15">
        <v>146.88999999999999</v>
      </c>
      <c r="O1277" s="16">
        <v>0</v>
      </c>
      <c r="P1277" s="15">
        <v>77.650000000000006</v>
      </c>
      <c r="Q1277" s="15">
        <f t="shared" si="152"/>
        <v>440.66999999999996</v>
      </c>
      <c r="R1277" s="15">
        <f t="shared" si="153"/>
        <v>232.95000000000002</v>
      </c>
      <c r="S1277" s="15">
        <f t="shared" si="154"/>
        <v>207.71999999999994</v>
      </c>
      <c r="T1277" s="17">
        <f t="shared" si="155"/>
        <v>0.47137313636054179</v>
      </c>
      <c r="U1277" s="18">
        <v>1</v>
      </c>
    </row>
    <row r="1278" spans="1:21" ht="15.6" x14ac:dyDescent="0.3">
      <c r="A1278" s="2">
        <v>2096</v>
      </c>
      <c r="B1278" s="3">
        <v>46208</v>
      </c>
      <c r="C1278" s="4">
        <f t="shared" si="156"/>
        <v>2026</v>
      </c>
      <c r="D1278" s="5">
        <f t="shared" si="157"/>
        <v>3</v>
      </c>
      <c r="E1278" s="4">
        <f t="shared" si="158"/>
        <v>7</v>
      </c>
      <c r="F1278" s="3" t="str">
        <f t="shared" si="159"/>
        <v>Jul</v>
      </c>
      <c r="G1278" s="4" t="s">
        <v>20</v>
      </c>
      <c r="H1278" s="4" t="s">
        <v>47</v>
      </c>
      <c r="I1278" s="4" t="s">
        <v>28</v>
      </c>
      <c r="J1278" s="4" t="s">
        <v>3</v>
      </c>
      <c r="K1278" s="4" t="s">
        <v>14</v>
      </c>
      <c r="L1278" s="4" t="s">
        <v>48</v>
      </c>
      <c r="M1278" s="6">
        <v>2</v>
      </c>
      <c r="N1278" s="7">
        <v>161.21</v>
      </c>
      <c r="O1278" s="8">
        <v>0</v>
      </c>
      <c r="P1278" s="7">
        <v>85.2</v>
      </c>
      <c r="Q1278" s="7">
        <f t="shared" si="152"/>
        <v>322.42</v>
      </c>
      <c r="R1278" s="7">
        <f t="shared" si="153"/>
        <v>170.4</v>
      </c>
      <c r="S1278" s="7">
        <f t="shared" si="154"/>
        <v>152.02000000000001</v>
      </c>
      <c r="T1278" s="9">
        <f t="shared" si="155"/>
        <v>0.47149680540909372</v>
      </c>
      <c r="U1278" s="10">
        <v>1</v>
      </c>
    </row>
    <row r="1279" spans="1:21" ht="15.6" x14ac:dyDescent="0.3">
      <c r="A1279" s="11">
        <v>2488</v>
      </c>
      <c r="B1279" s="12">
        <v>46208</v>
      </c>
      <c r="C1279" s="4">
        <f t="shared" si="156"/>
        <v>2026</v>
      </c>
      <c r="D1279" s="5">
        <f t="shared" si="157"/>
        <v>3</v>
      </c>
      <c r="E1279" s="4">
        <f t="shared" si="158"/>
        <v>7</v>
      </c>
      <c r="F1279" s="3" t="str">
        <f t="shared" si="159"/>
        <v>Jul</v>
      </c>
      <c r="G1279" s="13" t="s">
        <v>20</v>
      </c>
      <c r="H1279" s="13" t="s">
        <v>33</v>
      </c>
      <c r="I1279" s="13" t="s">
        <v>19</v>
      </c>
      <c r="J1279" s="13" t="s">
        <v>13</v>
      </c>
      <c r="K1279" s="13" t="s">
        <v>9</v>
      </c>
      <c r="L1279" s="13" t="s">
        <v>46</v>
      </c>
      <c r="M1279" s="14">
        <v>2</v>
      </c>
      <c r="N1279" s="15">
        <v>71.27</v>
      </c>
      <c r="O1279" s="16">
        <v>0.05</v>
      </c>
      <c r="P1279" s="15">
        <v>32.85</v>
      </c>
      <c r="Q1279" s="15">
        <f t="shared" si="152"/>
        <v>135.41299999999998</v>
      </c>
      <c r="R1279" s="15">
        <f t="shared" si="153"/>
        <v>65.7</v>
      </c>
      <c r="S1279" s="15">
        <f t="shared" si="154"/>
        <v>69.71299999999998</v>
      </c>
      <c r="T1279" s="17">
        <f t="shared" si="155"/>
        <v>0.5148176319851121</v>
      </c>
      <c r="U1279" s="18">
        <v>1</v>
      </c>
    </row>
    <row r="1280" spans="1:21" ht="15.6" x14ac:dyDescent="0.3">
      <c r="A1280" s="2">
        <v>3220</v>
      </c>
      <c r="B1280" s="3">
        <v>46208</v>
      </c>
      <c r="C1280" s="4">
        <f t="shared" si="156"/>
        <v>2026</v>
      </c>
      <c r="D1280" s="5">
        <f t="shared" si="157"/>
        <v>3</v>
      </c>
      <c r="E1280" s="4">
        <f t="shared" si="158"/>
        <v>7</v>
      </c>
      <c r="F1280" s="3" t="str">
        <f t="shared" si="159"/>
        <v>Jul</v>
      </c>
      <c r="G1280" s="4" t="s">
        <v>0</v>
      </c>
      <c r="H1280" s="4" t="s">
        <v>36</v>
      </c>
      <c r="I1280" s="4" t="s">
        <v>19</v>
      </c>
      <c r="J1280" s="4" t="s">
        <v>3</v>
      </c>
      <c r="K1280" s="4" t="s">
        <v>34</v>
      </c>
      <c r="L1280" s="4" t="s">
        <v>45</v>
      </c>
      <c r="M1280" s="6">
        <v>3</v>
      </c>
      <c r="N1280" s="7">
        <v>50.16</v>
      </c>
      <c r="O1280" s="8">
        <v>0.05</v>
      </c>
      <c r="P1280" s="7">
        <v>22.24</v>
      </c>
      <c r="Q1280" s="7">
        <f t="shared" si="152"/>
        <v>142.95599999999999</v>
      </c>
      <c r="R1280" s="7">
        <f t="shared" si="153"/>
        <v>66.72</v>
      </c>
      <c r="S1280" s="7">
        <f t="shared" si="154"/>
        <v>76.23599999999999</v>
      </c>
      <c r="T1280" s="9">
        <f t="shared" si="155"/>
        <v>0.53328296818601528</v>
      </c>
      <c r="U1280" s="10">
        <v>1</v>
      </c>
    </row>
    <row r="1281" spans="1:21" ht="15.6" x14ac:dyDescent="0.3">
      <c r="A1281" s="11">
        <v>3711</v>
      </c>
      <c r="B1281" s="12">
        <v>46208</v>
      </c>
      <c r="C1281" s="4">
        <f t="shared" si="156"/>
        <v>2026</v>
      </c>
      <c r="D1281" s="5">
        <f t="shared" si="157"/>
        <v>3</v>
      </c>
      <c r="E1281" s="4">
        <f t="shared" si="158"/>
        <v>7</v>
      </c>
      <c r="F1281" s="3" t="str">
        <f t="shared" si="159"/>
        <v>Jul</v>
      </c>
      <c r="G1281" s="13" t="s">
        <v>20</v>
      </c>
      <c r="H1281" s="13" t="s">
        <v>21</v>
      </c>
      <c r="I1281" s="13" t="s">
        <v>28</v>
      </c>
      <c r="J1281" s="13" t="s">
        <v>13</v>
      </c>
      <c r="K1281" s="13" t="s">
        <v>9</v>
      </c>
      <c r="L1281" s="13" t="s">
        <v>17</v>
      </c>
      <c r="M1281" s="14">
        <v>1</v>
      </c>
      <c r="N1281" s="15">
        <v>145.37</v>
      </c>
      <c r="O1281" s="16">
        <v>0.05</v>
      </c>
      <c r="P1281" s="15">
        <v>81.02</v>
      </c>
      <c r="Q1281" s="15">
        <f t="shared" si="152"/>
        <v>138.10149999999999</v>
      </c>
      <c r="R1281" s="15">
        <f t="shared" si="153"/>
        <v>81.02</v>
      </c>
      <c r="S1281" s="15">
        <f t="shared" si="154"/>
        <v>57.081499999999991</v>
      </c>
      <c r="T1281" s="17">
        <f t="shared" si="155"/>
        <v>0.41333005072356199</v>
      </c>
      <c r="U1281" s="18">
        <v>1</v>
      </c>
    </row>
    <row r="1282" spans="1:21" ht="15.6" x14ac:dyDescent="0.3">
      <c r="A1282" s="2">
        <v>3823</v>
      </c>
      <c r="B1282" s="3">
        <v>46208</v>
      </c>
      <c r="C1282" s="4">
        <f t="shared" si="156"/>
        <v>2026</v>
      </c>
      <c r="D1282" s="5">
        <f t="shared" si="157"/>
        <v>3</v>
      </c>
      <c r="E1282" s="4">
        <f t="shared" si="158"/>
        <v>7</v>
      </c>
      <c r="F1282" s="3" t="str">
        <f t="shared" si="159"/>
        <v>Jul</v>
      </c>
      <c r="G1282" s="4" t="s">
        <v>20</v>
      </c>
      <c r="H1282" s="4" t="s">
        <v>31</v>
      </c>
      <c r="I1282" s="4" t="s">
        <v>19</v>
      </c>
      <c r="J1282" s="4" t="s">
        <v>13</v>
      </c>
      <c r="K1282" s="4" t="s">
        <v>14</v>
      </c>
      <c r="L1282" s="4" t="s">
        <v>32</v>
      </c>
      <c r="M1282" s="6">
        <v>2</v>
      </c>
      <c r="N1282" s="7">
        <v>47.1</v>
      </c>
      <c r="O1282" s="8">
        <v>0</v>
      </c>
      <c r="P1282" s="7">
        <v>17.920000000000002</v>
      </c>
      <c r="Q1282" s="7">
        <f t="shared" ref="Q1282:Q1345" si="160">M1282*N1282*(1-O1282)</f>
        <v>94.2</v>
      </c>
      <c r="R1282" s="7">
        <f t="shared" ref="R1282:R1345" si="161">M1282*P1282</f>
        <v>35.840000000000003</v>
      </c>
      <c r="S1282" s="7">
        <f t="shared" ref="S1282:S1345" si="162">Q1282-R1282</f>
        <v>58.36</v>
      </c>
      <c r="T1282" s="9">
        <f t="shared" ref="T1282:T1345" si="163">IFERROR(S1282/Q1282,0)</f>
        <v>0.6195329087048832</v>
      </c>
      <c r="U1282" s="10">
        <v>1</v>
      </c>
    </row>
    <row r="1283" spans="1:21" ht="15.6" x14ac:dyDescent="0.3">
      <c r="A1283" s="11">
        <v>4058</v>
      </c>
      <c r="B1283" s="12">
        <v>46208</v>
      </c>
      <c r="C1283" s="4">
        <f t="shared" ref="C1283:C1346" si="164">YEAR(B1283)</f>
        <v>2026</v>
      </c>
      <c r="D1283" s="5">
        <f t="shared" ref="D1283:D1346" si="165">ROUNDUP(MONTH(B1283)/3,0)</f>
        <v>3</v>
      </c>
      <c r="E1283" s="4">
        <f t="shared" ref="E1283:E1346" si="166">MONTH(B1283)</f>
        <v>7</v>
      </c>
      <c r="F1283" s="3" t="str">
        <f t="shared" ref="F1283:F1346" si="167">TEXT(B1283,"MMM")</f>
        <v>Jul</v>
      </c>
      <c r="G1283" s="13" t="s">
        <v>20</v>
      </c>
      <c r="H1283" s="13" t="s">
        <v>47</v>
      </c>
      <c r="I1283" s="13" t="s">
        <v>8</v>
      </c>
      <c r="J1283" s="13" t="s">
        <v>16</v>
      </c>
      <c r="K1283" s="13" t="s">
        <v>9</v>
      </c>
      <c r="L1283" s="13" t="s">
        <v>37</v>
      </c>
      <c r="M1283" s="14">
        <v>5</v>
      </c>
      <c r="N1283" s="15">
        <v>155.09</v>
      </c>
      <c r="O1283" s="16">
        <v>0.1</v>
      </c>
      <c r="P1283" s="15">
        <v>78.52</v>
      </c>
      <c r="Q1283" s="15">
        <f t="shared" si="160"/>
        <v>697.90500000000009</v>
      </c>
      <c r="R1283" s="15">
        <f t="shared" si="161"/>
        <v>392.59999999999997</v>
      </c>
      <c r="S1283" s="15">
        <f t="shared" si="162"/>
        <v>305.30500000000012</v>
      </c>
      <c r="T1283" s="17">
        <f t="shared" si="163"/>
        <v>0.43745925305020034</v>
      </c>
      <c r="U1283" s="18">
        <v>1</v>
      </c>
    </row>
    <row r="1284" spans="1:21" ht="15.6" x14ac:dyDescent="0.3">
      <c r="A1284" s="2">
        <v>4126</v>
      </c>
      <c r="B1284" s="3">
        <v>46208</v>
      </c>
      <c r="C1284" s="4">
        <f t="shared" si="164"/>
        <v>2026</v>
      </c>
      <c r="D1284" s="5">
        <f t="shared" si="165"/>
        <v>3</v>
      </c>
      <c r="E1284" s="4">
        <f t="shared" si="166"/>
        <v>7</v>
      </c>
      <c r="F1284" s="3" t="str">
        <f t="shared" si="167"/>
        <v>Jul</v>
      </c>
      <c r="G1284" s="4" t="s">
        <v>20</v>
      </c>
      <c r="H1284" s="4" t="s">
        <v>47</v>
      </c>
      <c r="I1284" s="4" t="s">
        <v>2</v>
      </c>
      <c r="J1284" s="4" t="s">
        <v>13</v>
      </c>
      <c r="K1284" s="4" t="s">
        <v>4</v>
      </c>
      <c r="L1284" s="4" t="s">
        <v>5</v>
      </c>
      <c r="M1284" s="6">
        <v>3</v>
      </c>
      <c r="N1284" s="7">
        <v>82.89</v>
      </c>
      <c r="O1284" s="8">
        <v>0</v>
      </c>
      <c r="P1284" s="7">
        <v>42.31</v>
      </c>
      <c r="Q1284" s="7">
        <f t="shared" si="160"/>
        <v>248.67000000000002</v>
      </c>
      <c r="R1284" s="7">
        <f t="shared" si="161"/>
        <v>126.93</v>
      </c>
      <c r="S1284" s="7">
        <f t="shared" si="162"/>
        <v>121.74000000000001</v>
      </c>
      <c r="T1284" s="9">
        <f t="shared" si="163"/>
        <v>0.48956448304982508</v>
      </c>
      <c r="U1284" s="10">
        <v>1</v>
      </c>
    </row>
    <row r="1285" spans="1:21" ht="15.6" x14ac:dyDescent="0.3">
      <c r="A1285" s="11">
        <v>5080</v>
      </c>
      <c r="B1285" s="12">
        <v>46208</v>
      </c>
      <c r="C1285" s="4">
        <f t="shared" si="164"/>
        <v>2026</v>
      </c>
      <c r="D1285" s="5">
        <f t="shared" si="165"/>
        <v>3</v>
      </c>
      <c r="E1285" s="4">
        <f t="shared" si="166"/>
        <v>7</v>
      </c>
      <c r="F1285" s="3" t="str">
        <f t="shared" si="167"/>
        <v>Jul</v>
      </c>
      <c r="G1285" s="13" t="s">
        <v>11</v>
      </c>
      <c r="H1285" s="13" t="s">
        <v>18</v>
      </c>
      <c r="I1285" s="13" t="s">
        <v>19</v>
      </c>
      <c r="J1285" s="13" t="s">
        <v>13</v>
      </c>
      <c r="K1285" s="13" t="s">
        <v>4</v>
      </c>
      <c r="L1285" s="13" t="s">
        <v>5</v>
      </c>
      <c r="M1285" s="14">
        <v>2</v>
      </c>
      <c r="N1285" s="15">
        <v>80.8</v>
      </c>
      <c r="O1285" s="16">
        <v>0</v>
      </c>
      <c r="P1285" s="15">
        <v>42.21</v>
      </c>
      <c r="Q1285" s="15">
        <f t="shared" si="160"/>
        <v>161.6</v>
      </c>
      <c r="R1285" s="15">
        <f t="shared" si="161"/>
        <v>84.42</v>
      </c>
      <c r="S1285" s="15">
        <f t="shared" si="162"/>
        <v>77.179999999999993</v>
      </c>
      <c r="T1285" s="17">
        <f t="shared" si="163"/>
        <v>0.47759900990099008</v>
      </c>
      <c r="U1285" s="18">
        <v>1</v>
      </c>
    </row>
    <row r="1286" spans="1:21" ht="15.6" x14ac:dyDescent="0.3">
      <c r="A1286" s="2">
        <v>923</v>
      </c>
      <c r="B1286" s="3">
        <v>46209</v>
      </c>
      <c r="C1286" s="4">
        <f t="shared" si="164"/>
        <v>2026</v>
      </c>
      <c r="D1286" s="5">
        <f t="shared" si="165"/>
        <v>3</v>
      </c>
      <c r="E1286" s="4">
        <f t="shared" si="166"/>
        <v>7</v>
      </c>
      <c r="F1286" s="3" t="str">
        <f t="shared" si="167"/>
        <v>Jul</v>
      </c>
      <c r="G1286" s="4" t="s">
        <v>11</v>
      </c>
      <c r="H1286" s="4" t="s">
        <v>25</v>
      </c>
      <c r="I1286" s="4" t="s">
        <v>2</v>
      </c>
      <c r="J1286" s="4" t="s">
        <v>13</v>
      </c>
      <c r="K1286" s="4" t="s">
        <v>34</v>
      </c>
      <c r="L1286" s="4" t="s">
        <v>35</v>
      </c>
      <c r="M1286" s="6">
        <v>2</v>
      </c>
      <c r="N1286" s="7">
        <v>39.54</v>
      </c>
      <c r="O1286" s="8">
        <v>0.05</v>
      </c>
      <c r="P1286" s="7">
        <v>14.68</v>
      </c>
      <c r="Q1286" s="7">
        <f t="shared" si="160"/>
        <v>75.125999999999991</v>
      </c>
      <c r="R1286" s="7">
        <f t="shared" si="161"/>
        <v>29.36</v>
      </c>
      <c r="S1286" s="7">
        <f t="shared" si="162"/>
        <v>45.765999999999991</v>
      </c>
      <c r="T1286" s="9">
        <f t="shared" si="163"/>
        <v>0.60918989431089099</v>
      </c>
      <c r="U1286" s="10">
        <v>1</v>
      </c>
    </row>
    <row r="1287" spans="1:21" ht="15.6" x14ac:dyDescent="0.3">
      <c r="A1287" s="11">
        <v>1549</v>
      </c>
      <c r="B1287" s="12">
        <v>46209</v>
      </c>
      <c r="C1287" s="4">
        <f t="shared" si="164"/>
        <v>2026</v>
      </c>
      <c r="D1287" s="5">
        <f t="shared" si="165"/>
        <v>3</v>
      </c>
      <c r="E1287" s="4">
        <f t="shared" si="166"/>
        <v>7</v>
      </c>
      <c r="F1287" s="3" t="str">
        <f t="shared" si="167"/>
        <v>Jul</v>
      </c>
      <c r="G1287" s="13" t="s">
        <v>11</v>
      </c>
      <c r="H1287" s="13" t="s">
        <v>12</v>
      </c>
      <c r="I1287" s="13" t="s">
        <v>2</v>
      </c>
      <c r="J1287" s="13" t="s">
        <v>13</v>
      </c>
      <c r="K1287" s="13" t="s">
        <v>34</v>
      </c>
      <c r="L1287" s="13" t="s">
        <v>38</v>
      </c>
      <c r="M1287" s="14">
        <v>2</v>
      </c>
      <c r="N1287" s="15">
        <v>121.35</v>
      </c>
      <c r="O1287" s="16">
        <v>0</v>
      </c>
      <c r="P1287" s="15">
        <v>71.06</v>
      </c>
      <c r="Q1287" s="15">
        <f t="shared" si="160"/>
        <v>242.7</v>
      </c>
      <c r="R1287" s="15">
        <f t="shared" si="161"/>
        <v>142.12</v>
      </c>
      <c r="S1287" s="15">
        <f t="shared" si="162"/>
        <v>100.57999999999998</v>
      </c>
      <c r="T1287" s="17">
        <f t="shared" si="163"/>
        <v>0.41442109600329619</v>
      </c>
      <c r="U1287" s="18">
        <v>1</v>
      </c>
    </row>
    <row r="1288" spans="1:21" ht="15.6" x14ac:dyDescent="0.3">
      <c r="A1288" s="2">
        <v>1839</v>
      </c>
      <c r="B1288" s="3">
        <v>46209</v>
      </c>
      <c r="C1288" s="4">
        <f t="shared" si="164"/>
        <v>2026</v>
      </c>
      <c r="D1288" s="5">
        <f t="shared" si="165"/>
        <v>3</v>
      </c>
      <c r="E1288" s="4">
        <f t="shared" si="166"/>
        <v>7</v>
      </c>
      <c r="F1288" s="3" t="str">
        <f t="shared" si="167"/>
        <v>Jul</v>
      </c>
      <c r="G1288" s="4" t="s">
        <v>20</v>
      </c>
      <c r="H1288" s="4" t="s">
        <v>33</v>
      </c>
      <c r="I1288" s="4" t="s">
        <v>19</v>
      </c>
      <c r="J1288" s="4" t="s">
        <v>3</v>
      </c>
      <c r="K1288" s="4" t="s">
        <v>34</v>
      </c>
      <c r="L1288" s="4" t="s">
        <v>35</v>
      </c>
      <c r="M1288" s="6">
        <v>1</v>
      </c>
      <c r="N1288" s="7">
        <v>41.37</v>
      </c>
      <c r="O1288" s="8">
        <v>0</v>
      </c>
      <c r="P1288" s="7">
        <v>15.12</v>
      </c>
      <c r="Q1288" s="7">
        <f t="shared" si="160"/>
        <v>41.37</v>
      </c>
      <c r="R1288" s="7">
        <f t="shared" si="161"/>
        <v>15.12</v>
      </c>
      <c r="S1288" s="7">
        <f t="shared" si="162"/>
        <v>26.25</v>
      </c>
      <c r="T1288" s="9">
        <f t="shared" si="163"/>
        <v>0.63451776649746194</v>
      </c>
      <c r="U1288" s="10">
        <v>1</v>
      </c>
    </row>
    <row r="1289" spans="1:21" ht="15.6" x14ac:dyDescent="0.3">
      <c r="A1289" s="11">
        <v>2053</v>
      </c>
      <c r="B1289" s="12">
        <v>46209</v>
      </c>
      <c r="C1289" s="4">
        <f t="shared" si="164"/>
        <v>2026</v>
      </c>
      <c r="D1289" s="5">
        <f t="shared" si="165"/>
        <v>3</v>
      </c>
      <c r="E1289" s="4">
        <f t="shared" si="166"/>
        <v>7</v>
      </c>
      <c r="F1289" s="3" t="str">
        <f t="shared" si="167"/>
        <v>Jul</v>
      </c>
      <c r="G1289" s="13" t="s">
        <v>6</v>
      </c>
      <c r="H1289" s="13" t="s">
        <v>43</v>
      </c>
      <c r="I1289" s="13" t="s">
        <v>2</v>
      </c>
      <c r="J1289" s="13" t="s">
        <v>13</v>
      </c>
      <c r="K1289" s="13" t="s">
        <v>4</v>
      </c>
      <c r="L1289" s="13" t="s">
        <v>5</v>
      </c>
      <c r="M1289" s="14">
        <v>5</v>
      </c>
      <c r="N1289" s="15">
        <v>81.63</v>
      </c>
      <c r="O1289" s="16">
        <v>0.05</v>
      </c>
      <c r="P1289" s="15">
        <v>42.36</v>
      </c>
      <c r="Q1289" s="15">
        <f t="shared" si="160"/>
        <v>387.74249999999995</v>
      </c>
      <c r="R1289" s="15">
        <f t="shared" si="161"/>
        <v>211.8</v>
      </c>
      <c r="S1289" s="15">
        <f t="shared" si="162"/>
        <v>175.94249999999994</v>
      </c>
      <c r="T1289" s="17">
        <f t="shared" si="163"/>
        <v>0.45376119460724568</v>
      </c>
      <c r="U1289" s="18">
        <v>1</v>
      </c>
    </row>
    <row r="1290" spans="1:21" ht="15.6" x14ac:dyDescent="0.3">
      <c r="A1290" s="2">
        <v>2342</v>
      </c>
      <c r="B1290" s="3">
        <v>46209</v>
      </c>
      <c r="C1290" s="4">
        <f t="shared" si="164"/>
        <v>2026</v>
      </c>
      <c r="D1290" s="5">
        <f t="shared" si="165"/>
        <v>3</v>
      </c>
      <c r="E1290" s="4">
        <f t="shared" si="166"/>
        <v>7</v>
      </c>
      <c r="F1290" s="3" t="str">
        <f t="shared" si="167"/>
        <v>Jul</v>
      </c>
      <c r="G1290" s="4" t="s">
        <v>6</v>
      </c>
      <c r="H1290" s="4" t="s">
        <v>7</v>
      </c>
      <c r="I1290" s="4" t="s">
        <v>2</v>
      </c>
      <c r="J1290" s="4" t="s">
        <v>3</v>
      </c>
      <c r="K1290" s="4" t="s">
        <v>34</v>
      </c>
      <c r="L1290" s="4" t="s">
        <v>42</v>
      </c>
      <c r="M1290" s="6">
        <v>1</v>
      </c>
      <c r="N1290" s="7">
        <v>36.19</v>
      </c>
      <c r="O1290" s="8">
        <v>0</v>
      </c>
      <c r="P1290" s="7">
        <v>13.91</v>
      </c>
      <c r="Q1290" s="7">
        <f t="shared" si="160"/>
        <v>36.19</v>
      </c>
      <c r="R1290" s="7">
        <f t="shared" si="161"/>
        <v>13.91</v>
      </c>
      <c r="S1290" s="7">
        <f t="shared" si="162"/>
        <v>22.279999999999998</v>
      </c>
      <c r="T1290" s="9">
        <f t="shared" si="163"/>
        <v>0.61563967946946663</v>
      </c>
      <c r="U1290" s="10">
        <v>1</v>
      </c>
    </row>
    <row r="1291" spans="1:21" ht="15.6" x14ac:dyDescent="0.3">
      <c r="A1291" s="11">
        <v>2465</v>
      </c>
      <c r="B1291" s="12">
        <v>46209</v>
      </c>
      <c r="C1291" s="4">
        <f t="shared" si="164"/>
        <v>2026</v>
      </c>
      <c r="D1291" s="5">
        <f t="shared" si="165"/>
        <v>3</v>
      </c>
      <c r="E1291" s="4">
        <f t="shared" si="166"/>
        <v>7</v>
      </c>
      <c r="F1291" s="3" t="str">
        <f t="shared" si="167"/>
        <v>Jul</v>
      </c>
      <c r="G1291" s="13" t="s">
        <v>6</v>
      </c>
      <c r="H1291" s="13" t="s">
        <v>7</v>
      </c>
      <c r="I1291" s="13" t="s">
        <v>28</v>
      </c>
      <c r="J1291" s="13" t="s">
        <v>13</v>
      </c>
      <c r="K1291" s="13" t="s">
        <v>9</v>
      </c>
      <c r="L1291" s="13" t="s">
        <v>17</v>
      </c>
      <c r="M1291" s="14">
        <v>1</v>
      </c>
      <c r="N1291" s="15">
        <v>142.04</v>
      </c>
      <c r="O1291" s="16">
        <v>0</v>
      </c>
      <c r="P1291" s="15">
        <v>81.67</v>
      </c>
      <c r="Q1291" s="15">
        <f t="shared" si="160"/>
        <v>142.04</v>
      </c>
      <c r="R1291" s="15">
        <f t="shared" si="161"/>
        <v>81.67</v>
      </c>
      <c r="S1291" s="15">
        <f t="shared" si="162"/>
        <v>60.36999999999999</v>
      </c>
      <c r="T1291" s="17">
        <f t="shared" si="163"/>
        <v>0.4250211208110391</v>
      </c>
      <c r="U1291" s="18">
        <v>1</v>
      </c>
    </row>
    <row r="1292" spans="1:21" ht="15.6" x14ac:dyDescent="0.3">
      <c r="A1292" s="2">
        <v>3990</v>
      </c>
      <c r="B1292" s="3">
        <v>46209</v>
      </c>
      <c r="C1292" s="4">
        <f t="shared" si="164"/>
        <v>2026</v>
      </c>
      <c r="D1292" s="5">
        <f t="shared" si="165"/>
        <v>3</v>
      </c>
      <c r="E1292" s="4">
        <f t="shared" si="166"/>
        <v>7</v>
      </c>
      <c r="F1292" s="3" t="str">
        <f t="shared" si="167"/>
        <v>Jul</v>
      </c>
      <c r="G1292" s="4" t="s">
        <v>11</v>
      </c>
      <c r="H1292" s="4" t="s">
        <v>25</v>
      </c>
      <c r="I1292" s="4" t="s">
        <v>2</v>
      </c>
      <c r="J1292" s="4" t="s">
        <v>16</v>
      </c>
      <c r="K1292" s="4" t="s">
        <v>14</v>
      </c>
      <c r="L1292" s="4" t="s">
        <v>44</v>
      </c>
      <c r="M1292" s="6">
        <v>1</v>
      </c>
      <c r="N1292" s="7">
        <v>133.66999999999999</v>
      </c>
      <c r="O1292" s="8">
        <v>0</v>
      </c>
      <c r="P1292" s="7">
        <v>68.25</v>
      </c>
      <c r="Q1292" s="7">
        <f t="shared" si="160"/>
        <v>133.66999999999999</v>
      </c>
      <c r="R1292" s="7">
        <f t="shared" si="161"/>
        <v>68.25</v>
      </c>
      <c r="S1292" s="7">
        <f t="shared" si="162"/>
        <v>65.419999999999987</v>
      </c>
      <c r="T1292" s="9">
        <f t="shared" si="163"/>
        <v>0.48941422907159415</v>
      </c>
      <c r="U1292" s="10">
        <v>1</v>
      </c>
    </row>
    <row r="1293" spans="1:21" ht="15.6" x14ac:dyDescent="0.3">
      <c r="A1293" s="11">
        <v>4370</v>
      </c>
      <c r="B1293" s="12">
        <v>46209</v>
      </c>
      <c r="C1293" s="4">
        <f t="shared" si="164"/>
        <v>2026</v>
      </c>
      <c r="D1293" s="5">
        <f t="shared" si="165"/>
        <v>3</v>
      </c>
      <c r="E1293" s="4">
        <f t="shared" si="166"/>
        <v>7</v>
      </c>
      <c r="F1293" s="3" t="str">
        <f t="shared" si="167"/>
        <v>Jul</v>
      </c>
      <c r="G1293" s="13" t="s">
        <v>11</v>
      </c>
      <c r="H1293" s="13" t="s">
        <v>39</v>
      </c>
      <c r="I1293" s="13" t="s">
        <v>2</v>
      </c>
      <c r="J1293" s="13" t="s">
        <v>13</v>
      </c>
      <c r="K1293" s="13" t="s">
        <v>14</v>
      </c>
      <c r="L1293" s="13" t="s">
        <v>48</v>
      </c>
      <c r="M1293" s="14">
        <v>6</v>
      </c>
      <c r="N1293" s="15">
        <v>166.6</v>
      </c>
      <c r="O1293" s="16">
        <v>0</v>
      </c>
      <c r="P1293" s="15">
        <v>88.14</v>
      </c>
      <c r="Q1293" s="15">
        <f t="shared" si="160"/>
        <v>999.59999999999991</v>
      </c>
      <c r="R1293" s="15">
        <f t="shared" si="161"/>
        <v>528.84</v>
      </c>
      <c r="S1293" s="15">
        <f t="shared" si="162"/>
        <v>470.75999999999988</v>
      </c>
      <c r="T1293" s="17">
        <f t="shared" si="163"/>
        <v>0.47094837935174061</v>
      </c>
      <c r="U1293" s="18">
        <v>1</v>
      </c>
    </row>
    <row r="1294" spans="1:21" ht="15.6" x14ac:dyDescent="0.3">
      <c r="A1294" s="2">
        <v>4856</v>
      </c>
      <c r="B1294" s="3">
        <v>46209</v>
      </c>
      <c r="C1294" s="4">
        <f t="shared" si="164"/>
        <v>2026</v>
      </c>
      <c r="D1294" s="5">
        <f t="shared" si="165"/>
        <v>3</v>
      </c>
      <c r="E1294" s="4">
        <f t="shared" si="166"/>
        <v>7</v>
      </c>
      <c r="F1294" s="3" t="str">
        <f t="shared" si="167"/>
        <v>Jul</v>
      </c>
      <c r="G1294" s="4" t="s">
        <v>6</v>
      </c>
      <c r="H1294" s="4" t="s">
        <v>43</v>
      </c>
      <c r="I1294" s="4" t="s">
        <v>2</v>
      </c>
      <c r="J1294" s="4" t="s">
        <v>3</v>
      </c>
      <c r="K1294" s="4" t="s">
        <v>4</v>
      </c>
      <c r="L1294" s="4" t="s">
        <v>30</v>
      </c>
      <c r="M1294" s="6">
        <v>2</v>
      </c>
      <c r="N1294" s="7">
        <v>99.93</v>
      </c>
      <c r="O1294" s="8">
        <v>0.1</v>
      </c>
      <c r="P1294" s="7">
        <v>51.96</v>
      </c>
      <c r="Q1294" s="7">
        <f t="shared" si="160"/>
        <v>179.87400000000002</v>
      </c>
      <c r="R1294" s="7">
        <f t="shared" si="161"/>
        <v>103.92</v>
      </c>
      <c r="S1294" s="7">
        <f t="shared" si="162"/>
        <v>75.954000000000022</v>
      </c>
      <c r="T1294" s="9">
        <f t="shared" si="163"/>
        <v>0.422262250241836</v>
      </c>
      <c r="U1294" s="10">
        <v>1</v>
      </c>
    </row>
    <row r="1295" spans="1:21" ht="15.6" x14ac:dyDescent="0.3">
      <c r="A1295" s="11">
        <v>337</v>
      </c>
      <c r="B1295" s="12">
        <v>46210</v>
      </c>
      <c r="C1295" s="4">
        <f t="shared" si="164"/>
        <v>2026</v>
      </c>
      <c r="D1295" s="5">
        <f t="shared" si="165"/>
        <v>3</v>
      </c>
      <c r="E1295" s="4">
        <f t="shared" si="166"/>
        <v>7</v>
      </c>
      <c r="F1295" s="3" t="str">
        <f t="shared" si="167"/>
        <v>Jul</v>
      </c>
      <c r="G1295" s="13" t="s">
        <v>0</v>
      </c>
      <c r="H1295" s="13" t="s">
        <v>50</v>
      </c>
      <c r="I1295" s="13" t="s">
        <v>19</v>
      </c>
      <c r="J1295" s="13" t="s">
        <v>3</v>
      </c>
      <c r="K1295" s="13" t="s">
        <v>4</v>
      </c>
      <c r="L1295" s="13" t="s">
        <v>30</v>
      </c>
      <c r="M1295" s="14">
        <v>6</v>
      </c>
      <c r="N1295" s="15">
        <v>100.56</v>
      </c>
      <c r="O1295" s="16">
        <v>0</v>
      </c>
      <c r="P1295" s="15">
        <v>49.47</v>
      </c>
      <c r="Q1295" s="15">
        <f t="shared" si="160"/>
        <v>603.36</v>
      </c>
      <c r="R1295" s="15">
        <f t="shared" si="161"/>
        <v>296.82</v>
      </c>
      <c r="S1295" s="15">
        <f t="shared" si="162"/>
        <v>306.54000000000002</v>
      </c>
      <c r="T1295" s="17">
        <f t="shared" si="163"/>
        <v>0.508054892601432</v>
      </c>
      <c r="U1295" s="18">
        <v>1</v>
      </c>
    </row>
    <row r="1296" spans="1:21" ht="15.6" x14ac:dyDescent="0.3">
      <c r="A1296" s="2">
        <v>1001</v>
      </c>
      <c r="B1296" s="3">
        <v>46210</v>
      </c>
      <c r="C1296" s="4">
        <f t="shared" si="164"/>
        <v>2026</v>
      </c>
      <c r="D1296" s="5">
        <f t="shared" si="165"/>
        <v>3</v>
      </c>
      <c r="E1296" s="4">
        <f t="shared" si="166"/>
        <v>7</v>
      </c>
      <c r="F1296" s="3" t="str">
        <f t="shared" si="167"/>
        <v>Jul</v>
      </c>
      <c r="G1296" s="4" t="s">
        <v>0</v>
      </c>
      <c r="H1296" s="4" t="s">
        <v>36</v>
      </c>
      <c r="I1296" s="4" t="s">
        <v>2</v>
      </c>
      <c r="J1296" s="4" t="s">
        <v>3</v>
      </c>
      <c r="K1296" s="4" t="s">
        <v>23</v>
      </c>
      <c r="L1296" s="4" t="s">
        <v>29</v>
      </c>
      <c r="M1296" s="6">
        <v>1</v>
      </c>
      <c r="N1296" s="7">
        <v>200.48</v>
      </c>
      <c r="O1296" s="8">
        <v>0.05</v>
      </c>
      <c r="P1296" s="7">
        <v>104.11</v>
      </c>
      <c r="Q1296" s="7">
        <f t="shared" si="160"/>
        <v>190.45599999999999</v>
      </c>
      <c r="R1296" s="7">
        <f t="shared" si="161"/>
        <v>104.11</v>
      </c>
      <c r="S1296" s="7">
        <f t="shared" si="162"/>
        <v>86.345999999999989</v>
      </c>
      <c r="T1296" s="9">
        <f t="shared" si="163"/>
        <v>0.45336455664300412</v>
      </c>
      <c r="U1296" s="10">
        <v>1</v>
      </c>
    </row>
    <row r="1297" spans="1:21" ht="15.6" x14ac:dyDescent="0.3">
      <c r="A1297" s="11">
        <v>2424</v>
      </c>
      <c r="B1297" s="12">
        <v>46210</v>
      </c>
      <c r="C1297" s="4">
        <f t="shared" si="164"/>
        <v>2026</v>
      </c>
      <c r="D1297" s="5">
        <f t="shared" si="165"/>
        <v>3</v>
      </c>
      <c r="E1297" s="4">
        <f t="shared" si="166"/>
        <v>7</v>
      </c>
      <c r="F1297" s="3" t="str">
        <f t="shared" si="167"/>
        <v>Jul</v>
      </c>
      <c r="G1297" s="13" t="s">
        <v>20</v>
      </c>
      <c r="H1297" s="13" t="s">
        <v>33</v>
      </c>
      <c r="I1297" s="13" t="s">
        <v>2</v>
      </c>
      <c r="J1297" s="13" t="s">
        <v>13</v>
      </c>
      <c r="K1297" s="13" t="s">
        <v>4</v>
      </c>
      <c r="L1297" s="13" t="s">
        <v>22</v>
      </c>
      <c r="M1297" s="14">
        <v>1</v>
      </c>
      <c r="N1297" s="15">
        <v>51.06</v>
      </c>
      <c r="O1297" s="16">
        <v>0.15</v>
      </c>
      <c r="P1297" s="15">
        <v>22.56</v>
      </c>
      <c r="Q1297" s="15">
        <f t="shared" si="160"/>
        <v>43.401000000000003</v>
      </c>
      <c r="R1297" s="15">
        <f t="shared" si="161"/>
        <v>22.56</v>
      </c>
      <c r="S1297" s="15">
        <f t="shared" si="162"/>
        <v>20.841000000000005</v>
      </c>
      <c r="T1297" s="17">
        <f t="shared" si="163"/>
        <v>0.48019630884081022</v>
      </c>
      <c r="U1297" s="18">
        <v>1</v>
      </c>
    </row>
    <row r="1298" spans="1:21" ht="15.6" x14ac:dyDescent="0.3">
      <c r="A1298" s="2">
        <v>2751</v>
      </c>
      <c r="B1298" s="3">
        <v>46210</v>
      </c>
      <c r="C1298" s="4">
        <f t="shared" si="164"/>
        <v>2026</v>
      </c>
      <c r="D1298" s="5">
        <f t="shared" si="165"/>
        <v>3</v>
      </c>
      <c r="E1298" s="4">
        <f t="shared" si="166"/>
        <v>7</v>
      </c>
      <c r="F1298" s="3" t="str">
        <f t="shared" si="167"/>
        <v>Jul</v>
      </c>
      <c r="G1298" s="4" t="s">
        <v>0</v>
      </c>
      <c r="H1298" s="4" t="s">
        <v>50</v>
      </c>
      <c r="I1298" s="4" t="s">
        <v>19</v>
      </c>
      <c r="J1298" s="4" t="s">
        <v>13</v>
      </c>
      <c r="K1298" s="4" t="s">
        <v>34</v>
      </c>
      <c r="L1298" s="4" t="s">
        <v>38</v>
      </c>
      <c r="M1298" s="6">
        <v>2</v>
      </c>
      <c r="N1298" s="7">
        <v>125.9</v>
      </c>
      <c r="O1298" s="8">
        <v>0.15</v>
      </c>
      <c r="P1298" s="7">
        <v>70.27</v>
      </c>
      <c r="Q1298" s="7">
        <f t="shared" si="160"/>
        <v>214.03</v>
      </c>
      <c r="R1298" s="7">
        <f t="shared" si="161"/>
        <v>140.54</v>
      </c>
      <c r="S1298" s="7">
        <f t="shared" si="162"/>
        <v>73.490000000000009</v>
      </c>
      <c r="T1298" s="9">
        <f t="shared" si="163"/>
        <v>0.34336307994206422</v>
      </c>
      <c r="U1298" s="10">
        <v>1</v>
      </c>
    </row>
    <row r="1299" spans="1:21" ht="15.6" x14ac:dyDescent="0.3">
      <c r="A1299" s="11">
        <v>375</v>
      </c>
      <c r="B1299" s="12">
        <v>46211</v>
      </c>
      <c r="C1299" s="4">
        <f t="shared" si="164"/>
        <v>2026</v>
      </c>
      <c r="D1299" s="5">
        <f t="shared" si="165"/>
        <v>3</v>
      </c>
      <c r="E1299" s="4">
        <f t="shared" si="166"/>
        <v>7</v>
      </c>
      <c r="F1299" s="3" t="str">
        <f t="shared" si="167"/>
        <v>Jul</v>
      </c>
      <c r="G1299" s="13" t="s">
        <v>6</v>
      </c>
      <c r="H1299" s="13" t="s">
        <v>43</v>
      </c>
      <c r="I1299" s="13" t="s">
        <v>19</v>
      </c>
      <c r="J1299" s="13" t="s">
        <v>3</v>
      </c>
      <c r="K1299" s="13" t="s">
        <v>23</v>
      </c>
      <c r="L1299" s="13" t="s">
        <v>29</v>
      </c>
      <c r="M1299" s="14">
        <v>2</v>
      </c>
      <c r="N1299" s="15">
        <v>192.24</v>
      </c>
      <c r="O1299" s="16">
        <v>0.05</v>
      </c>
      <c r="P1299" s="15">
        <v>103.65</v>
      </c>
      <c r="Q1299" s="15">
        <f t="shared" si="160"/>
        <v>365.25599999999997</v>
      </c>
      <c r="R1299" s="15">
        <f t="shared" si="161"/>
        <v>207.3</v>
      </c>
      <c r="S1299" s="15">
        <f t="shared" si="162"/>
        <v>157.95599999999996</v>
      </c>
      <c r="T1299" s="17">
        <f t="shared" si="163"/>
        <v>0.43245285498390162</v>
      </c>
      <c r="U1299" s="18">
        <v>1</v>
      </c>
    </row>
    <row r="1300" spans="1:21" ht="15.6" x14ac:dyDescent="0.3">
      <c r="A1300" s="2">
        <v>650</v>
      </c>
      <c r="B1300" s="3">
        <v>46211</v>
      </c>
      <c r="C1300" s="4">
        <f t="shared" si="164"/>
        <v>2026</v>
      </c>
      <c r="D1300" s="5">
        <f t="shared" si="165"/>
        <v>3</v>
      </c>
      <c r="E1300" s="4">
        <f t="shared" si="166"/>
        <v>7</v>
      </c>
      <c r="F1300" s="3" t="str">
        <f t="shared" si="167"/>
        <v>Jul</v>
      </c>
      <c r="G1300" s="4" t="s">
        <v>0</v>
      </c>
      <c r="H1300" s="4" t="s">
        <v>1</v>
      </c>
      <c r="I1300" s="4" t="s">
        <v>2</v>
      </c>
      <c r="J1300" s="4" t="s">
        <v>16</v>
      </c>
      <c r="K1300" s="4" t="s">
        <v>34</v>
      </c>
      <c r="L1300" s="4" t="s">
        <v>35</v>
      </c>
      <c r="M1300" s="6">
        <v>2</v>
      </c>
      <c r="N1300" s="7">
        <v>40.79</v>
      </c>
      <c r="O1300" s="8">
        <v>0</v>
      </c>
      <c r="P1300" s="7">
        <v>14.61</v>
      </c>
      <c r="Q1300" s="7">
        <f t="shared" si="160"/>
        <v>81.58</v>
      </c>
      <c r="R1300" s="7">
        <f t="shared" si="161"/>
        <v>29.22</v>
      </c>
      <c r="S1300" s="7">
        <f t="shared" si="162"/>
        <v>52.36</v>
      </c>
      <c r="T1300" s="9">
        <f t="shared" si="163"/>
        <v>0.64182397646481981</v>
      </c>
      <c r="U1300" s="10">
        <v>1</v>
      </c>
    </row>
    <row r="1301" spans="1:21" ht="15.6" x14ac:dyDescent="0.3">
      <c r="A1301" s="11">
        <v>941</v>
      </c>
      <c r="B1301" s="12">
        <v>46211</v>
      </c>
      <c r="C1301" s="4">
        <f t="shared" si="164"/>
        <v>2026</v>
      </c>
      <c r="D1301" s="5">
        <f t="shared" si="165"/>
        <v>3</v>
      </c>
      <c r="E1301" s="4">
        <f t="shared" si="166"/>
        <v>7</v>
      </c>
      <c r="F1301" s="3" t="str">
        <f t="shared" si="167"/>
        <v>Jul</v>
      </c>
      <c r="G1301" s="13" t="s">
        <v>0</v>
      </c>
      <c r="H1301" s="13" t="s">
        <v>36</v>
      </c>
      <c r="I1301" s="13" t="s">
        <v>19</v>
      </c>
      <c r="J1301" s="13" t="s">
        <v>13</v>
      </c>
      <c r="K1301" s="13" t="s">
        <v>23</v>
      </c>
      <c r="L1301" s="13" t="s">
        <v>51</v>
      </c>
      <c r="M1301" s="14">
        <v>2</v>
      </c>
      <c r="N1301" s="15">
        <v>125.73</v>
      </c>
      <c r="O1301" s="16">
        <v>0.15</v>
      </c>
      <c r="P1301" s="15">
        <v>61.75</v>
      </c>
      <c r="Q1301" s="15">
        <f t="shared" si="160"/>
        <v>213.74100000000001</v>
      </c>
      <c r="R1301" s="15">
        <f t="shared" si="161"/>
        <v>123.5</v>
      </c>
      <c r="S1301" s="15">
        <f t="shared" si="162"/>
        <v>90.241000000000014</v>
      </c>
      <c r="T1301" s="17">
        <f t="shared" si="163"/>
        <v>0.42219789371248384</v>
      </c>
      <c r="U1301" s="18">
        <v>1</v>
      </c>
    </row>
    <row r="1302" spans="1:21" ht="15.6" x14ac:dyDescent="0.3">
      <c r="A1302" s="2">
        <v>2719</v>
      </c>
      <c r="B1302" s="3">
        <v>46211</v>
      </c>
      <c r="C1302" s="4">
        <f t="shared" si="164"/>
        <v>2026</v>
      </c>
      <c r="D1302" s="5">
        <f t="shared" si="165"/>
        <v>3</v>
      </c>
      <c r="E1302" s="4">
        <f t="shared" si="166"/>
        <v>7</v>
      </c>
      <c r="F1302" s="3" t="str">
        <f t="shared" si="167"/>
        <v>Jul</v>
      </c>
      <c r="G1302" s="4" t="s">
        <v>0</v>
      </c>
      <c r="H1302" s="4" t="s">
        <v>50</v>
      </c>
      <c r="I1302" s="4" t="s">
        <v>2</v>
      </c>
      <c r="J1302" s="4" t="s">
        <v>16</v>
      </c>
      <c r="K1302" s="4" t="s">
        <v>14</v>
      </c>
      <c r="L1302" s="4" t="s">
        <v>48</v>
      </c>
      <c r="M1302" s="6">
        <v>1</v>
      </c>
      <c r="N1302" s="7">
        <v>164.92</v>
      </c>
      <c r="O1302" s="8">
        <v>0</v>
      </c>
      <c r="P1302" s="7">
        <v>89.47</v>
      </c>
      <c r="Q1302" s="7">
        <f t="shared" si="160"/>
        <v>164.92</v>
      </c>
      <c r="R1302" s="7">
        <f t="shared" si="161"/>
        <v>89.47</v>
      </c>
      <c r="S1302" s="7">
        <f t="shared" si="162"/>
        <v>75.449999999999989</v>
      </c>
      <c r="T1302" s="9">
        <f t="shared" si="163"/>
        <v>0.45749454280863444</v>
      </c>
      <c r="U1302" s="10">
        <v>1</v>
      </c>
    </row>
    <row r="1303" spans="1:21" ht="15.6" x14ac:dyDescent="0.3">
      <c r="A1303" s="11">
        <v>3833</v>
      </c>
      <c r="B1303" s="12">
        <v>46211</v>
      </c>
      <c r="C1303" s="4">
        <f t="shared" si="164"/>
        <v>2026</v>
      </c>
      <c r="D1303" s="5">
        <f t="shared" si="165"/>
        <v>3</v>
      </c>
      <c r="E1303" s="4">
        <f t="shared" si="166"/>
        <v>7</v>
      </c>
      <c r="F1303" s="3" t="str">
        <f t="shared" si="167"/>
        <v>Jul</v>
      </c>
      <c r="G1303" s="13" t="s">
        <v>6</v>
      </c>
      <c r="H1303" s="13" t="s">
        <v>27</v>
      </c>
      <c r="I1303" s="13" t="s">
        <v>19</v>
      </c>
      <c r="J1303" s="13" t="s">
        <v>13</v>
      </c>
      <c r="K1303" s="13" t="s">
        <v>4</v>
      </c>
      <c r="L1303" s="13" t="s">
        <v>30</v>
      </c>
      <c r="M1303" s="14">
        <v>5</v>
      </c>
      <c r="N1303" s="15">
        <v>103.91</v>
      </c>
      <c r="O1303" s="16">
        <v>0</v>
      </c>
      <c r="P1303" s="15">
        <v>51.19</v>
      </c>
      <c r="Q1303" s="15">
        <f t="shared" si="160"/>
        <v>519.54999999999995</v>
      </c>
      <c r="R1303" s="15">
        <f t="shared" si="161"/>
        <v>255.95</v>
      </c>
      <c r="S1303" s="15">
        <f t="shared" si="162"/>
        <v>263.59999999999997</v>
      </c>
      <c r="T1303" s="17">
        <f t="shared" si="163"/>
        <v>0.50736214031373306</v>
      </c>
      <c r="U1303" s="18">
        <v>1</v>
      </c>
    </row>
    <row r="1304" spans="1:21" ht="15.6" x14ac:dyDescent="0.3">
      <c r="A1304" s="2">
        <v>211</v>
      </c>
      <c r="B1304" s="3">
        <v>46212</v>
      </c>
      <c r="C1304" s="4">
        <f t="shared" si="164"/>
        <v>2026</v>
      </c>
      <c r="D1304" s="5">
        <f t="shared" si="165"/>
        <v>3</v>
      </c>
      <c r="E1304" s="4">
        <f t="shared" si="166"/>
        <v>7</v>
      </c>
      <c r="F1304" s="3" t="str">
        <f t="shared" si="167"/>
        <v>Jul</v>
      </c>
      <c r="G1304" s="4" t="s">
        <v>11</v>
      </c>
      <c r="H1304" s="4" t="s">
        <v>52</v>
      </c>
      <c r="I1304" s="4" t="s">
        <v>8</v>
      </c>
      <c r="J1304" s="4" t="s">
        <v>16</v>
      </c>
      <c r="K1304" s="4" t="s">
        <v>4</v>
      </c>
      <c r="L1304" s="4" t="s">
        <v>22</v>
      </c>
      <c r="M1304" s="6">
        <v>10</v>
      </c>
      <c r="N1304" s="7">
        <v>49.69</v>
      </c>
      <c r="O1304" s="8">
        <v>0.1</v>
      </c>
      <c r="P1304" s="7">
        <v>21.82</v>
      </c>
      <c r="Q1304" s="7">
        <f t="shared" si="160"/>
        <v>447.21</v>
      </c>
      <c r="R1304" s="7">
        <f t="shared" si="161"/>
        <v>218.2</v>
      </c>
      <c r="S1304" s="7">
        <f t="shared" si="162"/>
        <v>229.01</v>
      </c>
      <c r="T1304" s="9">
        <f t="shared" si="163"/>
        <v>0.51208604458755391</v>
      </c>
      <c r="U1304" s="10">
        <v>1</v>
      </c>
    </row>
    <row r="1305" spans="1:21" ht="15.6" x14ac:dyDescent="0.3">
      <c r="A1305" s="11">
        <v>392</v>
      </c>
      <c r="B1305" s="12">
        <v>46212</v>
      </c>
      <c r="C1305" s="4">
        <f t="shared" si="164"/>
        <v>2026</v>
      </c>
      <c r="D1305" s="5">
        <f t="shared" si="165"/>
        <v>3</v>
      </c>
      <c r="E1305" s="4">
        <f t="shared" si="166"/>
        <v>7</v>
      </c>
      <c r="F1305" s="3" t="str">
        <f t="shared" si="167"/>
        <v>Jul</v>
      </c>
      <c r="G1305" s="13" t="s">
        <v>20</v>
      </c>
      <c r="H1305" s="13" t="s">
        <v>31</v>
      </c>
      <c r="I1305" s="13" t="s">
        <v>19</v>
      </c>
      <c r="J1305" s="13" t="s">
        <v>3</v>
      </c>
      <c r="K1305" s="13" t="s">
        <v>9</v>
      </c>
      <c r="L1305" s="13" t="s">
        <v>10</v>
      </c>
      <c r="M1305" s="14">
        <v>3</v>
      </c>
      <c r="N1305" s="15">
        <v>94.19</v>
      </c>
      <c r="O1305" s="16">
        <v>0</v>
      </c>
      <c r="P1305" s="15">
        <v>44.1</v>
      </c>
      <c r="Q1305" s="15">
        <f t="shared" si="160"/>
        <v>282.57</v>
      </c>
      <c r="R1305" s="15">
        <f t="shared" si="161"/>
        <v>132.30000000000001</v>
      </c>
      <c r="S1305" s="15">
        <f t="shared" si="162"/>
        <v>150.26999999999998</v>
      </c>
      <c r="T1305" s="17">
        <f t="shared" si="163"/>
        <v>0.53179743072512997</v>
      </c>
      <c r="U1305" s="18">
        <v>1</v>
      </c>
    </row>
    <row r="1306" spans="1:21" ht="15.6" x14ac:dyDescent="0.3">
      <c r="A1306" s="2">
        <v>1302</v>
      </c>
      <c r="B1306" s="3">
        <v>46212</v>
      </c>
      <c r="C1306" s="4">
        <f t="shared" si="164"/>
        <v>2026</v>
      </c>
      <c r="D1306" s="5">
        <f t="shared" si="165"/>
        <v>3</v>
      </c>
      <c r="E1306" s="4">
        <f t="shared" si="166"/>
        <v>7</v>
      </c>
      <c r="F1306" s="3" t="str">
        <f t="shared" si="167"/>
        <v>Jul</v>
      </c>
      <c r="G1306" s="4" t="s">
        <v>6</v>
      </c>
      <c r="H1306" s="4" t="s">
        <v>49</v>
      </c>
      <c r="I1306" s="4" t="s">
        <v>19</v>
      </c>
      <c r="J1306" s="4" t="s">
        <v>3</v>
      </c>
      <c r="K1306" s="4" t="s">
        <v>14</v>
      </c>
      <c r="L1306" s="4" t="s">
        <v>32</v>
      </c>
      <c r="M1306" s="6">
        <v>1</v>
      </c>
      <c r="N1306" s="7">
        <v>46.87</v>
      </c>
      <c r="O1306" s="8">
        <v>0</v>
      </c>
      <c r="P1306" s="7">
        <v>18.649999999999999</v>
      </c>
      <c r="Q1306" s="7">
        <f t="shared" si="160"/>
        <v>46.87</v>
      </c>
      <c r="R1306" s="7">
        <f t="shared" si="161"/>
        <v>18.649999999999999</v>
      </c>
      <c r="S1306" s="7">
        <f t="shared" si="162"/>
        <v>28.22</v>
      </c>
      <c r="T1306" s="9">
        <f t="shared" si="163"/>
        <v>0.60209088969490077</v>
      </c>
      <c r="U1306" s="10">
        <v>1</v>
      </c>
    </row>
    <row r="1307" spans="1:21" ht="15.6" x14ac:dyDescent="0.3">
      <c r="A1307" s="11">
        <v>1366</v>
      </c>
      <c r="B1307" s="12">
        <v>46212</v>
      </c>
      <c r="C1307" s="4">
        <f t="shared" si="164"/>
        <v>2026</v>
      </c>
      <c r="D1307" s="5">
        <f t="shared" si="165"/>
        <v>3</v>
      </c>
      <c r="E1307" s="4">
        <f t="shared" si="166"/>
        <v>7</v>
      </c>
      <c r="F1307" s="3" t="str">
        <f t="shared" si="167"/>
        <v>Jul</v>
      </c>
      <c r="G1307" s="13" t="s">
        <v>11</v>
      </c>
      <c r="H1307" s="13" t="s">
        <v>52</v>
      </c>
      <c r="I1307" s="13" t="s">
        <v>2</v>
      </c>
      <c r="J1307" s="13" t="s">
        <v>3</v>
      </c>
      <c r="K1307" s="13" t="s">
        <v>14</v>
      </c>
      <c r="L1307" s="13" t="s">
        <v>15</v>
      </c>
      <c r="M1307" s="14">
        <v>1</v>
      </c>
      <c r="N1307" s="15">
        <v>36.99</v>
      </c>
      <c r="O1307" s="16">
        <v>0.1</v>
      </c>
      <c r="P1307" s="15">
        <v>13.2</v>
      </c>
      <c r="Q1307" s="15">
        <f t="shared" si="160"/>
        <v>33.291000000000004</v>
      </c>
      <c r="R1307" s="15">
        <f t="shared" si="161"/>
        <v>13.2</v>
      </c>
      <c r="S1307" s="15">
        <f t="shared" si="162"/>
        <v>20.091000000000005</v>
      </c>
      <c r="T1307" s="17">
        <f t="shared" si="163"/>
        <v>0.60349644047940887</v>
      </c>
      <c r="U1307" s="18">
        <v>1</v>
      </c>
    </row>
    <row r="1308" spans="1:21" ht="15.6" x14ac:dyDescent="0.3">
      <c r="A1308" s="2">
        <v>1974</v>
      </c>
      <c r="B1308" s="3">
        <v>46212</v>
      </c>
      <c r="C1308" s="4">
        <f t="shared" si="164"/>
        <v>2026</v>
      </c>
      <c r="D1308" s="5">
        <f t="shared" si="165"/>
        <v>3</v>
      </c>
      <c r="E1308" s="4">
        <f t="shared" si="166"/>
        <v>7</v>
      </c>
      <c r="F1308" s="3" t="str">
        <f t="shared" si="167"/>
        <v>Jul</v>
      </c>
      <c r="G1308" s="4" t="s">
        <v>0</v>
      </c>
      <c r="H1308" s="4" t="s">
        <v>50</v>
      </c>
      <c r="I1308" s="4" t="s">
        <v>2</v>
      </c>
      <c r="J1308" s="4" t="s">
        <v>3</v>
      </c>
      <c r="K1308" s="4" t="s">
        <v>14</v>
      </c>
      <c r="L1308" s="4" t="s">
        <v>44</v>
      </c>
      <c r="M1308" s="6">
        <v>1</v>
      </c>
      <c r="N1308" s="7">
        <v>135.44</v>
      </c>
      <c r="O1308" s="8">
        <v>0</v>
      </c>
      <c r="P1308" s="7">
        <v>65.48</v>
      </c>
      <c r="Q1308" s="7">
        <f t="shared" si="160"/>
        <v>135.44</v>
      </c>
      <c r="R1308" s="7">
        <f t="shared" si="161"/>
        <v>65.48</v>
      </c>
      <c r="S1308" s="7">
        <f t="shared" si="162"/>
        <v>69.959999999999994</v>
      </c>
      <c r="T1308" s="9">
        <f t="shared" si="163"/>
        <v>0.51653868871825159</v>
      </c>
      <c r="U1308" s="10">
        <v>1</v>
      </c>
    </row>
    <row r="1309" spans="1:21" ht="15.6" x14ac:dyDescent="0.3">
      <c r="A1309" s="11">
        <v>2716</v>
      </c>
      <c r="B1309" s="12">
        <v>46212</v>
      </c>
      <c r="C1309" s="4">
        <f t="shared" si="164"/>
        <v>2026</v>
      </c>
      <c r="D1309" s="5">
        <f t="shared" si="165"/>
        <v>3</v>
      </c>
      <c r="E1309" s="4">
        <f t="shared" si="166"/>
        <v>7</v>
      </c>
      <c r="F1309" s="3" t="str">
        <f t="shared" si="167"/>
        <v>Jul</v>
      </c>
      <c r="G1309" s="13" t="s">
        <v>6</v>
      </c>
      <c r="H1309" s="13" t="s">
        <v>7</v>
      </c>
      <c r="I1309" s="13" t="s">
        <v>2</v>
      </c>
      <c r="J1309" s="13" t="s">
        <v>13</v>
      </c>
      <c r="K1309" s="13" t="s">
        <v>9</v>
      </c>
      <c r="L1309" s="13" t="s">
        <v>10</v>
      </c>
      <c r="M1309" s="14">
        <v>3</v>
      </c>
      <c r="N1309" s="15">
        <v>92.25</v>
      </c>
      <c r="O1309" s="16">
        <v>0</v>
      </c>
      <c r="P1309" s="15">
        <v>46.27</v>
      </c>
      <c r="Q1309" s="15">
        <f t="shared" si="160"/>
        <v>276.75</v>
      </c>
      <c r="R1309" s="15">
        <f t="shared" si="161"/>
        <v>138.81</v>
      </c>
      <c r="S1309" s="15">
        <f t="shared" si="162"/>
        <v>137.94</v>
      </c>
      <c r="T1309" s="17">
        <f t="shared" si="163"/>
        <v>0.49842818428184282</v>
      </c>
      <c r="U1309" s="18">
        <v>1</v>
      </c>
    </row>
    <row r="1310" spans="1:21" ht="15.6" x14ac:dyDescent="0.3">
      <c r="A1310" s="2">
        <v>3161</v>
      </c>
      <c r="B1310" s="3">
        <v>46212</v>
      </c>
      <c r="C1310" s="4">
        <f t="shared" si="164"/>
        <v>2026</v>
      </c>
      <c r="D1310" s="5">
        <f t="shared" si="165"/>
        <v>3</v>
      </c>
      <c r="E1310" s="4">
        <f t="shared" si="166"/>
        <v>7</v>
      </c>
      <c r="F1310" s="3" t="str">
        <f t="shared" si="167"/>
        <v>Jul</v>
      </c>
      <c r="G1310" s="4" t="s">
        <v>11</v>
      </c>
      <c r="H1310" s="4" t="s">
        <v>25</v>
      </c>
      <c r="I1310" s="4" t="s">
        <v>2</v>
      </c>
      <c r="J1310" s="4" t="s">
        <v>13</v>
      </c>
      <c r="K1310" s="4" t="s">
        <v>23</v>
      </c>
      <c r="L1310" s="4" t="s">
        <v>29</v>
      </c>
      <c r="M1310" s="6">
        <v>2</v>
      </c>
      <c r="N1310" s="7">
        <v>192.6</v>
      </c>
      <c r="O1310" s="8">
        <v>0</v>
      </c>
      <c r="P1310" s="7">
        <v>104.89</v>
      </c>
      <c r="Q1310" s="7">
        <f t="shared" si="160"/>
        <v>385.2</v>
      </c>
      <c r="R1310" s="7">
        <f t="shared" si="161"/>
        <v>209.78</v>
      </c>
      <c r="S1310" s="7">
        <f t="shared" si="162"/>
        <v>175.42</v>
      </c>
      <c r="T1310" s="9">
        <f t="shared" si="163"/>
        <v>0.45539979231568017</v>
      </c>
      <c r="U1310" s="10">
        <v>1</v>
      </c>
    </row>
    <row r="1311" spans="1:21" ht="15.6" x14ac:dyDescent="0.3">
      <c r="A1311" s="11">
        <v>3240</v>
      </c>
      <c r="B1311" s="12">
        <v>46212</v>
      </c>
      <c r="C1311" s="4">
        <f t="shared" si="164"/>
        <v>2026</v>
      </c>
      <c r="D1311" s="5">
        <f t="shared" si="165"/>
        <v>3</v>
      </c>
      <c r="E1311" s="4">
        <f t="shared" si="166"/>
        <v>7</v>
      </c>
      <c r="F1311" s="3" t="str">
        <f t="shared" si="167"/>
        <v>Jul</v>
      </c>
      <c r="G1311" s="13" t="s">
        <v>20</v>
      </c>
      <c r="H1311" s="13" t="s">
        <v>33</v>
      </c>
      <c r="I1311" s="13" t="s">
        <v>2</v>
      </c>
      <c r="J1311" s="13" t="s">
        <v>3</v>
      </c>
      <c r="K1311" s="13" t="s">
        <v>4</v>
      </c>
      <c r="L1311" s="13" t="s">
        <v>26</v>
      </c>
      <c r="M1311" s="14">
        <v>1</v>
      </c>
      <c r="N1311" s="15">
        <v>39.94</v>
      </c>
      <c r="O1311" s="16">
        <v>0</v>
      </c>
      <c r="P1311" s="15">
        <v>16.89</v>
      </c>
      <c r="Q1311" s="15">
        <f t="shared" si="160"/>
        <v>39.94</v>
      </c>
      <c r="R1311" s="15">
        <f t="shared" si="161"/>
        <v>16.89</v>
      </c>
      <c r="S1311" s="15">
        <f t="shared" si="162"/>
        <v>23.049999999999997</v>
      </c>
      <c r="T1311" s="17">
        <f t="shared" si="163"/>
        <v>0.57711567351026538</v>
      </c>
      <c r="U1311" s="18">
        <v>1</v>
      </c>
    </row>
    <row r="1312" spans="1:21" ht="15.6" x14ac:dyDescent="0.3">
      <c r="A1312" s="2">
        <v>3682</v>
      </c>
      <c r="B1312" s="3">
        <v>46212</v>
      </c>
      <c r="C1312" s="4">
        <f t="shared" si="164"/>
        <v>2026</v>
      </c>
      <c r="D1312" s="5">
        <f t="shared" si="165"/>
        <v>3</v>
      </c>
      <c r="E1312" s="4">
        <f t="shared" si="166"/>
        <v>7</v>
      </c>
      <c r="F1312" s="3" t="str">
        <f t="shared" si="167"/>
        <v>Jul</v>
      </c>
      <c r="G1312" s="4" t="s">
        <v>11</v>
      </c>
      <c r="H1312" s="4" t="s">
        <v>12</v>
      </c>
      <c r="I1312" s="4" t="s">
        <v>2</v>
      </c>
      <c r="J1312" s="4" t="s">
        <v>3</v>
      </c>
      <c r="K1312" s="4" t="s">
        <v>9</v>
      </c>
      <c r="L1312" s="4" t="s">
        <v>37</v>
      </c>
      <c r="M1312" s="6">
        <v>3</v>
      </c>
      <c r="N1312" s="7">
        <v>150.61000000000001</v>
      </c>
      <c r="O1312" s="8">
        <v>0</v>
      </c>
      <c r="P1312" s="7">
        <v>79.900000000000006</v>
      </c>
      <c r="Q1312" s="7">
        <f t="shared" si="160"/>
        <v>451.83000000000004</v>
      </c>
      <c r="R1312" s="7">
        <f t="shared" si="161"/>
        <v>239.70000000000002</v>
      </c>
      <c r="S1312" s="7">
        <f t="shared" si="162"/>
        <v>212.13000000000002</v>
      </c>
      <c r="T1312" s="9">
        <f t="shared" si="163"/>
        <v>0.46949073766682159</v>
      </c>
      <c r="U1312" s="10">
        <v>1</v>
      </c>
    </row>
    <row r="1313" spans="1:21" ht="15.6" x14ac:dyDescent="0.3">
      <c r="A1313" s="11">
        <v>4725</v>
      </c>
      <c r="B1313" s="12">
        <v>46212</v>
      </c>
      <c r="C1313" s="4">
        <f t="shared" si="164"/>
        <v>2026</v>
      </c>
      <c r="D1313" s="5">
        <f t="shared" si="165"/>
        <v>3</v>
      </c>
      <c r="E1313" s="4">
        <f t="shared" si="166"/>
        <v>7</v>
      </c>
      <c r="F1313" s="3" t="str">
        <f t="shared" si="167"/>
        <v>Jul</v>
      </c>
      <c r="G1313" s="13" t="s">
        <v>20</v>
      </c>
      <c r="H1313" s="13" t="s">
        <v>47</v>
      </c>
      <c r="I1313" s="13" t="s">
        <v>2</v>
      </c>
      <c r="J1313" s="13" t="s">
        <v>3</v>
      </c>
      <c r="K1313" s="13" t="s">
        <v>9</v>
      </c>
      <c r="L1313" s="13" t="s">
        <v>46</v>
      </c>
      <c r="M1313" s="14">
        <v>2</v>
      </c>
      <c r="N1313" s="15">
        <v>71.069999999999993</v>
      </c>
      <c r="O1313" s="16">
        <v>0</v>
      </c>
      <c r="P1313" s="15">
        <v>31.57</v>
      </c>
      <c r="Q1313" s="15">
        <f t="shared" si="160"/>
        <v>142.13999999999999</v>
      </c>
      <c r="R1313" s="15">
        <f t="shared" si="161"/>
        <v>63.14</v>
      </c>
      <c r="S1313" s="15">
        <f t="shared" si="162"/>
        <v>78.999999999999986</v>
      </c>
      <c r="T1313" s="17">
        <f t="shared" si="163"/>
        <v>0.55579006613198245</v>
      </c>
      <c r="U1313" s="18">
        <v>1</v>
      </c>
    </row>
    <row r="1314" spans="1:21" ht="15.6" x14ac:dyDescent="0.3">
      <c r="A1314" s="2">
        <v>758</v>
      </c>
      <c r="B1314" s="3">
        <v>46213</v>
      </c>
      <c r="C1314" s="4">
        <f t="shared" si="164"/>
        <v>2026</v>
      </c>
      <c r="D1314" s="5">
        <f t="shared" si="165"/>
        <v>3</v>
      </c>
      <c r="E1314" s="4">
        <f t="shared" si="166"/>
        <v>7</v>
      </c>
      <c r="F1314" s="3" t="str">
        <f t="shared" si="167"/>
        <v>Jul</v>
      </c>
      <c r="G1314" s="4" t="s">
        <v>0</v>
      </c>
      <c r="H1314" s="4" t="s">
        <v>1</v>
      </c>
      <c r="I1314" s="4" t="s">
        <v>19</v>
      </c>
      <c r="J1314" s="4" t="s">
        <v>13</v>
      </c>
      <c r="K1314" s="4" t="s">
        <v>4</v>
      </c>
      <c r="L1314" s="4" t="s">
        <v>22</v>
      </c>
      <c r="M1314" s="6">
        <v>1</v>
      </c>
      <c r="N1314" s="7">
        <v>50.78</v>
      </c>
      <c r="O1314" s="8">
        <v>0</v>
      </c>
      <c r="P1314" s="7">
        <v>22.29</v>
      </c>
      <c r="Q1314" s="7">
        <f t="shared" si="160"/>
        <v>50.78</v>
      </c>
      <c r="R1314" s="7">
        <f t="shared" si="161"/>
        <v>22.29</v>
      </c>
      <c r="S1314" s="7">
        <f t="shared" si="162"/>
        <v>28.490000000000002</v>
      </c>
      <c r="T1314" s="9">
        <f t="shared" si="163"/>
        <v>0.56104765655769995</v>
      </c>
      <c r="U1314" s="10">
        <v>1</v>
      </c>
    </row>
    <row r="1315" spans="1:21" ht="15.6" x14ac:dyDescent="0.3">
      <c r="A1315" s="11">
        <v>1910</v>
      </c>
      <c r="B1315" s="12">
        <v>46213</v>
      </c>
      <c r="C1315" s="4">
        <f t="shared" si="164"/>
        <v>2026</v>
      </c>
      <c r="D1315" s="5">
        <f t="shared" si="165"/>
        <v>3</v>
      </c>
      <c r="E1315" s="4">
        <f t="shared" si="166"/>
        <v>7</v>
      </c>
      <c r="F1315" s="3" t="str">
        <f t="shared" si="167"/>
        <v>Jul</v>
      </c>
      <c r="G1315" s="13" t="s">
        <v>0</v>
      </c>
      <c r="H1315" s="13" t="s">
        <v>50</v>
      </c>
      <c r="I1315" s="13" t="s">
        <v>2</v>
      </c>
      <c r="J1315" s="13" t="s">
        <v>3</v>
      </c>
      <c r="K1315" s="13" t="s">
        <v>9</v>
      </c>
      <c r="L1315" s="13" t="s">
        <v>17</v>
      </c>
      <c r="M1315" s="14">
        <v>2</v>
      </c>
      <c r="N1315" s="15">
        <v>141.51</v>
      </c>
      <c r="O1315" s="16">
        <v>0.05</v>
      </c>
      <c r="P1315" s="15">
        <v>77.040000000000006</v>
      </c>
      <c r="Q1315" s="15">
        <f t="shared" si="160"/>
        <v>268.86899999999997</v>
      </c>
      <c r="R1315" s="15">
        <f t="shared" si="161"/>
        <v>154.08000000000001</v>
      </c>
      <c r="S1315" s="15">
        <f t="shared" si="162"/>
        <v>114.78899999999996</v>
      </c>
      <c r="T1315" s="17">
        <f t="shared" si="163"/>
        <v>0.42693281858451504</v>
      </c>
      <c r="U1315" s="18">
        <v>1</v>
      </c>
    </row>
    <row r="1316" spans="1:21" ht="15.6" x14ac:dyDescent="0.3">
      <c r="A1316" s="2">
        <v>1941</v>
      </c>
      <c r="B1316" s="3">
        <v>46213</v>
      </c>
      <c r="C1316" s="4">
        <f t="shared" si="164"/>
        <v>2026</v>
      </c>
      <c r="D1316" s="5">
        <f t="shared" si="165"/>
        <v>3</v>
      </c>
      <c r="E1316" s="4">
        <f t="shared" si="166"/>
        <v>7</v>
      </c>
      <c r="F1316" s="3" t="str">
        <f t="shared" si="167"/>
        <v>Jul</v>
      </c>
      <c r="G1316" s="4" t="s">
        <v>6</v>
      </c>
      <c r="H1316" s="4" t="s">
        <v>43</v>
      </c>
      <c r="I1316" s="4" t="s">
        <v>28</v>
      </c>
      <c r="J1316" s="4" t="s">
        <v>3</v>
      </c>
      <c r="K1316" s="4" t="s">
        <v>9</v>
      </c>
      <c r="L1316" s="4" t="s">
        <v>37</v>
      </c>
      <c r="M1316" s="6">
        <v>1</v>
      </c>
      <c r="N1316" s="7">
        <v>156.44</v>
      </c>
      <c r="O1316" s="8">
        <v>0.1</v>
      </c>
      <c r="P1316" s="7">
        <v>80.72</v>
      </c>
      <c r="Q1316" s="7">
        <f t="shared" si="160"/>
        <v>140.79599999999999</v>
      </c>
      <c r="R1316" s="7">
        <f t="shared" si="161"/>
        <v>80.72</v>
      </c>
      <c r="S1316" s="7">
        <f t="shared" si="162"/>
        <v>60.075999999999993</v>
      </c>
      <c r="T1316" s="9">
        <f t="shared" si="163"/>
        <v>0.42668825818915307</v>
      </c>
      <c r="U1316" s="10">
        <v>1</v>
      </c>
    </row>
    <row r="1317" spans="1:21" ht="15.6" x14ac:dyDescent="0.3">
      <c r="A1317" s="11">
        <v>2324</v>
      </c>
      <c r="B1317" s="12">
        <v>46213</v>
      </c>
      <c r="C1317" s="4">
        <f t="shared" si="164"/>
        <v>2026</v>
      </c>
      <c r="D1317" s="5">
        <f t="shared" si="165"/>
        <v>3</v>
      </c>
      <c r="E1317" s="4">
        <f t="shared" si="166"/>
        <v>7</v>
      </c>
      <c r="F1317" s="3" t="str">
        <f t="shared" si="167"/>
        <v>Jul</v>
      </c>
      <c r="G1317" s="13" t="s">
        <v>6</v>
      </c>
      <c r="H1317" s="13" t="s">
        <v>43</v>
      </c>
      <c r="I1317" s="13" t="s">
        <v>2</v>
      </c>
      <c r="J1317" s="13" t="s">
        <v>13</v>
      </c>
      <c r="K1317" s="13" t="s">
        <v>34</v>
      </c>
      <c r="L1317" s="13" t="s">
        <v>45</v>
      </c>
      <c r="M1317" s="14">
        <v>2</v>
      </c>
      <c r="N1317" s="15">
        <v>51.75</v>
      </c>
      <c r="O1317" s="16">
        <v>0</v>
      </c>
      <c r="P1317" s="15">
        <v>21.4</v>
      </c>
      <c r="Q1317" s="15">
        <f t="shared" si="160"/>
        <v>103.5</v>
      </c>
      <c r="R1317" s="15">
        <f t="shared" si="161"/>
        <v>42.8</v>
      </c>
      <c r="S1317" s="15">
        <f t="shared" si="162"/>
        <v>60.7</v>
      </c>
      <c r="T1317" s="17">
        <f t="shared" si="163"/>
        <v>0.58647342995169083</v>
      </c>
      <c r="U1317" s="18">
        <v>1</v>
      </c>
    </row>
    <row r="1318" spans="1:21" ht="15.6" x14ac:dyDescent="0.3">
      <c r="A1318" s="2">
        <v>2869</v>
      </c>
      <c r="B1318" s="3">
        <v>46213</v>
      </c>
      <c r="C1318" s="4">
        <f t="shared" si="164"/>
        <v>2026</v>
      </c>
      <c r="D1318" s="5">
        <f t="shared" si="165"/>
        <v>3</v>
      </c>
      <c r="E1318" s="4">
        <f t="shared" si="166"/>
        <v>7</v>
      </c>
      <c r="F1318" s="3" t="str">
        <f t="shared" si="167"/>
        <v>Jul</v>
      </c>
      <c r="G1318" s="4" t="s">
        <v>11</v>
      </c>
      <c r="H1318" s="4" t="s">
        <v>25</v>
      </c>
      <c r="I1318" s="4" t="s">
        <v>28</v>
      </c>
      <c r="J1318" s="4" t="s">
        <v>13</v>
      </c>
      <c r="K1318" s="4" t="s">
        <v>23</v>
      </c>
      <c r="L1318" s="4" t="s">
        <v>40</v>
      </c>
      <c r="M1318" s="6">
        <v>1</v>
      </c>
      <c r="N1318" s="7">
        <v>82.23</v>
      </c>
      <c r="O1318" s="8">
        <v>0.1</v>
      </c>
      <c r="P1318" s="7">
        <v>38.340000000000003</v>
      </c>
      <c r="Q1318" s="7">
        <f t="shared" si="160"/>
        <v>74.007000000000005</v>
      </c>
      <c r="R1318" s="7">
        <f t="shared" si="161"/>
        <v>38.340000000000003</v>
      </c>
      <c r="S1318" s="7">
        <f t="shared" si="162"/>
        <v>35.667000000000002</v>
      </c>
      <c r="T1318" s="9">
        <f t="shared" si="163"/>
        <v>0.48194089748267055</v>
      </c>
      <c r="U1318" s="10">
        <v>1</v>
      </c>
    </row>
    <row r="1319" spans="1:21" ht="15.6" x14ac:dyDescent="0.3">
      <c r="A1319" s="11">
        <v>3236</v>
      </c>
      <c r="B1319" s="12">
        <v>46213</v>
      </c>
      <c r="C1319" s="4">
        <f t="shared" si="164"/>
        <v>2026</v>
      </c>
      <c r="D1319" s="5">
        <f t="shared" si="165"/>
        <v>3</v>
      </c>
      <c r="E1319" s="4">
        <f t="shared" si="166"/>
        <v>7</v>
      </c>
      <c r="F1319" s="3" t="str">
        <f t="shared" si="167"/>
        <v>Jul</v>
      </c>
      <c r="G1319" s="13" t="s">
        <v>6</v>
      </c>
      <c r="H1319" s="13" t="s">
        <v>27</v>
      </c>
      <c r="I1319" s="13" t="s">
        <v>2</v>
      </c>
      <c r="J1319" s="13" t="s">
        <v>13</v>
      </c>
      <c r="K1319" s="13" t="s">
        <v>9</v>
      </c>
      <c r="L1319" s="13" t="s">
        <v>17</v>
      </c>
      <c r="M1319" s="14">
        <v>1</v>
      </c>
      <c r="N1319" s="15">
        <v>144.16999999999999</v>
      </c>
      <c r="O1319" s="16">
        <v>0.1</v>
      </c>
      <c r="P1319" s="15">
        <v>78.13</v>
      </c>
      <c r="Q1319" s="15">
        <f t="shared" si="160"/>
        <v>129.75299999999999</v>
      </c>
      <c r="R1319" s="15">
        <f t="shared" si="161"/>
        <v>78.13</v>
      </c>
      <c r="S1319" s="15">
        <f t="shared" si="162"/>
        <v>51.62299999999999</v>
      </c>
      <c r="T1319" s="17">
        <f t="shared" si="163"/>
        <v>0.39785592625989374</v>
      </c>
      <c r="U1319" s="18">
        <v>1</v>
      </c>
    </row>
    <row r="1320" spans="1:21" ht="15.6" x14ac:dyDescent="0.3">
      <c r="A1320" s="2">
        <v>3582</v>
      </c>
      <c r="B1320" s="3">
        <v>46213</v>
      </c>
      <c r="C1320" s="4">
        <f t="shared" si="164"/>
        <v>2026</v>
      </c>
      <c r="D1320" s="5">
        <f t="shared" si="165"/>
        <v>3</v>
      </c>
      <c r="E1320" s="4">
        <f t="shared" si="166"/>
        <v>7</v>
      </c>
      <c r="F1320" s="3" t="str">
        <f t="shared" si="167"/>
        <v>Jul</v>
      </c>
      <c r="G1320" s="4" t="s">
        <v>6</v>
      </c>
      <c r="H1320" s="4" t="s">
        <v>43</v>
      </c>
      <c r="I1320" s="4" t="s">
        <v>2</v>
      </c>
      <c r="J1320" s="4" t="s">
        <v>3</v>
      </c>
      <c r="K1320" s="4" t="s">
        <v>23</v>
      </c>
      <c r="L1320" s="4" t="s">
        <v>40</v>
      </c>
      <c r="M1320" s="6">
        <v>4</v>
      </c>
      <c r="N1320" s="7">
        <v>82.47</v>
      </c>
      <c r="O1320" s="8">
        <v>0</v>
      </c>
      <c r="P1320" s="7">
        <v>40.22</v>
      </c>
      <c r="Q1320" s="7">
        <f t="shared" si="160"/>
        <v>329.88</v>
      </c>
      <c r="R1320" s="7">
        <f t="shared" si="161"/>
        <v>160.88</v>
      </c>
      <c r="S1320" s="7">
        <f t="shared" si="162"/>
        <v>169</v>
      </c>
      <c r="T1320" s="9">
        <f t="shared" si="163"/>
        <v>0.51230750575967021</v>
      </c>
      <c r="U1320" s="10">
        <v>1</v>
      </c>
    </row>
    <row r="1321" spans="1:21" ht="15.6" x14ac:dyDescent="0.3">
      <c r="A1321" s="11">
        <v>3715</v>
      </c>
      <c r="B1321" s="12">
        <v>46213</v>
      </c>
      <c r="C1321" s="4">
        <f t="shared" si="164"/>
        <v>2026</v>
      </c>
      <c r="D1321" s="5">
        <f t="shared" si="165"/>
        <v>3</v>
      </c>
      <c r="E1321" s="4">
        <f t="shared" si="166"/>
        <v>7</v>
      </c>
      <c r="F1321" s="3" t="str">
        <f t="shared" si="167"/>
        <v>Jul</v>
      </c>
      <c r="G1321" s="13" t="s">
        <v>20</v>
      </c>
      <c r="H1321" s="13" t="s">
        <v>33</v>
      </c>
      <c r="I1321" s="13" t="s">
        <v>2</v>
      </c>
      <c r="J1321" s="13" t="s">
        <v>13</v>
      </c>
      <c r="K1321" s="13" t="s">
        <v>23</v>
      </c>
      <c r="L1321" s="13" t="s">
        <v>51</v>
      </c>
      <c r="M1321" s="14">
        <v>1</v>
      </c>
      <c r="N1321" s="15">
        <v>122.14</v>
      </c>
      <c r="O1321" s="16">
        <v>0.15</v>
      </c>
      <c r="P1321" s="15">
        <v>59.87</v>
      </c>
      <c r="Q1321" s="15">
        <f t="shared" si="160"/>
        <v>103.819</v>
      </c>
      <c r="R1321" s="15">
        <f t="shared" si="161"/>
        <v>59.87</v>
      </c>
      <c r="S1321" s="15">
        <f t="shared" si="162"/>
        <v>43.949000000000005</v>
      </c>
      <c r="T1321" s="17">
        <f t="shared" si="163"/>
        <v>0.42332328379198414</v>
      </c>
      <c r="U1321" s="18">
        <v>1</v>
      </c>
    </row>
    <row r="1322" spans="1:21" ht="15.6" x14ac:dyDescent="0.3">
      <c r="A1322" s="2">
        <v>3940</v>
      </c>
      <c r="B1322" s="3">
        <v>46213</v>
      </c>
      <c r="C1322" s="4">
        <f t="shared" si="164"/>
        <v>2026</v>
      </c>
      <c r="D1322" s="5">
        <f t="shared" si="165"/>
        <v>3</v>
      </c>
      <c r="E1322" s="4">
        <f t="shared" si="166"/>
        <v>7</v>
      </c>
      <c r="F1322" s="3" t="str">
        <f t="shared" si="167"/>
        <v>Jul</v>
      </c>
      <c r="G1322" s="4" t="s">
        <v>11</v>
      </c>
      <c r="H1322" s="4" t="s">
        <v>52</v>
      </c>
      <c r="I1322" s="4" t="s">
        <v>19</v>
      </c>
      <c r="J1322" s="4" t="s">
        <v>3</v>
      </c>
      <c r="K1322" s="4" t="s">
        <v>9</v>
      </c>
      <c r="L1322" s="4" t="s">
        <v>17</v>
      </c>
      <c r="M1322" s="6">
        <v>3</v>
      </c>
      <c r="N1322" s="7">
        <v>143.59</v>
      </c>
      <c r="O1322" s="8">
        <v>0</v>
      </c>
      <c r="P1322" s="7">
        <v>78.91</v>
      </c>
      <c r="Q1322" s="7">
        <f t="shared" si="160"/>
        <v>430.77</v>
      </c>
      <c r="R1322" s="7">
        <f t="shared" si="161"/>
        <v>236.73</v>
      </c>
      <c r="S1322" s="7">
        <f t="shared" si="162"/>
        <v>194.04</v>
      </c>
      <c r="T1322" s="9">
        <f t="shared" si="163"/>
        <v>0.45044919562643637</v>
      </c>
      <c r="U1322" s="10">
        <v>1</v>
      </c>
    </row>
    <row r="1323" spans="1:21" ht="15.6" x14ac:dyDescent="0.3">
      <c r="A1323" s="11">
        <v>4760</v>
      </c>
      <c r="B1323" s="12">
        <v>46213</v>
      </c>
      <c r="C1323" s="4">
        <f t="shared" si="164"/>
        <v>2026</v>
      </c>
      <c r="D1323" s="5">
        <f t="shared" si="165"/>
        <v>3</v>
      </c>
      <c r="E1323" s="4">
        <f t="shared" si="166"/>
        <v>7</v>
      </c>
      <c r="F1323" s="3" t="str">
        <f t="shared" si="167"/>
        <v>Jul</v>
      </c>
      <c r="G1323" s="13" t="s">
        <v>20</v>
      </c>
      <c r="H1323" s="13" t="s">
        <v>47</v>
      </c>
      <c r="I1323" s="13" t="s">
        <v>2</v>
      </c>
      <c r="J1323" s="13" t="s">
        <v>16</v>
      </c>
      <c r="K1323" s="13" t="s">
        <v>9</v>
      </c>
      <c r="L1323" s="13" t="s">
        <v>37</v>
      </c>
      <c r="M1323" s="14">
        <v>2</v>
      </c>
      <c r="N1323" s="15">
        <v>157.66</v>
      </c>
      <c r="O1323" s="16">
        <v>0</v>
      </c>
      <c r="P1323" s="15">
        <v>78.760000000000005</v>
      </c>
      <c r="Q1323" s="15">
        <f t="shared" si="160"/>
        <v>315.32</v>
      </c>
      <c r="R1323" s="15">
        <f t="shared" si="161"/>
        <v>157.52000000000001</v>
      </c>
      <c r="S1323" s="15">
        <f t="shared" si="162"/>
        <v>157.79999999999998</v>
      </c>
      <c r="T1323" s="17">
        <f t="shared" si="163"/>
        <v>0.50044399340352652</v>
      </c>
      <c r="U1323" s="18">
        <v>1</v>
      </c>
    </row>
    <row r="1324" spans="1:21" ht="15.6" x14ac:dyDescent="0.3">
      <c r="A1324" s="2">
        <v>4768</v>
      </c>
      <c r="B1324" s="3">
        <v>46213</v>
      </c>
      <c r="C1324" s="4">
        <f t="shared" si="164"/>
        <v>2026</v>
      </c>
      <c r="D1324" s="5">
        <f t="shared" si="165"/>
        <v>3</v>
      </c>
      <c r="E1324" s="4">
        <f t="shared" si="166"/>
        <v>7</v>
      </c>
      <c r="F1324" s="3" t="str">
        <f t="shared" si="167"/>
        <v>Jul</v>
      </c>
      <c r="G1324" s="4" t="s">
        <v>6</v>
      </c>
      <c r="H1324" s="4" t="s">
        <v>7</v>
      </c>
      <c r="I1324" s="4" t="s">
        <v>2</v>
      </c>
      <c r="J1324" s="4" t="s">
        <v>16</v>
      </c>
      <c r="K1324" s="4" t="s">
        <v>4</v>
      </c>
      <c r="L1324" s="4" t="s">
        <v>30</v>
      </c>
      <c r="M1324" s="6">
        <v>1</v>
      </c>
      <c r="N1324" s="7">
        <v>101.58</v>
      </c>
      <c r="O1324" s="8">
        <v>0</v>
      </c>
      <c r="P1324" s="7">
        <v>49.83</v>
      </c>
      <c r="Q1324" s="7">
        <f t="shared" si="160"/>
        <v>101.58</v>
      </c>
      <c r="R1324" s="7">
        <f t="shared" si="161"/>
        <v>49.83</v>
      </c>
      <c r="S1324" s="7">
        <f t="shared" si="162"/>
        <v>51.75</v>
      </c>
      <c r="T1324" s="9">
        <f t="shared" si="163"/>
        <v>0.50945067926757237</v>
      </c>
      <c r="U1324" s="10">
        <v>1</v>
      </c>
    </row>
    <row r="1325" spans="1:21" ht="15.6" x14ac:dyDescent="0.3">
      <c r="A1325" s="11">
        <v>5025</v>
      </c>
      <c r="B1325" s="12">
        <v>46213</v>
      </c>
      <c r="C1325" s="4">
        <f t="shared" si="164"/>
        <v>2026</v>
      </c>
      <c r="D1325" s="5">
        <f t="shared" si="165"/>
        <v>3</v>
      </c>
      <c r="E1325" s="4">
        <f t="shared" si="166"/>
        <v>7</v>
      </c>
      <c r="F1325" s="3" t="str">
        <f t="shared" si="167"/>
        <v>Jul</v>
      </c>
      <c r="G1325" s="13" t="s">
        <v>11</v>
      </c>
      <c r="H1325" s="13" t="s">
        <v>18</v>
      </c>
      <c r="I1325" s="13" t="s">
        <v>2</v>
      </c>
      <c r="J1325" s="13" t="s">
        <v>3</v>
      </c>
      <c r="K1325" s="13" t="s">
        <v>14</v>
      </c>
      <c r="L1325" s="13" t="s">
        <v>48</v>
      </c>
      <c r="M1325" s="14">
        <v>4</v>
      </c>
      <c r="N1325" s="15">
        <v>166.71</v>
      </c>
      <c r="O1325" s="16">
        <v>0</v>
      </c>
      <c r="P1325" s="15">
        <v>86.55</v>
      </c>
      <c r="Q1325" s="15">
        <f t="shared" si="160"/>
        <v>666.84</v>
      </c>
      <c r="R1325" s="15">
        <f t="shared" si="161"/>
        <v>346.2</v>
      </c>
      <c r="S1325" s="15">
        <f t="shared" si="162"/>
        <v>320.64000000000004</v>
      </c>
      <c r="T1325" s="17">
        <f t="shared" si="163"/>
        <v>0.48083498290444487</v>
      </c>
      <c r="U1325" s="18">
        <v>1</v>
      </c>
    </row>
    <row r="1326" spans="1:21" ht="15.6" x14ac:dyDescent="0.3">
      <c r="A1326" s="2">
        <v>165</v>
      </c>
      <c r="B1326" s="3">
        <v>46214</v>
      </c>
      <c r="C1326" s="4">
        <f t="shared" si="164"/>
        <v>2026</v>
      </c>
      <c r="D1326" s="5">
        <f t="shared" si="165"/>
        <v>3</v>
      </c>
      <c r="E1326" s="4">
        <f t="shared" si="166"/>
        <v>7</v>
      </c>
      <c r="F1326" s="3" t="str">
        <f t="shared" si="167"/>
        <v>Jul</v>
      </c>
      <c r="G1326" s="4" t="s">
        <v>6</v>
      </c>
      <c r="H1326" s="4" t="s">
        <v>43</v>
      </c>
      <c r="I1326" s="4" t="s">
        <v>19</v>
      </c>
      <c r="J1326" s="4" t="s">
        <v>13</v>
      </c>
      <c r="K1326" s="4" t="s">
        <v>4</v>
      </c>
      <c r="L1326" s="4" t="s">
        <v>5</v>
      </c>
      <c r="M1326" s="6">
        <v>2</v>
      </c>
      <c r="N1326" s="7">
        <v>83.33</v>
      </c>
      <c r="O1326" s="8">
        <v>0</v>
      </c>
      <c r="P1326" s="7">
        <v>42.11</v>
      </c>
      <c r="Q1326" s="7">
        <f t="shared" si="160"/>
        <v>166.66</v>
      </c>
      <c r="R1326" s="7">
        <f t="shared" si="161"/>
        <v>84.22</v>
      </c>
      <c r="S1326" s="7">
        <f t="shared" si="162"/>
        <v>82.44</v>
      </c>
      <c r="T1326" s="9">
        <f t="shared" si="163"/>
        <v>0.49465978639145564</v>
      </c>
      <c r="U1326" s="10">
        <v>1</v>
      </c>
    </row>
    <row r="1327" spans="1:21" ht="15.6" x14ac:dyDescent="0.3">
      <c r="A1327" s="11">
        <v>198</v>
      </c>
      <c r="B1327" s="12">
        <v>46214</v>
      </c>
      <c r="C1327" s="4">
        <f t="shared" si="164"/>
        <v>2026</v>
      </c>
      <c r="D1327" s="5">
        <f t="shared" si="165"/>
        <v>3</v>
      </c>
      <c r="E1327" s="4">
        <f t="shared" si="166"/>
        <v>7</v>
      </c>
      <c r="F1327" s="3" t="str">
        <f t="shared" si="167"/>
        <v>Jul</v>
      </c>
      <c r="G1327" s="13" t="s">
        <v>0</v>
      </c>
      <c r="H1327" s="13" t="s">
        <v>50</v>
      </c>
      <c r="I1327" s="13" t="s">
        <v>2</v>
      </c>
      <c r="J1327" s="13" t="s">
        <v>13</v>
      </c>
      <c r="K1327" s="13" t="s">
        <v>9</v>
      </c>
      <c r="L1327" s="13" t="s">
        <v>46</v>
      </c>
      <c r="M1327" s="14">
        <v>2</v>
      </c>
      <c r="N1327" s="15">
        <v>71.77</v>
      </c>
      <c r="O1327" s="16">
        <v>0.05</v>
      </c>
      <c r="P1327" s="15">
        <v>32.9</v>
      </c>
      <c r="Q1327" s="15">
        <f t="shared" si="160"/>
        <v>136.363</v>
      </c>
      <c r="R1327" s="15">
        <f t="shared" si="161"/>
        <v>65.8</v>
      </c>
      <c r="S1327" s="15">
        <f t="shared" si="162"/>
        <v>70.563000000000002</v>
      </c>
      <c r="T1327" s="17">
        <f t="shared" si="163"/>
        <v>0.5174644148339359</v>
      </c>
      <c r="U1327" s="18">
        <v>1</v>
      </c>
    </row>
    <row r="1328" spans="1:21" ht="15.6" x14ac:dyDescent="0.3">
      <c r="A1328" s="2">
        <v>1480</v>
      </c>
      <c r="B1328" s="3">
        <v>46214</v>
      </c>
      <c r="C1328" s="4">
        <f t="shared" si="164"/>
        <v>2026</v>
      </c>
      <c r="D1328" s="5">
        <f t="shared" si="165"/>
        <v>3</v>
      </c>
      <c r="E1328" s="4">
        <f t="shared" si="166"/>
        <v>7</v>
      </c>
      <c r="F1328" s="3" t="str">
        <f t="shared" si="167"/>
        <v>Jul</v>
      </c>
      <c r="G1328" s="4" t="s">
        <v>0</v>
      </c>
      <c r="H1328" s="4" t="s">
        <v>50</v>
      </c>
      <c r="I1328" s="4" t="s">
        <v>2</v>
      </c>
      <c r="J1328" s="4" t="s">
        <v>13</v>
      </c>
      <c r="K1328" s="4" t="s">
        <v>14</v>
      </c>
      <c r="L1328" s="4" t="s">
        <v>48</v>
      </c>
      <c r="M1328" s="6">
        <v>3</v>
      </c>
      <c r="N1328" s="7">
        <v>164.5</v>
      </c>
      <c r="O1328" s="8">
        <v>0</v>
      </c>
      <c r="P1328" s="7">
        <v>87.06</v>
      </c>
      <c r="Q1328" s="7">
        <f t="shared" si="160"/>
        <v>493.5</v>
      </c>
      <c r="R1328" s="7">
        <f t="shared" si="161"/>
        <v>261.18</v>
      </c>
      <c r="S1328" s="7">
        <f t="shared" si="162"/>
        <v>232.32</v>
      </c>
      <c r="T1328" s="9">
        <f t="shared" si="163"/>
        <v>0.47075987841945288</v>
      </c>
      <c r="U1328" s="10">
        <v>1</v>
      </c>
    </row>
    <row r="1329" spans="1:21" ht="15.6" x14ac:dyDescent="0.3">
      <c r="A1329" s="11">
        <v>1990</v>
      </c>
      <c r="B1329" s="12">
        <v>46214</v>
      </c>
      <c r="C1329" s="4">
        <f t="shared" si="164"/>
        <v>2026</v>
      </c>
      <c r="D1329" s="5">
        <f t="shared" si="165"/>
        <v>3</v>
      </c>
      <c r="E1329" s="4">
        <f t="shared" si="166"/>
        <v>7</v>
      </c>
      <c r="F1329" s="3" t="str">
        <f t="shared" si="167"/>
        <v>Jul</v>
      </c>
      <c r="G1329" s="13" t="s">
        <v>0</v>
      </c>
      <c r="H1329" s="13" t="s">
        <v>50</v>
      </c>
      <c r="I1329" s="13" t="s">
        <v>2</v>
      </c>
      <c r="J1329" s="13" t="s">
        <v>3</v>
      </c>
      <c r="K1329" s="13" t="s">
        <v>23</v>
      </c>
      <c r="L1329" s="13" t="s">
        <v>40</v>
      </c>
      <c r="M1329" s="14">
        <v>3</v>
      </c>
      <c r="N1329" s="15">
        <v>82.28</v>
      </c>
      <c r="O1329" s="16">
        <v>0.1</v>
      </c>
      <c r="P1329" s="15">
        <v>39.51</v>
      </c>
      <c r="Q1329" s="15">
        <f t="shared" si="160"/>
        <v>222.15600000000001</v>
      </c>
      <c r="R1329" s="15">
        <f t="shared" si="161"/>
        <v>118.53</v>
      </c>
      <c r="S1329" s="15">
        <f t="shared" si="162"/>
        <v>103.626</v>
      </c>
      <c r="T1329" s="17">
        <f t="shared" si="163"/>
        <v>0.46645600388915898</v>
      </c>
      <c r="U1329" s="18">
        <v>1</v>
      </c>
    </row>
    <row r="1330" spans="1:21" ht="15.6" x14ac:dyDescent="0.3">
      <c r="A1330" s="2">
        <v>2298</v>
      </c>
      <c r="B1330" s="3">
        <v>46214</v>
      </c>
      <c r="C1330" s="4">
        <f t="shared" si="164"/>
        <v>2026</v>
      </c>
      <c r="D1330" s="5">
        <f t="shared" si="165"/>
        <v>3</v>
      </c>
      <c r="E1330" s="4">
        <f t="shared" si="166"/>
        <v>7</v>
      </c>
      <c r="F1330" s="3" t="str">
        <f t="shared" si="167"/>
        <v>Jul</v>
      </c>
      <c r="G1330" s="4" t="s">
        <v>11</v>
      </c>
      <c r="H1330" s="4" t="s">
        <v>12</v>
      </c>
      <c r="I1330" s="4" t="s">
        <v>19</v>
      </c>
      <c r="J1330" s="4" t="s">
        <v>13</v>
      </c>
      <c r="K1330" s="4" t="s">
        <v>4</v>
      </c>
      <c r="L1330" s="4" t="s">
        <v>30</v>
      </c>
      <c r="M1330" s="6">
        <v>2</v>
      </c>
      <c r="N1330" s="7">
        <v>103.17</v>
      </c>
      <c r="O1330" s="8">
        <v>0</v>
      </c>
      <c r="P1330" s="7">
        <v>50.49</v>
      </c>
      <c r="Q1330" s="7">
        <f t="shared" si="160"/>
        <v>206.34</v>
      </c>
      <c r="R1330" s="7">
        <f t="shared" si="161"/>
        <v>100.98</v>
      </c>
      <c r="S1330" s="7">
        <f t="shared" si="162"/>
        <v>105.36</v>
      </c>
      <c r="T1330" s="9">
        <f t="shared" si="163"/>
        <v>0.51061355045071244</v>
      </c>
      <c r="U1330" s="10">
        <v>1</v>
      </c>
    </row>
    <row r="1331" spans="1:21" ht="15.6" x14ac:dyDescent="0.3">
      <c r="A1331" s="11">
        <v>2886</v>
      </c>
      <c r="B1331" s="12">
        <v>46214</v>
      </c>
      <c r="C1331" s="4">
        <f t="shared" si="164"/>
        <v>2026</v>
      </c>
      <c r="D1331" s="5">
        <f t="shared" si="165"/>
        <v>3</v>
      </c>
      <c r="E1331" s="4">
        <f t="shared" si="166"/>
        <v>7</v>
      </c>
      <c r="F1331" s="3" t="str">
        <f t="shared" si="167"/>
        <v>Jul</v>
      </c>
      <c r="G1331" s="13" t="s">
        <v>0</v>
      </c>
      <c r="H1331" s="13" t="s">
        <v>50</v>
      </c>
      <c r="I1331" s="13" t="s">
        <v>2</v>
      </c>
      <c r="J1331" s="13" t="s">
        <v>13</v>
      </c>
      <c r="K1331" s="13" t="s">
        <v>4</v>
      </c>
      <c r="L1331" s="13" t="s">
        <v>22</v>
      </c>
      <c r="M1331" s="14">
        <v>1</v>
      </c>
      <c r="N1331" s="15">
        <v>50.33</v>
      </c>
      <c r="O1331" s="16">
        <v>0.05</v>
      </c>
      <c r="P1331" s="15">
        <v>22.06</v>
      </c>
      <c r="Q1331" s="15">
        <f t="shared" si="160"/>
        <v>47.813499999999998</v>
      </c>
      <c r="R1331" s="15">
        <f t="shared" si="161"/>
        <v>22.06</v>
      </c>
      <c r="S1331" s="15">
        <f t="shared" si="162"/>
        <v>25.753499999999999</v>
      </c>
      <c r="T1331" s="17">
        <f t="shared" si="163"/>
        <v>0.53862402877848303</v>
      </c>
      <c r="U1331" s="18">
        <v>1</v>
      </c>
    </row>
    <row r="1332" spans="1:21" ht="15.6" x14ac:dyDescent="0.3">
      <c r="A1332" s="2">
        <v>2893</v>
      </c>
      <c r="B1332" s="3">
        <v>46214</v>
      </c>
      <c r="C1332" s="4">
        <f t="shared" si="164"/>
        <v>2026</v>
      </c>
      <c r="D1332" s="5">
        <f t="shared" si="165"/>
        <v>3</v>
      </c>
      <c r="E1332" s="4">
        <f t="shared" si="166"/>
        <v>7</v>
      </c>
      <c r="F1332" s="3" t="str">
        <f t="shared" si="167"/>
        <v>Jul</v>
      </c>
      <c r="G1332" s="4" t="s">
        <v>6</v>
      </c>
      <c r="H1332" s="4" t="s">
        <v>41</v>
      </c>
      <c r="I1332" s="4" t="s">
        <v>8</v>
      </c>
      <c r="J1332" s="4" t="s">
        <v>16</v>
      </c>
      <c r="K1332" s="4" t="s">
        <v>9</v>
      </c>
      <c r="L1332" s="4" t="s">
        <v>17</v>
      </c>
      <c r="M1332" s="6">
        <v>6</v>
      </c>
      <c r="N1332" s="7">
        <v>142.78</v>
      </c>
      <c r="O1332" s="8">
        <v>0.15</v>
      </c>
      <c r="P1332" s="7">
        <v>80.38</v>
      </c>
      <c r="Q1332" s="7">
        <f t="shared" si="160"/>
        <v>728.178</v>
      </c>
      <c r="R1332" s="7">
        <f t="shared" si="161"/>
        <v>482.28</v>
      </c>
      <c r="S1332" s="7">
        <f t="shared" si="162"/>
        <v>245.89800000000002</v>
      </c>
      <c r="T1332" s="9">
        <f t="shared" si="163"/>
        <v>0.33768941110552642</v>
      </c>
      <c r="U1332" s="10">
        <v>1</v>
      </c>
    </row>
    <row r="1333" spans="1:21" ht="15.6" x14ac:dyDescent="0.3">
      <c r="A1333" s="11">
        <v>2939</v>
      </c>
      <c r="B1333" s="12">
        <v>46214</v>
      </c>
      <c r="C1333" s="4">
        <f t="shared" si="164"/>
        <v>2026</v>
      </c>
      <c r="D1333" s="5">
        <f t="shared" si="165"/>
        <v>3</v>
      </c>
      <c r="E1333" s="4">
        <f t="shared" si="166"/>
        <v>7</v>
      </c>
      <c r="F1333" s="3" t="str">
        <f t="shared" si="167"/>
        <v>Jul</v>
      </c>
      <c r="G1333" s="13" t="s">
        <v>6</v>
      </c>
      <c r="H1333" s="13" t="s">
        <v>27</v>
      </c>
      <c r="I1333" s="13" t="s">
        <v>2</v>
      </c>
      <c r="J1333" s="13" t="s">
        <v>13</v>
      </c>
      <c r="K1333" s="13" t="s">
        <v>23</v>
      </c>
      <c r="L1333" s="13" t="s">
        <v>29</v>
      </c>
      <c r="M1333" s="14">
        <v>1</v>
      </c>
      <c r="N1333" s="15">
        <v>195.38</v>
      </c>
      <c r="O1333" s="16">
        <v>0.05</v>
      </c>
      <c r="P1333" s="15">
        <v>101.67</v>
      </c>
      <c r="Q1333" s="15">
        <f t="shared" si="160"/>
        <v>185.61099999999999</v>
      </c>
      <c r="R1333" s="15">
        <f t="shared" si="161"/>
        <v>101.67</v>
      </c>
      <c r="S1333" s="15">
        <f t="shared" si="162"/>
        <v>83.940999999999988</v>
      </c>
      <c r="T1333" s="17">
        <f t="shared" si="163"/>
        <v>0.45224151585843508</v>
      </c>
      <c r="U1333" s="18">
        <v>1</v>
      </c>
    </row>
    <row r="1334" spans="1:21" ht="15.6" x14ac:dyDescent="0.3">
      <c r="A1334" s="2">
        <v>3249</v>
      </c>
      <c r="B1334" s="3">
        <v>46214</v>
      </c>
      <c r="C1334" s="4">
        <f t="shared" si="164"/>
        <v>2026</v>
      </c>
      <c r="D1334" s="5">
        <f t="shared" si="165"/>
        <v>3</v>
      </c>
      <c r="E1334" s="4">
        <f t="shared" si="166"/>
        <v>7</v>
      </c>
      <c r="F1334" s="3" t="str">
        <f t="shared" si="167"/>
        <v>Jul</v>
      </c>
      <c r="G1334" s="4" t="s">
        <v>20</v>
      </c>
      <c r="H1334" s="4" t="s">
        <v>21</v>
      </c>
      <c r="I1334" s="4" t="s">
        <v>19</v>
      </c>
      <c r="J1334" s="4" t="s">
        <v>3</v>
      </c>
      <c r="K1334" s="4" t="s">
        <v>4</v>
      </c>
      <c r="L1334" s="4" t="s">
        <v>30</v>
      </c>
      <c r="M1334" s="6">
        <v>5</v>
      </c>
      <c r="N1334" s="7">
        <v>104.8</v>
      </c>
      <c r="O1334" s="8">
        <v>0</v>
      </c>
      <c r="P1334" s="7">
        <v>50.94</v>
      </c>
      <c r="Q1334" s="7">
        <f t="shared" si="160"/>
        <v>524</v>
      </c>
      <c r="R1334" s="7">
        <f t="shared" si="161"/>
        <v>254.7</v>
      </c>
      <c r="S1334" s="7">
        <f t="shared" si="162"/>
        <v>269.3</v>
      </c>
      <c r="T1334" s="9">
        <f t="shared" si="163"/>
        <v>0.51393129770992374</v>
      </c>
      <c r="U1334" s="10">
        <v>1</v>
      </c>
    </row>
    <row r="1335" spans="1:21" ht="15.6" x14ac:dyDescent="0.3">
      <c r="A1335" s="11">
        <v>3832</v>
      </c>
      <c r="B1335" s="12">
        <v>46214</v>
      </c>
      <c r="C1335" s="4">
        <f t="shared" si="164"/>
        <v>2026</v>
      </c>
      <c r="D1335" s="5">
        <f t="shared" si="165"/>
        <v>3</v>
      </c>
      <c r="E1335" s="4">
        <f t="shared" si="166"/>
        <v>7</v>
      </c>
      <c r="F1335" s="3" t="str">
        <f t="shared" si="167"/>
        <v>Jul</v>
      </c>
      <c r="G1335" s="13" t="s">
        <v>20</v>
      </c>
      <c r="H1335" s="13" t="s">
        <v>31</v>
      </c>
      <c r="I1335" s="13" t="s">
        <v>2</v>
      </c>
      <c r="J1335" s="13" t="s">
        <v>3</v>
      </c>
      <c r="K1335" s="13" t="s">
        <v>23</v>
      </c>
      <c r="L1335" s="13" t="s">
        <v>40</v>
      </c>
      <c r="M1335" s="14">
        <v>3</v>
      </c>
      <c r="N1335" s="15">
        <v>82.26</v>
      </c>
      <c r="O1335" s="16">
        <v>0</v>
      </c>
      <c r="P1335" s="15">
        <v>40.020000000000003</v>
      </c>
      <c r="Q1335" s="15">
        <f t="shared" si="160"/>
        <v>246.78000000000003</v>
      </c>
      <c r="R1335" s="15">
        <f t="shared" si="161"/>
        <v>120.06</v>
      </c>
      <c r="S1335" s="15">
        <f t="shared" si="162"/>
        <v>126.72000000000003</v>
      </c>
      <c r="T1335" s="17">
        <f t="shared" si="163"/>
        <v>0.51349380014587898</v>
      </c>
      <c r="U1335" s="18">
        <v>1</v>
      </c>
    </row>
    <row r="1336" spans="1:21" ht="15.6" x14ac:dyDescent="0.3">
      <c r="A1336" s="2">
        <v>3868</v>
      </c>
      <c r="B1336" s="3">
        <v>46214</v>
      </c>
      <c r="C1336" s="4">
        <f t="shared" si="164"/>
        <v>2026</v>
      </c>
      <c r="D1336" s="5">
        <f t="shared" si="165"/>
        <v>3</v>
      </c>
      <c r="E1336" s="4">
        <f t="shared" si="166"/>
        <v>7</v>
      </c>
      <c r="F1336" s="3" t="str">
        <f t="shared" si="167"/>
        <v>Jul</v>
      </c>
      <c r="G1336" s="4" t="s">
        <v>11</v>
      </c>
      <c r="H1336" s="4" t="s">
        <v>39</v>
      </c>
      <c r="I1336" s="4" t="s">
        <v>2</v>
      </c>
      <c r="J1336" s="4" t="s">
        <v>16</v>
      </c>
      <c r="K1336" s="4" t="s">
        <v>9</v>
      </c>
      <c r="L1336" s="4" t="s">
        <v>10</v>
      </c>
      <c r="M1336" s="6">
        <v>1</v>
      </c>
      <c r="N1336" s="7">
        <v>90.79</v>
      </c>
      <c r="O1336" s="8">
        <v>0</v>
      </c>
      <c r="P1336" s="7">
        <v>46.39</v>
      </c>
      <c r="Q1336" s="7">
        <f t="shared" si="160"/>
        <v>90.79</v>
      </c>
      <c r="R1336" s="7">
        <f t="shared" si="161"/>
        <v>46.39</v>
      </c>
      <c r="S1336" s="7">
        <f t="shared" si="162"/>
        <v>44.400000000000006</v>
      </c>
      <c r="T1336" s="9">
        <f t="shared" si="163"/>
        <v>0.4890406432426479</v>
      </c>
      <c r="U1336" s="10">
        <v>1</v>
      </c>
    </row>
    <row r="1337" spans="1:21" ht="15.6" x14ac:dyDescent="0.3">
      <c r="A1337" s="11">
        <v>4365</v>
      </c>
      <c r="B1337" s="12">
        <v>46214</v>
      </c>
      <c r="C1337" s="4">
        <f t="shared" si="164"/>
        <v>2026</v>
      </c>
      <c r="D1337" s="5">
        <f t="shared" si="165"/>
        <v>3</v>
      </c>
      <c r="E1337" s="4">
        <f t="shared" si="166"/>
        <v>7</v>
      </c>
      <c r="F1337" s="3" t="str">
        <f t="shared" si="167"/>
        <v>Jul</v>
      </c>
      <c r="G1337" s="13" t="s">
        <v>6</v>
      </c>
      <c r="H1337" s="13" t="s">
        <v>41</v>
      </c>
      <c r="I1337" s="13" t="s">
        <v>2</v>
      </c>
      <c r="J1337" s="13" t="s">
        <v>3</v>
      </c>
      <c r="K1337" s="13" t="s">
        <v>4</v>
      </c>
      <c r="L1337" s="13" t="s">
        <v>26</v>
      </c>
      <c r="M1337" s="14">
        <v>1</v>
      </c>
      <c r="N1337" s="15">
        <v>41.33</v>
      </c>
      <c r="O1337" s="16">
        <v>0</v>
      </c>
      <c r="P1337" s="15">
        <v>17.2</v>
      </c>
      <c r="Q1337" s="15">
        <f t="shared" si="160"/>
        <v>41.33</v>
      </c>
      <c r="R1337" s="15">
        <f t="shared" si="161"/>
        <v>17.2</v>
      </c>
      <c r="S1337" s="15">
        <f t="shared" si="162"/>
        <v>24.13</v>
      </c>
      <c r="T1337" s="17">
        <f t="shared" si="163"/>
        <v>0.58383740624243896</v>
      </c>
      <c r="U1337" s="18">
        <v>1</v>
      </c>
    </row>
    <row r="1338" spans="1:21" ht="15.6" x14ac:dyDescent="0.3">
      <c r="A1338" s="2">
        <v>314</v>
      </c>
      <c r="B1338" s="3">
        <v>46215</v>
      </c>
      <c r="C1338" s="4">
        <f t="shared" si="164"/>
        <v>2026</v>
      </c>
      <c r="D1338" s="5">
        <f t="shared" si="165"/>
        <v>3</v>
      </c>
      <c r="E1338" s="4">
        <f t="shared" si="166"/>
        <v>7</v>
      </c>
      <c r="F1338" s="3" t="str">
        <f t="shared" si="167"/>
        <v>Jul</v>
      </c>
      <c r="G1338" s="4" t="s">
        <v>11</v>
      </c>
      <c r="H1338" s="4" t="s">
        <v>12</v>
      </c>
      <c r="I1338" s="4" t="s">
        <v>2</v>
      </c>
      <c r="J1338" s="4" t="s">
        <v>3</v>
      </c>
      <c r="K1338" s="4" t="s">
        <v>34</v>
      </c>
      <c r="L1338" s="4" t="s">
        <v>35</v>
      </c>
      <c r="M1338" s="6">
        <v>2</v>
      </c>
      <c r="N1338" s="7">
        <v>41.09</v>
      </c>
      <c r="O1338" s="8">
        <v>0.05</v>
      </c>
      <c r="P1338" s="7">
        <v>14.54</v>
      </c>
      <c r="Q1338" s="7">
        <f t="shared" si="160"/>
        <v>78.070999999999998</v>
      </c>
      <c r="R1338" s="7">
        <f t="shared" si="161"/>
        <v>29.08</v>
      </c>
      <c r="S1338" s="7">
        <f t="shared" si="162"/>
        <v>48.991</v>
      </c>
      <c r="T1338" s="9">
        <f t="shared" si="163"/>
        <v>0.62751854081541159</v>
      </c>
      <c r="U1338" s="10">
        <v>1</v>
      </c>
    </row>
    <row r="1339" spans="1:21" ht="15.6" x14ac:dyDescent="0.3">
      <c r="A1339" s="11">
        <v>552</v>
      </c>
      <c r="B1339" s="12">
        <v>46215</v>
      </c>
      <c r="C1339" s="4">
        <f t="shared" si="164"/>
        <v>2026</v>
      </c>
      <c r="D1339" s="5">
        <f t="shared" si="165"/>
        <v>3</v>
      </c>
      <c r="E1339" s="4">
        <f t="shared" si="166"/>
        <v>7</v>
      </c>
      <c r="F1339" s="3" t="str">
        <f t="shared" si="167"/>
        <v>Jul</v>
      </c>
      <c r="G1339" s="13" t="s">
        <v>6</v>
      </c>
      <c r="H1339" s="13" t="s">
        <v>43</v>
      </c>
      <c r="I1339" s="13" t="s">
        <v>8</v>
      </c>
      <c r="J1339" s="13" t="s">
        <v>16</v>
      </c>
      <c r="K1339" s="13" t="s">
        <v>23</v>
      </c>
      <c r="L1339" s="13" t="s">
        <v>40</v>
      </c>
      <c r="M1339" s="14">
        <v>5</v>
      </c>
      <c r="N1339" s="15">
        <v>82.39</v>
      </c>
      <c r="O1339" s="16">
        <v>0.05</v>
      </c>
      <c r="P1339" s="15">
        <v>39.479999999999997</v>
      </c>
      <c r="Q1339" s="15">
        <f t="shared" si="160"/>
        <v>391.35249999999996</v>
      </c>
      <c r="R1339" s="15">
        <f t="shared" si="161"/>
        <v>197.39999999999998</v>
      </c>
      <c r="S1339" s="15">
        <f t="shared" si="162"/>
        <v>193.95249999999999</v>
      </c>
      <c r="T1339" s="17">
        <f t="shared" si="163"/>
        <v>0.49559540312122702</v>
      </c>
      <c r="U1339" s="18">
        <v>1</v>
      </c>
    </row>
    <row r="1340" spans="1:21" ht="15.6" x14ac:dyDescent="0.3">
      <c r="A1340" s="2">
        <v>1317</v>
      </c>
      <c r="B1340" s="3">
        <v>46215</v>
      </c>
      <c r="C1340" s="4">
        <f t="shared" si="164"/>
        <v>2026</v>
      </c>
      <c r="D1340" s="5">
        <f t="shared" si="165"/>
        <v>3</v>
      </c>
      <c r="E1340" s="4">
        <f t="shared" si="166"/>
        <v>7</v>
      </c>
      <c r="F1340" s="3" t="str">
        <f t="shared" si="167"/>
        <v>Jul</v>
      </c>
      <c r="G1340" s="4" t="s">
        <v>6</v>
      </c>
      <c r="H1340" s="4" t="s">
        <v>49</v>
      </c>
      <c r="I1340" s="4" t="s">
        <v>2</v>
      </c>
      <c r="J1340" s="4" t="s">
        <v>16</v>
      </c>
      <c r="K1340" s="4" t="s">
        <v>34</v>
      </c>
      <c r="L1340" s="4" t="s">
        <v>42</v>
      </c>
      <c r="M1340" s="6">
        <v>3</v>
      </c>
      <c r="N1340" s="7">
        <v>37</v>
      </c>
      <c r="O1340" s="8">
        <v>0</v>
      </c>
      <c r="P1340" s="7">
        <v>13.69</v>
      </c>
      <c r="Q1340" s="7">
        <f t="shared" si="160"/>
        <v>111</v>
      </c>
      <c r="R1340" s="7">
        <f t="shared" si="161"/>
        <v>41.07</v>
      </c>
      <c r="S1340" s="7">
        <f t="shared" si="162"/>
        <v>69.930000000000007</v>
      </c>
      <c r="T1340" s="9">
        <f t="shared" si="163"/>
        <v>0.63000000000000012</v>
      </c>
      <c r="U1340" s="10">
        <v>1</v>
      </c>
    </row>
    <row r="1341" spans="1:21" ht="15.6" x14ac:dyDescent="0.3">
      <c r="A1341" s="11">
        <v>1515</v>
      </c>
      <c r="B1341" s="12">
        <v>46215</v>
      </c>
      <c r="C1341" s="4">
        <f t="shared" si="164"/>
        <v>2026</v>
      </c>
      <c r="D1341" s="5">
        <f t="shared" si="165"/>
        <v>3</v>
      </c>
      <c r="E1341" s="4">
        <f t="shared" si="166"/>
        <v>7</v>
      </c>
      <c r="F1341" s="3" t="str">
        <f t="shared" si="167"/>
        <v>Jul</v>
      </c>
      <c r="G1341" s="13" t="s">
        <v>20</v>
      </c>
      <c r="H1341" s="13" t="s">
        <v>33</v>
      </c>
      <c r="I1341" s="13" t="s">
        <v>19</v>
      </c>
      <c r="J1341" s="13" t="s">
        <v>13</v>
      </c>
      <c r="K1341" s="13" t="s">
        <v>34</v>
      </c>
      <c r="L1341" s="13" t="s">
        <v>35</v>
      </c>
      <c r="M1341" s="14">
        <v>2</v>
      </c>
      <c r="N1341" s="15">
        <v>40.9</v>
      </c>
      <c r="O1341" s="16">
        <v>0</v>
      </c>
      <c r="P1341" s="15">
        <v>14.81</v>
      </c>
      <c r="Q1341" s="15">
        <f t="shared" si="160"/>
        <v>81.8</v>
      </c>
      <c r="R1341" s="15">
        <f t="shared" si="161"/>
        <v>29.62</v>
      </c>
      <c r="S1341" s="15">
        <f t="shared" si="162"/>
        <v>52.179999999999993</v>
      </c>
      <c r="T1341" s="17">
        <f t="shared" si="163"/>
        <v>0.63789731051344734</v>
      </c>
      <c r="U1341" s="18">
        <v>1</v>
      </c>
    </row>
    <row r="1342" spans="1:21" ht="15.6" x14ac:dyDescent="0.3">
      <c r="A1342" s="2">
        <v>1674</v>
      </c>
      <c r="B1342" s="3">
        <v>46215</v>
      </c>
      <c r="C1342" s="4">
        <f t="shared" si="164"/>
        <v>2026</v>
      </c>
      <c r="D1342" s="5">
        <f t="shared" si="165"/>
        <v>3</v>
      </c>
      <c r="E1342" s="4">
        <f t="shared" si="166"/>
        <v>7</v>
      </c>
      <c r="F1342" s="3" t="str">
        <f t="shared" si="167"/>
        <v>Jul</v>
      </c>
      <c r="G1342" s="4" t="s">
        <v>0</v>
      </c>
      <c r="H1342" s="4" t="s">
        <v>1</v>
      </c>
      <c r="I1342" s="4" t="s">
        <v>2</v>
      </c>
      <c r="J1342" s="4" t="s">
        <v>13</v>
      </c>
      <c r="K1342" s="4" t="s">
        <v>34</v>
      </c>
      <c r="L1342" s="4" t="s">
        <v>38</v>
      </c>
      <c r="M1342" s="6">
        <v>1</v>
      </c>
      <c r="N1342" s="7">
        <v>123.33</v>
      </c>
      <c r="O1342" s="8">
        <v>0.1</v>
      </c>
      <c r="P1342" s="7">
        <v>70.900000000000006</v>
      </c>
      <c r="Q1342" s="7">
        <f t="shared" si="160"/>
        <v>110.997</v>
      </c>
      <c r="R1342" s="7">
        <f t="shared" si="161"/>
        <v>70.900000000000006</v>
      </c>
      <c r="S1342" s="7">
        <f t="shared" si="162"/>
        <v>40.096999999999994</v>
      </c>
      <c r="T1342" s="9">
        <f t="shared" si="163"/>
        <v>0.36124399758552028</v>
      </c>
      <c r="U1342" s="10">
        <v>1</v>
      </c>
    </row>
    <row r="1343" spans="1:21" ht="15.6" x14ac:dyDescent="0.3">
      <c r="A1343" s="11">
        <v>2407</v>
      </c>
      <c r="B1343" s="12">
        <v>46215</v>
      </c>
      <c r="C1343" s="4">
        <f t="shared" si="164"/>
        <v>2026</v>
      </c>
      <c r="D1343" s="5">
        <f t="shared" si="165"/>
        <v>3</v>
      </c>
      <c r="E1343" s="4">
        <f t="shared" si="166"/>
        <v>7</v>
      </c>
      <c r="F1343" s="3" t="str">
        <f t="shared" si="167"/>
        <v>Jul</v>
      </c>
      <c r="G1343" s="13" t="s">
        <v>6</v>
      </c>
      <c r="H1343" s="13" t="s">
        <v>43</v>
      </c>
      <c r="I1343" s="13" t="s">
        <v>28</v>
      </c>
      <c r="J1343" s="13" t="s">
        <v>16</v>
      </c>
      <c r="K1343" s="13" t="s">
        <v>9</v>
      </c>
      <c r="L1343" s="13" t="s">
        <v>37</v>
      </c>
      <c r="M1343" s="14">
        <v>1</v>
      </c>
      <c r="N1343" s="15">
        <v>153.25</v>
      </c>
      <c r="O1343" s="16">
        <v>0.15</v>
      </c>
      <c r="P1343" s="15">
        <v>78.28</v>
      </c>
      <c r="Q1343" s="15">
        <f t="shared" si="160"/>
        <v>130.26249999999999</v>
      </c>
      <c r="R1343" s="15">
        <f t="shared" si="161"/>
        <v>78.28</v>
      </c>
      <c r="S1343" s="15">
        <f t="shared" si="162"/>
        <v>51.982499999999987</v>
      </c>
      <c r="T1343" s="17">
        <f t="shared" si="163"/>
        <v>0.39905959121005657</v>
      </c>
      <c r="U1343" s="18">
        <v>1</v>
      </c>
    </row>
    <row r="1344" spans="1:21" ht="15.6" x14ac:dyDescent="0.3">
      <c r="A1344" s="2">
        <v>2817</v>
      </c>
      <c r="B1344" s="3">
        <v>46215</v>
      </c>
      <c r="C1344" s="4">
        <f t="shared" si="164"/>
        <v>2026</v>
      </c>
      <c r="D1344" s="5">
        <f t="shared" si="165"/>
        <v>3</v>
      </c>
      <c r="E1344" s="4">
        <f t="shared" si="166"/>
        <v>7</v>
      </c>
      <c r="F1344" s="3" t="str">
        <f t="shared" si="167"/>
        <v>Jul</v>
      </c>
      <c r="G1344" s="4" t="s">
        <v>20</v>
      </c>
      <c r="H1344" s="4" t="s">
        <v>31</v>
      </c>
      <c r="I1344" s="4" t="s">
        <v>28</v>
      </c>
      <c r="J1344" s="4" t="s">
        <v>13</v>
      </c>
      <c r="K1344" s="4" t="s">
        <v>14</v>
      </c>
      <c r="L1344" s="4" t="s">
        <v>44</v>
      </c>
      <c r="M1344" s="6">
        <v>3</v>
      </c>
      <c r="N1344" s="7">
        <v>134.43</v>
      </c>
      <c r="O1344" s="8">
        <v>0.1</v>
      </c>
      <c r="P1344" s="7">
        <v>65.78</v>
      </c>
      <c r="Q1344" s="7">
        <f t="shared" si="160"/>
        <v>362.96100000000001</v>
      </c>
      <c r="R1344" s="7">
        <f t="shared" si="161"/>
        <v>197.34</v>
      </c>
      <c r="S1344" s="7">
        <f t="shared" si="162"/>
        <v>165.62100000000001</v>
      </c>
      <c r="T1344" s="9">
        <f t="shared" si="163"/>
        <v>0.45630522287518493</v>
      </c>
      <c r="U1344" s="10">
        <v>1</v>
      </c>
    </row>
    <row r="1345" spans="1:21" ht="15.6" x14ac:dyDescent="0.3">
      <c r="A1345" s="11">
        <v>3059</v>
      </c>
      <c r="B1345" s="12">
        <v>46215</v>
      </c>
      <c r="C1345" s="4">
        <f t="shared" si="164"/>
        <v>2026</v>
      </c>
      <c r="D1345" s="5">
        <f t="shared" si="165"/>
        <v>3</v>
      </c>
      <c r="E1345" s="4">
        <f t="shared" si="166"/>
        <v>7</v>
      </c>
      <c r="F1345" s="3" t="str">
        <f t="shared" si="167"/>
        <v>Jul</v>
      </c>
      <c r="G1345" s="13" t="s">
        <v>0</v>
      </c>
      <c r="H1345" s="13" t="s">
        <v>1</v>
      </c>
      <c r="I1345" s="13" t="s">
        <v>2</v>
      </c>
      <c r="J1345" s="13" t="s">
        <v>3</v>
      </c>
      <c r="K1345" s="13" t="s">
        <v>9</v>
      </c>
      <c r="L1345" s="13" t="s">
        <v>10</v>
      </c>
      <c r="M1345" s="14">
        <v>1</v>
      </c>
      <c r="N1345" s="15">
        <v>93.73</v>
      </c>
      <c r="O1345" s="16">
        <v>0.05</v>
      </c>
      <c r="P1345" s="15">
        <v>44.51</v>
      </c>
      <c r="Q1345" s="15">
        <f t="shared" si="160"/>
        <v>89.043499999999995</v>
      </c>
      <c r="R1345" s="15">
        <f t="shared" si="161"/>
        <v>44.51</v>
      </c>
      <c r="S1345" s="15">
        <f t="shared" si="162"/>
        <v>44.533499999999997</v>
      </c>
      <c r="T1345" s="17">
        <f t="shared" si="163"/>
        <v>0.50013195797559618</v>
      </c>
      <c r="U1345" s="18">
        <v>1</v>
      </c>
    </row>
    <row r="1346" spans="1:21" ht="15.6" x14ac:dyDescent="0.3">
      <c r="A1346" s="2">
        <v>3210</v>
      </c>
      <c r="B1346" s="3">
        <v>46215</v>
      </c>
      <c r="C1346" s="4">
        <f t="shared" si="164"/>
        <v>2026</v>
      </c>
      <c r="D1346" s="5">
        <f t="shared" si="165"/>
        <v>3</v>
      </c>
      <c r="E1346" s="4">
        <f t="shared" si="166"/>
        <v>7</v>
      </c>
      <c r="F1346" s="3" t="str">
        <f t="shared" si="167"/>
        <v>Jul</v>
      </c>
      <c r="G1346" s="4" t="s">
        <v>0</v>
      </c>
      <c r="H1346" s="4" t="s">
        <v>1</v>
      </c>
      <c r="I1346" s="4" t="s">
        <v>2</v>
      </c>
      <c r="J1346" s="4" t="s">
        <v>3</v>
      </c>
      <c r="K1346" s="4" t="s">
        <v>14</v>
      </c>
      <c r="L1346" s="4" t="s">
        <v>15</v>
      </c>
      <c r="M1346" s="6">
        <v>1</v>
      </c>
      <c r="N1346" s="7">
        <v>37.090000000000003</v>
      </c>
      <c r="O1346" s="8">
        <v>0</v>
      </c>
      <c r="P1346" s="7">
        <v>13.43</v>
      </c>
      <c r="Q1346" s="7">
        <f t="shared" ref="Q1346:Q1409" si="168">M1346*N1346*(1-O1346)</f>
        <v>37.090000000000003</v>
      </c>
      <c r="R1346" s="7">
        <f t="shared" ref="R1346:R1409" si="169">M1346*P1346</f>
        <v>13.43</v>
      </c>
      <c r="S1346" s="7">
        <f t="shared" ref="S1346:S1409" si="170">Q1346-R1346</f>
        <v>23.660000000000004</v>
      </c>
      <c r="T1346" s="9">
        <f t="shared" ref="T1346:T1409" si="171">IFERROR(S1346/Q1346,0)</f>
        <v>0.63790779185764357</v>
      </c>
      <c r="U1346" s="10">
        <v>1</v>
      </c>
    </row>
    <row r="1347" spans="1:21" ht="15.6" x14ac:dyDescent="0.3">
      <c r="A1347" s="11">
        <v>3670</v>
      </c>
      <c r="B1347" s="12">
        <v>46215</v>
      </c>
      <c r="C1347" s="4">
        <f t="shared" ref="C1347:C1410" si="172">YEAR(B1347)</f>
        <v>2026</v>
      </c>
      <c r="D1347" s="5">
        <f t="shared" ref="D1347:D1410" si="173">ROUNDUP(MONTH(B1347)/3,0)</f>
        <v>3</v>
      </c>
      <c r="E1347" s="4">
        <f t="shared" ref="E1347:E1410" si="174">MONTH(B1347)</f>
        <v>7</v>
      </c>
      <c r="F1347" s="3" t="str">
        <f t="shared" ref="F1347:F1410" si="175">TEXT(B1347,"MMM")</f>
        <v>Jul</v>
      </c>
      <c r="G1347" s="13" t="s">
        <v>0</v>
      </c>
      <c r="H1347" s="13" t="s">
        <v>1</v>
      </c>
      <c r="I1347" s="13" t="s">
        <v>19</v>
      </c>
      <c r="J1347" s="13" t="s">
        <v>13</v>
      </c>
      <c r="K1347" s="13" t="s">
        <v>14</v>
      </c>
      <c r="L1347" s="13" t="s">
        <v>32</v>
      </c>
      <c r="M1347" s="14">
        <v>1</v>
      </c>
      <c r="N1347" s="15">
        <v>45.43</v>
      </c>
      <c r="O1347" s="16">
        <v>0</v>
      </c>
      <c r="P1347" s="15">
        <v>18.66</v>
      </c>
      <c r="Q1347" s="15">
        <f t="shared" si="168"/>
        <v>45.43</v>
      </c>
      <c r="R1347" s="15">
        <f t="shared" si="169"/>
        <v>18.66</v>
      </c>
      <c r="S1347" s="15">
        <f t="shared" si="170"/>
        <v>26.77</v>
      </c>
      <c r="T1347" s="17">
        <f t="shared" si="171"/>
        <v>0.58925819942769098</v>
      </c>
      <c r="U1347" s="18">
        <v>1</v>
      </c>
    </row>
    <row r="1348" spans="1:21" ht="15.6" x14ac:dyDescent="0.3">
      <c r="A1348" s="2">
        <v>4017</v>
      </c>
      <c r="B1348" s="3">
        <v>46215</v>
      </c>
      <c r="C1348" s="4">
        <f t="shared" si="172"/>
        <v>2026</v>
      </c>
      <c r="D1348" s="5">
        <f t="shared" si="173"/>
        <v>3</v>
      </c>
      <c r="E1348" s="4">
        <f t="shared" si="174"/>
        <v>7</v>
      </c>
      <c r="F1348" s="3" t="str">
        <f t="shared" si="175"/>
        <v>Jul</v>
      </c>
      <c r="G1348" s="4" t="s">
        <v>20</v>
      </c>
      <c r="H1348" s="4" t="s">
        <v>33</v>
      </c>
      <c r="I1348" s="4" t="s">
        <v>28</v>
      </c>
      <c r="J1348" s="4" t="s">
        <v>13</v>
      </c>
      <c r="K1348" s="4" t="s">
        <v>34</v>
      </c>
      <c r="L1348" s="4" t="s">
        <v>35</v>
      </c>
      <c r="M1348" s="6">
        <v>1</v>
      </c>
      <c r="N1348" s="7">
        <v>39.5</v>
      </c>
      <c r="O1348" s="8">
        <v>0.1</v>
      </c>
      <c r="P1348" s="7">
        <v>14.86</v>
      </c>
      <c r="Q1348" s="7">
        <f t="shared" si="168"/>
        <v>35.550000000000004</v>
      </c>
      <c r="R1348" s="7">
        <f t="shared" si="169"/>
        <v>14.86</v>
      </c>
      <c r="S1348" s="7">
        <f t="shared" si="170"/>
        <v>20.690000000000005</v>
      </c>
      <c r="T1348" s="9">
        <f t="shared" si="171"/>
        <v>0.58199718706047832</v>
      </c>
      <c r="U1348" s="10">
        <v>1</v>
      </c>
    </row>
    <row r="1349" spans="1:21" ht="15.6" x14ac:dyDescent="0.3">
      <c r="A1349" s="11">
        <v>5012</v>
      </c>
      <c r="B1349" s="12">
        <v>46215</v>
      </c>
      <c r="C1349" s="4">
        <f t="shared" si="172"/>
        <v>2026</v>
      </c>
      <c r="D1349" s="5">
        <f t="shared" si="173"/>
        <v>3</v>
      </c>
      <c r="E1349" s="4">
        <f t="shared" si="174"/>
        <v>7</v>
      </c>
      <c r="F1349" s="3" t="str">
        <f t="shared" si="175"/>
        <v>Jul</v>
      </c>
      <c r="G1349" s="13" t="s">
        <v>11</v>
      </c>
      <c r="H1349" s="13" t="s">
        <v>52</v>
      </c>
      <c r="I1349" s="13" t="s">
        <v>19</v>
      </c>
      <c r="J1349" s="13" t="s">
        <v>3</v>
      </c>
      <c r="K1349" s="13" t="s">
        <v>34</v>
      </c>
      <c r="L1349" s="13" t="s">
        <v>38</v>
      </c>
      <c r="M1349" s="14">
        <v>2</v>
      </c>
      <c r="N1349" s="15">
        <v>123.58</v>
      </c>
      <c r="O1349" s="16">
        <v>0.1</v>
      </c>
      <c r="P1349" s="15">
        <v>68.739999999999995</v>
      </c>
      <c r="Q1349" s="15">
        <f t="shared" si="168"/>
        <v>222.44399999999999</v>
      </c>
      <c r="R1349" s="15">
        <f t="shared" si="169"/>
        <v>137.47999999999999</v>
      </c>
      <c r="S1349" s="15">
        <f t="shared" si="170"/>
        <v>84.963999999999999</v>
      </c>
      <c r="T1349" s="17">
        <f t="shared" si="171"/>
        <v>0.3819568071065077</v>
      </c>
      <c r="U1349" s="18">
        <v>1</v>
      </c>
    </row>
    <row r="1350" spans="1:21" ht="15.6" x14ac:dyDescent="0.3">
      <c r="A1350" s="2">
        <v>884</v>
      </c>
      <c r="B1350" s="3">
        <v>46216</v>
      </c>
      <c r="C1350" s="4">
        <f t="shared" si="172"/>
        <v>2026</v>
      </c>
      <c r="D1350" s="5">
        <f t="shared" si="173"/>
        <v>3</v>
      </c>
      <c r="E1350" s="4">
        <f t="shared" si="174"/>
        <v>7</v>
      </c>
      <c r="F1350" s="3" t="str">
        <f t="shared" si="175"/>
        <v>Jul</v>
      </c>
      <c r="G1350" s="4" t="s">
        <v>20</v>
      </c>
      <c r="H1350" s="4" t="s">
        <v>47</v>
      </c>
      <c r="I1350" s="4" t="s">
        <v>19</v>
      </c>
      <c r="J1350" s="4" t="s">
        <v>3</v>
      </c>
      <c r="K1350" s="4" t="s">
        <v>4</v>
      </c>
      <c r="L1350" s="4" t="s">
        <v>30</v>
      </c>
      <c r="M1350" s="6">
        <v>1</v>
      </c>
      <c r="N1350" s="7">
        <v>103.61</v>
      </c>
      <c r="O1350" s="8">
        <v>0</v>
      </c>
      <c r="P1350" s="7">
        <v>51.84</v>
      </c>
      <c r="Q1350" s="7">
        <f t="shared" si="168"/>
        <v>103.61</v>
      </c>
      <c r="R1350" s="7">
        <f t="shared" si="169"/>
        <v>51.84</v>
      </c>
      <c r="S1350" s="7">
        <f t="shared" si="170"/>
        <v>51.769999999999996</v>
      </c>
      <c r="T1350" s="9">
        <f t="shared" si="171"/>
        <v>0.49966219476884466</v>
      </c>
      <c r="U1350" s="10">
        <v>1</v>
      </c>
    </row>
    <row r="1351" spans="1:21" ht="15.6" x14ac:dyDescent="0.3">
      <c r="A1351" s="11">
        <v>1025</v>
      </c>
      <c r="B1351" s="12">
        <v>46216</v>
      </c>
      <c r="C1351" s="4">
        <f t="shared" si="172"/>
        <v>2026</v>
      </c>
      <c r="D1351" s="5">
        <f t="shared" si="173"/>
        <v>3</v>
      </c>
      <c r="E1351" s="4">
        <f t="shared" si="174"/>
        <v>7</v>
      </c>
      <c r="F1351" s="3" t="str">
        <f t="shared" si="175"/>
        <v>Jul</v>
      </c>
      <c r="G1351" s="13" t="s">
        <v>11</v>
      </c>
      <c r="H1351" s="13" t="s">
        <v>12</v>
      </c>
      <c r="I1351" s="13" t="s">
        <v>19</v>
      </c>
      <c r="J1351" s="13" t="s">
        <v>3</v>
      </c>
      <c r="K1351" s="13" t="s">
        <v>9</v>
      </c>
      <c r="L1351" s="13" t="s">
        <v>17</v>
      </c>
      <c r="M1351" s="14">
        <v>2</v>
      </c>
      <c r="N1351" s="15">
        <v>145.75</v>
      </c>
      <c r="O1351" s="16">
        <v>0.05</v>
      </c>
      <c r="P1351" s="15">
        <v>79.319999999999993</v>
      </c>
      <c r="Q1351" s="15">
        <f t="shared" si="168"/>
        <v>276.92500000000001</v>
      </c>
      <c r="R1351" s="15">
        <f t="shared" si="169"/>
        <v>158.63999999999999</v>
      </c>
      <c r="S1351" s="15">
        <f t="shared" si="170"/>
        <v>118.28500000000003</v>
      </c>
      <c r="T1351" s="17">
        <f t="shared" si="171"/>
        <v>0.42713731154644768</v>
      </c>
      <c r="U1351" s="18">
        <v>1</v>
      </c>
    </row>
    <row r="1352" spans="1:21" ht="15.6" x14ac:dyDescent="0.3">
      <c r="A1352" s="2">
        <v>1279</v>
      </c>
      <c r="B1352" s="3">
        <v>46216</v>
      </c>
      <c r="C1352" s="4">
        <f t="shared" si="172"/>
        <v>2026</v>
      </c>
      <c r="D1352" s="5">
        <f t="shared" si="173"/>
        <v>3</v>
      </c>
      <c r="E1352" s="4">
        <f t="shared" si="174"/>
        <v>7</v>
      </c>
      <c r="F1352" s="3" t="str">
        <f t="shared" si="175"/>
        <v>Jul</v>
      </c>
      <c r="G1352" s="4" t="s">
        <v>20</v>
      </c>
      <c r="H1352" s="4" t="s">
        <v>33</v>
      </c>
      <c r="I1352" s="4" t="s">
        <v>28</v>
      </c>
      <c r="J1352" s="4" t="s">
        <v>13</v>
      </c>
      <c r="K1352" s="4" t="s">
        <v>23</v>
      </c>
      <c r="L1352" s="4" t="s">
        <v>29</v>
      </c>
      <c r="M1352" s="6">
        <v>2</v>
      </c>
      <c r="N1352" s="7">
        <v>193.76</v>
      </c>
      <c r="O1352" s="8">
        <v>0.1</v>
      </c>
      <c r="P1352" s="7">
        <v>104.66</v>
      </c>
      <c r="Q1352" s="7">
        <f t="shared" si="168"/>
        <v>348.76799999999997</v>
      </c>
      <c r="R1352" s="7">
        <f t="shared" si="169"/>
        <v>209.32</v>
      </c>
      <c r="S1352" s="7">
        <f t="shared" si="170"/>
        <v>139.44799999999998</v>
      </c>
      <c r="T1352" s="9">
        <f t="shared" si="171"/>
        <v>0.39983025965684921</v>
      </c>
      <c r="U1352" s="10">
        <v>1</v>
      </c>
    </row>
    <row r="1353" spans="1:21" ht="15.6" x14ac:dyDescent="0.3">
      <c r="A1353" s="11">
        <v>1534</v>
      </c>
      <c r="B1353" s="12">
        <v>46216</v>
      </c>
      <c r="C1353" s="4">
        <f t="shared" si="172"/>
        <v>2026</v>
      </c>
      <c r="D1353" s="5">
        <f t="shared" si="173"/>
        <v>3</v>
      </c>
      <c r="E1353" s="4">
        <f t="shared" si="174"/>
        <v>7</v>
      </c>
      <c r="F1353" s="3" t="str">
        <f t="shared" si="175"/>
        <v>Jul</v>
      </c>
      <c r="G1353" s="13" t="s">
        <v>11</v>
      </c>
      <c r="H1353" s="13" t="s">
        <v>52</v>
      </c>
      <c r="I1353" s="13" t="s">
        <v>2</v>
      </c>
      <c r="J1353" s="13" t="s">
        <v>3</v>
      </c>
      <c r="K1353" s="13" t="s">
        <v>9</v>
      </c>
      <c r="L1353" s="13" t="s">
        <v>17</v>
      </c>
      <c r="M1353" s="14">
        <v>2</v>
      </c>
      <c r="N1353" s="15">
        <v>146.09</v>
      </c>
      <c r="O1353" s="16">
        <v>0.1</v>
      </c>
      <c r="P1353" s="15">
        <v>79.36</v>
      </c>
      <c r="Q1353" s="15">
        <f t="shared" si="168"/>
        <v>262.96199999999999</v>
      </c>
      <c r="R1353" s="15">
        <f t="shared" si="169"/>
        <v>158.72</v>
      </c>
      <c r="S1353" s="15">
        <f t="shared" si="170"/>
        <v>104.24199999999999</v>
      </c>
      <c r="T1353" s="17">
        <f t="shared" si="171"/>
        <v>0.39641469109605187</v>
      </c>
      <c r="U1353" s="18">
        <v>1</v>
      </c>
    </row>
    <row r="1354" spans="1:21" ht="15.6" x14ac:dyDescent="0.3">
      <c r="A1354" s="2">
        <v>2147</v>
      </c>
      <c r="B1354" s="3">
        <v>46216</v>
      </c>
      <c r="C1354" s="4">
        <f t="shared" si="172"/>
        <v>2026</v>
      </c>
      <c r="D1354" s="5">
        <f t="shared" si="173"/>
        <v>3</v>
      </c>
      <c r="E1354" s="4">
        <f t="shared" si="174"/>
        <v>7</v>
      </c>
      <c r="F1354" s="3" t="str">
        <f t="shared" si="175"/>
        <v>Jul</v>
      </c>
      <c r="G1354" s="4" t="s">
        <v>6</v>
      </c>
      <c r="H1354" s="4" t="s">
        <v>49</v>
      </c>
      <c r="I1354" s="4" t="s">
        <v>19</v>
      </c>
      <c r="J1354" s="4" t="s">
        <v>13</v>
      </c>
      <c r="K1354" s="4" t="s">
        <v>14</v>
      </c>
      <c r="L1354" s="4" t="s">
        <v>44</v>
      </c>
      <c r="M1354" s="6">
        <v>1</v>
      </c>
      <c r="N1354" s="7">
        <v>131.91999999999999</v>
      </c>
      <c r="O1354" s="8">
        <v>0</v>
      </c>
      <c r="P1354" s="7">
        <v>66.19</v>
      </c>
      <c r="Q1354" s="7">
        <f t="shared" si="168"/>
        <v>131.91999999999999</v>
      </c>
      <c r="R1354" s="7">
        <f t="shared" si="169"/>
        <v>66.19</v>
      </c>
      <c r="S1354" s="7">
        <f t="shared" si="170"/>
        <v>65.72999999999999</v>
      </c>
      <c r="T1354" s="9">
        <f t="shared" si="171"/>
        <v>0.49825651910248631</v>
      </c>
      <c r="U1354" s="10">
        <v>1</v>
      </c>
    </row>
    <row r="1355" spans="1:21" ht="15.6" x14ac:dyDescent="0.3">
      <c r="A1355" s="11">
        <v>2385</v>
      </c>
      <c r="B1355" s="12">
        <v>46216</v>
      </c>
      <c r="C1355" s="4">
        <f t="shared" si="172"/>
        <v>2026</v>
      </c>
      <c r="D1355" s="5">
        <f t="shared" si="173"/>
        <v>3</v>
      </c>
      <c r="E1355" s="4">
        <f t="shared" si="174"/>
        <v>7</v>
      </c>
      <c r="F1355" s="3" t="str">
        <f t="shared" si="175"/>
        <v>Jul</v>
      </c>
      <c r="G1355" s="13" t="s">
        <v>6</v>
      </c>
      <c r="H1355" s="13" t="s">
        <v>41</v>
      </c>
      <c r="I1355" s="13" t="s">
        <v>8</v>
      </c>
      <c r="J1355" s="13" t="s">
        <v>16</v>
      </c>
      <c r="K1355" s="13" t="s">
        <v>23</v>
      </c>
      <c r="L1355" s="13" t="s">
        <v>40</v>
      </c>
      <c r="M1355" s="14">
        <v>6</v>
      </c>
      <c r="N1355" s="15">
        <v>83.28</v>
      </c>
      <c r="O1355" s="16">
        <v>0.15</v>
      </c>
      <c r="P1355" s="15">
        <v>38.76</v>
      </c>
      <c r="Q1355" s="15">
        <f t="shared" si="168"/>
        <v>424.72800000000001</v>
      </c>
      <c r="R1355" s="15">
        <f t="shared" si="169"/>
        <v>232.56</v>
      </c>
      <c r="S1355" s="15">
        <f t="shared" si="170"/>
        <v>192.16800000000001</v>
      </c>
      <c r="T1355" s="17">
        <f t="shared" si="171"/>
        <v>0.45244956772334294</v>
      </c>
      <c r="U1355" s="18">
        <v>1</v>
      </c>
    </row>
    <row r="1356" spans="1:21" ht="15.6" x14ac:dyDescent="0.3">
      <c r="A1356" s="2">
        <v>2517</v>
      </c>
      <c r="B1356" s="3">
        <v>46216</v>
      </c>
      <c r="C1356" s="4">
        <f t="shared" si="172"/>
        <v>2026</v>
      </c>
      <c r="D1356" s="5">
        <f t="shared" si="173"/>
        <v>3</v>
      </c>
      <c r="E1356" s="4">
        <f t="shared" si="174"/>
        <v>7</v>
      </c>
      <c r="F1356" s="3" t="str">
        <f t="shared" si="175"/>
        <v>Jul</v>
      </c>
      <c r="G1356" s="4" t="s">
        <v>6</v>
      </c>
      <c r="H1356" s="4" t="s">
        <v>27</v>
      </c>
      <c r="I1356" s="4" t="s">
        <v>2</v>
      </c>
      <c r="J1356" s="4" t="s">
        <v>13</v>
      </c>
      <c r="K1356" s="4" t="s">
        <v>14</v>
      </c>
      <c r="L1356" s="4" t="s">
        <v>15</v>
      </c>
      <c r="M1356" s="6">
        <v>1</v>
      </c>
      <c r="N1356" s="7">
        <v>36.479999999999997</v>
      </c>
      <c r="O1356" s="8">
        <v>0.05</v>
      </c>
      <c r="P1356" s="7">
        <v>13.22</v>
      </c>
      <c r="Q1356" s="7">
        <f t="shared" si="168"/>
        <v>34.655999999999999</v>
      </c>
      <c r="R1356" s="7">
        <f t="shared" si="169"/>
        <v>13.22</v>
      </c>
      <c r="S1356" s="7">
        <f t="shared" si="170"/>
        <v>21.436</v>
      </c>
      <c r="T1356" s="9">
        <f t="shared" si="171"/>
        <v>0.61853647276084955</v>
      </c>
      <c r="U1356" s="10">
        <v>1</v>
      </c>
    </row>
    <row r="1357" spans="1:21" ht="15.6" x14ac:dyDescent="0.3">
      <c r="A1357" s="11">
        <v>2746</v>
      </c>
      <c r="B1357" s="12">
        <v>46216</v>
      </c>
      <c r="C1357" s="4">
        <f t="shared" si="172"/>
        <v>2026</v>
      </c>
      <c r="D1357" s="5">
        <f t="shared" si="173"/>
        <v>3</v>
      </c>
      <c r="E1357" s="4">
        <f t="shared" si="174"/>
        <v>7</v>
      </c>
      <c r="F1357" s="3" t="str">
        <f t="shared" si="175"/>
        <v>Jul</v>
      </c>
      <c r="G1357" s="13" t="s">
        <v>0</v>
      </c>
      <c r="H1357" s="13" t="s">
        <v>1</v>
      </c>
      <c r="I1357" s="13" t="s">
        <v>19</v>
      </c>
      <c r="J1357" s="13" t="s">
        <v>13</v>
      </c>
      <c r="K1357" s="13" t="s">
        <v>9</v>
      </c>
      <c r="L1357" s="13" t="s">
        <v>37</v>
      </c>
      <c r="M1357" s="14">
        <v>3</v>
      </c>
      <c r="N1357" s="15">
        <v>155.44</v>
      </c>
      <c r="O1357" s="16">
        <v>0.05</v>
      </c>
      <c r="P1357" s="15">
        <v>79.95</v>
      </c>
      <c r="Q1357" s="15">
        <f t="shared" si="168"/>
        <v>443.00399999999996</v>
      </c>
      <c r="R1357" s="15">
        <f t="shared" si="169"/>
        <v>239.85000000000002</v>
      </c>
      <c r="S1357" s="15">
        <f t="shared" si="170"/>
        <v>203.15399999999994</v>
      </c>
      <c r="T1357" s="17">
        <f t="shared" si="171"/>
        <v>0.45858276674702703</v>
      </c>
      <c r="U1357" s="18">
        <v>1</v>
      </c>
    </row>
    <row r="1358" spans="1:21" ht="15.6" x14ac:dyDescent="0.3">
      <c r="A1358" s="2">
        <v>3297</v>
      </c>
      <c r="B1358" s="3">
        <v>46216</v>
      </c>
      <c r="C1358" s="4">
        <f t="shared" si="172"/>
        <v>2026</v>
      </c>
      <c r="D1358" s="5">
        <f t="shared" si="173"/>
        <v>3</v>
      </c>
      <c r="E1358" s="4">
        <f t="shared" si="174"/>
        <v>7</v>
      </c>
      <c r="F1358" s="3" t="str">
        <f t="shared" si="175"/>
        <v>Jul</v>
      </c>
      <c r="G1358" s="4" t="s">
        <v>0</v>
      </c>
      <c r="H1358" s="4" t="s">
        <v>50</v>
      </c>
      <c r="I1358" s="4" t="s">
        <v>8</v>
      </c>
      <c r="J1358" s="4" t="s">
        <v>3</v>
      </c>
      <c r="K1358" s="4" t="s">
        <v>34</v>
      </c>
      <c r="L1358" s="4" t="s">
        <v>35</v>
      </c>
      <c r="M1358" s="6">
        <v>6</v>
      </c>
      <c r="N1358" s="7">
        <v>40.58</v>
      </c>
      <c r="O1358" s="8">
        <v>0.15</v>
      </c>
      <c r="P1358" s="7">
        <v>15.06</v>
      </c>
      <c r="Q1358" s="7">
        <f t="shared" si="168"/>
        <v>206.958</v>
      </c>
      <c r="R1358" s="7">
        <f t="shared" si="169"/>
        <v>90.36</v>
      </c>
      <c r="S1358" s="7">
        <f t="shared" si="170"/>
        <v>116.598</v>
      </c>
      <c r="T1358" s="9">
        <f t="shared" si="171"/>
        <v>0.5633896732670397</v>
      </c>
      <c r="U1358" s="10">
        <v>1</v>
      </c>
    </row>
    <row r="1359" spans="1:21" ht="15.6" x14ac:dyDescent="0.3">
      <c r="A1359" s="11">
        <v>772</v>
      </c>
      <c r="B1359" s="12">
        <v>46217</v>
      </c>
      <c r="C1359" s="4">
        <f t="shared" si="172"/>
        <v>2026</v>
      </c>
      <c r="D1359" s="5">
        <f t="shared" si="173"/>
        <v>3</v>
      </c>
      <c r="E1359" s="4">
        <f t="shared" si="174"/>
        <v>7</v>
      </c>
      <c r="F1359" s="3" t="str">
        <f t="shared" si="175"/>
        <v>Jul</v>
      </c>
      <c r="G1359" s="13" t="s">
        <v>20</v>
      </c>
      <c r="H1359" s="13" t="s">
        <v>47</v>
      </c>
      <c r="I1359" s="13" t="s">
        <v>2</v>
      </c>
      <c r="J1359" s="13" t="s">
        <v>3</v>
      </c>
      <c r="K1359" s="13" t="s">
        <v>4</v>
      </c>
      <c r="L1359" s="13" t="s">
        <v>30</v>
      </c>
      <c r="M1359" s="14">
        <v>2</v>
      </c>
      <c r="N1359" s="15">
        <v>101.03</v>
      </c>
      <c r="O1359" s="16">
        <v>0.1</v>
      </c>
      <c r="P1359" s="15">
        <v>50.98</v>
      </c>
      <c r="Q1359" s="15">
        <f t="shared" si="168"/>
        <v>181.85400000000001</v>
      </c>
      <c r="R1359" s="15">
        <f t="shared" si="169"/>
        <v>101.96</v>
      </c>
      <c r="S1359" s="15">
        <f t="shared" si="170"/>
        <v>79.89400000000002</v>
      </c>
      <c r="T1359" s="17">
        <f t="shared" si="171"/>
        <v>0.43933045190097558</v>
      </c>
      <c r="U1359" s="18">
        <v>1</v>
      </c>
    </row>
    <row r="1360" spans="1:21" ht="15.6" x14ac:dyDescent="0.3">
      <c r="A1360" s="2">
        <v>838</v>
      </c>
      <c r="B1360" s="3">
        <v>46217</v>
      </c>
      <c r="C1360" s="4">
        <f t="shared" si="172"/>
        <v>2026</v>
      </c>
      <c r="D1360" s="5">
        <f t="shared" si="173"/>
        <v>3</v>
      </c>
      <c r="E1360" s="4">
        <f t="shared" si="174"/>
        <v>7</v>
      </c>
      <c r="F1360" s="3" t="str">
        <f t="shared" si="175"/>
        <v>Jul</v>
      </c>
      <c r="G1360" s="4" t="s">
        <v>0</v>
      </c>
      <c r="H1360" s="4" t="s">
        <v>36</v>
      </c>
      <c r="I1360" s="4" t="s">
        <v>19</v>
      </c>
      <c r="J1360" s="4" t="s">
        <v>3</v>
      </c>
      <c r="K1360" s="4" t="s">
        <v>23</v>
      </c>
      <c r="L1360" s="4" t="s">
        <v>40</v>
      </c>
      <c r="M1360" s="6">
        <v>1</v>
      </c>
      <c r="N1360" s="7">
        <v>80.150000000000006</v>
      </c>
      <c r="O1360" s="8">
        <v>0.05</v>
      </c>
      <c r="P1360" s="7">
        <v>38.89</v>
      </c>
      <c r="Q1360" s="7">
        <f t="shared" si="168"/>
        <v>76.142499999999998</v>
      </c>
      <c r="R1360" s="7">
        <f t="shared" si="169"/>
        <v>38.89</v>
      </c>
      <c r="S1360" s="7">
        <f t="shared" si="170"/>
        <v>37.252499999999998</v>
      </c>
      <c r="T1360" s="9">
        <f t="shared" si="171"/>
        <v>0.48924713530551267</v>
      </c>
      <c r="U1360" s="10">
        <v>1</v>
      </c>
    </row>
    <row r="1361" spans="1:21" ht="15.6" x14ac:dyDescent="0.3">
      <c r="A1361" s="11">
        <v>1144</v>
      </c>
      <c r="B1361" s="12">
        <v>46217</v>
      </c>
      <c r="C1361" s="4">
        <f t="shared" si="172"/>
        <v>2026</v>
      </c>
      <c r="D1361" s="5">
        <f t="shared" si="173"/>
        <v>3</v>
      </c>
      <c r="E1361" s="4">
        <f t="shared" si="174"/>
        <v>7</v>
      </c>
      <c r="F1361" s="3" t="str">
        <f t="shared" si="175"/>
        <v>Jul</v>
      </c>
      <c r="G1361" s="13" t="s">
        <v>11</v>
      </c>
      <c r="H1361" s="13" t="s">
        <v>12</v>
      </c>
      <c r="I1361" s="13" t="s">
        <v>19</v>
      </c>
      <c r="J1361" s="13" t="s">
        <v>13</v>
      </c>
      <c r="K1361" s="13" t="s">
        <v>23</v>
      </c>
      <c r="L1361" s="13" t="s">
        <v>40</v>
      </c>
      <c r="M1361" s="14">
        <v>1</v>
      </c>
      <c r="N1361" s="15">
        <v>83.74</v>
      </c>
      <c r="O1361" s="16">
        <v>0</v>
      </c>
      <c r="P1361" s="15">
        <v>38.96</v>
      </c>
      <c r="Q1361" s="15">
        <f t="shared" si="168"/>
        <v>83.74</v>
      </c>
      <c r="R1361" s="15">
        <f t="shared" si="169"/>
        <v>38.96</v>
      </c>
      <c r="S1361" s="15">
        <f t="shared" si="170"/>
        <v>44.779999999999994</v>
      </c>
      <c r="T1361" s="17">
        <f t="shared" si="171"/>
        <v>0.53475041796035339</v>
      </c>
      <c r="U1361" s="18">
        <v>1</v>
      </c>
    </row>
    <row r="1362" spans="1:21" ht="15.6" x14ac:dyDescent="0.3">
      <c r="A1362" s="2">
        <v>1686</v>
      </c>
      <c r="B1362" s="3">
        <v>46217</v>
      </c>
      <c r="C1362" s="4">
        <f t="shared" si="172"/>
        <v>2026</v>
      </c>
      <c r="D1362" s="5">
        <f t="shared" si="173"/>
        <v>3</v>
      </c>
      <c r="E1362" s="4">
        <f t="shared" si="174"/>
        <v>7</v>
      </c>
      <c r="F1362" s="3" t="str">
        <f t="shared" si="175"/>
        <v>Jul</v>
      </c>
      <c r="G1362" s="4" t="s">
        <v>11</v>
      </c>
      <c r="H1362" s="4" t="s">
        <v>25</v>
      </c>
      <c r="I1362" s="4" t="s">
        <v>8</v>
      </c>
      <c r="J1362" s="4" t="s">
        <v>3</v>
      </c>
      <c r="K1362" s="4" t="s">
        <v>14</v>
      </c>
      <c r="L1362" s="4" t="s">
        <v>15</v>
      </c>
      <c r="M1362" s="6">
        <v>8</v>
      </c>
      <c r="N1362" s="7">
        <v>35.75</v>
      </c>
      <c r="O1362" s="8">
        <v>0.15</v>
      </c>
      <c r="P1362" s="7">
        <v>13.56</v>
      </c>
      <c r="Q1362" s="7">
        <f t="shared" si="168"/>
        <v>243.1</v>
      </c>
      <c r="R1362" s="7">
        <f t="shared" si="169"/>
        <v>108.48</v>
      </c>
      <c r="S1362" s="7">
        <f t="shared" si="170"/>
        <v>134.62</v>
      </c>
      <c r="T1362" s="9">
        <f t="shared" si="171"/>
        <v>0.55376388317564795</v>
      </c>
      <c r="U1362" s="10">
        <v>1</v>
      </c>
    </row>
    <row r="1363" spans="1:21" ht="15.6" x14ac:dyDescent="0.3">
      <c r="A1363" s="11">
        <v>2823</v>
      </c>
      <c r="B1363" s="12">
        <v>46217</v>
      </c>
      <c r="C1363" s="4">
        <f t="shared" si="172"/>
        <v>2026</v>
      </c>
      <c r="D1363" s="5">
        <f t="shared" si="173"/>
        <v>3</v>
      </c>
      <c r="E1363" s="4">
        <f t="shared" si="174"/>
        <v>7</v>
      </c>
      <c r="F1363" s="3" t="str">
        <f t="shared" si="175"/>
        <v>Jul</v>
      </c>
      <c r="G1363" s="13" t="s">
        <v>0</v>
      </c>
      <c r="H1363" s="13" t="s">
        <v>50</v>
      </c>
      <c r="I1363" s="13" t="s">
        <v>2</v>
      </c>
      <c r="J1363" s="13" t="s">
        <v>13</v>
      </c>
      <c r="K1363" s="13" t="s">
        <v>4</v>
      </c>
      <c r="L1363" s="13" t="s">
        <v>5</v>
      </c>
      <c r="M1363" s="14">
        <v>3</v>
      </c>
      <c r="N1363" s="15">
        <v>81.39</v>
      </c>
      <c r="O1363" s="16">
        <v>0</v>
      </c>
      <c r="P1363" s="15">
        <v>43.54</v>
      </c>
      <c r="Q1363" s="15">
        <f t="shared" si="168"/>
        <v>244.17000000000002</v>
      </c>
      <c r="R1363" s="15">
        <f t="shared" si="169"/>
        <v>130.62</v>
      </c>
      <c r="S1363" s="15">
        <f t="shared" si="170"/>
        <v>113.55000000000001</v>
      </c>
      <c r="T1363" s="17">
        <f t="shared" si="171"/>
        <v>0.46504484580415284</v>
      </c>
      <c r="U1363" s="18">
        <v>1</v>
      </c>
    </row>
    <row r="1364" spans="1:21" ht="15.6" x14ac:dyDescent="0.3">
      <c r="A1364" s="2">
        <v>2883</v>
      </c>
      <c r="B1364" s="3">
        <v>46217</v>
      </c>
      <c r="C1364" s="4">
        <f t="shared" si="172"/>
        <v>2026</v>
      </c>
      <c r="D1364" s="5">
        <f t="shared" si="173"/>
        <v>3</v>
      </c>
      <c r="E1364" s="4">
        <f t="shared" si="174"/>
        <v>7</v>
      </c>
      <c r="F1364" s="3" t="str">
        <f t="shared" si="175"/>
        <v>Jul</v>
      </c>
      <c r="G1364" s="4" t="s">
        <v>11</v>
      </c>
      <c r="H1364" s="4" t="s">
        <v>39</v>
      </c>
      <c r="I1364" s="4" t="s">
        <v>28</v>
      </c>
      <c r="J1364" s="4" t="s">
        <v>13</v>
      </c>
      <c r="K1364" s="4" t="s">
        <v>14</v>
      </c>
      <c r="L1364" s="4" t="s">
        <v>15</v>
      </c>
      <c r="M1364" s="6">
        <v>1</v>
      </c>
      <c r="N1364" s="7">
        <v>36.799999999999997</v>
      </c>
      <c r="O1364" s="8">
        <v>0</v>
      </c>
      <c r="P1364" s="7">
        <v>13.91</v>
      </c>
      <c r="Q1364" s="7">
        <f t="shared" si="168"/>
        <v>36.799999999999997</v>
      </c>
      <c r="R1364" s="7">
        <f t="shared" si="169"/>
        <v>13.91</v>
      </c>
      <c r="S1364" s="7">
        <f t="shared" si="170"/>
        <v>22.889999999999997</v>
      </c>
      <c r="T1364" s="9">
        <f t="shared" si="171"/>
        <v>0.62201086956521734</v>
      </c>
      <c r="U1364" s="10">
        <v>1</v>
      </c>
    </row>
    <row r="1365" spans="1:21" ht="15.6" x14ac:dyDescent="0.3">
      <c r="A1365" s="11">
        <v>3259</v>
      </c>
      <c r="B1365" s="12">
        <v>46217</v>
      </c>
      <c r="C1365" s="4">
        <f t="shared" si="172"/>
        <v>2026</v>
      </c>
      <c r="D1365" s="5">
        <f t="shared" si="173"/>
        <v>3</v>
      </c>
      <c r="E1365" s="4">
        <f t="shared" si="174"/>
        <v>7</v>
      </c>
      <c r="F1365" s="3" t="str">
        <f t="shared" si="175"/>
        <v>Jul</v>
      </c>
      <c r="G1365" s="13" t="s">
        <v>11</v>
      </c>
      <c r="H1365" s="13" t="s">
        <v>52</v>
      </c>
      <c r="I1365" s="13" t="s">
        <v>8</v>
      </c>
      <c r="J1365" s="13" t="s">
        <v>3</v>
      </c>
      <c r="K1365" s="13" t="s">
        <v>23</v>
      </c>
      <c r="L1365" s="13" t="s">
        <v>29</v>
      </c>
      <c r="M1365" s="14">
        <v>6</v>
      </c>
      <c r="N1365" s="15">
        <v>194.15</v>
      </c>
      <c r="O1365" s="16">
        <v>0.1</v>
      </c>
      <c r="P1365" s="15">
        <v>105.12</v>
      </c>
      <c r="Q1365" s="15">
        <f t="shared" si="168"/>
        <v>1048.4100000000001</v>
      </c>
      <c r="R1365" s="15">
        <f t="shared" si="169"/>
        <v>630.72</v>
      </c>
      <c r="S1365" s="15">
        <f t="shared" si="170"/>
        <v>417.69000000000005</v>
      </c>
      <c r="T1365" s="17">
        <f t="shared" si="171"/>
        <v>0.3984032964202936</v>
      </c>
      <c r="U1365" s="18">
        <v>1</v>
      </c>
    </row>
    <row r="1366" spans="1:21" ht="15.6" x14ac:dyDescent="0.3">
      <c r="A1366" s="2">
        <v>3709</v>
      </c>
      <c r="B1366" s="3">
        <v>46217</v>
      </c>
      <c r="C1366" s="4">
        <f t="shared" si="172"/>
        <v>2026</v>
      </c>
      <c r="D1366" s="5">
        <f t="shared" si="173"/>
        <v>3</v>
      </c>
      <c r="E1366" s="4">
        <f t="shared" si="174"/>
        <v>7</v>
      </c>
      <c r="F1366" s="3" t="str">
        <f t="shared" si="175"/>
        <v>Jul</v>
      </c>
      <c r="G1366" s="4" t="s">
        <v>0</v>
      </c>
      <c r="H1366" s="4" t="s">
        <v>36</v>
      </c>
      <c r="I1366" s="4" t="s">
        <v>2</v>
      </c>
      <c r="J1366" s="4" t="s">
        <v>13</v>
      </c>
      <c r="K1366" s="4" t="s">
        <v>34</v>
      </c>
      <c r="L1366" s="4" t="s">
        <v>45</v>
      </c>
      <c r="M1366" s="6">
        <v>1</v>
      </c>
      <c r="N1366" s="7">
        <v>50.94</v>
      </c>
      <c r="O1366" s="8">
        <v>0</v>
      </c>
      <c r="P1366" s="7">
        <v>22.28</v>
      </c>
      <c r="Q1366" s="7">
        <f t="shared" si="168"/>
        <v>50.94</v>
      </c>
      <c r="R1366" s="7">
        <f t="shared" si="169"/>
        <v>22.28</v>
      </c>
      <c r="S1366" s="7">
        <f t="shared" si="170"/>
        <v>28.659999999999997</v>
      </c>
      <c r="T1366" s="9">
        <f t="shared" si="171"/>
        <v>0.5626226933647428</v>
      </c>
      <c r="U1366" s="10">
        <v>1</v>
      </c>
    </row>
    <row r="1367" spans="1:21" ht="15.6" x14ac:dyDescent="0.3">
      <c r="A1367" s="11">
        <v>61</v>
      </c>
      <c r="B1367" s="12">
        <v>46218</v>
      </c>
      <c r="C1367" s="4">
        <f t="shared" si="172"/>
        <v>2026</v>
      </c>
      <c r="D1367" s="5">
        <f t="shared" si="173"/>
        <v>3</v>
      </c>
      <c r="E1367" s="4">
        <f t="shared" si="174"/>
        <v>7</v>
      </c>
      <c r="F1367" s="3" t="str">
        <f t="shared" si="175"/>
        <v>Jul</v>
      </c>
      <c r="G1367" s="13" t="s">
        <v>20</v>
      </c>
      <c r="H1367" s="13" t="s">
        <v>33</v>
      </c>
      <c r="I1367" s="13" t="s">
        <v>2</v>
      </c>
      <c r="J1367" s="13" t="s">
        <v>3</v>
      </c>
      <c r="K1367" s="13" t="s">
        <v>34</v>
      </c>
      <c r="L1367" s="13" t="s">
        <v>38</v>
      </c>
      <c r="M1367" s="14">
        <v>2</v>
      </c>
      <c r="N1367" s="15">
        <v>125.89</v>
      </c>
      <c r="O1367" s="16">
        <v>0</v>
      </c>
      <c r="P1367" s="15">
        <v>70.8</v>
      </c>
      <c r="Q1367" s="15">
        <f t="shared" si="168"/>
        <v>251.78</v>
      </c>
      <c r="R1367" s="15">
        <f t="shared" si="169"/>
        <v>141.6</v>
      </c>
      <c r="S1367" s="15">
        <f t="shared" si="170"/>
        <v>110.18</v>
      </c>
      <c r="T1367" s="17">
        <f t="shared" si="171"/>
        <v>0.43760425768528083</v>
      </c>
      <c r="U1367" s="18">
        <v>1</v>
      </c>
    </row>
    <row r="1368" spans="1:21" ht="15.6" x14ac:dyDescent="0.3">
      <c r="A1368" s="2">
        <v>357</v>
      </c>
      <c r="B1368" s="3">
        <v>46218</v>
      </c>
      <c r="C1368" s="4">
        <f t="shared" si="172"/>
        <v>2026</v>
      </c>
      <c r="D1368" s="5">
        <f t="shared" si="173"/>
        <v>3</v>
      </c>
      <c r="E1368" s="4">
        <f t="shared" si="174"/>
        <v>7</v>
      </c>
      <c r="F1368" s="3" t="str">
        <f t="shared" si="175"/>
        <v>Jul</v>
      </c>
      <c r="G1368" s="4" t="s">
        <v>0</v>
      </c>
      <c r="H1368" s="4" t="s">
        <v>36</v>
      </c>
      <c r="I1368" s="4" t="s">
        <v>2</v>
      </c>
      <c r="J1368" s="4" t="s">
        <v>13</v>
      </c>
      <c r="K1368" s="4" t="s">
        <v>34</v>
      </c>
      <c r="L1368" s="4" t="s">
        <v>45</v>
      </c>
      <c r="M1368" s="6">
        <v>2</v>
      </c>
      <c r="N1368" s="7">
        <v>51.9</v>
      </c>
      <c r="O1368" s="8">
        <v>0</v>
      </c>
      <c r="P1368" s="7">
        <v>21.82</v>
      </c>
      <c r="Q1368" s="7">
        <f t="shared" si="168"/>
        <v>103.8</v>
      </c>
      <c r="R1368" s="7">
        <f t="shared" si="169"/>
        <v>43.64</v>
      </c>
      <c r="S1368" s="7">
        <f t="shared" si="170"/>
        <v>60.16</v>
      </c>
      <c r="T1368" s="9">
        <f t="shared" si="171"/>
        <v>0.57957610789980729</v>
      </c>
      <c r="U1368" s="10">
        <v>1</v>
      </c>
    </row>
    <row r="1369" spans="1:21" ht="15.6" x14ac:dyDescent="0.3">
      <c r="A1369" s="11">
        <v>1607</v>
      </c>
      <c r="B1369" s="12">
        <v>46218</v>
      </c>
      <c r="C1369" s="4">
        <f t="shared" si="172"/>
        <v>2026</v>
      </c>
      <c r="D1369" s="5">
        <f t="shared" si="173"/>
        <v>3</v>
      </c>
      <c r="E1369" s="4">
        <f t="shared" si="174"/>
        <v>7</v>
      </c>
      <c r="F1369" s="3" t="str">
        <f t="shared" si="175"/>
        <v>Jul</v>
      </c>
      <c r="G1369" s="13" t="s">
        <v>0</v>
      </c>
      <c r="H1369" s="13" t="s">
        <v>1</v>
      </c>
      <c r="I1369" s="13" t="s">
        <v>19</v>
      </c>
      <c r="J1369" s="13" t="s">
        <v>13</v>
      </c>
      <c r="K1369" s="13" t="s">
        <v>34</v>
      </c>
      <c r="L1369" s="13" t="s">
        <v>35</v>
      </c>
      <c r="M1369" s="14">
        <v>2</v>
      </c>
      <c r="N1369" s="15">
        <v>39.75</v>
      </c>
      <c r="O1369" s="16">
        <v>0</v>
      </c>
      <c r="P1369" s="15">
        <v>14.78</v>
      </c>
      <c r="Q1369" s="15">
        <f t="shared" si="168"/>
        <v>79.5</v>
      </c>
      <c r="R1369" s="15">
        <f t="shared" si="169"/>
        <v>29.56</v>
      </c>
      <c r="S1369" s="15">
        <f t="shared" si="170"/>
        <v>49.94</v>
      </c>
      <c r="T1369" s="17">
        <f t="shared" si="171"/>
        <v>0.62817610062893081</v>
      </c>
      <c r="U1369" s="18">
        <v>1</v>
      </c>
    </row>
    <row r="1370" spans="1:21" ht="15.6" x14ac:dyDescent="0.3">
      <c r="A1370" s="2">
        <v>3295</v>
      </c>
      <c r="B1370" s="3">
        <v>46218</v>
      </c>
      <c r="C1370" s="4">
        <f t="shared" si="172"/>
        <v>2026</v>
      </c>
      <c r="D1370" s="5">
        <f t="shared" si="173"/>
        <v>3</v>
      </c>
      <c r="E1370" s="4">
        <f t="shared" si="174"/>
        <v>7</v>
      </c>
      <c r="F1370" s="3" t="str">
        <f t="shared" si="175"/>
        <v>Jul</v>
      </c>
      <c r="G1370" s="4" t="s">
        <v>6</v>
      </c>
      <c r="H1370" s="4" t="s">
        <v>43</v>
      </c>
      <c r="I1370" s="4" t="s">
        <v>28</v>
      </c>
      <c r="J1370" s="4" t="s">
        <v>3</v>
      </c>
      <c r="K1370" s="4" t="s">
        <v>9</v>
      </c>
      <c r="L1370" s="4" t="s">
        <v>10</v>
      </c>
      <c r="M1370" s="6">
        <v>1</v>
      </c>
      <c r="N1370" s="7">
        <v>93.46</v>
      </c>
      <c r="O1370" s="8">
        <v>0.15</v>
      </c>
      <c r="P1370" s="7">
        <v>46.65</v>
      </c>
      <c r="Q1370" s="7">
        <f t="shared" si="168"/>
        <v>79.440999999999988</v>
      </c>
      <c r="R1370" s="7">
        <f t="shared" si="169"/>
        <v>46.65</v>
      </c>
      <c r="S1370" s="7">
        <f t="shared" si="170"/>
        <v>32.79099999999999</v>
      </c>
      <c r="T1370" s="9">
        <f t="shared" si="171"/>
        <v>0.41277174255107557</v>
      </c>
      <c r="U1370" s="10">
        <v>1</v>
      </c>
    </row>
    <row r="1371" spans="1:21" ht="15.6" x14ac:dyDescent="0.3">
      <c r="A1371" s="11">
        <v>4048</v>
      </c>
      <c r="B1371" s="12">
        <v>46218</v>
      </c>
      <c r="C1371" s="4">
        <f t="shared" si="172"/>
        <v>2026</v>
      </c>
      <c r="D1371" s="5">
        <f t="shared" si="173"/>
        <v>3</v>
      </c>
      <c r="E1371" s="4">
        <f t="shared" si="174"/>
        <v>7</v>
      </c>
      <c r="F1371" s="3" t="str">
        <f t="shared" si="175"/>
        <v>Jul</v>
      </c>
      <c r="G1371" s="13" t="s">
        <v>20</v>
      </c>
      <c r="H1371" s="13" t="s">
        <v>47</v>
      </c>
      <c r="I1371" s="13" t="s">
        <v>8</v>
      </c>
      <c r="J1371" s="13" t="s">
        <v>16</v>
      </c>
      <c r="K1371" s="13" t="s">
        <v>4</v>
      </c>
      <c r="L1371" s="13" t="s">
        <v>5</v>
      </c>
      <c r="M1371" s="14">
        <v>3</v>
      </c>
      <c r="N1371" s="15">
        <v>82.79</v>
      </c>
      <c r="O1371" s="16">
        <v>0.1</v>
      </c>
      <c r="P1371" s="15">
        <v>43.07</v>
      </c>
      <c r="Q1371" s="15">
        <f t="shared" si="168"/>
        <v>223.53300000000002</v>
      </c>
      <c r="R1371" s="15">
        <f t="shared" si="169"/>
        <v>129.21</v>
      </c>
      <c r="S1371" s="15">
        <f t="shared" si="170"/>
        <v>94.323000000000008</v>
      </c>
      <c r="T1371" s="17">
        <f t="shared" si="171"/>
        <v>0.42196454214813922</v>
      </c>
      <c r="U1371" s="18">
        <v>1</v>
      </c>
    </row>
    <row r="1372" spans="1:21" ht="15.6" x14ac:dyDescent="0.3">
      <c r="A1372" s="2">
        <v>4424</v>
      </c>
      <c r="B1372" s="3">
        <v>46218</v>
      </c>
      <c r="C1372" s="4">
        <f t="shared" si="172"/>
        <v>2026</v>
      </c>
      <c r="D1372" s="5">
        <f t="shared" si="173"/>
        <v>3</v>
      </c>
      <c r="E1372" s="4">
        <f t="shared" si="174"/>
        <v>7</v>
      </c>
      <c r="F1372" s="3" t="str">
        <f t="shared" si="175"/>
        <v>Jul</v>
      </c>
      <c r="G1372" s="4" t="s">
        <v>11</v>
      </c>
      <c r="H1372" s="4" t="s">
        <v>12</v>
      </c>
      <c r="I1372" s="4" t="s">
        <v>19</v>
      </c>
      <c r="J1372" s="4" t="s">
        <v>16</v>
      </c>
      <c r="K1372" s="4" t="s">
        <v>9</v>
      </c>
      <c r="L1372" s="4" t="s">
        <v>10</v>
      </c>
      <c r="M1372" s="6">
        <v>1</v>
      </c>
      <c r="N1372" s="7">
        <v>92.54</v>
      </c>
      <c r="O1372" s="8">
        <v>0</v>
      </c>
      <c r="P1372" s="7">
        <v>44.48</v>
      </c>
      <c r="Q1372" s="7">
        <f t="shared" si="168"/>
        <v>92.54</v>
      </c>
      <c r="R1372" s="7">
        <f t="shared" si="169"/>
        <v>44.48</v>
      </c>
      <c r="S1372" s="7">
        <f t="shared" si="170"/>
        <v>48.060000000000009</v>
      </c>
      <c r="T1372" s="9">
        <f t="shared" si="171"/>
        <v>0.51934298681651181</v>
      </c>
      <c r="U1372" s="10">
        <v>1</v>
      </c>
    </row>
    <row r="1373" spans="1:21" ht="15.6" x14ac:dyDescent="0.3">
      <c r="A1373" s="11">
        <v>4732</v>
      </c>
      <c r="B1373" s="12">
        <v>46218</v>
      </c>
      <c r="C1373" s="4">
        <f t="shared" si="172"/>
        <v>2026</v>
      </c>
      <c r="D1373" s="5">
        <f t="shared" si="173"/>
        <v>3</v>
      </c>
      <c r="E1373" s="4">
        <f t="shared" si="174"/>
        <v>7</v>
      </c>
      <c r="F1373" s="3" t="str">
        <f t="shared" si="175"/>
        <v>Jul</v>
      </c>
      <c r="G1373" s="13" t="s">
        <v>6</v>
      </c>
      <c r="H1373" s="13" t="s">
        <v>49</v>
      </c>
      <c r="I1373" s="13" t="s">
        <v>19</v>
      </c>
      <c r="J1373" s="13" t="s">
        <v>13</v>
      </c>
      <c r="K1373" s="13" t="s">
        <v>14</v>
      </c>
      <c r="L1373" s="13" t="s">
        <v>32</v>
      </c>
      <c r="M1373" s="14">
        <v>1</v>
      </c>
      <c r="N1373" s="15">
        <v>46.53</v>
      </c>
      <c r="O1373" s="16">
        <v>0</v>
      </c>
      <c r="P1373" s="15">
        <v>18.829999999999998</v>
      </c>
      <c r="Q1373" s="15">
        <f t="shared" si="168"/>
        <v>46.53</v>
      </c>
      <c r="R1373" s="15">
        <f t="shared" si="169"/>
        <v>18.829999999999998</v>
      </c>
      <c r="S1373" s="15">
        <f t="shared" si="170"/>
        <v>27.700000000000003</v>
      </c>
      <c r="T1373" s="17">
        <f t="shared" si="171"/>
        <v>0.59531485063399958</v>
      </c>
      <c r="U1373" s="18">
        <v>1</v>
      </c>
    </row>
    <row r="1374" spans="1:21" ht="15.6" x14ac:dyDescent="0.3">
      <c r="A1374" s="2">
        <v>194</v>
      </c>
      <c r="B1374" s="3">
        <v>46219</v>
      </c>
      <c r="C1374" s="4">
        <f t="shared" si="172"/>
        <v>2026</v>
      </c>
      <c r="D1374" s="5">
        <f t="shared" si="173"/>
        <v>3</v>
      </c>
      <c r="E1374" s="4">
        <f t="shared" si="174"/>
        <v>7</v>
      </c>
      <c r="F1374" s="3" t="str">
        <f t="shared" si="175"/>
        <v>Jul</v>
      </c>
      <c r="G1374" s="4" t="s">
        <v>6</v>
      </c>
      <c r="H1374" s="4" t="s">
        <v>43</v>
      </c>
      <c r="I1374" s="4" t="s">
        <v>2</v>
      </c>
      <c r="J1374" s="4" t="s">
        <v>3</v>
      </c>
      <c r="K1374" s="4" t="s">
        <v>4</v>
      </c>
      <c r="L1374" s="4" t="s">
        <v>22</v>
      </c>
      <c r="M1374" s="6">
        <v>2</v>
      </c>
      <c r="N1374" s="7">
        <v>49.69</v>
      </c>
      <c r="O1374" s="8">
        <v>0</v>
      </c>
      <c r="P1374" s="7">
        <v>21.97</v>
      </c>
      <c r="Q1374" s="7">
        <f t="shared" si="168"/>
        <v>99.38</v>
      </c>
      <c r="R1374" s="7">
        <f t="shared" si="169"/>
        <v>43.94</v>
      </c>
      <c r="S1374" s="7">
        <f t="shared" si="170"/>
        <v>55.44</v>
      </c>
      <c r="T1374" s="9">
        <f t="shared" si="171"/>
        <v>0.557858724089354</v>
      </c>
      <c r="U1374" s="10">
        <v>1</v>
      </c>
    </row>
    <row r="1375" spans="1:21" ht="15.6" x14ac:dyDescent="0.3">
      <c r="A1375" s="11">
        <v>258</v>
      </c>
      <c r="B1375" s="12">
        <v>46219</v>
      </c>
      <c r="C1375" s="4">
        <f t="shared" si="172"/>
        <v>2026</v>
      </c>
      <c r="D1375" s="5">
        <f t="shared" si="173"/>
        <v>3</v>
      </c>
      <c r="E1375" s="4">
        <f t="shared" si="174"/>
        <v>7</v>
      </c>
      <c r="F1375" s="3" t="str">
        <f t="shared" si="175"/>
        <v>Jul</v>
      </c>
      <c r="G1375" s="13" t="s">
        <v>20</v>
      </c>
      <c r="H1375" s="13" t="s">
        <v>33</v>
      </c>
      <c r="I1375" s="13" t="s">
        <v>28</v>
      </c>
      <c r="J1375" s="13" t="s">
        <v>13</v>
      </c>
      <c r="K1375" s="13" t="s">
        <v>9</v>
      </c>
      <c r="L1375" s="13" t="s">
        <v>46</v>
      </c>
      <c r="M1375" s="14">
        <v>3</v>
      </c>
      <c r="N1375" s="15">
        <v>71.34</v>
      </c>
      <c r="O1375" s="16">
        <v>0.1</v>
      </c>
      <c r="P1375" s="15">
        <v>31.71</v>
      </c>
      <c r="Q1375" s="15">
        <f t="shared" si="168"/>
        <v>192.61800000000002</v>
      </c>
      <c r="R1375" s="15">
        <f t="shared" si="169"/>
        <v>95.13</v>
      </c>
      <c r="S1375" s="15">
        <f t="shared" si="170"/>
        <v>97.488000000000028</v>
      </c>
      <c r="T1375" s="17">
        <f t="shared" si="171"/>
        <v>0.50612092327819835</v>
      </c>
      <c r="U1375" s="18">
        <v>1</v>
      </c>
    </row>
    <row r="1376" spans="1:21" ht="15.6" x14ac:dyDescent="0.3">
      <c r="A1376" s="2">
        <v>543</v>
      </c>
      <c r="B1376" s="3">
        <v>46219</v>
      </c>
      <c r="C1376" s="4">
        <f t="shared" si="172"/>
        <v>2026</v>
      </c>
      <c r="D1376" s="5">
        <f t="shared" si="173"/>
        <v>3</v>
      </c>
      <c r="E1376" s="4">
        <f t="shared" si="174"/>
        <v>7</v>
      </c>
      <c r="F1376" s="3" t="str">
        <f t="shared" si="175"/>
        <v>Jul</v>
      </c>
      <c r="G1376" s="4" t="s">
        <v>6</v>
      </c>
      <c r="H1376" s="4" t="s">
        <v>49</v>
      </c>
      <c r="I1376" s="4" t="s">
        <v>28</v>
      </c>
      <c r="J1376" s="4" t="s">
        <v>3</v>
      </c>
      <c r="K1376" s="4" t="s">
        <v>4</v>
      </c>
      <c r="L1376" s="4" t="s">
        <v>5</v>
      </c>
      <c r="M1376" s="6">
        <v>1</v>
      </c>
      <c r="N1376" s="7">
        <v>83.03</v>
      </c>
      <c r="O1376" s="8">
        <v>0</v>
      </c>
      <c r="P1376" s="7">
        <v>42.41</v>
      </c>
      <c r="Q1376" s="7">
        <f t="shared" si="168"/>
        <v>83.03</v>
      </c>
      <c r="R1376" s="7">
        <f t="shared" si="169"/>
        <v>42.41</v>
      </c>
      <c r="S1376" s="7">
        <f t="shared" si="170"/>
        <v>40.620000000000005</v>
      </c>
      <c r="T1376" s="9">
        <f t="shared" si="171"/>
        <v>0.48922076357942917</v>
      </c>
      <c r="U1376" s="10">
        <v>1</v>
      </c>
    </row>
    <row r="1377" spans="1:21" ht="15.6" x14ac:dyDescent="0.3">
      <c r="A1377" s="11">
        <v>972</v>
      </c>
      <c r="B1377" s="12">
        <v>46219</v>
      </c>
      <c r="C1377" s="4">
        <f t="shared" si="172"/>
        <v>2026</v>
      </c>
      <c r="D1377" s="5">
        <f t="shared" si="173"/>
        <v>3</v>
      </c>
      <c r="E1377" s="4">
        <f t="shared" si="174"/>
        <v>7</v>
      </c>
      <c r="F1377" s="3" t="str">
        <f t="shared" si="175"/>
        <v>Jul</v>
      </c>
      <c r="G1377" s="13" t="s">
        <v>20</v>
      </c>
      <c r="H1377" s="13" t="s">
        <v>21</v>
      </c>
      <c r="I1377" s="13" t="s">
        <v>2</v>
      </c>
      <c r="J1377" s="13" t="s">
        <v>3</v>
      </c>
      <c r="K1377" s="13" t="s">
        <v>34</v>
      </c>
      <c r="L1377" s="13" t="s">
        <v>35</v>
      </c>
      <c r="M1377" s="14">
        <v>1</v>
      </c>
      <c r="N1377" s="15">
        <v>40.799999999999997</v>
      </c>
      <c r="O1377" s="16">
        <v>0</v>
      </c>
      <c r="P1377" s="15">
        <v>14.42</v>
      </c>
      <c r="Q1377" s="15">
        <f t="shared" si="168"/>
        <v>40.799999999999997</v>
      </c>
      <c r="R1377" s="15">
        <f t="shared" si="169"/>
        <v>14.42</v>
      </c>
      <c r="S1377" s="15">
        <f t="shared" si="170"/>
        <v>26.379999999999995</v>
      </c>
      <c r="T1377" s="17">
        <f t="shared" si="171"/>
        <v>0.64656862745098032</v>
      </c>
      <c r="U1377" s="18">
        <v>1</v>
      </c>
    </row>
    <row r="1378" spans="1:21" ht="15.6" x14ac:dyDescent="0.3">
      <c r="A1378" s="2">
        <v>1146</v>
      </c>
      <c r="B1378" s="3">
        <v>46219</v>
      </c>
      <c r="C1378" s="4">
        <f t="shared" si="172"/>
        <v>2026</v>
      </c>
      <c r="D1378" s="5">
        <f t="shared" si="173"/>
        <v>3</v>
      </c>
      <c r="E1378" s="4">
        <f t="shared" si="174"/>
        <v>7</v>
      </c>
      <c r="F1378" s="3" t="str">
        <f t="shared" si="175"/>
        <v>Jul</v>
      </c>
      <c r="G1378" s="4" t="s">
        <v>6</v>
      </c>
      <c r="H1378" s="4" t="s">
        <v>27</v>
      </c>
      <c r="I1378" s="4" t="s">
        <v>28</v>
      </c>
      <c r="J1378" s="4" t="s">
        <v>3</v>
      </c>
      <c r="K1378" s="4" t="s">
        <v>23</v>
      </c>
      <c r="L1378" s="4" t="s">
        <v>51</v>
      </c>
      <c r="M1378" s="6">
        <v>2</v>
      </c>
      <c r="N1378" s="7">
        <v>125.34</v>
      </c>
      <c r="O1378" s="8">
        <v>0.15</v>
      </c>
      <c r="P1378" s="7">
        <v>59.04</v>
      </c>
      <c r="Q1378" s="7">
        <f t="shared" si="168"/>
        <v>213.078</v>
      </c>
      <c r="R1378" s="7">
        <f t="shared" si="169"/>
        <v>118.08</v>
      </c>
      <c r="S1378" s="7">
        <f t="shared" si="170"/>
        <v>94.998000000000005</v>
      </c>
      <c r="T1378" s="9">
        <f t="shared" si="171"/>
        <v>0.44583673584321237</v>
      </c>
      <c r="U1378" s="10">
        <v>1</v>
      </c>
    </row>
    <row r="1379" spans="1:21" ht="15.6" x14ac:dyDescent="0.3">
      <c r="A1379" s="11">
        <v>1464</v>
      </c>
      <c r="B1379" s="12">
        <v>46219</v>
      </c>
      <c r="C1379" s="4">
        <f t="shared" si="172"/>
        <v>2026</v>
      </c>
      <c r="D1379" s="5">
        <f t="shared" si="173"/>
        <v>3</v>
      </c>
      <c r="E1379" s="4">
        <f t="shared" si="174"/>
        <v>7</v>
      </c>
      <c r="F1379" s="3" t="str">
        <f t="shared" si="175"/>
        <v>Jul</v>
      </c>
      <c r="G1379" s="13" t="s">
        <v>0</v>
      </c>
      <c r="H1379" s="13" t="s">
        <v>36</v>
      </c>
      <c r="I1379" s="13" t="s">
        <v>2</v>
      </c>
      <c r="J1379" s="13" t="s">
        <v>3</v>
      </c>
      <c r="K1379" s="13" t="s">
        <v>34</v>
      </c>
      <c r="L1379" s="13" t="s">
        <v>38</v>
      </c>
      <c r="M1379" s="14">
        <v>1</v>
      </c>
      <c r="N1379" s="15">
        <v>122.73</v>
      </c>
      <c r="O1379" s="16">
        <v>0.1</v>
      </c>
      <c r="P1379" s="15">
        <v>70.540000000000006</v>
      </c>
      <c r="Q1379" s="15">
        <f t="shared" si="168"/>
        <v>110.45700000000001</v>
      </c>
      <c r="R1379" s="15">
        <f t="shared" si="169"/>
        <v>70.540000000000006</v>
      </c>
      <c r="S1379" s="15">
        <f t="shared" si="170"/>
        <v>39.917000000000002</v>
      </c>
      <c r="T1379" s="17">
        <f t="shared" si="171"/>
        <v>0.36138044668966202</v>
      </c>
      <c r="U1379" s="18">
        <v>1</v>
      </c>
    </row>
    <row r="1380" spans="1:21" ht="15.6" x14ac:dyDescent="0.3">
      <c r="A1380" s="2">
        <v>1581</v>
      </c>
      <c r="B1380" s="3">
        <v>46219</v>
      </c>
      <c r="C1380" s="4">
        <f t="shared" si="172"/>
        <v>2026</v>
      </c>
      <c r="D1380" s="5">
        <f t="shared" si="173"/>
        <v>3</v>
      </c>
      <c r="E1380" s="4">
        <f t="shared" si="174"/>
        <v>7</v>
      </c>
      <c r="F1380" s="3" t="str">
        <f t="shared" si="175"/>
        <v>Jul</v>
      </c>
      <c r="G1380" s="4" t="s">
        <v>11</v>
      </c>
      <c r="H1380" s="4" t="s">
        <v>25</v>
      </c>
      <c r="I1380" s="4" t="s">
        <v>19</v>
      </c>
      <c r="J1380" s="4" t="s">
        <v>13</v>
      </c>
      <c r="K1380" s="4" t="s">
        <v>9</v>
      </c>
      <c r="L1380" s="4" t="s">
        <v>10</v>
      </c>
      <c r="M1380" s="6">
        <v>5</v>
      </c>
      <c r="N1380" s="7">
        <v>92.72</v>
      </c>
      <c r="O1380" s="8">
        <v>0.1</v>
      </c>
      <c r="P1380" s="7">
        <v>46.2</v>
      </c>
      <c r="Q1380" s="7">
        <f t="shared" si="168"/>
        <v>417.24</v>
      </c>
      <c r="R1380" s="7">
        <f t="shared" si="169"/>
        <v>231</v>
      </c>
      <c r="S1380" s="7">
        <f t="shared" si="170"/>
        <v>186.24</v>
      </c>
      <c r="T1380" s="9">
        <f t="shared" si="171"/>
        <v>0.44636180615473109</v>
      </c>
      <c r="U1380" s="10">
        <v>1</v>
      </c>
    </row>
    <row r="1381" spans="1:21" ht="15.6" x14ac:dyDescent="0.3">
      <c r="A1381" s="11">
        <v>1894</v>
      </c>
      <c r="B1381" s="12">
        <v>46219</v>
      </c>
      <c r="C1381" s="4">
        <f t="shared" si="172"/>
        <v>2026</v>
      </c>
      <c r="D1381" s="5">
        <f t="shared" si="173"/>
        <v>3</v>
      </c>
      <c r="E1381" s="4">
        <f t="shared" si="174"/>
        <v>7</v>
      </c>
      <c r="F1381" s="3" t="str">
        <f t="shared" si="175"/>
        <v>Jul</v>
      </c>
      <c r="G1381" s="13" t="s">
        <v>20</v>
      </c>
      <c r="H1381" s="13" t="s">
        <v>31</v>
      </c>
      <c r="I1381" s="13" t="s">
        <v>8</v>
      </c>
      <c r="J1381" s="13" t="s">
        <v>16</v>
      </c>
      <c r="K1381" s="13" t="s">
        <v>34</v>
      </c>
      <c r="L1381" s="13" t="s">
        <v>42</v>
      </c>
      <c r="M1381" s="14">
        <v>5</v>
      </c>
      <c r="N1381" s="15">
        <v>36.29</v>
      </c>
      <c r="O1381" s="16">
        <v>0.05</v>
      </c>
      <c r="P1381" s="15">
        <v>13.52</v>
      </c>
      <c r="Q1381" s="15">
        <f t="shared" si="168"/>
        <v>172.37749999999997</v>
      </c>
      <c r="R1381" s="15">
        <f t="shared" si="169"/>
        <v>67.599999999999994</v>
      </c>
      <c r="S1381" s="15">
        <f t="shared" si="170"/>
        <v>104.77749999999997</v>
      </c>
      <c r="T1381" s="17">
        <f t="shared" si="171"/>
        <v>0.60783744978317933</v>
      </c>
      <c r="U1381" s="18">
        <v>1</v>
      </c>
    </row>
    <row r="1382" spans="1:21" ht="15.6" x14ac:dyDescent="0.3">
      <c r="A1382" s="2">
        <v>2100</v>
      </c>
      <c r="B1382" s="3">
        <v>46219</v>
      </c>
      <c r="C1382" s="4">
        <f t="shared" si="172"/>
        <v>2026</v>
      </c>
      <c r="D1382" s="5">
        <f t="shared" si="173"/>
        <v>3</v>
      </c>
      <c r="E1382" s="4">
        <f t="shared" si="174"/>
        <v>7</v>
      </c>
      <c r="F1382" s="3" t="str">
        <f t="shared" si="175"/>
        <v>Jul</v>
      </c>
      <c r="G1382" s="4" t="s">
        <v>11</v>
      </c>
      <c r="H1382" s="4" t="s">
        <v>12</v>
      </c>
      <c r="I1382" s="4" t="s">
        <v>2</v>
      </c>
      <c r="J1382" s="4" t="s">
        <v>16</v>
      </c>
      <c r="K1382" s="4" t="s">
        <v>4</v>
      </c>
      <c r="L1382" s="4" t="s">
        <v>22</v>
      </c>
      <c r="M1382" s="6">
        <v>2</v>
      </c>
      <c r="N1382" s="7">
        <v>49.84</v>
      </c>
      <c r="O1382" s="8">
        <v>0.1</v>
      </c>
      <c r="P1382" s="7">
        <v>23.06</v>
      </c>
      <c r="Q1382" s="7">
        <f t="shared" si="168"/>
        <v>89.712000000000003</v>
      </c>
      <c r="R1382" s="7">
        <f t="shared" si="169"/>
        <v>46.12</v>
      </c>
      <c r="S1382" s="7">
        <f t="shared" si="170"/>
        <v>43.592000000000006</v>
      </c>
      <c r="T1382" s="9">
        <f t="shared" si="171"/>
        <v>0.48591046905653651</v>
      </c>
      <c r="U1382" s="10">
        <v>1</v>
      </c>
    </row>
    <row r="1383" spans="1:21" ht="15.6" x14ac:dyDescent="0.3">
      <c r="A1383" s="11">
        <v>2902</v>
      </c>
      <c r="B1383" s="12">
        <v>46219</v>
      </c>
      <c r="C1383" s="4">
        <f t="shared" si="172"/>
        <v>2026</v>
      </c>
      <c r="D1383" s="5">
        <f t="shared" si="173"/>
        <v>3</v>
      </c>
      <c r="E1383" s="4">
        <f t="shared" si="174"/>
        <v>7</v>
      </c>
      <c r="F1383" s="3" t="str">
        <f t="shared" si="175"/>
        <v>Jul</v>
      </c>
      <c r="G1383" s="13" t="s">
        <v>6</v>
      </c>
      <c r="H1383" s="13" t="s">
        <v>43</v>
      </c>
      <c r="I1383" s="13" t="s">
        <v>28</v>
      </c>
      <c r="J1383" s="13" t="s">
        <v>16</v>
      </c>
      <c r="K1383" s="13" t="s">
        <v>34</v>
      </c>
      <c r="L1383" s="13" t="s">
        <v>42</v>
      </c>
      <c r="M1383" s="14">
        <v>1</v>
      </c>
      <c r="N1383" s="15">
        <v>35.799999999999997</v>
      </c>
      <c r="O1383" s="16">
        <v>0</v>
      </c>
      <c r="P1383" s="15">
        <v>14.05</v>
      </c>
      <c r="Q1383" s="15">
        <f t="shared" si="168"/>
        <v>35.799999999999997</v>
      </c>
      <c r="R1383" s="15">
        <f t="shared" si="169"/>
        <v>14.05</v>
      </c>
      <c r="S1383" s="15">
        <f t="shared" si="170"/>
        <v>21.749999999999996</v>
      </c>
      <c r="T1383" s="17">
        <f t="shared" si="171"/>
        <v>0.60754189944134074</v>
      </c>
      <c r="U1383" s="18">
        <v>1</v>
      </c>
    </row>
    <row r="1384" spans="1:21" ht="15.6" x14ac:dyDescent="0.3">
      <c r="A1384" s="2">
        <v>3115</v>
      </c>
      <c r="B1384" s="3">
        <v>46219</v>
      </c>
      <c r="C1384" s="4">
        <f t="shared" si="172"/>
        <v>2026</v>
      </c>
      <c r="D1384" s="5">
        <f t="shared" si="173"/>
        <v>3</v>
      </c>
      <c r="E1384" s="4">
        <f t="shared" si="174"/>
        <v>7</v>
      </c>
      <c r="F1384" s="3" t="str">
        <f t="shared" si="175"/>
        <v>Jul</v>
      </c>
      <c r="G1384" s="4" t="s">
        <v>20</v>
      </c>
      <c r="H1384" s="4" t="s">
        <v>47</v>
      </c>
      <c r="I1384" s="4" t="s">
        <v>2</v>
      </c>
      <c r="J1384" s="4" t="s">
        <v>13</v>
      </c>
      <c r="K1384" s="4" t="s">
        <v>23</v>
      </c>
      <c r="L1384" s="4" t="s">
        <v>29</v>
      </c>
      <c r="M1384" s="6">
        <v>1</v>
      </c>
      <c r="N1384" s="7">
        <v>195.12</v>
      </c>
      <c r="O1384" s="8">
        <v>0</v>
      </c>
      <c r="P1384" s="7">
        <v>101.14</v>
      </c>
      <c r="Q1384" s="7">
        <f t="shared" si="168"/>
        <v>195.12</v>
      </c>
      <c r="R1384" s="7">
        <f t="shared" si="169"/>
        <v>101.14</v>
      </c>
      <c r="S1384" s="7">
        <f t="shared" si="170"/>
        <v>93.98</v>
      </c>
      <c r="T1384" s="9">
        <f t="shared" si="171"/>
        <v>0.48165231652316526</v>
      </c>
      <c r="U1384" s="10">
        <v>1</v>
      </c>
    </row>
    <row r="1385" spans="1:21" ht="15.6" x14ac:dyDescent="0.3">
      <c r="A1385" s="11">
        <v>3546</v>
      </c>
      <c r="B1385" s="12">
        <v>46219</v>
      </c>
      <c r="C1385" s="4">
        <f t="shared" si="172"/>
        <v>2026</v>
      </c>
      <c r="D1385" s="5">
        <f t="shared" si="173"/>
        <v>3</v>
      </c>
      <c r="E1385" s="4">
        <f t="shared" si="174"/>
        <v>7</v>
      </c>
      <c r="F1385" s="3" t="str">
        <f t="shared" si="175"/>
        <v>Jul</v>
      </c>
      <c r="G1385" s="13" t="s">
        <v>0</v>
      </c>
      <c r="H1385" s="13" t="s">
        <v>50</v>
      </c>
      <c r="I1385" s="13" t="s">
        <v>2</v>
      </c>
      <c r="J1385" s="13" t="s">
        <v>13</v>
      </c>
      <c r="K1385" s="13" t="s">
        <v>4</v>
      </c>
      <c r="L1385" s="13" t="s">
        <v>26</v>
      </c>
      <c r="M1385" s="14">
        <v>2</v>
      </c>
      <c r="N1385" s="15">
        <v>39.69</v>
      </c>
      <c r="O1385" s="16">
        <v>0.05</v>
      </c>
      <c r="P1385" s="15">
        <v>16.88</v>
      </c>
      <c r="Q1385" s="15">
        <f t="shared" si="168"/>
        <v>75.410999999999987</v>
      </c>
      <c r="R1385" s="15">
        <f t="shared" si="169"/>
        <v>33.76</v>
      </c>
      <c r="S1385" s="15">
        <f t="shared" si="170"/>
        <v>41.650999999999989</v>
      </c>
      <c r="T1385" s="17">
        <f t="shared" si="171"/>
        <v>0.55231995332245953</v>
      </c>
      <c r="U1385" s="18">
        <v>1</v>
      </c>
    </row>
    <row r="1386" spans="1:21" ht="15.6" x14ac:dyDescent="0.3">
      <c r="A1386" s="2">
        <v>4224</v>
      </c>
      <c r="B1386" s="3">
        <v>46219</v>
      </c>
      <c r="C1386" s="4">
        <f t="shared" si="172"/>
        <v>2026</v>
      </c>
      <c r="D1386" s="5">
        <f t="shared" si="173"/>
        <v>3</v>
      </c>
      <c r="E1386" s="4">
        <f t="shared" si="174"/>
        <v>7</v>
      </c>
      <c r="F1386" s="3" t="str">
        <f t="shared" si="175"/>
        <v>Jul</v>
      </c>
      <c r="G1386" s="4" t="s">
        <v>11</v>
      </c>
      <c r="H1386" s="4" t="s">
        <v>18</v>
      </c>
      <c r="I1386" s="4" t="s">
        <v>19</v>
      </c>
      <c r="J1386" s="4" t="s">
        <v>3</v>
      </c>
      <c r="K1386" s="4" t="s">
        <v>23</v>
      </c>
      <c r="L1386" s="4" t="s">
        <v>24</v>
      </c>
      <c r="M1386" s="6">
        <v>1</v>
      </c>
      <c r="N1386" s="7">
        <v>348.73</v>
      </c>
      <c r="O1386" s="8">
        <v>0.15</v>
      </c>
      <c r="P1386" s="7">
        <v>190.33</v>
      </c>
      <c r="Q1386" s="7">
        <f t="shared" si="168"/>
        <v>296.4205</v>
      </c>
      <c r="R1386" s="7">
        <f t="shared" si="169"/>
        <v>190.33</v>
      </c>
      <c r="S1386" s="7">
        <f t="shared" si="170"/>
        <v>106.09049999999999</v>
      </c>
      <c r="T1386" s="9">
        <f t="shared" si="171"/>
        <v>0.35790540802677273</v>
      </c>
      <c r="U1386" s="10">
        <v>1</v>
      </c>
    </row>
    <row r="1387" spans="1:21" ht="15.6" x14ac:dyDescent="0.3">
      <c r="A1387" s="11">
        <v>4858</v>
      </c>
      <c r="B1387" s="12">
        <v>46219</v>
      </c>
      <c r="C1387" s="4">
        <f t="shared" si="172"/>
        <v>2026</v>
      </c>
      <c r="D1387" s="5">
        <f t="shared" si="173"/>
        <v>3</v>
      </c>
      <c r="E1387" s="4">
        <f t="shared" si="174"/>
        <v>7</v>
      </c>
      <c r="F1387" s="3" t="str">
        <f t="shared" si="175"/>
        <v>Jul</v>
      </c>
      <c r="G1387" s="13" t="s">
        <v>6</v>
      </c>
      <c r="H1387" s="13" t="s">
        <v>43</v>
      </c>
      <c r="I1387" s="13" t="s">
        <v>19</v>
      </c>
      <c r="J1387" s="13" t="s">
        <v>3</v>
      </c>
      <c r="K1387" s="13" t="s">
        <v>14</v>
      </c>
      <c r="L1387" s="13" t="s">
        <v>15</v>
      </c>
      <c r="M1387" s="14">
        <v>1</v>
      </c>
      <c r="N1387" s="15">
        <v>35.5</v>
      </c>
      <c r="O1387" s="16">
        <v>0</v>
      </c>
      <c r="P1387" s="15">
        <v>13.26</v>
      </c>
      <c r="Q1387" s="15">
        <f t="shared" si="168"/>
        <v>35.5</v>
      </c>
      <c r="R1387" s="15">
        <f t="shared" si="169"/>
        <v>13.26</v>
      </c>
      <c r="S1387" s="15">
        <f t="shared" si="170"/>
        <v>22.240000000000002</v>
      </c>
      <c r="T1387" s="17">
        <f t="shared" si="171"/>
        <v>0.62647887323943663</v>
      </c>
      <c r="U1387" s="18">
        <v>1</v>
      </c>
    </row>
    <row r="1388" spans="1:21" ht="15.6" x14ac:dyDescent="0.3">
      <c r="A1388" s="2">
        <v>768</v>
      </c>
      <c r="B1388" s="3">
        <v>46220</v>
      </c>
      <c r="C1388" s="4">
        <f t="shared" si="172"/>
        <v>2026</v>
      </c>
      <c r="D1388" s="5">
        <f t="shared" si="173"/>
        <v>3</v>
      </c>
      <c r="E1388" s="4">
        <f t="shared" si="174"/>
        <v>7</v>
      </c>
      <c r="F1388" s="3" t="str">
        <f t="shared" si="175"/>
        <v>Jul</v>
      </c>
      <c r="G1388" s="4" t="s">
        <v>0</v>
      </c>
      <c r="H1388" s="4" t="s">
        <v>36</v>
      </c>
      <c r="I1388" s="4" t="s">
        <v>2</v>
      </c>
      <c r="J1388" s="4" t="s">
        <v>16</v>
      </c>
      <c r="K1388" s="4" t="s">
        <v>14</v>
      </c>
      <c r="L1388" s="4" t="s">
        <v>32</v>
      </c>
      <c r="M1388" s="6">
        <v>1</v>
      </c>
      <c r="N1388" s="7">
        <v>46.44</v>
      </c>
      <c r="O1388" s="8">
        <v>0</v>
      </c>
      <c r="P1388" s="7">
        <v>18.47</v>
      </c>
      <c r="Q1388" s="7">
        <f t="shared" si="168"/>
        <v>46.44</v>
      </c>
      <c r="R1388" s="7">
        <f t="shared" si="169"/>
        <v>18.47</v>
      </c>
      <c r="S1388" s="7">
        <f t="shared" si="170"/>
        <v>27.97</v>
      </c>
      <c r="T1388" s="9">
        <f t="shared" si="171"/>
        <v>0.60228251507321273</v>
      </c>
      <c r="U1388" s="10">
        <v>1</v>
      </c>
    </row>
    <row r="1389" spans="1:21" ht="15.6" x14ac:dyDescent="0.3">
      <c r="A1389" s="11">
        <v>1901</v>
      </c>
      <c r="B1389" s="12">
        <v>46220</v>
      </c>
      <c r="C1389" s="4">
        <f t="shared" si="172"/>
        <v>2026</v>
      </c>
      <c r="D1389" s="5">
        <f t="shared" si="173"/>
        <v>3</v>
      </c>
      <c r="E1389" s="4">
        <f t="shared" si="174"/>
        <v>7</v>
      </c>
      <c r="F1389" s="3" t="str">
        <f t="shared" si="175"/>
        <v>Jul</v>
      </c>
      <c r="G1389" s="13" t="s">
        <v>6</v>
      </c>
      <c r="H1389" s="13" t="s">
        <v>49</v>
      </c>
      <c r="I1389" s="13" t="s">
        <v>2</v>
      </c>
      <c r="J1389" s="13" t="s">
        <v>13</v>
      </c>
      <c r="K1389" s="13" t="s">
        <v>9</v>
      </c>
      <c r="L1389" s="13" t="s">
        <v>46</v>
      </c>
      <c r="M1389" s="14">
        <v>1</v>
      </c>
      <c r="N1389" s="15">
        <v>70.44</v>
      </c>
      <c r="O1389" s="16">
        <v>0.05</v>
      </c>
      <c r="P1389" s="15">
        <v>32.229999999999997</v>
      </c>
      <c r="Q1389" s="15">
        <f t="shared" si="168"/>
        <v>66.917999999999992</v>
      </c>
      <c r="R1389" s="15">
        <f t="shared" si="169"/>
        <v>32.229999999999997</v>
      </c>
      <c r="S1389" s="15">
        <f t="shared" si="170"/>
        <v>34.687999999999995</v>
      </c>
      <c r="T1389" s="17">
        <f t="shared" si="171"/>
        <v>0.51836576108072563</v>
      </c>
      <c r="U1389" s="18">
        <v>1</v>
      </c>
    </row>
    <row r="1390" spans="1:21" ht="15.6" x14ac:dyDescent="0.3">
      <c r="A1390" s="2">
        <v>2226</v>
      </c>
      <c r="B1390" s="3">
        <v>46220</v>
      </c>
      <c r="C1390" s="4">
        <f t="shared" si="172"/>
        <v>2026</v>
      </c>
      <c r="D1390" s="5">
        <f t="shared" si="173"/>
        <v>3</v>
      </c>
      <c r="E1390" s="4">
        <f t="shared" si="174"/>
        <v>7</v>
      </c>
      <c r="F1390" s="3" t="str">
        <f t="shared" si="175"/>
        <v>Jul</v>
      </c>
      <c r="G1390" s="4" t="s">
        <v>0</v>
      </c>
      <c r="H1390" s="4" t="s">
        <v>50</v>
      </c>
      <c r="I1390" s="4" t="s">
        <v>19</v>
      </c>
      <c r="J1390" s="4" t="s">
        <v>13</v>
      </c>
      <c r="K1390" s="4" t="s">
        <v>9</v>
      </c>
      <c r="L1390" s="4" t="s">
        <v>46</v>
      </c>
      <c r="M1390" s="6">
        <v>1</v>
      </c>
      <c r="N1390" s="7">
        <v>69.78</v>
      </c>
      <c r="O1390" s="8">
        <v>0.05</v>
      </c>
      <c r="P1390" s="7">
        <v>32.83</v>
      </c>
      <c r="Q1390" s="7">
        <f t="shared" si="168"/>
        <v>66.290999999999997</v>
      </c>
      <c r="R1390" s="7">
        <f t="shared" si="169"/>
        <v>32.83</v>
      </c>
      <c r="S1390" s="7">
        <f t="shared" si="170"/>
        <v>33.460999999999999</v>
      </c>
      <c r="T1390" s="9">
        <f t="shared" si="171"/>
        <v>0.50475931876121949</v>
      </c>
      <c r="U1390" s="10">
        <v>1</v>
      </c>
    </row>
    <row r="1391" spans="1:21" ht="15.6" x14ac:dyDescent="0.3">
      <c r="A1391" s="11">
        <v>2660</v>
      </c>
      <c r="B1391" s="12">
        <v>46220</v>
      </c>
      <c r="C1391" s="4">
        <f t="shared" si="172"/>
        <v>2026</v>
      </c>
      <c r="D1391" s="5">
        <f t="shared" si="173"/>
        <v>3</v>
      </c>
      <c r="E1391" s="4">
        <f t="shared" si="174"/>
        <v>7</v>
      </c>
      <c r="F1391" s="3" t="str">
        <f t="shared" si="175"/>
        <v>Jul</v>
      </c>
      <c r="G1391" s="13" t="s">
        <v>11</v>
      </c>
      <c r="H1391" s="13" t="s">
        <v>25</v>
      </c>
      <c r="I1391" s="13" t="s">
        <v>19</v>
      </c>
      <c r="J1391" s="13" t="s">
        <v>13</v>
      </c>
      <c r="K1391" s="13" t="s">
        <v>14</v>
      </c>
      <c r="L1391" s="13" t="s">
        <v>15</v>
      </c>
      <c r="M1391" s="14">
        <v>4</v>
      </c>
      <c r="N1391" s="15">
        <v>35.450000000000003</v>
      </c>
      <c r="O1391" s="16">
        <v>0.1</v>
      </c>
      <c r="P1391" s="15">
        <v>13.83</v>
      </c>
      <c r="Q1391" s="15">
        <f t="shared" si="168"/>
        <v>127.62000000000002</v>
      </c>
      <c r="R1391" s="15">
        <f t="shared" si="169"/>
        <v>55.32</v>
      </c>
      <c r="S1391" s="15">
        <f t="shared" si="170"/>
        <v>72.300000000000011</v>
      </c>
      <c r="T1391" s="17">
        <f t="shared" si="171"/>
        <v>0.56652562294311237</v>
      </c>
      <c r="U1391" s="18">
        <v>1</v>
      </c>
    </row>
    <row r="1392" spans="1:21" ht="15.6" x14ac:dyDescent="0.3">
      <c r="A1392" s="2">
        <v>3004</v>
      </c>
      <c r="B1392" s="3">
        <v>46220</v>
      </c>
      <c r="C1392" s="4">
        <f t="shared" si="172"/>
        <v>2026</v>
      </c>
      <c r="D1392" s="5">
        <f t="shared" si="173"/>
        <v>3</v>
      </c>
      <c r="E1392" s="4">
        <f t="shared" si="174"/>
        <v>7</v>
      </c>
      <c r="F1392" s="3" t="str">
        <f t="shared" si="175"/>
        <v>Jul</v>
      </c>
      <c r="G1392" s="4" t="s">
        <v>20</v>
      </c>
      <c r="H1392" s="4" t="s">
        <v>33</v>
      </c>
      <c r="I1392" s="4" t="s">
        <v>2</v>
      </c>
      <c r="J1392" s="4" t="s">
        <v>3</v>
      </c>
      <c r="K1392" s="4" t="s">
        <v>4</v>
      </c>
      <c r="L1392" s="4" t="s">
        <v>22</v>
      </c>
      <c r="M1392" s="6">
        <v>1</v>
      </c>
      <c r="N1392" s="7">
        <v>50.82</v>
      </c>
      <c r="O1392" s="8">
        <v>0.05</v>
      </c>
      <c r="P1392" s="7">
        <v>22.36</v>
      </c>
      <c r="Q1392" s="7">
        <f t="shared" si="168"/>
        <v>48.278999999999996</v>
      </c>
      <c r="R1392" s="7">
        <f t="shared" si="169"/>
        <v>22.36</v>
      </c>
      <c r="S1392" s="7">
        <f t="shared" si="170"/>
        <v>25.918999999999997</v>
      </c>
      <c r="T1392" s="9">
        <f t="shared" si="171"/>
        <v>0.5368586756146565</v>
      </c>
      <c r="U1392" s="10">
        <v>1</v>
      </c>
    </row>
    <row r="1393" spans="1:21" ht="15.6" x14ac:dyDescent="0.3">
      <c r="A1393" s="11">
        <v>4020</v>
      </c>
      <c r="B1393" s="12">
        <v>46220</v>
      </c>
      <c r="C1393" s="4">
        <f t="shared" si="172"/>
        <v>2026</v>
      </c>
      <c r="D1393" s="5">
        <f t="shared" si="173"/>
        <v>3</v>
      </c>
      <c r="E1393" s="4">
        <f t="shared" si="174"/>
        <v>7</v>
      </c>
      <c r="F1393" s="3" t="str">
        <f t="shared" si="175"/>
        <v>Jul</v>
      </c>
      <c r="G1393" s="13" t="s">
        <v>11</v>
      </c>
      <c r="H1393" s="13" t="s">
        <v>12</v>
      </c>
      <c r="I1393" s="13" t="s">
        <v>2</v>
      </c>
      <c r="J1393" s="13" t="s">
        <v>3</v>
      </c>
      <c r="K1393" s="13" t="s">
        <v>23</v>
      </c>
      <c r="L1393" s="13" t="s">
        <v>51</v>
      </c>
      <c r="M1393" s="14">
        <v>1</v>
      </c>
      <c r="N1393" s="15">
        <v>126.13</v>
      </c>
      <c r="O1393" s="16">
        <v>0.15</v>
      </c>
      <c r="P1393" s="15">
        <v>60.43</v>
      </c>
      <c r="Q1393" s="15">
        <f t="shared" si="168"/>
        <v>107.2105</v>
      </c>
      <c r="R1393" s="15">
        <f t="shared" si="169"/>
        <v>60.43</v>
      </c>
      <c r="S1393" s="15">
        <f t="shared" si="170"/>
        <v>46.780499999999996</v>
      </c>
      <c r="T1393" s="17">
        <f t="shared" si="171"/>
        <v>0.43634252242084498</v>
      </c>
      <c r="U1393" s="18">
        <v>1</v>
      </c>
    </row>
    <row r="1394" spans="1:21" ht="15.6" x14ac:dyDescent="0.3">
      <c r="A1394" s="2">
        <v>4154</v>
      </c>
      <c r="B1394" s="3">
        <v>46220</v>
      </c>
      <c r="C1394" s="4">
        <f t="shared" si="172"/>
        <v>2026</v>
      </c>
      <c r="D1394" s="5">
        <f t="shared" si="173"/>
        <v>3</v>
      </c>
      <c r="E1394" s="4">
        <f t="shared" si="174"/>
        <v>7</v>
      </c>
      <c r="F1394" s="3" t="str">
        <f t="shared" si="175"/>
        <v>Jul</v>
      </c>
      <c r="G1394" s="4" t="s">
        <v>11</v>
      </c>
      <c r="H1394" s="4" t="s">
        <v>39</v>
      </c>
      <c r="I1394" s="4" t="s">
        <v>2</v>
      </c>
      <c r="J1394" s="4" t="s">
        <v>3</v>
      </c>
      <c r="K1394" s="4" t="s">
        <v>9</v>
      </c>
      <c r="L1394" s="4" t="s">
        <v>46</v>
      </c>
      <c r="M1394" s="6">
        <v>3</v>
      </c>
      <c r="N1394" s="7">
        <v>72.150000000000006</v>
      </c>
      <c r="O1394" s="8">
        <v>0</v>
      </c>
      <c r="P1394" s="7">
        <v>33.01</v>
      </c>
      <c r="Q1394" s="7">
        <f t="shared" si="168"/>
        <v>216.45000000000002</v>
      </c>
      <c r="R1394" s="7">
        <f t="shared" si="169"/>
        <v>99.03</v>
      </c>
      <c r="S1394" s="7">
        <f t="shared" si="170"/>
        <v>117.42000000000002</v>
      </c>
      <c r="T1394" s="9">
        <f t="shared" si="171"/>
        <v>0.54248094248094247</v>
      </c>
      <c r="U1394" s="10">
        <v>1</v>
      </c>
    </row>
    <row r="1395" spans="1:21" ht="15.6" x14ac:dyDescent="0.3">
      <c r="A1395" s="11">
        <v>4957</v>
      </c>
      <c r="B1395" s="12">
        <v>46220</v>
      </c>
      <c r="C1395" s="4">
        <f t="shared" si="172"/>
        <v>2026</v>
      </c>
      <c r="D1395" s="5">
        <f t="shared" si="173"/>
        <v>3</v>
      </c>
      <c r="E1395" s="4">
        <f t="shared" si="174"/>
        <v>7</v>
      </c>
      <c r="F1395" s="3" t="str">
        <f t="shared" si="175"/>
        <v>Jul</v>
      </c>
      <c r="G1395" s="13" t="s">
        <v>6</v>
      </c>
      <c r="H1395" s="13" t="s">
        <v>7</v>
      </c>
      <c r="I1395" s="13" t="s">
        <v>2</v>
      </c>
      <c r="J1395" s="13" t="s">
        <v>3</v>
      </c>
      <c r="K1395" s="13" t="s">
        <v>34</v>
      </c>
      <c r="L1395" s="13" t="s">
        <v>42</v>
      </c>
      <c r="M1395" s="14">
        <v>1</v>
      </c>
      <c r="N1395" s="15">
        <v>35.58</v>
      </c>
      <c r="O1395" s="16">
        <v>0</v>
      </c>
      <c r="P1395" s="15">
        <v>13.68</v>
      </c>
      <c r="Q1395" s="15">
        <f t="shared" si="168"/>
        <v>35.58</v>
      </c>
      <c r="R1395" s="15">
        <f t="shared" si="169"/>
        <v>13.68</v>
      </c>
      <c r="S1395" s="15">
        <f t="shared" si="170"/>
        <v>21.9</v>
      </c>
      <c r="T1395" s="17">
        <f t="shared" si="171"/>
        <v>0.61551433389544685</v>
      </c>
      <c r="U1395" s="18">
        <v>1</v>
      </c>
    </row>
    <row r="1396" spans="1:21" ht="15.6" x14ac:dyDescent="0.3">
      <c r="A1396" s="2">
        <v>945</v>
      </c>
      <c r="B1396" s="3">
        <v>46221</v>
      </c>
      <c r="C1396" s="4">
        <f t="shared" si="172"/>
        <v>2026</v>
      </c>
      <c r="D1396" s="5">
        <f t="shared" si="173"/>
        <v>3</v>
      </c>
      <c r="E1396" s="4">
        <f t="shared" si="174"/>
        <v>7</v>
      </c>
      <c r="F1396" s="3" t="str">
        <f t="shared" si="175"/>
        <v>Jul</v>
      </c>
      <c r="G1396" s="4" t="s">
        <v>11</v>
      </c>
      <c r="H1396" s="4" t="s">
        <v>18</v>
      </c>
      <c r="I1396" s="4" t="s">
        <v>2</v>
      </c>
      <c r="J1396" s="4" t="s">
        <v>13</v>
      </c>
      <c r="K1396" s="4" t="s">
        <v>9</v>
      </c>
      <c r="L1396" s="4" t="s">
        <v>37</v>
      </c>
      <c r="M1396" s="6">
        <v>1</v>
      </c>
      <c r="N1396" s="7">
        <v>154.9</v>
      </c>
      <c r="O1396" s="8">
        <v>0.05</v>
      </c>
      <c r="P1396" s="7">
        <v>77.819999999999993</v>
      </c>
      <c r="Q1396" s="7">
        <f t="shared" si="168"/>
        <v>147.155</v>
      </c>
      <c r="R1396" s="7">
        <f t="shared" si="169"/>
        <v>77.819999999999993</v>
      </c>
      <c r="S1396" s="7">
        <f t="shared" si="170"/>
        <v>69.335000000000008</v>
      </c>
      <c r="T1396" s="9">
        <f t="shared" si="171"/>
        <v>0.47116985491488572</v>
      </c>
      <c r="U1396" s="10">
        <v>1</v>
      </c>
    </row>
    <row r="1397" spans="1:21" ht="15.6" x14ac:dyDescent="0.3">
      <c r="A1397" s="11">
        <v>1726</v>
      </c>
      <c r="B1397" s="12">
        <v>46221</v>
      </c>
      <c r="C1397" s="4">
        <f t="shared" si="172"/>
        <v>2026</v>
      </c>
      <c r="D1397" s="5">
        <f t="shared" si="173"/>
        <v>3</v>
      </c>
      <c r="E1397" s="4">
        <f t="shared" si="174"/>
        <v>7</v>
      </c>
      <c r="F1397" s="3" t="str">
        <f t="shared" si="175"/>
        <v>Jul</v>
      </c>
      <c r="G1397" s="13" t="s">
        <v>6</v>
      </c>
      <c r="H1397" s="13" t="s">
        <v>49</v>
      </c>
      <c r="I1397" s="13" t="s">
        <v>19</v>
      </c>
      <c r="J1397" s="13" t="s">
        <v>16</v>
      </c>
      <c r="K1397" s="13" t="s">
        <v>23</v>
      </c>
      <c r="L1397" s="13" t="s">
        <v>40</v>
      </c>
      <c r="M1397" s="14">
        <v>2</v>
      </c>
      <c r="N1397" s="15">
        <v>80.98</v>
      </c>
      <c r="O1397" s="16">
        <v>0.05</v>
      </c>
      <c r="P1397" s="15">
        <v>39.85</v>
      </c>
      <c r="Q1397" s="15">
        <f t="shared" si="168"/>
        <v>153.86199999999999</v>
      </c>
      <c r="R1397" s="15">
        <f t="shared" si="169"/>
        <v>79.7</v>
      </c>
      <c r="S1397" s="15">
        <f t="shared" si="170"/>
        <v>74.161999999999992</v>
      </c>
      <c r="T1397" s="17">
        <f t="shared" si="171"/>
        <v>0.48200335365457353</v>
      </c>
      <c r="U1397" s="18">
        <v>1</v>
      </c>
    </row>
    <row r="1398" spans="1:21" ht="15.6" x14ac:dyDescent="0.3">
      <c r="A1398" s="2">
        <v>1790</v>
      </c>
      <c r="B1398" s="3">
        <v>46221</v>
      </c>
      <c r="C1398" s="4">
        <f t="shared" si="172"/>
        <v>2026</v>
      </c>
      <c r="D1398" s="5">
        <f t="shared" si="173"/>
        <v>3</v>
      </c>
      <c r="E1398" s="4">
        <f t="shared" si="174"/>
        <v>7</v>
      </c>
      <c r="F1398" s="3" t="str">
        <f t="shared" si="175"/>
        <v>Jul</v>
      </c>
      <c r="G1398" s="4" t="s">
        <v>6</v>
      </c>
      <c r="H1398" s="4" t="s">
        <v>43</v>
      </c>
      <c r="I1398" s="4" t="s">
        <v>2</v>
      </c>
      <c r="J1398" s="4" t="s">
        <v>13</v>
      </c>
      <c r="K1398" s="4" t="s">
        <v>9</v>
      </c>
      <c r="L1398" s="4" t="s">
        <v>10</v>
      </c>
      <c r="M1398" s="6">
        <v>1</v>
      </c>
      <c r="N1398" s="7">
        <v>91.36</v>
      </c>
      <c r="O1398" s="8">
        <v>0</v>
      </c>
      <c r="P1398" s="7">
        <v>44.86</v>
      </c>
      <c r="Q1398" s="7">
        <f t="shared" si="168"/>
        <v>91.36</v>
      </c>
      <c r="R1398" s="7">
        <f t="shared" si="169"/>
        <v>44.86</v>
      </c>
      <c r="S1398" s="7">
        <f t="shared" si="170"/>
        <v>46.5</v>
      </c>
      <c r="T1398" s="9">
        <f t="shared" si="171"/>
        <v>0.50897548161120842</v>
      </c>
      <c r="U1398" s="10">
        <v>1</v>
      </c>
    </row>
    <row r="1399" spans="1:21" ht="15.6" x14ac:dyDescent="0.3">
      <c r="A1399" s="11">
        <v>2193</v>
      </c>
      <c r="B1399" s="12">
        <v>46221</v>
      </c>
      <c r="C1399" s="4">
        <f t="shared" si="172"/>
        <v>2026</v>
      </c>
      <c r="D1399" s="5">
        <f t="shared" si="173"/>
        <v>3</v>
      </c>
      <c r="E1399" s="4">
        <f t="shared" si="174"/>
        <v>7</v>
      </c>
      <c r="F1399" s="3" t="str">
        <f t="shared" si="175"/>
        <v>Jul</v>
      </c>
      <c r="G1399" s="13" t="s">
        <v>11</v>
      </c>
      <c r="H1399" s="13" t="s">
        <v>12</v>
      </c>
      <c r="I1399" s="13" t="s">
        <v>2</v>
      </c>
      <c r="J1399" s="13" t="s">
        <v>3</v>
      </c>
      <c r="K1399" s="13" t="s">
        <v>4</v>
      </c>
      <c r="L1399" s="13" t="s">
        <v>26</v>
      </c>
      <c r="M1399" s="14">
        <v>2</v>
      </c>
      <c r="N1399" s="15">
        <v>39.409999999999997</v>
      </c>
      <c r="O1399" s="16">
        <v>0</v>
      </c>
      <c r="P1399" s="15">
        <v>16.8</v>
      </c>
      <c r="Q1399" s="15">
        <f t="shared" si="168"/>
        <v>78.819999999999993</v>
      </c>
      <c r="R1399" s="15">
        <f t="shared" si="169"/>
        <v>33.6</v>
      </c>
      <c r="S1399" s="15">
        <f t="shared" si="170"/>
        <v>45.219999999999992</v>
      </c>
      <c r="T1399" s="17">
        <f t="shared" si="171"/>
        <v>0.57371225577264651</v>
      </c>
      <c r="U1399" s="18">
        <v>1</v>
      </c>
    </row>
    <row r="1400" spans="1:21" ht="15.6" x14ac:dyDescent="0.3">
      <c r="A1400" s="2">
        <v>2781</v>
      </c>
      <c r="B1400" s="3">
        <v>46221</v>
      </c>
      <c r="C1400" s="4">
        <f t="shared" si="172"/>
        <v>2026</v>
      </c>
      <c r="D1400" s="5">
        <f t="shared" si="173"/>
        <v>3</v>
      </c>
      <c r="E1400" s="4">
        <f t="shared" si="174"/>
        <v>7</v>
      </c>
      <c r="F1400" s="3" t="str">
        <f t="shared" si="175"/>
        <v>Jul</v>
      </c>
      <c r="G1400" s="4" t="s">
        <v>0</v>
      </c>
      <c r="H1400" s="4" t="s">
        <v>1</v>
      </c>
      <c r="I1400" s="4" t="s">
        <v>2</v>
      </c>
      <c r="J1400" s="4" t="s">
        <v>3</v>
      </c>
      <c r="K1400" s="4" t="s">
        <v>14</v>
      </c>
      <c r="L1400" s="4" t="s">
        <v>44</v>
      </c>
      <c r="M1400" s="6">
        <v>2</v>
      </c>
      <c r="N1400" s="7">
        <v>134.99</v>
      </c>
      <c r="O1400" s="8">
        <v>0</v>
      </c>
      <c r="P1400" s="7">
        <v>68.77</v>
      </c>
      <c r="Q1400" s="7">
        <f t="shared" si="168"/>
        <v>269.98</v>
      </c>
      <c r="R1400" s="7">
        <f t="shared" si="169"/>
        <v>137.54</v>
      </c>
      <c r="S1400" s="7">
        <f t="shared" si="170"/>
        <v>132.44000000000003</v>
      </c>
      <c r="T1400" s="9">
        <f t="shared" si="171"/>
        <v>0.49055485591525305</v>
      </c>
      <c r="U1400" s="10">
        <v>1</v>
      </c>
    </row>
    <row r="1401" spans="1:21" ht="15.6" x14ac:dyDescent="0.3">
      <c r="A1401" s="11">
        <v>3043</v>
      </c>
      <c r="B1401" s="12">
        <v>46221</v>
      </c>
      <c r="C1401" s="4">
        <f t="shared" si="172"/>
        <v>2026</v>
      </c>
      <c r="D1401" s="5">
        <f t="shared" si="173"/>
        <v>3</v>
      </c>
      <c r="E1401" s="4">
        <f t="shared" si="174"/>
        <v>7</v>
      </c>
      <c r="F1401" s="3" t="str">
        <f t="shared" si="175"/>
        <v>Jul</v>
      </c>
      <c r="G1401" s="13" t="s">
        <v>6</v>
      </c>
      <c r="H1401" s="13" t="s">
        <v>43</v>
      </c>
      <c r="I1401" s="13" t="s">
        <v>28</v>
      </c>
      <c r="J1401" s="13" t="s">
        <v>13</v>
      </c>
      <c r="K1401" s="13" t="s">
        <v>4</v>
      </c>
      <c r="L1401" s="13" t="s">
        <v>26</v>
      </c>
      <c r="M1401" s="14">
        <v>2</v>
      </c>
      <c r="N1401" s="15">
        <v>40.93</v>
      </c>
      <c r="O1401" s="16">
        <v>0.05</v>
      </c>
      <c r="P1401" s="15">
        <v>16.89</v>
      </c>
      <c r="Q1401" s="15">
        <f t="shared" si="168"/>
        <v>77.766999999999996</v>
      </c>
      <c r="R1401" s="15">
        <f t="shared" si="169"/>
        <v>33.78</v>
      </c>
      <c r="S1401" s="15">
        <f t="shared" si="170"/>
        <v>43.986999999999995</v>
      </c>
      <c r="T1401" s="17">
        <f t="shared" si="171"/>
        <v>0.56562552239381736</v>
      </c>
      <c r="U1401" s="18">
        <v>1</v>
      </c>
    </row>
    <row r="1402" spans="1:21" ht="15.6" x14ac:dyDescent="0.3">
      <c r="A1402" s="2">
        <v>3102</v>
      </c>
      <c r="B1402" s="3">
        <v>46221</v>
      </c>
      <c r="C1402" s="4">
        <f t="shared" si="172"/>
        <v>2026</v>
      </c>
      <c r="D1402" s="5">
        <f t="shared" si="173"/>
        <v>3</v>
      </c>
      <c r="E1402" s="4">
        <f t="shared" si="174"/>
        <v>7</v>
      </c>
      <c r="F1402" s="3" t="str">
        <f t="shared" si="175"/>
        <v>Jul</v>
      </c>
      <c r="G1402" s="4" t="s">
        <v>20</v>
      </c>
      <c r="H1402" s="4" t="s">
        <v>47</v>
      </c>
      <c r="I1402" s="4" t="s">
        <v>28</v>
      </c>
      <c r="J1402" s="4" t="s">
        <v>3</v>
      </c>
      <c r="K1402" s="4" t="s">
        <v>9</v>
      </c>
      <c r="L1402" s="4" t="s">
        <v>10</v>
      </c>
      <c r="M1402" s="6">
        <v>1</v>
      </c>
      <c r="N1402" s="7">
        <v>90.02</v>
      </c>
      <c r="O1402" s="8">
        <v>0.05</v>
      </c>
      <c r="P1402" s="7">
        <v>45.83</v>
      </c>
      <c r="Q1402" s="7">
        <f t="shared" si="168"/>
        <v>85.518999999999991</v>
      </c>
      <c r="R1402" s="7">
        <f t="shared" si="169"/>
        <v>45.83</v>
      </c>
      <c r="S1402" s="7">
        <f t="shared" si="170"/>
        <v>39.688999999999993</v>
      </c>
      <c r="T1402" s="9">
        <f t="shared" si="171"/>
        <v>0.46409569803201622</v>
      </c>
      <c r="U1402" s="10">
        <v>1</v>
      </c>
    </row>
    <row r="1403" spans="1:21" ht="15.6" x14ac:dyDescent="0.3">
      <c r="A1403" s="11">
        <v>3156</v>
      </c>
      <c r="B1403" s="12">
        <v>46221</v>
      </c>
      <c r="C1403" s="4">
        <f t="shared" si="172"/>
        <v>2026</v>
      </c>
      <c r="D1403" s="5">
        <f t="shared" si="173"/>
        <v>3</v>
      </c>
      <c r="E1403" s="4">
        <f t="shared" si="174"/>
        <v>7</v>
      </c>
      <c r="F1403" s="3" t="str">
        <f t="shared" si="175"/>
        <v>Jul</v>
      </c>
      <c r="G1403" s="13" t="s">
        <v>0</v>
      </c>
      <c r="H1403" s="13" t="s">
        <v>1</v>
      </c>
      <c r="I1403" s="13" t="s">
        <v>19</v>
      </c>
      <c r="J1403" s="13" t="s">
        <v>3</v>
      </c>
      <c r="K1403" s="13" t="s">
        <v>34</v>
      </c>
      <c r="L1403" s="13" t="s">
        <v>45</v>
      </c>
      <c r="M1403" s="14">
        <v>2</v>
      </c>
      <c r="N1403" s="15">
        <v>50.73</v>
      </c>
      <c r="O1403" s="16">
        <v>0</v>
      </c>
      <c r="P1403" s="15">
        <v>21.87</v>
      </c>
      <c r="Q1403" s="15">
        <f t="shared" si="168"/>
        <v>101.46</v>
      </c>
      <c r="R1403" s="15">
        <f t="shared" si="169"/>
        <v>43.74</v>
      </c>
      <c r="S1403" s="15">
        <f t="shared" si="170"/>
        <v>57.719999999999992</v>
      </c>
      <c r="T1403" s="17">
        <f t="shared" si="171"/>
        <v>0.56889414547604966</v>
      </c>
      <c r="U1403" s="18">
        <v>1</v>
      </c>
    </row>
    <row r="1404" spans="1:21" ht="15.6" x14ac:dyDescent="0.3">
      <c r="A1404" s="2">
        <v>3308</v>
      </c>
      <c r="B1404" s="3">
        <v>46221</v>
      </c>
      <c r="C1404" s="4">
        <f t="shared" si="172"/>
        <v>2026</v>
      </c>
      <c r="D1404" s="5">
        <f t="shared" si="173"/>
        <v>3</v>
      </c>
      <c r="E1404" s="4">
        <f t="shared" si="174"/>
        <v>7</v>
      </c>
      <c r="F1404" s="3" t="str">
        <f t="shared" si="175"/>
        <v>Jul</v>
      </c>
      <c r="G1404" s="4" t="s">
        <v>20</v>
      </c>
      <c r="H1404" s="4" t="s">
        <v>47</v>
      </c>
      <c r="I1404" s="4" t="s">
        <v>19</v>
      </c>
      <c r="J1404" s="4" t="s">
        <v>13</v>
      </c>
      <c r="K1404" s="4" t="s">
        <v>34</v>
      </c>
      <c r="L1404" s="4" t="s">
        <v>38</v>
      </c>
      <c r="M1404" s="6">
        <v>3</v>
      </c>
      <c r="N1404" s="7">
        <v>121.05</v>
      </c>
      <c r="O1404" s="8">
        <v>0.05</v>
      </c>
      <c r="P1404" s="7">
        <v>68.56</v>
      </c>
      <c r="Q1404" s="7">
        <f t="shared" si="168"/>
        <v>344.99249999999995</v>
      </c>
      <c r="R1404" s="7">
        <f t="shared" si="169"/>
        <v>205.68</v>
      </c>
      <c r="S1404" s="7">
        <f t="shared" si="170"/>
        <v>139.31249999999994</v>
      </c>
      <c r="T1404" s="9">
        <f t="shared" si="171"/>
        <v>0.40381312637231231</v>
      </c>
      <c r="U1404" s="10">
        <v>1</v>
      </c>
    </row>
    <row r="1405" spans="1:21" ht="15.6" x14ac:dyDescent="0.3">
      <c r="A1405" s="11">
        <v>3329</v>
      </c>
      <c r="B1405" s="12">
        <v>46221</v>
      </c>
      <c r="C1405" s="4">
        <f t="shared" si="172"/>
        <v>2026</v>
      </c>
      <c r="D1405" s="5">
        <f t="shared" si="173"/>
        <v>3</v>
      </c>
      <c r="E1405" s="4">
        <f t="shared" si="174"/>
        <v>7</v>
      </c>
      <c r="F1405" s="3" t="str">
        <f t="shared" si="175"/>
        <v>Jul</v>
      </c>
      <c r="G1405" s="13" t="s">
        <v>6</v>
      </c>
      <c r="H1405" s="13" t="s">
        <v>41</v>
      </c>
      <c r="I1405" s="13" t="s">
        <v>2</v>
      </c>
      <c r="J1405" s="13" t="s">
        <v>13</v>
      </c>
      <c r="K1405" s="13" t="s">
        <v>4</v>
      </c>
      <c r="L1405" s="13" t="s">
        <v>5</v>
      </c>
      <c r="M1405" s="14">
        <v>2</v>
      </c>
      <c r="N1405" s="15">
        <v>81.739999999999995</v>
      </c>
      <c r="O1405" s="16">
        <v>0</v>
      </c>
      <c r="P1405" s="15">
        <v>42.75</v>
      </c>
      <c r="Q1405" s="15">
        <f t="shared" si="168"/>
        <v>163.47999999999999</v>
      </c>
      <c r="R1405" s="15">
        <f t="shared" si="169"/>
        <v>85.5</v>
      </c>
      <c r="S1405" s="15">
        <f t="shared" si="170"/>
        <v>77.97999999999999</v>
      </c>
      <c r="T1405" s="17">
        <f t="shared" si="171"/>
        <v>0.47700024467824809</v>
      </c>
      <c r="U1405" s="18">
        <v>1</v>
      </c>
    </row>
    <row r="1406" spans="1:21" ht="15.6" x14ac:dyDescent="0.3">
      <c r="A1406" s="2">
        <v>4102</v>
      </c>
      <c r="B1406" s="3">
        <v>46221</v>
      </c>
      <c r="C1406" s="4">
        <f t="shared" si="172"/>
        <v>2026</v>
      </c>
      <c r="D1406" s="5">
        <f t="shared" si="173"/>
        <v>3</v>
      </c>
      <c r="E1406" s="4">
        <f t="shared" si="174"/>
        <v>7</v>
      </c>
      <c r="F1406" s="3" t="str">
        <f t="shared" si="175"/>
        <v>Jul</v>
      </c>
      <c r="G1406" s="4" t="s">
        <v>6</v>
      </c>
      <c r="H1406" s="4" t="s">
        <v>43</v>
      </c>
      <c r="I1406" s="4" t="s">
        <v>2</v>
      </c>
      <c r="J1406" s="4" t="s">
        <v>3</v>
      </c>
      <c r="K1406" s="4" t="s">
        <v>9</v>
      </c>
      <c r="L1406" s="4" t="s">
        <v>37</v>
      </c>
      <c r="M1406" s="6">
        <v>3</v>
      </c>
      <c r="N1406" s="7">
        <v>154.01</v>
      </c>
      <c r="O1406" s="8">
        <v>0.1</v>
      </c>
      <c r="P1406" s="7">
        <v>78.78</v>
      </c>
      <c r="Q1406" s="7">
        <f t="shared" si="168"/>
        <v>415.827</v>
      </c>
      <c r="R1406" s="7">
        <f t="shared" si="169"/>
        <v>236.34</v>
      </c>
      <c r="S1406" s="7">
        <f t="shared" si="170"/>
        <v>179.48699999999999</v>
      </c>
      <c r="T1406" s="9">
        <f t="shared" si="171"/>
        <v>0.43163863818366771</v>
      </c>
      <c r="U1406" s="10">
        <v>1</v>
      </c>
    </row>
    <row r="1407" spans="1:21" ht="15.6" x14ac:dyDescent="0.3">
      <c r="A1407" s="11">
        <v>4109</v>
      </c>
      <c r="B1407" s="12">
        <v>46221</v>
      </c>
      <c r="C1407" s="4">
        <f t="shared" si="172"/>
        <v>2026</v>
      </c>
      <c r="D1407" s="5">
        <f t="shared" si="173"/>
        <v>3</v>
      </c>
      <c r="E1407" s="4">
        <f t="shared" si="174"/>
        <v>7</v>
      </c>
      <c r="F1407" s="3" t="str">
        <f t="shared" si="175"/>
        <v>Jul</v>
      </c>
      <c r="G1407" s="13" t="s">
        <v>6</v>
      </c>
      <c r="H1407" s="13" t="s">
        <v>43</v>
      </c>
      <c r="I1407" s="13" t="s">
        <v>28</v>
      </c>
      <c r="J1407" s="13" t="s">
        <v>13</v>
      </c>
      <c r="K1407" s="13" t="s">
        <v>4</v>
      </c>
      <c r="L1407" s="13" t="s">
        <v>30</v>
      </c>
      <c r="M1407" s="14">
        <v>4</v>
      </c>
      <c r="N1407" s="15">
        <v>101.61</v>
      </c>
      <c r="O1407" s="16">
        <v>0</v>
      </c>
      <c r="P1407" s="15">
        <v>51.68</v>
      </c>
      <c r="Q1407" s="15">
        <f t="shared" si="168"/>
        <v>406.44</v>
      </c>
      <c r="R1407" s="15">
        <f t="shared" si="169"/>
        <v>206.72</v>
      </c>
      <c r="S1407" s="15">
        <f t="shared" si="170"/>
        <v>199.72</v>
      </c>
      <c r="T1407" s="17">
        <f t="shared" si="171"/>
        <v>0.49138864285011319</v>
      </c>
      <c r="U1407" s="18">
        <v>1</v>
      </c>
    </row>
    <row r="1408" spans="1:21" ht="15.6" x14ac:dyDescent="0.3">
      <c r="A1408" s="2">
        <v>4813</v>
      </c>
      <c r="B1408" s="3">
        <v>46221</v>
      </c>
      <c r="C1408" s="4">
        <f t="shared" si="172"/>
        <v>2026</v>
      </c>
      <c r="D1408" s="5">
        <f t="shared" si="173"/>
        <v>3</v>
      </c>
      <c r="E1408" s="4">
        <f t="shared" si="174"/>
        <v>7</v>
      </c>
      <c r="F1408" s="3" t="str">
        <f t="shared" si="175"/>
        <v>Jul</v>
      </c>
      <c r="G1408" s="4" t="s">
        <v>11</v>
      </c>
      <c r="H1408" s="4" t="s">
        <v>39</v>
      </c>
      <c r="I1408" s="4" t="s">
        <v>19</v>
      </c>
      <c r="J1408" s="4" t="s">
        <v>3</v>
      </c>
      <c r="K1408" s="4" t="s">
        <v>34</v>
      </c>
      <c r="L1408" s="4" t="s">
        <v>42</v>
      </c>
      <c r="M1408" s="6">
        <v>2</v>
      </c>
      <c r="N1408" s="7">
        <v>36.869999999999997</v>
      </c>
      <c r="O1408" s="8">
        <v>0.15</v>
      </c>
      <c r="P1408" s="7">
        <v>13.94</v>
      </c>
      <c r="Q1408" s="7">
        <f t="shared" si="168"/>
        <v>62.678999999999995</v>
      </c>
      <c r="R1408" s="7">
        <f t="shared" si="169"/>
        <v>27.88</v>
      </c>
      <c r="S1408" s="7">
        <f t="shared" si="170"/>
        <v>34.798999999999992</v>
      </c>
      <c r="T1408" s="9">
        <f t="shared" si="171"/>
        <v>0.55519392459994565</v>
      </c>
      <c r="U1408" s="10">
        <v>1</v>
      </c>
    </row>
    <row r="1409" spans="1:21" ht="15.6" x14ac:dyDescent="0.3">
      <c r="A1409" s="11">
        <v>5054</v>
      </c>
      <c r="B1409" s="12">
        <v>46221</v>
      </c>
      <c r="C1409" s="4">
        <f t="shared" si="172"/>
        <v>2026</v>
      </c>
      <c r="D1409" s="5">
        <f t="shared" si="173"/>
        <v>3</v>
      </c>
      <c r="E1409" s="4">
        <f t="shared" si="174"/>
        <v>7</v>
      </c>
      <c r="F1409" s="3" t="str">
        <f t="shared" si="175"/>
        <v>Jul</v>
      </c>
      <c r="G1409" s="13" t="s">
        <v>20</v>
      </c>
      <c r="H1409" s="13" t="s">
        <v>33</v>
      </c>
      <c r="I1409" s="13" t="s">
        <v>2</v>
      </c>
      <c r="J1409" s="13" t="s">
        <v>13</v>
      </c>
      <c r="K1409" s="13" t="s">
        <v>23</v>
      </c>
      <c r="L1409" s="13" t="s">
        <v>51</v>
      </c>
      <c r="M1409" s="14">
        <v>2</v>
      </c>
      <c r="N1409" s="15">
        <v>121.06</v>
      </c>
      <c r="O1409" s="16">
        <v>0</v>
      </c>
      <c r="P1409" s="15">
        <v>59.62</v>
      </c>
      <c r="Q1409" s="15">
        <f t="shared" si="168"/>
        <v>242.12</v>
      </c>
      <c r="R1409" s="15">
        <f t="shared" si="169"/>
        <v>119.24</v>
      </c>
      <c r="S1409" s="15">
        <f t="shared" si="170"/>
        <v>122.88000000000001</v>
      </c>
      <c r="T1409" s="17">
        <f t="shared" si="171"/>
        <v>0.50751693375185858</v>
      </c>
      <c r="U1409" s="18">
        <v>1</v>
      </c>
    </row>
    <row r="1410" spans="1:21" ht="15.6" x14ac:dyDescent="0.3">
      <c r="A1410" s="2">
        <v>138</v>
      </c>
      <c r="B1410" s="3">
        <v>46222</v>
      </c>
      <c r="C1410" s="4">
        <f t="shared" si="172"/>
        <v>2026</v>
      </c>
      <c r="D1410" s="5">
        <f t="shared" si="173"/>
        <v>3</v>
      </c>
      <c r="E1410" s="4">
        <f t="shared" si="174"/>
        <v>7</v>
      </c>
      <c r="F1410" s="3" t="str">
        <f t="shared" si="175"/>
        <v>Jul</v>
      </c>
      <c r="G1410" s="4" t="s">
        <v>6</v>
      </c>
      <c r="H1410" s="4" t="s">
        <v>43</v>
      </c>
      <c r="I1410" s="4" t="s">
        <v>2</v>
      </c>
      <c r="J1410" s="4" t="s">
        <v>13</v>
      </c>
      <c r="K1410" s="4" t="s">
        <v>9</v>
      </c>
      <c r="L1410" s="4" t="s">
        <v>46</v>
      </c>
      <c r="M1410" s="6">
        <v>2</v>
      </c>
      <c r="N1410" s="7">
        <v>71.81</v>
      </c>
      <c r="O1410" s="8">
        <v>0</v>
      </c>
      <c r="P1410" s="7">
        <v>32.35</v>
      </c>
      <c r="Q1410" s="7">
        <f t="shared" ref="Q1410:Q1473" si="176">M1410*N1410*(1-O1410)</f>
        <v>143.62</v>
      </c>
      <c r="R1410" s="7">
        <f t="shared" ref="R1410:R1473" si="177">M1410*P1410</f>
        <v>64.7</v>
      </c>
      <c r="S1410" s="7">
        <f t="shared" ref="S1410:S1473" si="178">Q1410-R1410</f>
        <v>78.92</v>
      </c>
      <c r="T1410" s="9">
        <f t="shared" ref="T1410:T1473" si="179">IFERROR(S1410/Q1410,0)</f>
        <v>0.54950563988302459</v>
      </c>
      <c r="U1410" s="10">
        <v>1</v>
      </c>
    </row>
    <row r="1411" spans="1:21" ht="15.6" x14ac:dyDescent="0.3">
      <c r="A1411" s="11">
        <v>433</v>
      </c>
      <c r="B1411" s="12">
        <v>46222</v>
      </c>
      <c r="C1411" s="4">
        <f t="shared" ref="C1411:C1474" si="180">YEAR(B1411)</f>
        <v>2026</v>
      </c>
      <c r="D1411" s="5">
        <f t="shared" ref="D1411:D1474" si="181">ROUNDUP(MONTH(B1411)/3,0)</f>
        <v>3</v>
      </c>
      <c r="E1411" s="4">
        <f t="shared" ref="E1411:E1474" si="182">MONTH(B1411)</f>
        <v>7</v>
      </c>
      <c r="F1411" s="3" t="str">
        <f t="shared" ref="F1411:F1474" si="183">TEXT(B1411,"MMM")</f>
        <v>Jul</v>
      </c>
      <c r="G1411" s="13" t="s">
        <v>6</v>
      </c>
      <c r="H1411" s="13" t="s">
        <v>43</v>
      </c>
      <c r="I1411" s="13" t="s">
        <v>2</v>
      </c>
      <c r="J1411" s="13" t="s">
        <v>13</v>
      </c>
      <c r="K1411" s="13" t="s">
        <v>9</v>
      </c>
      <c r="L1411" s="13" t="s">
        <v>17</v>
      </c>
      <c r="M1411" s="14">
        <v>4</v>
      </c>
      <c r="N1411" s="15">
        <v>145.18</v>
      </c>
      <c r="O1411" s="16">
        <v>0</v>
      </c>
      <c r="P1411" s="15">
        <v>79.540000000000006</v>
      </c>
      <c r="Q1411" s="15">
        <f t="shared" si="176"/>
        <v>580.72</v>
      </c>
      <c r="R1411" s="15">
        <f t="shared" si="177"/>
        <v>318.16000000000003</v>
      </c>
      <c r="S1411" s="15">
        <f t="shared" si="178"/>
        <v>262.56</v>
      </c>
      <c r="T1411" s="17">
        <f t="shared" si="179"/>
        <v>0.45212839234054275</v>
      </c>
      <c r="U1411" s="18">
        <v>1</v>
      </c>
    </row>
    <row r="1412" spans="1:21" ht="15.6" x14ac:dyDescent="0.3">
      <c r="A1412" s="2">
        <v>484</v>
      </c>
      <c r="B1412" s="3">
        <v>46222</v>
      </c>
      <c r="C1412" s="4">
        <f t="shared" si="180"/>
        <v>2026</v>
      </c>
      <c r="D1412" s="5">
        <f t="shared" si="181"/>
        <v>3</v>
      </c>
      <c r="E1412" s="4">
        <f t="shared" si="182"/>
        <v>7</v>
      </c>
      <c r="F1412" s="3" t="str">
        <f t="shared" si="183"/>
        <v>Jul</v>
      </c>
      <c r="G1412" s="4" t="s">
        <v>6</v>
      </c>
      <c r="H1412" s="4" t="s">
        <v>43</v>
      </c>
      <c r="I1412" s="4" t="s">
        <v>2</v>
      </c>
      <c r="J1412" s="4" t="s">
        <v>13</v>
      </c>
      <c r="K1412" s="4" t="s">
        <v>34</v>
      </c>
      <c r="L1412" s="4" t="s">
        <v>42</v>
      </c>
      <c r="M1412" s="6">
        <v>2</v>
      </c>
      <c r="N1412" s="7">
        <v>36.07</v>
      </c>
      <c r="O1412" s="8">
        <v>0</v>
      </c>
      <c r="P1412" s="7">
        <v>13.6</v>
      </c>
      <c r="Q1412" s="7">
        <f t="shared" si="176"/>
        <v>72.14</v>
      </c>
      <c r="R1412" s="7">
        <f t="shared" si="177"/>
        <v>27.2</v>
      </c>
      <c r="S1412" s="7">
        <f t="shared" si="178"/>
        <v>44.94</v>
      </c>
      <c r="T1412" s="9">
        <f t="shared" si="179"/>
        <v>0.62295536456889378</v>
      </c>
      <c r="U1412" s="10">
        <v>1</v>
      </c>
    </row>
    <row r="1413" spans="1:21" ht="15.6" x14ac:dyDescent="0.3">
      <c r="A1413" s="11">
        <v>492</v>
      </c>
      <c r="B1413" s="12">
        <v>46222</v>
      </c>
      <c r="C1413" s="4">
        <f t="shared" si="180"/>
        <v>2026</v>
      </c>
      <c r="D1413" s="5">
        <f t="shared" si="181"/>
        <v>3</v>
      </c>
      <c r="E1413" s="4">
        <f t="shared" si="182"/>
        <v>7</v>
      </c>
      <c r="F1413" s="3" t="str">
        <f t="shared" si="183"/>
        <v>Jul</v>
      </c>
      <c r="G1413" s="13" t="s">
        <v>6</v>
      </c>
      <c r="H1413" s="13" t="s">
        <v>49</v>
      </c>
      <c r="I1413" s="13" t="s">
        <v>19</v>
      </c>
      <c r="J1413" s="13" t="s">
        <v>13</v>
      </c>
      <c r="K1413" s="13" t="s">
        <v>9</v>
      </c>
      <c r="L1413" s="13" t="s">
        <v>46</v>
      </c>
      <c r="M1413" s="14">
        <v>3</v>
      </c>
      <c r="N1413" s="15">
        <v>72.23</v>
      </c>
      <c r="O1413" s="16">
        <v>0.1</v>
      </c>
      <c r="P1413" s="15">
        <v>31.67</v>
      </c>
      <c r="Q1413" s="15">
        <f t="shared" si="176"/>
        <v>195.02100000000002</v>
      </c>
      <c r="R1413" s="15">
        <f t="shared" si="177"/>
        <v>95.01</v>
      </c>
      <c r="S1413" s="15">
        <f t="shared" si="178"/>
        <v>100.01100000000001</v>
      </c>
      <c r="T1413" s="17">
        <f t="shared" si="179"/>
        <v>0.5128216961250327</v>
      </c>
      <c r="U1413" s="18">
        <v>1</v>
      </c>
    </row>
    <row r="1414" spans="1:21" ht="15.6" x14ac:dyDescent="0.3">
      <c r="A1414" s="2">
        <v>626</v>
      </c>
      <c r="B1414" s="3">
        <v>46222</v>
      </c>
      <c r="C1414" s="4">
        <f t="shared" si="180"/>
        <v>2026</v>
      </c>
      <c r="D1414" s="5">
        <f t="shared" si="181"/>
        <v>3</v>
      </c>
      <c r="E1414" s="4">
        <f t="shared" si="182"/>
        <v>7</v>
      </c>
      <c r="F1414" s="3" t="str">
        <f t="shared" si="183"/>
        <v>Jul</v>
      </c>
      <c r="G1414" s="4" t="s">
        <v>6</v>
      </c>
      <c r="H1414" s="4" t="s">
        <v>49</v>
      </c>
      <c r="I1414" s="4" t="s">
        <v>19</v>
      </c>
      <c r="J1414" s="4" t="s">
        <v>3</v>
      </c>
      <c r="K1414" s="4" t="s">
        <v>14</v>
      </c>
      <c r="L1414" s="4" t="s">
        <v>15</v>
      </c>
      <c r="M1414" s="6">
        <v>1</v>
      </c>
      <c r="N1414" s="7">
        <v>36.549999999999997</v>
      </c>
      <c r="O1414" s="8">
        <v>0.1</v>
      </c>
      <c r="P1414" s="7">
        <v>13.2</v>
      </c>
      <c r="Q1414" s="7">
        <f t="shared" si="176"/>
        <v>32.894999999999996</v>
      </c>
      <c r="R1414" s="7">
        <f t="shared" si="177"/>
        <v>13.2</v>
      </c>
      <c r="S1414" s="7">
        <f t="shared" si="178"/>
        <v>19.694999999999997</v>
      </c>
      <c r="T1414" s="9">
        <f t="shared" si="179"/>
        <v>0.59872321021431829</v>
      </c>
      <c r="U1414" s="10">
        <v>1</v>
      </c>
    </row>
    <row r="1415" spans="1:21" ht="15.6" x14ac:dyDescent="0.3">
      <c r="A1415" s="11">
        <v>1409</v>
      </c>
      <c r="B1415" s="12">
        <v>46222</v>
      </c>
      <c r="C1415" s="4">
        <f t="shared" si="180"/>
        <v>2026</v>
      </c>
      <c r="D1415" s="5">
        <f t="shared" si="181"/>
        <v>3</v>
      </c>
      <c r="E1415" s="4">
        <f t="shared" si="182"/>
        <v>7</v>
      </c>
      <c r="F1415" s="3" t="str">
        <f t="shared" si="183"/>
        <v>Jul</v>
      </c>
      <c r="G1415" s="13" t="s">
        <v>6</v>
      </c>
      <c r="H1415" s="13" t="s">
        <v>49</v>
      </c>
      <c r="I1415" s="13" t="s">
        <v>2</v>
      </c>
      <c r="J1415" s="13" t="s">
        <v>13</v>
      </c>
      <c r="K1415" s="13" t="s">
        <v>23</v>
      </c>
      <c r="L1415" s="13" t="s">
        <v>51</v>
      </c>
      <c r="M1415" s="14">
        <v>5</v>
      </c>
      <c r="N1415" s="15">
        <v>124.68</v>
      </c>
      <c r="O1415" s="16">
        <v>0.05</v>
      </c>
      <c r="P1415" s="15">
        <v>60.61</v>
      </c>
      <c r="Q1415" s="15">
        <f t="shared" si="176"/>
        <v>592.23</v>
      </c>
      <c r="R1415" s="15">
        <f t="shared" si="177"/>
        <v>303.05</v>
      </c>
      <c r="S1415" s="15">
        <f t="shared" si="178"/>
        <v>289.18</v>
      </c>
      <c r="T1415" s="17">
        <f t="shared" si="179"/>
        <v>0.48829002245749115</v>
      </c>
      <c r="U1415" s="18">
        <v>1</v>
      </c>
    </row>
    <row r="1416" spans="1:21" ht="15.6" x14ac:dyDescent="0.3">
      <c r="A1416" s="2">
        <v>1486</v>
      </c>
      <c r="B1416" s="3">
        <v>46222</v>
      </c>
      <c r="C1416" s="4">
        <f t="shared" si="180"/>
        <v>2026</v>
      </c>
      <c r="D1416" s="5">
        <f t="shared" si="181"/>
        <v>3</v>
      </c>
      <c r="E1416" s="4">
        <f t="shared" si="182"/>
        <v>7</v>
      </c>
      <c r="F1416" s="3" t="str">
        <f t="shared" si="183"/>
        <v>Jul</v>
      </c>
      <c r="G1416" s="4" t="s">
        <v>20</v>
      </c>
      <c r="H1416" s="4" t="s">
        <v>33</v>
      </c>
      <c r="I1416" s="4" t="s">
        <v>2</v>
      </c>
      <c r="J1416" s="4" t="s">
        <v>3</v>
      </c>
      <c r="K1416" s="4" t="s">
        <v>4</v>
      </c>
      <c r="L1416" s="4" t="s">
        <v>30</v>
      </c>
      <c r="M1416" s="6">
        <v>1</v>
      </c>
      <c r="N1416" s="7">
        <v>101.7</v>
      </c>
      <c r="O1416" s="8">
        <v>0.05</v>
      </c>
      <c r="P1416" s="7">
        <v>49.92</v>
      </c>
      <c r="Q1416" s="7">
        <f t="shared" si="176"/>
        <v>96.614999999999995</v>
      </c>
      <c r="R1416" s="7">
        <f t="shared" si="177"/>
        <v>49.92</v>
      </c>
      <c r="S1416" s="7">
        <f t="shared" si="178"/>
        <v>46.694999999999993</v>
      </c>
      <c r="T1416" s="9">
        <f t="shared" si="179"/>
        <v>0.48331004502406455</v>
      </c>
      <c r="U1416" s="10">
        <v>1</v>
      </c>
    </row>
    <row r="1417" spans="1:21" ht="15.6" x14ac:dyDescent="0.3">
      <c r="A1417" s="11">
        <v>1940</v>
      </c>
      <c r="B1417" s="12">
        <v>46222</v>
      </c>
      <c r="C1417" s="4">
        <f t="shared" si="180"/>
        <v>2026</v>
      </c>
      <c r="D1417" s="5">
        <f t="shared" si="181"/>
        <v>3</v>
      </c>
      <c r="E1417" s="4">
        <f t="shared" si="182"/>
        <v>7</v>
      </c>
      <c r="F1417" s="3" t="str">
        <f t="shared" si="183"/>
        <v>Jul</v>
      </c>
      <c r="G1417" s="13" t="s">
        <v>11</v>
      </c>
      <c r="H1417" s="13" t="s">
        <v>52</v>
      </c>
      <c r="I1417" s="13" t="s">
        <v>2</v>
      </c>
      <c r="J1417" s="13" t="s">
        <v>13</v>
      </c>
      <c r="K1417" s="13" t="s">
        <v>34</v>
      </c>
      <c r="L1417" s="13" t="s">
        <v>45</v>
      </c>
      <c r="M1417" s="14">
        <v>2</v>
      </c>
      <c r="N1417" s="15">
        <v>50.24</v>
      </c>
      <c r="O1417" s="16">
        <v>0.05</v>
      </c>
      <c r="P1417" s="15">
        <v>21.88</v>
      </c>
      <c r="Q1417" s="15">
        <f t="shared" si="176"/>
        <v>95.456000000000003</v>
      </c>
      <c r="R1417" s="15">
        <f t="shared" si="177"/>
        <v>43.76</v>
      </c>
      <c r="S1417" s="15">
        <f t="shared" si="178"/>
        <v>51.696000000000005</v>
      </c>
      <c r="T1417" s="17">
        <f t="shared" si="179"/>
        <v>0.54156889037881328</v>
      </c>
      <c r="U1417" s="18">
        <v>1</v>
      </c>
    </row>
    <row r="1418" spans="1:21" ht="15.6" x14ac:dyDescent="0.3">
      <c r="A1418" s="2">
        <v>2215</v>
      </c>
      <c r="B1418" s="3">
        <v>46222</v>
      </c>
      <c r="C1418" s="4">
        <f t="shared" si="180"/>
        <v>2026</v>
      </c>
      <c r="D1418" s="5">
        <f t="shared" si="181"/>
        <v>3</v>
      </c>
      <c r="E1418" s="4">
        <f t="shared" si="182"/>
        <v>7</v>
      </c>
      <c r="F1418" s="3" t="str">
        <f t="shared" si="183"/>
        <v>Jul</v>
      </c>
      <c r="G1418" s="4" t="s">
        <v>20</v>
      </c>
      <c r="H1418" s="4" t="s">
        <v>47</v>
      </c>
      <c r="I1418" s="4" t="s">
        <v>19</v>
      </c>
      <c r="J1418" s="4" t="s">
        <v>3</v>
      </c>
      <c r="K1418" s="4" t="s">
        <v>34</v>
      </c>
      <c r="L1418" s="4" t="s">
        <v>42</v>
      </c>
      <c r="M1418" s="6">
        <v>3</v>
      </c>
      <c r="N1418" s="7">
        <v>35.53</v>
      </c>
      <c r="O1418" s="8">
        <v>0</v>
      </c>
      <c r="P1418" s="7">
        <v>14</v>
      </c>
      <c r="Q1418" s="7">
        <f t="shared" si="176"/>
        <v>106.59</v>
      </c>
      <c r="R1418" s="7">
        <f t="shared" si="177"/>
        <v>42</v>
      </c>
      <c r="S1418" s="7">
        <f t="shared" si="178"/>
        <v>64.59</v>
      </c>
      <c r="T1418" s="9">
        <f t="shared" si="179"/>
        <v>0.60596678862932729</v>
      </c>
      <c r="U1418" s="10">
        <v>1</v>
      </c>
    </row>
    <row r="1419" spans="1:21" ht="15.6" x14ac:dyDescent="0.3">
      <c r="A1419" s="11">
        <v>2555</v>
      </c>
      <c r="B1419" s="12">
        <v>46222</v>
      </c>
      <c r="C1419" s="4">
        <f t="shared" si="180"/>
        <v>2026</v>
      </c>
      <c r="D1419" s="5">
        <f t="shared" si="181"/>
        <v>3</v>
      </c>
      <c r="E1419" s="4">
        <f t="shared" si="182"/>
        <v>7</v>
      </c>
      <c r="F1419" s="3" t="str">
        <f t="shared" si="183"/>
        <v>Jul</v>
      </c>
      <c r="G1419" s="13" t="s">
        <v>11</v>
      </c>
      <c r="H1419" s="13" t="s">
        <v>12</v>
      </c>
      <c r="I1419" s="13" t="s">
        <v>28</v>
      </c>
      <c r="J1419" s="13" t="s">
        <v>13</v>
      </c>
      <c r="K1419" s="13" t="s">
        <v>14</v>
      </c>
      <c r="L1419" s="13" t="s">
        <v>32</v>
      </c>
      <c r="M1419" s="14">
        <v>2</v>
      </c>
      <c r="N1419" s="15">
        <v>46.89</v>
      </c>
      <c r="O1419" s="16">
        <v>0.1</v>
      </c>
      <c r="P1419" s="15">
        <v>18.53</v>
      </c>
      <c r="Q1419" s="15">
        <f t="shared" si="176"/>
        <v>84.402000000000001</v>
      </c>
      <c r="R1419" s="15">
        <f t="shared" si="177"/>
        <v>37.06</v>
      </c>
      <c r="S1419" s="15">
        <f t="shared" si="178"/>
        <v>47.341999999999999</v>
      </c>
      <c r="T1419" s="17">
        <f t="shared" si="179"/>
        <v>0.56091087888912583</v>
      </c>
      <c r="U1419" s="18">
        <v>1</v>
      </c>
    </row>
    <row r="1420" spans="1:21" ht="15.6" x14ac:dyDescent="0.3">
      <c r="A1420" s="2">
        <v>4710</v>
      </c>
      <c r="B1420" s="3">
        <v>46222</v>
      </c>
      <c r="C1420" s="4">
        <f t="shared" si="180"/>
        <v>2026</v>
      </c>
      <c r="D1420" s="5">
        <f t="shared" si="181"/>
        <v>3</v>
      </c>
      <c r="E1420" s="4">
        <f t="shared" si="182"/>
        <v>7</v>
      </c>
      <c r="F1420" s="3" t="str">
        <f t="shared" si="183"/>
        <v>Jul</v>
      </c>
      <c r="G1420" s="4" t="s">
        <v>0</v>
      </c>
      <c r="H1420" s="4" t="s">
        <v>1</v>
      </c>
      <c r="I1420" s="4" t="s">
        <v>19</v>
      </c>
      <c r="J1420" s="4" t="s">
        <v>3</v>
      </c>
      <c r="K1420" s="4" t="s">
        <v>23</v>
      </c>
      <c r="L1420" s="4" t="s">
        <v>29</v>
      </c>
      <c r="M1420" s="6">
        <v>1</v>
      </c>
      <c r="N1420" s="7">
        <v>197.29</v>
      </c>
      <c r="O1420" s="8">
        <v>0.1</v>
      </c>
      <c r="P1420" s="7">
        <v>104.7</v>
      </c>
      <c r="Q1420" s="7">
        <f t="shared" si="176"/>
        <v>177.56100000000001</v>
      </c>
      <c r="R1420" s="7">
        <f t="shared" si="177"/>
        <v>104.7</v>
      </c>
      <c r="S1420" s="7">
        <f t="shared" si="178"/>
        <v>72.861000000000004</v>
      </c>
      <c r="T1420" s="9">
        <f t="shared" si="179"/>
        <v>0.4103434875901803</v>
      </c>
      <c r="U1420" s="10">
        <v>1</v>
      </c>
    </row>
    <row r="1421" spans="1:21" ht="15.6" x14ac:dyDescent="0.3">
      <c r="A1421" s="11">
        <v>4974</v>
      </c>
      <c r="B1421" s="12">
        <v>46222</v>
      </c>
      <c r="C1421" s="4">
        <f t="shared" si="180"/>
        <v>2026</v>
      </c>
      <c r="D1421" s="5">
        <f t="shared" si="181"/>
        <v>3</v>
      </c>
      <c r="E1421" s="4">
        <f t="shared" si="182"/>
        <v>7</v>
      </c>
      <c r="F1421" s="3" t="str">
        <f t="shared" si="183"/>
        <v>Jul</v>
      </c>
      <c r="G1421" s="13" t="s">
        <v>0</v>
      </c>
      <c r="H1421" s="13" t="s">
        <v>36</v>
      </c>
      <c r="I1421" s="13" t="s">
        <v>19</v>
      </c>
      <c r="J1421" s="13" t="s">
        <v>16</v>
      </c>
      <c r="K1421" s="13" t="s">
        <v>9</v>
      </c>
      <c r="L1421" s="13" t="s">
        <v>46</v>
      </c>
      <c r="M1421" s="14">
        <v>1</v>
      </c>
      <c r="N1421" s="15">
        <v>70.52</v>
      </c>
      <c r="O1421" s="16">
        <v>0.1</v>
      </c>
      <c r="P1421" s="15">
        <v>33.28</v>
      </c>
      <c r="Q1421" s="15">
        <f t="shared" si="176"/>
        <v>63.467999999999996</v>
      </c>
      <c r="R1421" s="15">
        <f t="shared" si="177"/>
        <v>33.28</v>
      </c>
      <c r="S1421" s="15">
        <f t="shared" si="178"/>
        <v>30.187999999999995</v>
      </c>
      <c r="T1421" s="17">
        <f t="shared" si="179"/>
        <v>0.47564126804058732</v>
      </c>
      <c r="U1421" s="18">
        <v>1</v>
      </c>
    </row>
    <row r="1422" spans="1:21" ht="15.6" x14ac:dyDescent="0.3">
      <c r="A1422" s="2">
        <v>5048</v>
      </c>
      <c r="B1422" s="3">
        <v>46222</v>
      </c>
      <c r="C1422" s="4">
        <f t="shared" si="180"/>
        <v>2026</v>
      </c>
      <c r="D1422" s="5">
        <f t="shared" si="181"/>
        <v>3</v>
      </c>
      <c r="E1422" s="4">
        <f t="shared" si="182"/>
        <v>7</v>
      </c>
      <c r="F1422" s="3" t="str">
        <f t="shared" si="183"/>
        <v>Jul</v>
      </c>
      <c r="G1422" s="4" t="s">
        <v>6</v>
      </c>
      <c r="H1422" s="4" t="s">
        <v>43</v>
      </c>
      <c r="I1422" s="4" t="s">
        <v>28</v>
      </c>
      <c r="J1422" s="4" t="s">
        <v>13</v>
      </c>
      <c r="K1422" s="4" t="s">
        <v>34</v>
      </c>
      <c r="L1422" s="4" t="s">
        <v>45</v>
      </c>
      <c r="M1422" s="6">
        <v>3</v>
      </c>
      <c r="N1422" s="7">
        <v>49.9</v>
      </c>
      <c r="O1422" s="8">
        <v>0.05</v>
      </c>
      <c r="P1422" s="7">
        <v>22.27</v>
      </c>
      <c r="Q1422" s="7">
        <f t="shared" si="176"/>
        <v>142.21499999999997</v>
      </c>
      <c r="R1422" s="7">
        <f t="shared" si="177"/>
        <v>66.81</v>
      </c>
      <c r="S1422" s="7">
        <f t="shared" si="178"/>
        <v>75.404999999999973</v>
      </c>
      <c r="T1422" s="9">
        <f t="shared" si="179"/>
        <v>0.53021833139964125</v>
      </c>
      <c r="U1422" s="10">
        <v>1</v>
      </c>
    </row>
    <row r="1423" spans="1:21" ht="15.6" x14ac:dyDescent="0.3">
      <c r="A1423" s="11">
        <v>1</v>
      </c>
      <c r="B1423" s="12">
        <v>46223</v>
      </c>
      <c r="C1423" s="4">
        <f t="shared" si="180"/>
        <v>2026</v>
      </c>
      <c r="D1423" s="5">
        <f t="shared" si="181"/>
        <v>3</v>
      </c>
      <c r="E1423" s="4">
        <f t="shared" si="182"/>
        <v>7</v>
      </c>
      <c r="F1423" s="3" t="str">
        <f t="shared" si="183"/>
        <v>Jul</v>
      </c>
      <c r="G1423" s="13" t="s">
        <v>20</v>
      </c>
      <c r="H1423" s="13" t="s">
        <v>31</v>
      </c>
      <c r="I1423" s="13" t="s">
        <v>19</v>
      </c>
      <c r="J1423" s="13" t="s">
        <v>13</v>
      </c>
      <c r="K1423" s="13" t="s">
        <v>9</v>
      </c>
      <c r="L1423" s="13" t="s">
        <v>37</v>
      </c>
      <c r="M1423" s="14">
        <v>3</v>
      </c>
      <c r="N1423" s="15">
        <v>156.25</v>
      </c>
      <c r="O1423" s="16">
        <v>0</v>
      </c>
      <c r="P1423" s="15">
        <v>79.900000000000006</v>
      </c>
      <c r="Q1423" s="15">
        <f t="shared" si="176"/>
        <v>468.75</v>
      </c>
      <c r="R1423" s="15">
        <f t="shared" si="177"/>
        <v>239.70000000000002</v>
      </c>
      <c r="S1423" s="15">
        <f t="shared" si="178"/>
        <v>229.04999999999998</v>
      </c>
      <c r="T1423" s="17">
        <f t="shared" si="179"/>
        <v>0.48863999999999996</v>
      </c>
      <c r="U1423" s="18">
        <v>1</v>
      </c>
    </row>
    <row r="1424" spans="1:21" ht="15.6" x14ac:dyDescent="0.3">
      <c r="A1424" s="2">
        <v>270</v>
      </c>
      <c r="B1424" s="3">
        <v>46223</v>
      </c>
      <c r="C1424" s="4">
        <f t="shared" si="180"/>
        <v>2026</v>
      </c>
      <c r="D1424" s="5">
        <f t="shared" si="181"/>
        <v>3</v>
      </c>
      <c r="E1424" s="4">
        <f t="shared" si="182"/>
        <v>7</v>
      </c>
      <c r="F1424" s="3" t="str">
        <f t="shared" si="183"/>
        <v>Jul</v>
      </c>
      <c r="G1424" s="4" t="s">
        <v>11</v>
      </c>
      <c r="H1424" s="4" t="s">
        <v>12</v>
      </c>
      <c r="I1424" s="4" t="s">
        <v>28</v>
      </c>
      <c r="J1424" s="4" t="s">
        <v>3</v>
      </c>
      <c r="K1424" s="4" t="s">
        <v>23</v>
      </c>
      <c r="L1424" s="4" t="s">
        <v>51</v>
      </c>
      <c r="M1424" s="6">
        <v>3</v>
      </c>
      <c r="N1424" s="7">
        <v>120.14</v>
      </c>
      <c r="O1424" s="8">
        <v>0</v>
      </c>
      <c r="P1424" s="7">
        <v>58.9</v>
      </c>
      <c r="Q1424" s="7">
        <f t="shared" si="176"/>
        <v>360.42</v>
      </c>
      <c r="R1424" s="7">
        <f t="shared" si="177"/>
        <v>176.7</v>
      </c>
      <c r="S1424" s="7">
        <f t="shared" si="178"/>
        <v>183.72000000000003</v>
      </c>
      <c r="T1424" s="9">
        <f t="shared" si="179"/>
        <v>0.5097386382553688</v>
      </c>
      <c r="U1424" s="10">
        <v>1</v>
      </c>
    </row>
    <row r="1425" spans="1:21" ht="15.6" x14ac:dyDescent="0.3">
      <c r="A1425" s="11">
        <v>2130</v>
      </c>
      <c r="B1425" s="12">
        <v>46223</v>
      </c>
      <c r="C1425" s="4">
        <f t="shared" si="180"/>
        <v>2026</v>
      </c>
      <c r="D1425" s="5">
        <f t="shared" si="181"/>
        <v>3</v>
      </c>
      <c r="E1425" s="4">
        <f t="shared" si="182"/>
        <v>7</v>
      </c>
      <c r="F1425" s="3" t="str">
        <f t="shared" si="183"/>
        <v>Jul</v>
      </c>
      <c r="G1425" s="13" t="s">
        <v>6</v>
      </c>
      <c r="H1425" s="13" t="s">
        <v>49</v>
      </c>
      <c r="I1425" s="13" t="s">
        <v>19</v>
      </c>
      <c r="J1425" s="13" t="s">
        <v>3</v>
      </c>
      <c r="K1425" s="13" t="s">
        <v>9</v>
      </c>
      <c r="L1425" s="13" t="s">
        <v>17</v>
      </c>
      <c r="M1425" s="14">
        <v>1</v>
      </c>
      <c r="N1425" s="15">
        <v>145.21</v>
      </c>
      <c r="O1425" s="16">
        <v>0</v>
      </c>
      <c r="P1425" s="15">
        <v>80.52</v>
      </c>
      <c r="Q1425" s="15">
        <f t="shared" si="176"/>
        <v>145.21</v>
      </c>
      <c r="R1425" s="15">
        <f t="shared" si="177"/>
        <v>80.52</v>
      </c>
      <c r="S1425" s="15">
        <f t="shared" si="178"/>
        <v>64.690000000000012</v>
      </c>
      <c r="T1425" s="17">
        <f t="shared" si="179"/>
        <v>0.44549273466014744</v>
      </c>
      <c r="U1425" s="18">
        <v>1</v>
      </c>
    </row>
    <row r="1426" spans="1:21" ht="15.6" x14ac:dyDescent="0.3">
      <c r="A1426" s="2">
        <v>2474</v>
      </c>
      <c r="B1426" s="3">
        <v>46223</v>
      </c>
      <c r="C1426" s="4">
        <f t="shared" si="180"/>
        <v>2026</v>
      </c>
      <c r="D1426" s="5">
        <f t="shared" si="181"/>
        <v>3</v>
      </c>
      <c r="E1426" s="4">
        <f t="shared" si="182"/>
        <v>7</v>
      </c>
      <c r="F1426" s="3" t="str">
        <f t="shared" si="183"/>
        <v>Jul</v>
      </c>
      <c r="G1426" s="4" t="s">
        <v>11</v>
      </c>
      <c r="H1426" s="4" t="s">
        <v>12</v>
      </c>
      <c r="I1426" s="4" t="s">
        <v>19</v>
      </c>
      <c r="J1426" s="4" t="s">
        <v>3</v>
      </c>
      <c r="K1426" s="4" t="s">
        <v>4</v>
      </c>
      <c r="L1426" s="4" t="s">
        <v>26</v>
      </c>
      <c r="M1426" s="6">
        <v>2</v>
      </c>
      <c r="N1426" s="7">
        <v>39.78</v>
      </c>
      <c r="O1426" s="8">
        <v>0.1</v>
      </c>
      <c r="P1426" s="7">
        <v>16.260000000000002</v>
      </c>
      <c r="Q1426" s="7">
        <f t="shared" si="176"/>
        <v>71.603999999999999</v>
      </c>
      <c r="R1426" s="7">
        <f t="shared" si="177"/>
        <v>32.520000000000003</v>
      </c>
      <c r="S1426" s="7">
        <f t="shared" si="178"/>
        <v>39.083999999999996</v>
      </c>
      <c r="T1426" s="9">
        <f t="shared" si="179"/>
        <v>0.54583542818836928</v>
      </c>
      <c r="U1426" s="10">
        <v>1</v>
      </c>
    </row>
    <row r="1427" spans="1:21" ht="15.6" x14ac:dyDescent="0.3">
      <c r="A1427" s="11">
        <v>2514</v>
      </c>
      <c r="B1427" s="12">
        <v>46223</v>
      </c>
      <c r="C1427" s="4">
        <f t="shared" si="180"/>
        <v>2026</v>
      </c>
      <c r="D1427" s="5">
        <f t="shared" si="181"/>
        <v>3</v>
      </c>
      <c r="E1427" s="4">
        <f t="shared" si="182"/>
        <v>7</v>
      </c>
      <c r="F1427" s="3" t="str">
        <f t="shared" si="183"/>
        <v>Jul</v>
      </c>
      <c r="G1427" s="13" t="s">
        <v>6</v>
      </c>
      <c r="H1427" s="13" t="s">
        <v>27</v>
      </c>
      <c r="I1427" s="13" t="s">
        <v>2</v>
      </c>
      <c r="J1427" s="13" t="s">
        <v>13</v>
      </c>
      <c r="K1427" s="13" t="s">
        <v>14</v>
      </c>
      <c r="L1427" s="13" t="s">
        <v>48</v>
      </c>
      <c r="M1427" s="14">
        <v>2</v>
      </c>
      <c r="N1427" s="15">
        <v>161.97</v>
      </c>
      <c r="O1427" s="16">
        <v>0.1</v>
      </c>
      <c r="P1427" s="15">
        <v>88.57</v>
      </c>
      <c r="Q1427" s="15">
        <f t="shared" si="176"/>
        <v>291.54599999999999</v>
      </c>
      <c r="R1427" s="15">
        <f t="shared" si="177"/>
        <v>177.14</v>
      </c>
      <c r="S1427" s="15">
        <f t="shared" si="178"/>
        <v>114.40600000000001</v>
      </c>
      <c r="T1427" s="17">
        <f t="shared" si="179"/>
        <v>0.39241148909606033</v>
      </c>
      <c r="U1427" s="18">
        <v>1</v>
      </c>
    </row>
    <row r="1428" spans="1:21" ht="15.6" x14ac:dyDescent="0.3">
      <c r="A1428" s="2">
        <v>2616</v>
      </c>
      <c r="B1428" s="3">
        <v>46223</v>
      </c>
      <c r="C1428" s="4">
        <f t="shared" si="180"/>
        <v>2026</v>
      </c>
      <c r="D1428" s="5">
        <f t="shared" si="181"/>
        <v>3</v>
      </c>
      <c r="E1428" s="4">
        <f t="shared" si="182"/>
        <v>7</v>
      </c>
      <c r="F1428" s="3" t="str">
        <f t="shared" si="183"/>
        <v>Jul</v>
      </c>
      <c r="G1428" s="4" t="s">
        <v>11</v>
      </c>
      <c r="H1428" s="4" t="s">
        <v>18</v>
      </c>
      <c r="I1428" s="4" t="s">
        <v>19</v>
      </c>
      <c r="J1428" s="4" t="s">
        <v>13</v>
      </c>
      <c r="K1428" s="4" t="s">
        <v>34</v>
      </c>
      <c r="L1428" s="4" t="s">
        <v>38</v>
      </c>
      <c r="M1428" s="6">
        <v>2</v>
      </c>
      <c r="N1428" s="7">
        <v>125.37</v>
      </c>
      <c r="O1428" s="8">
        <v>0</v>
      </c>
      <c r="P1428" s="7">
        <v>68.040000000000006</v>
      </c>
      <c r="Q1428" s="7">
        <f t="shared" si="176"/>
        <v>250.74</v>
      </c>
      <c r="R1428" s="7">
        <f t="shared" si="177"/>
        <v>136.08000000000001</v>
      </c>
      <c r="S1428" s="7">
        <f t="shared" si="178"/>
        <v>114.66</v>
      </c>
      <c r="T1428" s="9">
        <f t="shared" si="179"/>
        <v>0.457286432160804</v>
      </c>
      <c r="U1428" s="10">
        <v>1</v>
      </c>
    </row>
    <row r="1429" spans="1:21" ht="15.6" x14ac:dyDescent="0.3">
      <c r="A1429" s="11">
        <v>2632</v>
      </c>
      <c r="B1429" s="12">
        <v>46223</v>
      </c>
      <c r="C1429" s="4">
        <f t="shared" si="180"/>
        <v>2026</v>
      </c>
      <c r="D1429" s="5">
        <f t="shared" si="181"/>
        <v>3</v>
      </c>
      <c r="E1429" s="4">
        <f t="shared" si="182"/>
        <v>7</v>
      </c>
      <c r="F1429" s="3" t="str">
        <f t="shared" si="183"/>
        <v>Jul</v>
      </c>
      <c r="G1429" s="13" t="s">
        <v>0</v>
      </c>
      <c r="H1429" s="13" t="s">
        <v>50</v>
      </c>
      <c r="I1429" s="13" t="s">
        <v>2</v>
      </c>
      <c r="J1429" s="13" t="s">
        <v>13</v>
      </c>
      <c r="K1429" s="13" t="s">
        <v>23</v>
      </c>
      <c r="L1429" s="13" t="s">
        <v>29</v>
      </c>
      <c r="M1429" s="14">
        <v>1</v>
      </c>
      <c r="N1429" s="15">
        <v>196.57</v>
      </c>
      <c r="O1429" s="16">
        <v>0</v>
      </c>
      <c r="P1429" s="15">
        <v>104.78</v>
      </c>
      <c r="Q1429" s="15">
        <f t="shared" si="176"/>
        <v>196.57</v>
      </c>
      <c r="R1429" s="15">
        <f t="shared" si="177"/>
        <v>104.78</v>
      </c>
      <c r="S1429" s="15">
        <f t="shared" si="178"/>
        <v>91.789999999999992</v>
      </c>
      <c r="T1429" s="17">
        <f t="shared" si="179"/>
        <v>0.46695833545301924</v>
      </c>
      <c r="U1429" s="18">
        <v>1</v>
      </c>
    </row>
    <row r="1430" spans="1:21" ht="15.6" x14ac:dyDescent="0.3">
      <c r="A1430" s="2">
        <v>3725</v>
      </c>
      <c r="B1430" s="3">
        <v>46223</v>
      </c>
      <c r="C1430" s="4">
        <f t="shared" si="180"/>
        <v>2026</v>
      </c>
      <c r="D1430" s="5">
        <f t="shared" si="181"/>
        <v>3</v>
      </c>
      <c r="E1430" s="4">
        <f t="shared" si="182"/>
        <v>7</v>
      </c>
      <c r="F1430" s="3" t="str">
        <f t="shared" si="183"/>
        <v>Jul</v>
      </c>
      <c r="G1430" s="4" t="s">
        <v>11</v>
      </c>
      <c r="H1430" s="4" t="s">
        <v>52</v>
      </c>
      <c r="I1430" s="4" t="s">
        <v>2</v>
      </c>
      <c r="J1430" s="4" t="s">
        <v>3</v>
      </c>
      <c r="K1430" s="4" t="s">
        <v>23</v>
      </c>
      <c r="L1430" s="4" t="s">
        <v>29</v>
      </c>
      <c r="M1430" s="6">
        <v>2</v>
      </c>
      <c r="N1430" s="7">
        <v>195.74</v>
      </c>
      <c r="O1430" s="8">
        <v>0.05</v>
      </c>
      <c r="P1430" s="7">
        <v>107.17</v>
      </c>
      <c r="Q1430" s="7">
        <f t="shared" si="176"/>
        <v>371.90600000000001</v>
      </c>
      <c r="R1430" s="7">
        <f t="shared" si="177"/>
        <v>214.34</v>
      </c>
      <c r="S1430" s="7">
        <f t="shared" si="178"/>
        <v>157.566</v>
      </c>
      <c r="T1430" s="9">
        <f t="shared" si="179"/>
        <v>0.4236715729243411</v>
      </c>
      <c r="U1430" s="10">
        <v>1</v>
      </c>
    </row>
    <row r="1431" spans="1:21" ht="15.6" x14ac:dyDescent="0.3">
      <c r="A1431" s="11">
        <v>3834</v>
      </c>
      <c r="B1431" s="12">
        <v>46223</v>
      </c>
      <c r="C1431" s="4">
        <f t="shared" si="180"/>
        <v>2026</v>
      </c>
      <c r="D1431" s="5">
        <f t="shared" si="181"/>
        <v>3</v>
      </c>
      <c r="E1431" s="4">
        <f t="shared" si="182"/>
        <v>7</v>
      </c>
      <c r="F1431" s="3" t="str">
        <f t="shared" si="183"/>
        <v>Jul</v>
      </c>
      <c r="G1431" s="13" t="s">
        <v>6</v>
      </c>
      <c r="H1431" s="13" t="s">
        <v>49</v>
      </c>
      <c r="I1431" s="13" t="s">
        <v>19</v>
      </c>
      <c r="J1431" s="13" t="s">
        <v>13</v>
      </c>
      <c r="K1431" s="13" t="s">
        <v>23</v>
      </c>
      <c r="L1431" s="13" t="s">
        <v>29</v>
      </c>
      <c r="M1431" s="14">
        <v>3</v>
      </c>
      <c r="N1431" s="15">
        <v>192.28</v>
      </c>
      <c r="O1431" s="16">
        <v>0</v>
      </c>
      <c r="P1431" s="15">
        <v>104.3</v>
      </c>
      <c r="Q1431" s="15">
        <f t="shared" si="176"/>
        <v>576.84</v>
      </c>
      <c r="R1431" s="15">
        <f t="shared" si="177"/>
        <v>312.89999999999998</v>
      </c>
      <c r="S1431" s="15">
        <f t="shared" si="178"/>
        <v>263.94000000000005</v>
      </c>
      <c r="T1431" s="17">
        <f t="shared" si="179"/>
        <v>0.45756188891200339</v>
      </c>
      <c r="U1431" s="18">
        <v>1</v>
      </c>
    </row>
    <row r="1432" spans="1:21" ht="15.6" x14ac:dyDescent="0.3">
      <c r="A1432" s="2">
        <v>159</v>
      </c>
      <c r="B1432" s="3">
        <v>46224</v>
      </c>
      <c r="C1432" s="4">
        <f t="shared" si="180"/>
        <v>2026</v>
      </c>
      <c r="D1432" s="5">
        <f t="shared" si="181"/>
        <v>3</v>
      </c>
      <c r="E1432" s="4">
        <f t="shared" si="182"/>
        <v>7</v>
      </c>
      <c r="F1432" s="3" t="str">
        <f t="shared" si="183"/>
        <v>Jul</v>
      </c>
      <c r="G1432" s="4" t="s">
        <v>6</v>
      </c>
      <c r="H1432" s="4" t="s">
        <v>7</v>
      </c>
      <c r="I1432" s="4" t="s">
        <v>2</v>
      </c>
      <c r="J1432" s="4" t="s">
        <v>3</v>
      </c>
      <c r="K1432" s="4" t="s">
        <v>9</v>
      </c>
      <c r="L1432" s="4" t="s">
        <v>46</v>
      </c>
      <c r="M1432" s="6">
        <v>2</v>
      </c>
      <c r="N1432" s="7">
        <v>70.150000000000006</v>
      </c>
      <c r="O1432" s="8">
        <v>0.05</v>
      </c>
      <c r="P1432" s="7">
        <v>32.950000000000003</v>
      </c>
      <c r="Q1432" s="7">
        <f t="shared" si="176"/>
        <v>133.285</v>
      </c>
      <c r="R1432" s="7">
        <f t="shared" si="177"/>
        <v>65.900000000000006</v>
      </c>
      <c r="S1432" s="7">
        <f t="shared" si="178"/>
        <v>67.384999999999991</v>
      </c>
      <c r="T1432" s="9">
        <f t="shared" si="179"/>
        <v>0.50557076940390888</v>
      </c>
      <c r="U1432" s="10">
        <v>1</v>
      </c>
    </row>
    <row r="1433" spans="1:21" ht="15.6" x14ac:dyDescent="0.3">
      <c r="A1433" s="11">
        <v>435</v>
      </c>
      <c r="B1433" s="12">
        <v>46224</v>
      </c>
      <c r="C1433" s="4">
        <f t="shared" si="180"/>
        <v>2026</v>
      </c>
      <c r="D1433" s="5">
        <f t="shared" si="181"/>
        <v>3</v>
      </c>
      <c r="E1433" s="4">
        <f t="shared" si="182"/>
        <v>7</v>
      </c>
      <c r="F1433" s="3" t="str">
        <f t="shared" si="183"/>
        <v>Jul</v>
      </c>
      <c r="G1433" s="13" t="s">
        <v>11</v>
      </c>
      <c r="H1433" s="13" t="s">
        <v>12</v>
      </c>
      <c r="I1433" s="13" t="s">
        <v>2</v>
      </c>
      <c r="J1433" s="13" t="s">
        <v>3</v>
      </c>
      <c r="K1433" s="13" t="s">
        <v>23</v>
      </c>
      <c r="L1433" s="13" t="s">
        <v>24</v>
      </c>
      <c r="M1433" s="14">
        <v>2</v>
      </c>
      <c r="N1433" s="15">
        <v>342.38</v>
      </c>
      <c r="O1433" s="16">
        <v>0.05</v>
      </c>
      <c r="P1433" s="15">
        <v>192.01</v>
      </c>
      <c r="Q1433" s="15">
        <f t="shared" si="176"/>
        <v>650.52199999999993</v>
      </c>
      <c r="R1433" s="15">
        <f t="shared" si="177"/>
        <v>384.02</v>
      </c>
      <c r="S1433" s="15">
        <f t="shared" si="178"/>
        <v>266.50199999999995</v>
      </c>
      <c r="T1433" s="17">
        <f t="shared" si="179"/>
        <v>0.40967407712575438</v>
      </c>
      <c r="U1433" s="18">
        <v>1</v>
      </c>
    </row>
    <row r="1434" spans="1:21" ht="15.6" x14ac:dyDescent="0.3">
      <c r="A1434" s="2">
        <v>1467</v>
      </c>
      <c r="B1434" s="3">
        <v>46224</v>
      </c>
      <c r="C1434" s="4">
        <f t="shared" si="180"/>
        <v>2026</v>
      </c>
      <c r="D1434" s="5">
        <f t="shared" si="181"/>
        <v>3</v>
      </c>
      <c r="E1434" s="4">
        <f t="shared" si="182"/>
        <v>7</v>
      </c>
      <c r="F1434" s="3" t="str">
        <f t="shared" si="183"/>
        <v>Jul</v>
      </c>
      <c r="G1434" s="4" t="s">
        <v>6</v>
      </c>
      <c r="H1434" s="4" t="s">
        <v>49</v>
      </c>
      <c r="I1434" s="4" t="s">
        <v>28</v>
      </c>
      <c r="J1434" s="4" t="s">
        <v>13</v>
      </c>
      <c r="K1434" s="4" t="s">
        <v>34</v>
      </c>
      <c r="L1434" s="4" t="s">
        <v>45</v>
      </c>
      <c r="M1434" s="6">
        <v>1</v>
      </c>
      <c r="N1434" s="7">
        <v>50.59</v>
      </c>
      <c r="O1434" s="8">
        <v>0.05</v>
      </c>
      <c r="P1434" s="7">
        <v>22.04</v>
      </c>
      <c r="Q1434" s="7">
        <f t="shared" si="176"/>
        <v>48.060499999999998</v>
      </c>
      <c r="R1434" s="7">
        <f t="shared" si="177"/>
        <v>22.04</v>
      </c>
      <c r="S1434" s="7">
        <f t="shared" si="178"/>
        <v>26.020499999999998</v>
      </c>
      <c r="T1434" s="9">
        <f t="shared" si="179"/>
        <v>0.54141134611583319</v>
      </c>
      <c r="U1434" s="10">
        <v>1</v>
      </c>
    </row>
    <row r="1435" spans="1:21" ht="15.6" x14ac:dyDescent="0.3">
      <c r="A1435" s="11">
        <v>1552</v>
      </c>
      <c r="B1435" s="12">
        <v>46224</v>
      </c>
      <c r="C1435" s="4">
        <f t="shared" si="180"/>
        <v>2026</v>
      </c>
      <c r="D1435" s="5">
        <f t="shared" si="181"/>
        <v>3</v>
      </c>
      <c r="E1435" s="4">
        <f t="shared" si="182"/>
        <v>7</v>
      </c>
      <c r="F1435" s="3" t="str">
        <f t="shared" si="183"/>
        <v>Jul</v>
      </c>
      <c r="G1435" s="13" t="s">
        <v>20</v>
      </c>
      <c r="H1435" s="13" t="s">
        <v>21</v>
      </c>
      <c r="I1435" s="13" t="s">
        <v>19</v>
      </c>
      <c r="J1435" s="13" t="s">
        <v>13</v>
      </c>
      <c r="K1435" s="13" t="s">
        <v>14</v>
      </c>
      <c r="L1435" s="13" t="s">
        <v>32</v>
      </c>
      <c r="M1435" s="14">
        <v>2</v>
      </c>
      <c r="N1435" s="15">
        <v>46.34</v>
      </c>
      <c r="O1435" s="16">
        <v>0.1</v>
      </c>
      <c r="P1435" s="15">
        <v>18.41</v>
      </c>
      <c r="Q1435" s="15">
        <f t="shared" si="176"/>
        <v>83.412000000000006</v>
      </c>
      <c r="R1435" s="15">
        <f t="shared" si="177"/>
        <v>36.82</v>
      </c>
      <c r="S1435" s="15">
        <f t="shared" si="178"/>
        <v>46.592000000000006</v>
      </c>
      <c r="T1435" s="17">
        <f t="shared" si="179"/>
        <v>0.55857670359180933</v>
      </c>
      <c r="U1435" s="18">
        <v>1</v>
      </c>
    </row>
    <row r="1436" spans="1:21" ht="15.6" x14ac:dyDescent="0.3">
      <c r="A1436" s="2">
        <v>1745</v>
      </c>
      <c r="B1436" s="3">
        <v>46224</v>
      </c>
      <c r="C1436" s="4">
        <f t="shared" si="180"/>
        <v>2026</v>
      </c>
      <c r="D1436" s="5">
        <f t="shared" si="181"/>
        <v>3</v>
      </c>
      <c r="E1436" s="4">
        <f t="shared" si="182"/>
        <v>7</v>
      </c>
      <c r="F1436" s="3" t="str">
        <f t="shared" si="183"/>
        <v>Jul</v>
      </c>
      <c r="G1436" s="4" t="s">
        <v>6</v>
      </c>
      <c r="H1436" s="4" t="s">
        <v>27</v>
      </c>
      <c r="I1436" s="4" t="s">
        <v>28</v>
      </c>
      <c r="J1436" s="4" t="s">
        <v>13</v>
      </c>
      <c r="K1436" s="4" t="s">
        <v>9</v>
      </c>
      <c r="L1436" s="4" t="s">
        <v>10</v>
      </c>
      <c r="M1436" s="6">
        <v>1</v>
      </c>
      <c r="N1436" s="7">
        <v>91.45</v>
      </c>
      <c r="O1436" s="8">
        <v>0</v>
      </c>
      <c r="P1436" s="7">
        <v>44.16</v>
      </c>
      <c r="Q1436" s="7">
        <f t="shared" si="176"/>
        <v>91.45</v>
      </c>
      <c r="R1436" s="7">
        <f t="shared" si="177"/>
        <v>44.16</v>
      </c>
      <c r="S1436" s="7">
        <f t="shared" si="178"/>
        <v>47.290000000000006</v>
      </c>
      <c r="T1436" s="9">
        <f t="shared" si="179"/>
        <v>0.51711317659923461</v>
      </c>
      <c r="U1436" s="10">
        <v>1</v>
      </c>
    </row>
    <row r="1437" spans="1:21" ht="15.6" x14ac:dyDescent="0.3">
      <c r="A1437" s="11">
        <v>2174</v>
      </c>
      <c r="B1437" s="12">
        <v>46224</v>
      </c>
      <c r="C1437" s="4">
        <f t="shared" si="180"/>
        <v>2026</v>
      </c>
      <c r="D1437" s="5">
        <f t="shared" si="181"/>
        <v>3</v>
      </c>
      <c r="E1437" s="4">
        <f t="shared" si="182"/>
        <v>7</v>
      </c>
      <c r="F1437" s="3" t="str">
        <f t="shared" si="183"/>
        <v>Jul</v>
      </c>
      <c r="G1437" s="13" t="s">
        <v>20</v>
      </c>
      <c r="H1437" s="13" t="s">
        <v>33</v>
      </c>
      <c r="I1437" s="13" t="s">
        <v>28</v>
      </c>
      <c r="J1437" s="13" t="s">
        <v>3</v>
      </c>
      <c r="K1437" s="13" t="s">
        <v>4</v>
      </c>
      <c r="L1437" s="13" t="s">
        <v>26</v>
      </c>
      <c r="M1437" s="14">
        <v>3</v>
      </c>
      <c r="N1437" s="15">
        <v>40.28</v>
      </c>
      <c r="O1437" s="16">
        <v>0</v>
      </c>
      <c r="P1437" s="15">
        <v>17.12</v>
      </c>
      <c r="Q1437" s="15">
        <f t="shared" si="176"/>
        <v>120.84</v>
      </c>
      <c r="R1437" s="15">
        <f t="shared" si="177"/>
        <v>51.36</v>
      </c>
      <c r="S1437" s="15">
        <f t="shared" si="178"/>
        <v>69.48</v>
      </c>
      <c r="T1437" s="17">
        <f t="shared" si="179"/>
        <v>0.57497517378351537</v>
      </c>
      <c r="U1437" s="18">
        <v>1</v>
      </c>
    </row>
    <row r="1438" spans="1:21" ht="15.6" x14ac:dyDescent="0.3">
      <c r="A1438" s="2">
        <v>3444</v>
      </c>
      <c r="B1438" s="3">
        <v>46224</v>
      </c>
      <c r="C1438" s="4">
        <f t="shared" si="180"/>
        <v>2026</v>
      </c>
      <c r="D1438" s="5">
        <f t="shared" si="181"/>
        <v>3</v>
      </c>
      <c r="E1438" s="4">
        <f t="shared" si="182"/>
        <v>7</v>
      </c>
      <c r="F1438" s="3" t="str">
        <f t="shared" si="183"/>
        <v>Jul</v>
      </c>
      <c r="G1438" s="4" t="s">
        <v>6</v>
      </c>
      <c r="H1438" s="4" t="s">
        <v>49</v>
      </c>
      <c r="I1438" s="4" t="s">
        <v>2</v>
      </c>
      <c r="J1438" s="4" t="s">
        <v>3</v>
      </c>
      <c r="K1438" s="4" t="s">
        <v>34</v>
      </c>
      <c r="L1438" s="4" t="s">
        <v>42</v>
      </c>
      <c r="M1438" s="6">
        <v>2</v>
      </c>
      <c r="N1438" s="7">
        <v>36.93</v>
      </c>
      <c r="O1438" s="8">
        <v>0</v>
      </c>
      <c r="P1438" s="7">
        <v>13.63</v>
      </c>
      <c r="Q1438" s="7">
        <f t="shared" si="176"/>
        <v>73.86</v>
      </c>
      <c r="R1438" s="7">
        <f t="shared" si="177"/>
        <v>27.26</v>
      </c>
      <c r="S1438" s="7">
        <f t="shared" si="178"/>
        <v>46.599999999999994</v>
      </c>
      <c r="T1438" s="9">
        <f t="shared" si="179"/>
        <v>0.63092336853506625</v>
      </c>
      <c r="U1438" s="10">
        <v>1</v>
      </c>
    </row>
    <row r="1439" spans="1:21" ht="15.6" x14ac:dyDescent="0.3">
      <c r="A1439" s="11">
        <v>3646</v>
      </c>
      <c r="B1439" s="12">
        <v>46224</v>
      </c>
      <c r="C1439" s="4">
        <f t="shared" si="180"/>
        <v>2026</v>
      </c>
      <c r="D1439" s="5">
        <f t="shared" si="181"/>
        <v>3</v>
      </c>
      <c r="E1439" s="4">
        <f t="shared" si="182"/>
        <v>7</v>
      </c>
      <c r="F1439" s="3" t="str">
        <f t="shared" si="183"/>
        <v>Jul</v>
      </c>
      <c r="G1439" s="13" t="s">
        <v>11</v>
      </c>
      <c r="H1439" s="13" t="s">
        <v>12</v>
      </c>
      <c r="I1439" s="13" t="s">
        <v>28</v>
      </c>
      <c r="J1439" s="13" t="s">
        <v>3</v>
      </c>
      <c r="K1439" s="13" t="s">
        <v>9</v>
      </c>
      <c r="L1439" s="13" t="s">
        <v>17</v>
      </c>
      <c r="M1439" s="14">
        <v>1</v>
      </c>
      <c r="N1439" s="15">
        <v>143.69</v>
      </c>
      <c r="O1439" s="16">
        <v>0</v>
      </c>
      <c r="P1439" s="15">
        <v>80.87</v>
      </c>
      <c r="Q1439" s="15">
        <f t="shared" si="176"/>
        <v>143.69</v>
      </c>
      <c r="R1439" s="15">
        <f t="shared" si="177"/>
        <v>80.87</v>
      </c>
      <c r="S1439" s="15">
        <f t="shared" si="178"/>
        <v>62.819999999999993</v>
      </c>
      <c r="T1439" s="17">
        <f t="shared" si="179"/>
        <v>0.43719117544714309</v>
      </c>
      <c r="U1439" s="18">
        <v>1</v>
      </c>
    </row>
    <row r="1440" spans="1:21" ht="15.6" x14ac:dyDescent="0.3">
      <c r="A1440" s="2">
        <v>4558</v>
      </c>
      <c r="B1440" s="3">
        <v>46224</v>
      </c>
      <c r="C1440" s="4">
        <f t="shared" si="180"/>
        <v>2026</v>
      </c>
      <c r="D1440" s="5">
        <f t="shared" si="181"/>
        <v>3</v>
      </c>
      <c r="E1440" s="4">
        <f t="shared" si="182"/>
        <v>7</v>
      </c>
      <c r="F1440" s="3" t="str">
        <f t="shared" si="183"/>
        <v>Jul</v>
      </c>
      <c r="G1440" s="4" t="s">
        <v>6</v>
      </c>
      <c r="H1440" s="4" t="s">
        <v>49</v>
      </c>
      <c r="I1440" s="4" t="s">
        <v>28</v>
      </c>
      <c r="J1440" s="4" t="s">
        <v>13</v>
      </c>
      <c r="K1440" s="4" t="s">
        <v>9</v>
      </c>
      <c r="L1440" s="4" t="s">
        <v>17</v>
      </c>
      <c r="M1440" s="6">
        <v>2</v>
      </c>
      <c r="N1440" s="7">
        <v>147.09</v>
      </c>
      <c r="O1440" s="8">
        <v>0</v>
      </c>
      <c r="P1440" s="7">
        <v>81.58</v>
      </c>
      <c r="Q1440" s="7">
        <f t="shared" si="176"/>
        <v>294.18</v>
      </c>
      <c r="R1440" s="7">
        <f t="shared" si="177"/>
        <v>163.16</v>
      </c>
      <c r="S1440" s="7">
        <f t="shared" si="178"/>
        <v>131.02000000000001</v>
      </c>
      <c r="T1440" s="9">
        <f t="shared" si="179"/>
        <v>0.44537358080087025</v>
      </c>
      <c r="U1440" s="10">
        <v>1</v>
      </c>
    </row>
    <row r="1441" spans="1:21" ht="15.6" x14ac:dyDescent="0.3">
      <c r="A1441" s="11">
        <v>4564</v>
      </c>
      <c r="B1441" s="12">
        <v>46224</v>
      </c>
      <c r="C1441" s="4">
        <f t="shared" si="180"/>
        <v>2026</v>
      </c>
      <c r="D1441" s="5">
        <f t="shared" si="181"/>
        <v>3</v>
      </c>
      <c r="E1441" s="4">
        <f t="shared" si="182"/>
        <v>7</v>
      </c>
      <c r="F1441" s="3" t="str">
        <f t="shared" si="183"/>
        <v>Jul</v>
      </c>
      <c r="G1441" s="13" t="s">
        <v>11</v>
      </c>
      <c r="H1441" s="13" t="s">
        <v>25</v>
      </c>
      <c r="I1441" s="13" t="s">
        <v>2</v>
      </c>
      <c r="J1441" s="13" t="s">
        <v>13</v>
      </c>
      <c r="K1441" s="13" t="s">
        <v>9</v>
      </c>
      <c r="L1441" s="13" t="s">
        <v>37</v>
      </c>
      <c r="M1441" s="14">
        <v>1</v>
      </c>
      <c r="N1441" s="15">
        <v>153.88</v>
      </c>
      <c r="O1441" s="16">
        <v>0</v>
      </c>
      <c r="P1441" s="15">
        <v>80.98</v>
      </c>
      <c r="Q1441" s="15">
        <f t="shared" si="176"/>
        <v>153.88</v>
      </c>
      <c r="R1441" s="15">
        <f t="shared" si="177"/>
        <v>80.98</v>
      </c>
      <c r="S1441" s="15">
        <f t="shared" si="178"/>
        <v>72.899999999999991</v>
      </c>
      <c r="T1441" s="17">
        <f t="shared" si="179"/>
        <v>0.47374577592929551</v>
      </c>
      <c r="U1441" s="18">
        <v>1</v>
      </c>
    </row>
    <row r="1442" spans="1:21" ht="15.6" x14ac:dyDescent="0.3">
      <c r="A1442" s="2">
        <v>4616</v>
      </c>
      <c r="B1442" s="3">
        <v>46224</v>
      </c>
      <c r="C1442" s="4">
        <f t="shared" si="180"/>
        <v>2026</v>
      </c>
      <c r="D1442" s="5">
        <f t="shared" si="181"/>
        <v>3</v>
      </c>
      <c r="E1442" s="4">
        <f t="shared" si="182"/>
        <v>7</v>
      </c>
      <c r="F1442" s="3" t="str">
        <f t="shared" si="183"/>
        <v>Jul</v>
      </c>
      <c r="G1442" s="4" t="s">
        <v>20</v>
      </c>
      <c r="H1442" s="4" t="s">
        <v>47</v>
      </c>
      <c r="I1442" s="4" t="s">
        <v>28</v>
      </c>
      <c r="J1442" s="4" t="s">
        <v>13</v>
      </c>
      <c r="K1442" s="4" t="s">
        <v>9</v>
      </c>
      <c r="L1442" s="4" t="s">
        <v>46</v>
      </c>
      <c r="M1442" s="6">
        <v>3</v>
      </c>
      <c r="N1442" s="7">
        <v>72.2</v>
      </c>
      <c r="O1442" s="8">
        <v>0</v>
      </c>
      <c r="P1442" s="7">
        <v>31.45</v>
      </c>
      <c r="Q1442" s="7">
        <f t="shared" si="176"/>
        <v>216.60000000000002</v>
      </c>
      <c r="R1442" s="7">
        <f t="shared" si="177"/>
        <v>94.35</v>
      </c>
      <c r="S1442" s="7">
        <f t="shared" si="178"/>
        <v>122.25000000000003</v>
      </c>
      <c r="T1442" s="9">
        <f t="shared" si="179"/>
        <v>0.5644044321329641</v>
      </c>
      <c r="U1442" s="10">
        <v>1</v>
      </c>
    </row>
    <row r="1443" spans="1:21" ht="15.6" x14ac:dyDescent="0.3">
      <c r="A1443" s="11">
        <v>536</v>
      </c>
      <c r="B1443" s="12">
        <v>46225</v>
      </c>
      <c r="C1443" s="4">
        <f t="shared" si="180"/>
        <v>2026</v>
      </c>
      <c r="D1443" s="5">
        <f t="shared" si="181"/>
        <v>3</v>
      </c>
      <c r="E1443" s="4">
        <f t="shared" si="182"/>
        <v>7</v>
      </c>
      <c r="F1443" s="3" t="str">
        <f t="shared" si="183"/>
        <v>Jul</v>
      </c>
      <c r="G1443" s="13" t="s">
        <v>20</v>
      </c>
      <c r="H1443" s="13" t="s">
        <v>47</v>
      </c>
      <c r="I1443" s="13" t="s">
        <v>19</v>
      </c>
      <c r="J1443" s="13" t="s">
        <v>16</v>
      </c>
      <c r="K1443" s="13" t="s">
        <v>34</v>
      </c>
      <c r="L1443" s="13" t="s">
        <v>35</v>
      </c>
      <c r="M1443" s="14">
        <v>1</v>
      </c>
      <c r="N1443" s="15">
        <v>40.67</v>
      </c>
      <c r="O1443" s="16">
        <v>0</v>
      </c>
      <c r="P1443" s="15">
        <v>14.28</v>
      </c>
      <c r="Q1443" s="15">
        <f t="shared" si="176"/>
        <v>40.67</v>
      </c>
      <c r="R1443" s="15">
        <f t="shared" si="177"/>
        <v>14.28</v>
      </c>
      <c r="S1443" s="15">
        <f t="shared" si="178"/>
        <v>26.39</v>
      </c>
      <c r="T1443" s="17">
        <f t="shared" si="179"/>
        <v>0.64888123924268504</v>
      </c>
      <c r="U1443" s="18">
        <v>1</v>
      </c>
    </row>
    <row r="1444" spans="1:21" ht="15.6" x14ac:dyDescent="0.3">
      <c r="A1444" s="2">
        <v>571</v>
      </c>
      <c r="B1444" s="3">
        <v>46225</v>
      </c>
      <c r="C1444" s="4">
        <f t="shared" si="180"/>
        <v>2026</v>
      </c>
      <c r="D1444" s="5">
        <f t="shared" si="181"/>
        <v>3</v>
      </c>
      <c r="E1444" s="4">
        <f t="shared" si="182"/>
        <v>7</v>
      </c>
      <c r="F1444" s="3" t="str">
        <f t="shared" si="183"/>
        <v>Jul</v>
      </c>
      <c r="G1444" s="4" t="s">
        <v>0</v>
      </c>
      <c r="H1444" s="4" t="s">
        <v>1</v>
      </c>
      <c r="I1444" s="4" t="s">
        <v>2</v>
      </c>
      <c r="J1444" s="4" t="s">
        <v>13</v>
      </c>
      <c r="K1444" s="4" t="s">
        <v>9</v>
      </c>
      <c r="L1444" s="4" t="s">
        <v>37</v>
      </c>
      <c r="M1444" s="6">
        <v>3</v>
      </c>
      <c r="N1444" s="7">
        <v>152.53</v>
      </c>
      <c r="O1444" s="8">
        <v>0</v>
      </c>
      <c r="P1444" s="7">
        <v>80.88</v>
      </c>
      <c r="Q1444" s="7">
        <f t="shared" si="176"/>
        <v>457.59000000000003</v>
      </c>
      <c r="R1444" s="7">
        <f t="shared" si="177"/>
        <v>242.64</v>
      </c>
      <c r="S1444" s="7">
        <f t="shared" si="178"/>
        <v>214.95000000000005</v>
      </c>
      <c r="T1444" s="9">
        <f t="shared" si="179"/>
        <v>0.46974365698551113</v>
      </c>
      <c r="U1444" s="10">
        <v>1</v>
      </c>
    </row>
    <row r="1445" spans="1:21" ht="15.6" x14ac:dyDescent="0.3">
      <c r="A1445" s="11">
        <v>965</v>
      </c>
      <c r="B1445" s="12">
        <v>46225</v>
      </c>
      <c r="C1445" s="4">
        <f t="shared" si="180"/>
        <v>2026</v>
      </c>
      <c r="D1445" s="5">
        <f t="shared" si="181"/>
        <v>3</v>
      </c>
      <c r="E1445" s="4">
        <f t="shared" si="182"/>
        <v>7</v>
      </c>
      <c r="F1445" s="3" t="str">
        <f t="shared" si="183"/>
        <v>Jul</v>
      </c>
      <c r="G1445" s="13" t="s">
        <v>6</v>
      </c>
      <c r="H1445" s="13" t="s">
        <v>41</v>
      </c>
      <c r="I1445" s="13" t="s">
        <v>19</v>
      </c>
      <c r="J1445" s="13" t="s">
        <v>3</v>
      </c>
      <c r="K1445" s="13" t="s">
        <v>14</v>
      </c>
      <c r="L1445" s="13" t="s">
        <v>15</v>
      </c>
      <c r="M1445" s="14">
        <v>2</v>
      </c>
      <c r="N1445" s="15">
        <v>35.39</v>
      </c>
      <c r="O1445" s="16">
        <v>0.05</v>
      </c>
      <c r="P1445" s="15">
        <v>13.39</v>
      </c>
      <c r="Q1445" s="15">
        <f t="shared" si="176"/>
        <v>67.241</v>
      </c>
      <c r="R1445" s="15">
        <f t="shared" si="177"/>
        <v>26.78</v>
      </c>
      <c r="S1445" s="15">
        <f t="shared" si="178"/>
        <v>40.460999999999999</v>
      </c>
      <c r="T1445" s="17">
        <f t="shared" si="179"/>
        <v>0.60173108668818132</v>
      </c>
      <c r="U1445" s="18">
        <v>1</v>
      </c>
    </row>
    <row r="1446" spans="1:21" ht="15.6" x14ac:dyDescent="0.3">
      <c r="A1446" s="2">
        <v>1504</v>
      </c>
      <c r="B1446" s="3">
        <v>46225</v>
      </c>
      <c r="C1446" s="4">
        <f t="shared" si="180"/>
        <v>2026</v>
      </c>
      <c r="D1446" s="5">
        <f t="shared" si="181"/>
        <v>3</v>
      </c>
      <c r="E1446" s="4">
        <f t="shared" si="182"/>
        <v>7</v>
      </c>
      <c r="F1446" s="3" t="str">
        <f t="shared" si="183"/>
        <v>Jul</v>
      </c>
      <c r="G1446" s="4" t="s">
        <v>20</v>
      </c>
      <c r="H1446" s="4" t="s">
        <v>21</v>
      </c>
      <c r="I1446" s="4" t="s">
        <v>2</v>
      </c>
      <c r="J1446" s="4" t="s">
        <v>3</v>
      </c>
      <c r="K1446" s="4" t="s">
        <v>9</v>
      </c>
      <c r="L1446" s="4" t="s">
        <v>10</v>
      </c>
      <c r="M1446" s="6">
        <v>5</v>
      </c>
      <c r="N1446" s="7">
        <v>93.35</v>
      </c>
      <c r="O1446" s="8">
        <v>0</v>
      </c>
      <c r="P1446" s="7">
        <v>46.31</v>
      </c>
      <c r="Q1446" s="7">
        <f t="shared" si="176"/>
        <v>466.75</v>
      </c>
      <c r="R1446" s="7">
        <f t="shared" si="177"/>
        <v>231.55</v>
      </c>
      <c r="S1446" s="7">
        <f t="shared" si="178"/>
        <v>235.2</v>
      </c>
      <c r="T1446" s="9">
        <f t="shared" si="179"/>
        <v>0.50391001606855912</v>
      </c>
      <c r="U1446" s="10">
        <v>1</v>
      </c>
    </row>
    <row r="1447" spans="1:21" ht="15.6" x14ac:dyDescent="0.3">
      <c r="A1447" s="11">
        <v>2560</v>
      </c>
      <c r="B1447" s="12">
        <v>46225</v>
      </c>
      <c r="C1447" s="4">
        <f t="shared" si="180"/>
        <v>2026</v>
      </c>
      <c r="D1447" s="5">
        <f t="shared" si="181"/>
        <v>3</v>
      </c>
      <c r="E1447" s="4">
        <f t="shared" si="182"/>
        <v>7</v>
      </c>
      <c r="F1447" s="3" t="str">
        <f t="shared" si="183"/>
        <v>Jul</v>
      </c>
      <c r="G1447" s="13" t="s">
        <v>6</v>
      </c>
      <c r="H1447" s="13" t="s">
        <v>43</v>
      </c>
      <c r="I1447" s="13" t="s">
        <v>2</v>
      </c>
      <c r="J1447" s="13" t="s">
        <v>3</v>
      </c>
      <c r="K1447" s="13" t="s">
        <v>4</v>
      </c>
      <c r="L1447" s="13" t="s">
        <v>22</v>
      </c>
      <c r="M1447" s="14">
        <v>2</v>
      </c>
      <c r="N1447" s="15">
        <v>51.71</v>
      </c>
      <c r="O1447" s="16">
        <v>0</v>
      </c>
      <c r="P1447" s="15">
        <v>22.75</v>
      </c>
      <c r="Q1447" s="15">
        <f t="shared" si="176"/>
        <v>103.42</v>
      </c>
      <c r="R1447" s="15">
        <f t="shared" si="177"/>
        <v>45.5</v>
      </c>
      <c r="S1447" s="15">
        <f t="shared" si="178"/>
        <v>57.92</v>
      </c>
      <c r="T1447" s="17">
        <f t="shared" si="179"/>
        <v>0.5600464126861342</v>
      </c>
      <c r="U1447" s="18">
        <v>1</v>
      </c>
    </row>
    <row r="1448" spans="1:21" ht="15.6" x14ac:dyDescent="0.3">
      <c r="A1448" s="2">
        <v>2758</v>
      </c>
      <c r="B1448" s="3">
        <v>46225</v>
      </c>
      <c r="C1448" s="4">
        <f t="shared" si="180"/>
        <v>2026</v>
      </c>
      <c r="D1448" s="5">
        <f t="shared" si="181"/>
        <v>3</v>
      </c>
      <c r="E1448" s="4">
        <f t="shared" si="182"/>
        <v>7</v>
      </c>
      <c r="F1448" s="3" t="str">
        <f t="shared" si="183"/>
        <v>Jul</v>
      </c>
      <c r="G1448" s="4" t="s">
        <v>0</v>
      </c>
      <c r="H1448" s="4" t="s">
        <v>1</v>
      </c>
      <c r="I1448" s="4" t="s">
        <v>2</v>
      </c>
      <c r="J1448" s="4" t="s">
        <v>13</v>
      </c>
      <c r="K1448" s="4" t="s">
        <v>4</v>
      </c>
      <c r="L1448" s="4" t="s">
        <v>26</v>
      </c>
      <c r="M1448" s="6">
        <v>1</v>
      </c>
      <c r="N1448" s="7">
        <v>39.86</v>
      </c>
      <c r="O1448" s="8">
        <v>0</v>
      </c>
      <c r="P1448" s="7">
        <v>16.53</v>
      </c>
      <c r="Q1448" s="7">
        <f t="shared" si="176"/>
        <v>39.86</v>
      </c>
      <c r="R1448" s="7">
        <f t="shared" si="177"/>
        <v>16.53</v>
      </c>
      <c r="S1448" s="7">
        <f t="shared" si="178"/>
        <v>23.33</v>
      </c>
      <c r="T1448" s="9">
        <f t="shared" si="179"/>
        <v>0.58529854490717503</v>
      </c>
      <c r="U1448" s="10">
        <v>1</v>
      </c>
    </row>
    <row r="1449" spans="1:21" ht="15.6" x14ac:dyDescent="0.3">
      <c r="A1449" s="11">
        <v>4030</v>
      </c>
      <c r="B1449" s="12">
        <v>46225</v>
      </c>
      <c r="C1449" s="4">
        <f t="shared" si="180"/>
        <v>2026</v>
      </c>
      <c r="D1449" s="5">
        <f t="shared" si="181"/>
        <v>3</v>
      </c>
      <c r="E1449" s="4">
        <f t="shared" si="182"/>
        <v>7</v>
      </c>
      <c r="F1449" s="3" t="str">
        <f t="shared" si="183"/>
        <v>Jul</v>
      </c>
      <c r="G1449" s="13" t="s">
        <v>20</v>
      </c>
      <c r="H1449" s="13" t="s">
        <v>33</v>
      </c>
      <c r="I1449" s="13" t="s">
        <v>2</v>
      </c>
      <c r="J1449" s="13" t="s">
        <v>13</v>
      </c>
      <c r="K1449" s="13" t="s">
        <v>23</v>
      </c>
      <c r="L1449" s="13" t="s">
        <v>40</v>
      </c>
      <c r="M1449" s="14">
        <v>2</v>
      </c>
      <c r="N1449" s="15">
        <v>83.71</v>
      </c>
      <c r="O1449" s="16">
        <v>0</v>
      </c>
      <c r="P1449" s="15">
        <v>39.29</v>
      </c>
      <c r="Q1449" s="15">
        <f t="shared" si="176"/>
        <v>167.42</v>
      </c>
      <c r="R1449" s="15">
        <f t="shared" si="177"/>
        <v>78.58</v>
      </c>
      <c r="S1449" s="15">
        <f t="shared" si="178"/>
        <v>88.839999999999989</v>
      </c>
      <c r="T1449" s="17">
        <f t="shared" si="179"/>
        <v>0.53064150041811009</v>
      </c>
      <c r="U1449" s="18">
        <v>1</v>
      </c>
    </row>
    <row r="1450" spans="1:21" ht="15.6" x14ac:dyDescent="0.3">
      <c r="A1450" s="2">
        <v>4337</v>
      </c>
      <c r="B1450" s="3">
        <v>46225</v>
      </c>
      <c r="C1450" s="4">
        <f t="shared" si="180"/>
        <v>2026</v>
      </c>
      <c r="D1450" s="5">
        <f t="shared" si="181"/>
        <v>3</v>
      </c>
      <c r="E1450" s="4">
        <f t="shared" si="182"/>
        <v>7</v>
      </c>
      <c r="F1450" s="3" t="str">
        <f t="shared" si="183"/>
        <v>Jul</v>
      </c>
      <c r="G1450" s="4" t="s">
        <v>6</v>
      </c>
      <c r="H1450" s="4" t="s">
        <v>49</v>
      </c>
      <c r="I1450" s="4" t="s">
        <v>19</v>
      </c>
      <c r="J1450" s="4" t="s">
        <v>13</v>
      </c>
      <c r="K1450" s="4" t="s">
        <v>14</v>
      </c>
      <c r="L1450" s="4" t="s">
        <v>32</v>
      </c>
      <c r="M1450" s="6">
        <v>1</v>
      </c>
      <c r="N1450" s="7">
        <v>47.62</v>
      </c>
      <c r="O1450" s="8">
        <v>0</v>
      </c>
      <c r="P1450" s="7">
        <v>17.82</v>
      </c>
      <c r="Q1450" s="7">
        <f t="shared" si="176"/>
        <v>47.62</v>
      </c>
      <c r="R1450" s="7">
        <f t="shared" si="177"/>
        <v>17.82</v>
      </c>
      <c r="S1450" s="7">
        <f t="shared" si="178"/>
        <v>29.799999999999997</v>
      </c>
      <c r="T1450" s="9">
        <f t="shared" si="179"/>
        <v>0.62578748425031494</v>
      </c>
      <c r="U1450" s="10">
        <v>1</v>
      </c>
    </row>
    <row r="1451" spans="1:21" ht="15.6" x14ac:dyDescent="0.3">
      <c r="A1451" s="11">
        <v>5129</v>
      </c>
      <c r="B1451" s="12">
        <v>46225</v>
      </c>
      <c r="C1451" s="4">
        <f t="shared" si="180"/>
        <v>2026</v>
      </c>
      <c r="D1451" s="5">
        <f t="shared" si="181"/>
        <v>3</v>
      </c>
      <c r="E1451" s="4">
        <f t="shared" si="182"/>
        <v>7</v>
      </c>
      <c r="F1451" s="3" t="str">
        <f t="shared" si="183"/>
        <v>Jul</v>
      </c>
      <c r="G1451" s="13" t="s">
        <v>6</v>
      </c>
      <c r="H1451" s="13" t="s">
        <v>43</v>
      </c>
      <c r="I1451" s="13" t="s">
        <v>2</v>
      </c>
      <c r="J1451" s="13" t="s">
        <v>3</v>
      </c>
      <c r="K1451" s="13" t="s">
        <v>4</v>
      </c>
      <c r="L1451" s="13" t="s">
        <v>5</v>
      </c>
      <c r="M1451" s="14">
        <v>1</v>
      </c>
      <c r="N1451" s="15">
        <v>80.05</v>
      </c>
      <c r="O1451" s="16">
        <v>0.05</v>
      </c>
      <c r="P1451" s="15">
        <v>43.81</v>
      </c>
      <c r="Q1451" s="15">
        <f t="shared" si="176"/>
        <v>76.047499999999999</v>
      </c>
      <c r="R1451" s="15">
        <f t="shared" si="177"/>
        <v>43.81</v>
      </c>
      <c r="S1451" s="15">
        <f t="shared" si="178"/>
        <v>32.237499999999997</v>
      </c>
      <c r="T1451" s="17">
        <f t="shared" si="179"/>
        <v>0.42391268615010352</v>
      </c>
      <c r="U1451" s="18">
        <v>1</v>
      </c>
    </row>
    <row r="1452" spans="1:21" ht="15.6" x14ac:dyDescent="0.3">
      <c r="A1452" s="2">
        <v>81</v>
      </c>
      <c r="B1452" s="3">
        <v>46226</v>
      </c>
      <c r="C1452" s="4">
        <f t="shared" si="180"/>
        <v>2026</v>
      </c>
      <c r="D1452" s="5">
        <f t="shared" si="181"/>
        <v>3</v>
      </c>
      <c r="E1452" s="4">
        <f t="shared" si="182"/>
        <v>7</v>
      </c>
      <c r="F1452" s="3" t="str">
        <f t="shared" si="183"/>
        <v>Jul</v>
      </c>
      <c r="G1452" s="4" t="s">
        <v>20</v>
      </c>
      <c r="H1452" s="4" t="s">
        <v>33</v>
      </c>
      <c r="I1452" s="4" t="s">
        <v>19</v>
      </c>
      <c r="J1452" s="4" t="s">
        <v>3</v>
      </c>
      <c r="K1452" s="4" t="s">
        <v>34</v>
      </c>
      <c r="L1452" s="4" t="s">
        <v>45</v>
      </c>
      <c r="M1452" s="6">
        <v>1</v>
      </c>
      <c r="N1452" s="7">
        <v>51.82</v>
      </c>
      <c r="O1452" s="8">
        <v>0</v>
      </c>
      <c r="P1452" s="7">
        <v>21.43</v>
      </c>
      <c r="Q1452" s="7">
        <f t="shared" si="176"/>
        <v>51.82</v>
      </c>
      <c r="R1452" s="7">
        <f t="shared" si="177"/>
        <v>21.43</v>
      </c>
      <c r="S1452" s="7">
        <f t="shared" si="178"/>
        <v>30.39</v>
      </c>
      <c r="T1452" s="9">
        <f t="shared" si="179"/>
        <v>0.58645310690852959</v>
      </c>
      <c r="U1452" s="10">
        <v>1</v>
      </c>
    </row>
    <row r="1453" spans="1:21" ht="15.6" x14ac:dyDescent="0.3">
      <c r="A1453" s="11">
        <v>493</v>
      </c>
      <c r="B1453" s="12">
        <v>46226</v>
      </c>
      <c r="C1453" s="4">
        <f t="shared" si="180"/>
        <v>2026</v>
      </c>
      <c r="D1453" s="5">
        <f t="shared" si="181"/>
        <v>3</v>
      </c>
      <c r="E1453" s="4">
        <f t="shared" si="182"/>
        <v>7</v>
      </c>
      <c r="F1453" s="3" t="str">
        <f t="shared" si="183"/>
        <v>Jul</v>
      </c>
      <c r="G1453" s="13" t="s">
        <v>6</v>
      </c>
      <c r="H1453" s="13" t="s">
        <v>41</v>
      </c>
      <c r="I1453" s="13" t="s">
        <v>2</v>
      </c>
      <c r="J1453" s="13" t="s">
        <v>16</v>
      </c>
      <c r="K1453" s="13" t="s">
        <v>14</v>
      </c>
      <c r="L1453" s="13" t="s">
        <v>48</v>
      </c>
      <c r="M1453" s="14">
        <v>4</v>
      </c>
      <c r="N1453" s="15">
        <v>161.28</v>
      </c>
      <c r="O1453" s="16">
        <v>0.15</v>
      </c>
      <c r="P1453" s="15">
        <v>89.2</v>
      </c>
      <c r="Q1453" s="15">
        <f t="shared" si="176"/>
        <v>548.35199999999998</v>
      </c>
      <c r="R1453" s="15">
        <f t="shared" si="177"/>
        <v>356.8</v>
      </c>
      <c r="S1453" s="15">
        <f t="shared" si="178"/>
        <v>191.55199999999996</v>
      </c>
      <c r="T1453" s="17">
        <f t="shared" si="179"/>
        <v>0.3493230625583566</v>
      </c>
      <c r="U1453" s="18">
        <v>1</v>
      </c>
    </row>
    <row r="1454" spans="1:21" ht="15.6" x14ac:dyDescent="0.3">
      <c r="A1454" s="2">
        <v>613</v>
      </c>
      <c r="B1454" s="3">
        <v>46226</v>
      </c>
      <c r="C1454" s="4">
        <f t="shared" si="180"/>
        <v>2026</v>
      </c>
      <c r="D1454" s="5">
        <f t="shared" si="181"/>
        <v>3</v>
      </c>
      <c r="E1454" s="4">
        <f t="shared" si="182"/>
        <v>7</v>
      </c>
      <c r="F1454" s="3" t="str">
        <f t="shared" si="183"/>
        <v>Jul</v>
      </c>
      <c r="G1454" s="4" t="s">
        <v>0</v>
      </c>
      <c r="H1454" s="4" t="s">
        <v>1</v>
      </c>
      <c r="I1454" s="4" t="s">
        <v>2</v>
      </c>
      <c r="J1454" s="4" t="s">
        <v>13</v>
      </c>
      <c r="K1454" s="4" t="s">
        <v>4</v>
      </c>
      <c r="L1454" s="4" t="s">
        <v>26</v>
      </c>
      <c r="M1454" s="6">
        <v>1</v>
      </c>
      <c r="N1454" s="7">
        <v>39.86</v>
      </c>
      <c r="O1454" s="8">
        <v>0.05</v>
      </c>
      <c r="P1454" s="7">
        <v>16.989999999999998</v>
      </c>
      <c r="Q1454" s="7">
        <f t="shared" si="176"/>
        <v>37.866999999999997</v>
      </c>
      <c r="R1454" s="7">
        <f t="shared" si="177"/>
        <v>16.989999999999998</v>
      </c>
      <c r="S1454" s="7">
        <f t="shared" si="178"/>
        <v>20.876999999999999</v>
      </c>
      <c r="T1454" s="9">
        <f t="shared" si="179"/>
        <v>0.55132437214461139</v>
      </c>
      <c r="U1454" s="10">
        <v>1</v>
      </c>
    </row>
    <row r="1455" spans="1:21" ht="15.6" x14ac:dyDescent="0.3">
      <c r="A1455" s="11">
        <v>958</v>
      </c>
      <c r="B1455" s="12">
        <v>46226</v>
      </c>
      <c r="C1455" s="4">
        <f t="shared" si="180"/>
        <v>2026</v>
      </c>
      <c r="D1455" s="5">
        <f t="shared" si="181"/>
        <v>3</v>
      </c>
      <c r="E1455" s="4">
        <f t="shared" si="182"/>
        <v>7</v>
      </c>
      <c r="F1455" s="3" t="str">
        <f t="shared" si="183"/>
        <v>Jul</v>
      </c>
      <c r="G1455" s="13" t="s">
        <v>20</v>
      </c>
      <c r="H1455" s="13" t="s">
        <v>33</v>
      </c>
      <c r="I1455" s="13" t="s">
        <v>28</v>
      </c>
      <c r="J1455" s="13" t="s">
        <v>13</v>
      </c>
      <c r="K1455" s="13" t="s">
        <v>4</v>
      </c>
      <c r="L1455" s="13" t="s">
        <v>30</v>
      </c>
      <c r="M1455" s="14">
        <v>6</v>
      </c>
      <c r="N1455" s="15">
        <v>102.96</v>
      </c>
      <c r="O1455" s="16">
        <v>0.05</v>
      </c>
      <c r="P1455" s="15">
        <v>51.74</v>
      </c>
      <c r="Q1455" s="15">
        <f t="shared" si="176"/>
        <v>586.87199999999996</v>
      </c>
      <c r="R1455" s="15">
        <f t="shared" si="177"/>
        <v>310.44</v>
      </c>
      <c r="S1455" s="15">
        <f t="shared" si="178"/>
        <v>276.43199999999996</v>
      </c>
      <c r="T1455" s="17">
        <f t="shared" si="179"/>
        <v>0.47102604997341835</v>
      </c>
      <c r="U1455" s="18">
        <v>1</v>
      </c>
    </row>
    <row r="1456" spans="1:21" ht="15.6" x14ac:dyDescent="0.3">
      <c r="A1456" s="2">
        <v>1270</v>
      </c>
      <c r="B1456" s="3">
        <v>46226</v>
      </c>
      <c r="C1456" s="4">
        <f t="shared" si="180"/>
        <v>2026</v>
      </c>
      <c r="D1456" s="5">
        <f t="shared" si="181"/>
        <v>3</v>
      </c>
      <c r="E1456" s="4">
        <f t="shared" si="182"/>
        <v>7</v>
      </c>
      <c r="F1456" s="3" t="str">
        <f t="shared" si="183"/>
        <v>Jul</v>
      </c>
      <c r="G1456" s="4" t="s">
        <v>6</v>
      </c>
      <c r="H1456" s="4" t="s">
        <v>43</v>
      </c>
      <c r="I1456" s="4" t="s">
        <v>28</v>
      </c>
      <c r="J1456" s="4" t="s">
        <v>3</v>
      </c>
      <c r="K1456" s="4" t="s">
        <v>9</v>
      </c>
      <c r="L1456" s="4" t="s">
        <v>10</v>
      </c>
      <c r="M1456" s="6">
        <v>1</v>
      </c>
      <c r="N1456" s="7">
        <v>94.04</v>
      </c>
      <c r="O1456" s="8">
        <v>0</v>
      </c>
      <c r="P1456" s="7">
        <v>44.88</v>
      </c>
      <c r="Q1456" s="7">
        <f t="shared" si="176"/>
        <v>94.04</v>
      </c>
      <c r="R1456" s="7">
        <f t="shared" si="177"/>
        <v>44.88</v>
      </c>
      <c r="S1456" s="7">
        <f t="shared" si="178"/>
        <v>49.160000000000004</v>
      </c>
      <c r="T1456" s="9">
        <f t="shared" si="179"/>
        <v>0.52275627392598889</v>
      </c>
      <c r="U1456" s="10">
        <v>1</v>
      </c>
    </row>
    <row r="1457" spans="1:21" ht="15.6" x14ac:dyDescent="0.3">
      <c r="A1457" s="11">
        <v>1513</v>
      </c>
      <c r="B1457" s="12">
        <v>46226</v>
      </c>
      <c r="C1457" s="4">
        <f t="shared" si="180"/>
        <v>2026</v>
      </c>
      <c r="D1457" s="5">
        <f t="shared" si="181"/>
        <v>3</v>
      </c>
      <c r="E1457" s="4">
        <f t="shared" si="182"/>
        <v>7</v>
      </c>
      <c r="F1457" s="3" t="str">
        <f t="shared" si="183"/>
        <v>Jul</v>
      </c>
      <c r="G1457" s="13" t="s">
        <v>20</v>
      </c>
      <c r="H1457" s="13" t="s">
        <v>33</v>
      </c>
      <c r="I1457" s="13" t="s">
        <v>2</v>
      </c>
      <c r="J1457" s="13" t="s">
        <v>13</v>
      </c>
      <c r="K1457" s="13" t="s">
        <v>9</v>
      </c>
      <c r="L1457" s="13" t="s">
        <v>46</v>
      </c>
      <c r="M1457" s="14">
        <v>2</v>
      </c>
      <c r="N1457" s="15">
        <v>70.790000000000006</v>
      </c>
      <c r="O1457" s="16">
        <v>0</v>
      </c>
      <c r="P1457" s="15">
        <v>32.44</v>
      </c>
      <c r="Q1457" s="15">
        <f t="shared" si="176"/>
        <v>141.58000000000001</v>
      </c>
      <c r="R1457" s="15">
        <f t="shared" si="177"/>
        <v>64.88</v>
      </c>
      <c r="S1457" s="15">
        <f t="shared" si="178"/>
        <v>76.700000000000017</v>
      </c>
      <c r="T1457" s="17">
        <f t="shared" si="179"/>
        <v>0.541743184065546</v>
      </c>
      <c r="U1457" s="18">
        <v>1</v>
      </c>
    </row>
    <row r="1458" spans="1:21" ht="15.6" x14ac:dyDescent="0.3">
      <c r="A1458" s="2">
        <v>2009</v>
      </c>
      <c r="B1458" s="3">
        <v>46226</v>
      </c>
      <c r="C1458" s="4">
        <f t="shared" si="180"/>
        <v>2026</v>
      </c>
      <c r="D1458" s="5">
        <f t="shared" si="181"/>
        <v>3</v>
      </c>
      <c r="E1458" s="4">
        <f t="shared" si="182"/>
        <v>7</v>
      </c>
      <c r="F1458" s="3" t="str">
        <f t="shared" si="183"/>
        <v>Jul</v>
      </c>
      <c r="G1458" s="4" t="s">
        <v>11</v>
      </c>
      <c r="H1458" s="4" t="s">
        <v>39</v>
      </c>
      <c r="I1458" s="4" t="s">
        <v>2</v>
      </c>
      <c r="J1458" s="4" t="s">
        <v>13</v>
      </c>
      <c r="K1458" s="4" t="s">
        <v>14</v>
      </c>
      <c r="L1458" s="4" t="s">
        <v>32</v>
      </c>
      <c r="M1458" s="6">
        <v>2</v>
      </c>
      <c r="N1458" s="7">
        <v>46.41</v>
      </c>
      <c r="O1458" s="8">
        <v>0</v>
      </c>
      <c r="P1458" s="7">
        <v>18.600000000000001</v>
      </c>
      <c r="Q1458" s="7">
        <f t="shared" si="176"/>
        <v>92.82</v>
      </c>
      <c r="R1458" s="7">
        <f t="shared" si="177"/>
        <v>37.200000000000003</v>
      </c>
      <c r="S1458" s="7">
        <f t="shared" si="178"/>
        <v>55.61999999999999</v>
      </c>
      <c r="T1458" s="9">
        <f t="shared" si="179"/>
        <v>0.59922430510665803</v>
      </c>
      <c r="U1458" s="10">
        <v>1</v>
      </c>
    </row>
    <row r="1459" spans="1:21" ht="15.6" x14ac:dyDescent="0.3">
      <c r="A1459" s="11">
        <v>2838</v>
      </c>
      <c r="B1459" s="12">
        <v>46226</v>
      </c>
      <c r="C1459" s="4">
        <f t="shared" si="180"/>
        <v>2026</v>
      </c>
      <c r="D1459" s="5">
        <f t="shared" si="181"/>
        <v>3</v>
      </c>
      <c r="E1459" s="4">
        <f t="shared" si="182"/>
        <v>7</v>
      </c>
      <c r="F1459" s="3" t="str">
        <f t="shared" si="183"/>
        <v>Jul</v>
      </c>
      <c r="G1459" s="13" t="s">
        <v>20</v>
      </c>
      <c r="H1459" s="13" t="s">
        <v>47</v>
      </c>
      <c r="I1459" s="13" t="s">
        <v>28</v>
      </c>
      <c r="J1459" s="13" t="s">
        <v>13</v>
      </c>
      <c r="K1459" s="13" t="s">
        <v>9</v>
      </c>
      <c r="L1459" s="13" t="s">
        <v>46</v>
      </c>
      <c r="M1459" s="14">
        <v>1</v>
      </c>
      <c r="N1459" s="15">
        <v>69.75</v>
      </c>
      <c r="O1459" s="16">
        <v>0</v>
      </c>
      <c r="P1459" s="15">
        <v>33.299999999999997</v>
      </c>
      <c r="Q1459" s="15">
        <f t="shared" si="176"/>
        <v>69.75</v>
      </c>
      <c r="R1459" s="15">
        <f t="shared" si="177"/>
        <v>33.299999999999997</v>
      </c>
      <c r="S1459" s="15">
        <f t="shared" si="178"/>
        <v>36.450000000000003</v>
      </c>
      <c r="T1459" s="17">
        <f t="shared" si="179"/>
        <v>0.52258064516129032</v>
      </c>
      <c r="U1459" s="18">
        <v>1</v>
      </c>
    </row>
    <row r="1460" spans="1:21" ht="15.6" x14ac:dyDescent="0.3">
      <c r="A1460" s="2">
        <v>3730</v>
      </c>
      <c r="B1460" s="3">
        <v>46226</v>
      </c>
      <c r="C1460" s="4">
        <f t="shared" si="180"/>
        <v>2026</v>
      </c>
      <c r="D1460" s="5">
        <f t="shared" si="181"/>
        <v>3</v>
      </c>
      <c r="E1460" s="4">
        <f t="shared" si="182"/>
        <v>7</v>
      </c>
      <c r="F1460" s="3" t="str">
        <f t="shared" si="183"/>
        <v>Jul</v>
      </c>
      <c r="G1460" s="4" t="s">
        <v>0</v>
      </c>
      <c r="H1460" s="4" t="s">
        <v>50</v>
      </c>
      <c r="I1460" s="4" t="s">
        <v>19</v>
      </c>
      <c r="J1460" s="4" t="s">
        <v>16</v>
      </c>
      <c r="K1460" s="4" t="s">
        <v>4</v>
      </c>
      <c r="L1460" s="4" t="s">
        <v>26</v>
      </c>
      <c r="M1460" s="6">
        <v>3</v>
      </c>
      <c r="N1460" s="7">
        <v>40.81</v>
      </c>
      <c r="O1460" s="8">
        <v>0</v>
      </c>
      <c r="P1460" s="7">
        <v>16.86</v>
      </c>
      <c r="Q1460" s="7">
        <f t="shared" si="176"/>
        <v>122.43</v>
      </c>
      <c r="R1460" s="7">
        <f t="shared" si="177"/>
        <v>50.58</v>
      </c>
      <c r="S1460" s="7">
        <f t="shared" si="178"/>
        <v>71.850000000000009</v>
      </c>
      <c r="T1460" s="9">
        <f t="shared" si="179"/>
        <v>0.58686596422445481</v>
      </c>
      <c r="U1460" s="10">
        <v>1</v>
      </c>
    </row>
    <row r="1461" spans="1:21" ht="15.6" x14ac:dyDescent="0.3">
      <c r="A1461" s="11">
        <v>4287</v>
      </c>
      <c r="B1461" s="12">
        <v>46226</v>
      </c>
      <c r="C1461" s="4">
        <f t="shared" si="180"/>
        <v>2026</v>
      </c>
      <c r="D1461" s="5">
        <f t="shared" si="181"/>
        <v>3</v>
      </c>
      <c r="E1461" s="4">
        <f t="shared" si="182"/>
        <v>7</v>
      </c>
      <c r="F1461" s="3" t="str">
        <f t="shared" si="183"/>
        <v>Jul</v>
      </c>
      <c r="G1461" s="13" t="s">
        <v>20</v>
      </c>
      <c r="H1461" s="13" t="s">
        <v>33</v>
      </c>
      <c r="I1461" s="13" t="s">
        <v>28</v>
      </c>
      <c r="J1461" s="13" t="s">
        <v>3</v>
      </c>
      <c r="K1461" s="13" t="s">
        <v>9</v>
      </c>
      <c r="L1461" s="13" t="s">
        <v>37</v>
      </c>
      <c r="M1461" s="14">
        <v>5</v>
      </c>
      <c r="N1461" s="15">
        <v>156.69</v>
      </c>
      <c r="O1461" s="16">
        <v>0</v>
      </c>
      <c r="P1461" s="15">
        <v>80.489999999999995</v>
      </c>
      <c r="Q1461" s="15">
        <f t="shared" si="176"/>
        <v>783.45</v>
      </c>
      <c r="R1461" s="15">
        <f t="shared" si="177"/>
        <v>402.45</v>
      </c>
      <c r="S1461" s="15">
        <f t="shared" si="178"/>
        <v>381.00000000000006</v>
      </c>
      <c r="T1461" s="17">
        <f t="shared" si="179"/>
        <v>0.48631054949262881</v>
      </c>
      <c r="U1461" s="18">
        <v>1</v>
      </c>
    </row>
    <row r="1462" spans="1:21" ht="15.6" x14ac:dyDescent="0.3">
      <c r="A1462" s="2">
        <v>4297</v>
      </c>
      <c r="B1462" s="3">
        <v>46226</v>
      </c>
      <c r="C1462" s="4">
        <f t="shared" si="180"/>
        <v>2026</v>
      </c>
      <c r="D1462" s="5">
        <f t="shared" si="181"/>
        <v>3</v>
      </c>
      <c r="E1462" s="4">
        <f t="shared" si="182"/>
        <v>7</v>
      </c>
      <c r="F1462" s="3" t="str">
        <f t="shared" si="183"/>
        <v>Jul</v>
      </c>
      <c r="G1462" s="4" t="s">
        <v>6</v>
      </c>
      <c r="H1462" s="4" t="s">
        <v>27</v>
      </c>
      <c r="I1462" s="4" t="s">
        <v>28</v>
      </c>
      <c r="J1462" s="4" t="s">
        <v>3</v>
      </c>
      <c r="K1462" s="4" t="s">
        <v>14</v>
      </c>
      <c r="L1462" s="4" t="s">
        <v>48</v>
      </c>
      <c r="M1462" s="6">
        <v>1</v>
      </c>
      <c r="N1462" s="7">
        <v>168.59</v>
      </c>
      <c r="O1462" s="8">
        <v>0.1</v>
      </c>
      <c r="P1462" s="7">
        <v>88.8</v>
      </c>
      <c r="Q1462" s="7">
        <f t="shared" si="176"/>
        <v>151.73099999999999</v>
      </c>
      <c r="R1462" s="7">
        <f t="shared" si="177"/>
        <v>88.8</v>
      </c>
      <c r="S1462" s="7">
        <f t="shared" si="178"/>
        <v>62.930999999999997</v>
      </c>
      <c r="T1462" s="9">
        <f t="shared" si="179"/>
        <v>0.41475374181940405</v>
      </c>
      <c r="U1462" s="10">
        <v>1</v>
      </c>
    </row>
    <row r="1463" spans="1:21" ht="15.6" x14ac:dyDescent="0.3">
      <c r="A1463" s="11">
        <v>5118</v>
      </c>
      <c r="B1463" s="12">
        <v>46226</v>
      </c>
      <c r="C1463" s="4">
        <f t="shared" si="180"/>
        <v>2026</v>
      </c>
      <c r="D1463" s="5">
        <f t="shared" si="181"/>
        <v>3</v>
      </c>
      <c r="E1463" s="4">
        <f t="shared" si="182"/>
        <v>7</v>
      </c>
      <c r="F1463" s="3" t="str">
        <f t="shared" si="183"/>
        <v>Jul</v>
      </c>
      <c r="G1463" s="13" t="s">
        <v>6</v>
      </c>
      <c r="H1463" s="13" t="s">
        <v>43</v>
      </c>
      <c r="I1463" s="13" t="s">
        <v>2</v>
      </c>
      <c r="J1463" s="13" t="s">
        <v>16</v>
      </c>
      <c r="K1463" s="13" t="s">
        <v>14</v>
      </c>
      <c r="L1463" s="13" t="s">
        <v>15</v>
      </c>
      <c r="M1463" s="14">
        <v>5</v>
      </c>
      <c r="N1463" s="15">
        <v>36.880000000000003</v>
      </c>
      <c r="O1463" s="16">
        <v>0.1</v>
      </c>
      <c r="P1463" s="15">
        <v>13.76</v>
      </c>
      <c r="Q1463" s="15">
        <f t="shared" si="176"/>
        <v>165.96</v>
      </c>
      <c r="R1463" s="15">
        <f t="shared" si="177"/>
        <v>68.8</v>
      </c>
      <c r="S1463" s="15">
        <f t="shared" si="178"/>
        <v>97.160000000000011</v>
      </c>
      <c r="T1463" s="17">
        <f t="shared" si="179"/>
        <v>0.58544227524704751</v>
      </c>
      <c r="U1463" s="18">
        <v>1</v>
      </c>
    </row>
    <row r="1464" spans="1:21" ht="15.6" x14ac:dyDescent="0.3">
      <c r="A1464" s="2">
        <v>363</v>
      </c>
      <c r="B1464" s="3">
        <v>46227</v>
      </c>
      <c r="C1464" s="4">
        <f t="shared" si="180"/>
        <v>2026</v>
      </c>
      <c r="D1464" s="5">
        <f t="shared" si="181"/>
        <v>3</v>
      </c>
      <c r="E1464" s="4">
        <f t="shared" si="182"/>
        <v>7</v>
      </c>
      <c r="F1464" s="3" t="str">
        <f t="shared" si="183"/>
        <v>Jul</v>
      </c>
      <c r="G1464" s="4" t="s">
        <v>0</v>
      </c>
      <c r="H1464" s="4" t="s">
        <v>1</v>
      </c>
      <c r="I1464" s="4" t="s">
        <v>8</v>
      </c>
      <c r="J1464" s="4" t="s">
        <v>16</v>
      </c>
      <c r="K1464" s="4" t="s">
        <v>14</v>
      </c>
      <c r="L1464" s="4" t="s">
        <v>44</v>
      </c>
      <c r="M1464" s="6">
        <v>8</v>
      </c>
      <c r="N1464" s="7">
        <v>136.13</v>
      </c>
      <c r="O1464" s="8">
        <v>0.1</v>
      </c>
      <c r="P1464" s="7">
        <v>66.55</v>
      </c>
      <c r="Q1464" s="7">
        <f t="shared" si="176"/>
        <v>980.13599999999997</v>
      </c>
      <c r="R1464" s="7">
        <f t="shared" si="177"/>
        <v>532.4</v>
      </c>
      <c r="S1464" s="7">
        <f t="shared" si="178"/>
        <v>447.73599999999999</v>
      </c>
      <c r="T1464" s="9">
        <f t="shared" si="179"/>
        <v>0.45681007533648393</v>
      </c>
      <c r="U1464" s="10">
        <v>1</v>
      </c>
    </row>
    <row r="1465" spans="1:21" ht="15.6" x14ac:dyDescent="0.3">
      <c r="A1465" s="11">
        <v>4243</v>
      </c>
      <c r="B1465" s="12">
        <v>46227</v>
      </c>
      <c r="C1465" s="4">
        <f t="shared" si="180"/>
        <v>2026</v>
      </c>
      <c r="D1465" s="5">
        <f t="shared" si="181"/>
        <v>3</v>
      </c>
      <c r="E1465" s="4">
        <f t="shared" si="182"/>
        <v>7</v>
      </c>
      <c r="F1465" s="3" t="str">
        <f t="shared" si="183"/>
        <v>Jul</v>
      </c>
      <c r="G1465" s="13" t="s">
        <v>6</v>
      </c>
      <c r="H1465" s="13" t="s">
        <v>49</v>
      </c>
      <c r="I1465" s="13" t="s">
        <v>28</v>
      </c>
      <c r="J1465" s="13" t="s">
        <v>3</v>
      </c>
      <c r="K1465" s="13" t="s">
        <v>4</v>
      </c>
      <c r="L1465" s="13" t="s">
        <v>26</v>
      </c>
      <c r="M1465" s="14">
        <v>2</v>
      </c>
      <c r="N1465" s="15">
        <v>40.479999999999997</v>
      </c>
      <c r="O1465" s="16">
        <v>0.05</v>
      </c>
      <c r="P1465" s="15">
        <v>16.93</v>
      </c>
      <c r="Q1465" s="15">
        <f t="shared" si="176"/>
        <v>76.911999999999992</v>
      </c>
      <c r="R1465" s="15">
        <f t="shared" si="177"/>
        <v>33.86</v>
      </c>
      <c r="S1465" s="15">
        <f t="shared" si="178"/>
        <v>43.051999999999992</v>
      </c>
      <c r="T1465" s="17">
        <f t="shared" si="179"/>
        <v>0.5597566049511129</v>
      </c>
      <c r="U1465" s="18">
        <v>1</v>
      </c>
    </row>
    <row r="1466" spans="1:21" ht="15.6" x14ac:dyDescent="0.3">
      <c r="A1466" s="2">
        <v>4348</v>
      </c>
      <c r="B1466" s="3">
        <v>46227</v>
      </c>
      <c r="C1466" s="4">
        <f t="shared" si="180"/>
        <v>2026</v>
      </c>
      <c r="D1466" s="5">
        <f t="shared" si="181"/>
        <v>3</v>
      </c>
      <c r="E1466" s="4">
        <f t="shared" si="182"/>
        <v>7</v>
      </c>
      <c r="F1466" s="3" t="str">
        <f t="shared" si="183"/>
        <v>Jul</v>
      </c>
      <c r="G1466" s="4" t="s">
        <v>0</v>
      </c>
      <c r="H1466" s="4" t="s">
        <v>1</v>
      </c>
      <c r="I1466" s="4" t="s">
        <v>2</v>
      </c>
      <c r="J1466" s="4" t="s">
        <v>13</v>
      </c>
      <c r="K1466" s="4" t="s">
        <v>4</v>
      </c>
      <c r="L1466" s="4" t="s">
        <v>22</v>
      </c>
      <c r="M1466" s="6">
        <v>4</v>
      </c>
      <c r="N1466" s="7">
        <v>50.09</v>
      </c>
      <c r="O1466" s="8">
        <v>0</v>
      </c>
      <c r="P1466" s="7">
        <v>22.11</v>
      </c>
      <c r="Q1466" s="7">
        <f t="shared" si="176"/>
        <v>200.36</v>
      </c>
      <c r="R1466" s="7">
        <f t="shared" si="177"/>
        <v>88.44</v>
      </c>
      <c r="S1466" s="7">
        <f t="shared" si="178"/>
        <v>111.92000000000002</v>
      </c>
      <c r="T1466" s="9">
        <f t="shared" si="179"/>
        <v>0.55859452984627678</v>
      </c>
      <c r="U1466" s="10">
        <v>1</v>
      </c>
    </row>
    <row r="1467" spans="1:21" ht="15.6" x14ac:dyDescent="0.3">
      <c r="A1467" s="11">
        <v>4405</v>
      </c>
      <c r="B1467" s="12">
        <v>46227</v>
      </c>
      <c r="C1467" s="4">
        <f t="shared" si="180"/>
        <v>2026</v>
      </c>
      <c r="D1467" s="5">
        <f t="shared" si="181"/>
        <v>3</v>
      </c>
      <c r="E1467" s="4">
        <f t="shared" si="182"/>
        <v>7</v>
      </c>
      <c r="F1467" s="3" t="str">
        <f t="shared" si="183"/>
        <v>Jul</v>
      </c>
      <c r="G1467" s="13" t="s">
        <v>20</v>
      </c>
      <c r="H1467" s="13" t="s">
        <v>33</v>
      </c>
      <c r="I1467" s="13" t="s">
        <v>2</v>
      </c>
      <c r="J1467" s="13" t="s">
        <v>3</v>
      </c>
      <c r="K1467" s="13" t="s">
        <v>9</v>
      </c>
      <c r="L1467" s="13" t="s">
        <v>37</v>
      </c>
      <c r="M1467" s="14">
        <v>1</v>
      </c>
      <c r="N1467" s="15">
        <v>156.54</v>
      </c>
      <c r="O1467" s="16">
        <v>0.1</v>
      </c>
      <c r="P1467" s="15">
        <v>77.38</v>
      </c>
      <c r="Q1467" s="15">
        <f t="shared" si="176"/>
        <v>140.886</v>
      </c>
      <c r="R1467" s="15">
        <f t="shared" si="177"/>
        <v>77.38</v>
      </c>
      <c r="S1467" s="15">
        <f t="shared" si="178"/>
        <v>63.506</v>
      </c>
      <c r="T1467" s="17">
        <f t="shared" si="179"/>
        <v>0.4507616086765186</v>
      </c>
      <c r="U1467" s="18">
        <v>1</v>
      </c>
    </row>
    <row r="1468" spans="1:21" ht="15.6" x14ac:dyDescent="0.3">
      <c r="A1468" s="2">
        <v>4857</v>
      </c>
      <c r="B1468" s="3">
        <v>46227</v>
      </c>
      <c r="C1468" s="4">
        <f t="shared" si="180"/>
        <v>2026</v>
      </c>
      <c r="D1468" s="5">
        <f t="shared" si="181"/>
        <v>3</v>
      </c>
      <c r="E1468" s="4">
        <f t="shared" si="182"/>
        <v>7</v>
      </c>
      <c r="F1468" s="3" t="str">
        <f t="shared" si="183"/>
        <v>Jul</v>
      </c>
      <c r="G1468" s="4" t="s">
        <v>6</v>
      </c>
      <c r="H1468" s="4" t="s">
        <v>27</v>
      </c>
      <c r="I1468" s="4" t="s">
        <v>19</v>
      </c>
      <c r="J1468" s="4" t="s">
        <v>3</v>
      </c>
      <c r="K1468" s="4" t="s">
        <v>9</v>
      </c>
      <c r="L1468" s="4" t="s">
        <v>37</v>
      </c>
      <c r="M1468" s="6">
        <v>1</v>
      </c>
      <c r="N1468" s="7">
        <v>152.1</v>
      </c>
      <c r="O1468" s="8">
        <v>0.1</v>
      </c>
      <c r="P1468" s="7">
        <v>80.459999999999994</v>
      </c>
      <c r="Q1468" s="7">
        <f t="shared" si="176"/>
        <v>136.88999999999999</v>
      </c>
      <c r="R1468" s="7">
        <f t="shared" si="177"/>
        <v>80.459999999999994</v>
      </c>
      <c r="S1468" s="7">
        <f t="shared" si="178"/>
        <v>56.429999999999993</v>
      </c>
      <c r="T1468" s="9">
        <f t="shared" si="179"/>
        <v>0.41222879684418146</v>
      </c>
      <c r="U1468" s="10">
        <v>1</v>
      </c>
    </row>
    <row r="1469" spans="1:21" ht="15.6" x14ac:dyDescent="0.3">
      <c r="A1469" s="11">
        <v>87</v>
      </c>
      <c r="B1469" s="12">
        <v>46228</v>
      </c>
      <c r="C1469" s="4">
        <f t="shared" si="180"/>
        <v>2026</v>
      </c>
      <c r="D1469" s="5">
        <f t="shared" si="181"/>
        <v>3</v>
      </c>
      <c r="E1469" s="4">
        <f t="shared" si="182"/>
        <v>7</v>
      </c>
      <c r="F1469" s="3" t="str">
        <f t="shared" si="183"/>
        <v>Jul</v>
      </c>
      <c r="G1469" s="13" t="s">
        <v>6</v>
      </c>
      <c r="H1469" s="13" t="s">
        <v>41</v>
      </c>
      <c r="I1469" s="13" t="s">
        <v>2</v>
      </c>
      <c r="J1469" s="13" t="s">
        <v>3</v>
      </c>
      <c r="K1469" s="13" t="s">
        <v>9</v>
      </c>
      <c r="L1469" s="13" t="s">
        <v>37</v>
      </c>
      <c r="M1469" s="14">
        <v>1</v>
      </c>
      <c r="N1469" s="15">
        <v>155.35</v>
      </c>
      <c r="O1469" s="16">
        <v>0</v>
      </c>
      <c r="P1469" s="15">
        <v>80.47</v>
      </c>
      <c r="Q1469" s="15">
        <f t="shared" si="176"/>
        <v>155.35</v>
      </c>
      <c r="R1469" s="15">
        <f t="shared" si="177"/>
        <v>80.47</v>
      </c>
      <c r="S1469" s="15">
        <f t="shared" si="178"/>
        <v>74.88</v>
      </c>
      <c r="T1469" s="17">
        <f t="shared" si="179"/>
        <v>0.48200836820083681</v>
      </c>
      <c r="U1469" s="18">
        <v>1</v>
      </c>
    </row>
    <row r="1470" spans="1:21" ht="15.6" x14ac:dyDescent="0.3">
      <c r="A1470" s="2">
        <v>315</v>
      </c>
      <c r="B1470" s="3">
        <v>46228</v>
      </c>
      <c r="C1470" s="4">
        <f t="shared" si="180"/>
        <v>2026</v>
      </c>
      <c r="D1470" s="5">
        <f t="shared" si="181"/>
        <v>3</v>
      </c>
      <c r="E1470" s="4">
        <f t="shared" si="182"/>
        <v>7</v>
      </c>
      <c r="F1470" s="3" t="str">
        <f t="shared" si="183"/>
        <v>Jul</v>
      </c>
      <c r="G1470" s="4" t="s">
        <v>11</v>
      </c>
      <c r="H1470" s="4" t="s">
        <v>18</v>
      </c>
      <c r="I1470" s="4" t="s">
        <v>28</v>
      </c>
      <c r="J1470" s="4" t="s">
        <v>13</v>
      </c>
      <c r="K1470" s="4" t="s">
        <v>4</v>
      </c>
      <c r="L1470" s="4" t="s">
        <v>5</v>
      </c>
      <c r="M1470" s="6">
        <v>1</v>
      </c>
      <c r="N1470" s="7">
        <v>81.13</v>
      </c>
      <c r="O1470" s="8">
        <v>0.05</v>
      </c>
      <c r="P1470" s="7">
        <v>42.41</v>
      </c>
      <c r="Q1470" s="7">
        <f t="shared" si="176"/>
        <v>77.073499999999996</v>
      </c>
      <c r="R1470" s="7">
        <f t="shared" si="177"/>
        <v>42.41</v>
      </c>
      <c r="S1470" s="7">
        <f t="shared" si="178"/>
        <v>34.663499999999999</v>
      </c>
      <c r="T1470" s="9">
        <f t="shared" si="179"/>
        <v>0.44974602165465433</v>
      </c>
      <c r="U1470" s="10">
        <v>1</v>
      </c>
    </row>
    <row r="1471" spans="1:21" ht="15.6" x14ac:dyDescent="0.3">
      <c r="A1471" s="11">
        <v>970</v>
      </c>
      <c r="B1471" s="12">
        <v>46228</v>
      </c>
      <c r="C1471" s="4">
        <f t="shared" si="180"/>
        <v>2026</v>
      </c>
      <c r="D1471" s="5">
        <f t="shared" si="181"/>
        <v>3</v>
      </c>
      <c r="E1471" s="4">
        <f t="shared" si="182"/>
        <v>7</v>
      </c>
      <c r="F1471" s="3" t="str">
        <f t="shared" si="183"/>
        <v>Jul</v>
      </c>
      <c r="G1471" s="13" t="s">
        <v>6</v>
      </c>
      <c r="H1471" s="13" t="s">
        <v>41</v>
      </c>
      <c r="I1471" s="13" t="s">
        <v>2</v>
      </c>
      <c r="J1471" s="13" t="s">
        <v>13</v>
      </c>
      <c r="K1471" s="13" t="s">
        <v>9</v>
      </c>
      <c r="L1471" s="13" t="s">
        <v>17</v>
      </c>
      <c r="M1471" s="14">
        <v>1</v>
      </c>
      <c r="N1471" s="15">
        <v>145.87</v>
      </c>
      <c r="O1471" s="16">
        <v>0</v>
      </c>
      <c r="P1471" s="15">
        <v>81.430000000000007</v>
      </c>
      <c r="Q1471" s="15">
        <f t="shared" si="176"/>
        <v>145.87</v>
      </c>
      <c r="R1471" s="15">
        <f t="shared" si="177"/>
        <v>81.430000000000007</v>
      </c>
      <c r="S1471" s="15">
        <f t="shared" si="178"/>
        <v>64.44</v>
      </c>
      <c r="T1471" s="17">
        <f t="shared" si="179"/>
        <v>0.44176321382052508</v>
      </c>
      <c r="U1471" s="18">
        <v>1</v>
      </c>
    </row>
    <row r="1472" spans="1:21" ht="15.6" x14ac:dyDescent="0.3">
      <c r="A1472" s="2">
        <v>1891</v>
      </c>
      <c r="B1472" s="3">
        <v>46228</v>
      </c>
      <c r="C1472" s="4">
        <f t="shared" si="180"/>
        <v>2026</v>
      </c>
      <c r="D1472" s="5">
        <f t="shared" si="181"/>
        <v>3</v>
      </c>
      <c r="E1472" s="4">
        <f t="shared" si="182"/>
        <v>7</v>
      </c>
      <c r="F1472" s="3" t="str">
        <f t="shared" si="183"/>
        <v>Jul</v>
      </c>
      <c r="G1472" s="4" t="s">
        <v>6</v>
      </c>
      <c r="H1472" s="4" t="s">
        <v>43</v>
      </c>
      <c r="I1472" s="4" t="s">
        <v>2</v>
      </c>
      <c r="J1472" s="4" t="s">
        <v>13</v>
      </c>
      <c r="K1472" s="4" t="s">
        <v>9</v>
      </c>
      <c r="L1472" s="4" t="s">
        <v>37</v>
      </c>
      <c r="M1472" s="6">
        <v>6</v>
      </c>
      <c r="N1472" s="7">
        <v>151.88999999999999</v>
      </c>
      <c r="O1472" s="8">
        <v>0.15</v>
      </c>
      <c r="P1472" s="7">
        <v>76.83</v>
      </c>
      <c r="Q1472" s="7">
        <f t="shared" si="176"/>
        <v>774.6389999999999</v>
      </c>
      <c r="R1472" s="7">
        <f t="shared" si="177"/>
        <v>460.98</v>
      </c>
      <c r="S1472" s="7">
        <f t="shared" si="178"/>
        <v>313.65899999999988</v>
      </c>
      <c r="T1472" s="9">
        <f t="shared" si="179"/>
        <v>0.40490989996630677</v>
      </c>
      <c r="U1472" s="10">
        <v>1</v>
      </c>
    </row>
    <row r="1473" spans="1:21" ht="15.6" x14ac:dyDescent="0.3">
      <c r="A1473" s="11">
        <v>2148</v>
      </c>
      <c r="B1473" s="12">
        <v>46228</v>
      </c>
      <c r="C1473" s="4">
        <f t="shared" si="180"/>
        <v>2026</v>
      </c>
      <c r="D1473" s="5">
        <f t="shared" si="181"/>
        <v>3</v>
      </c>
      <c r="E1473" s="4">
        <f t="shared" si="182"/>
        <v>7</v>
      </c>
      <c r="F1473" s="3" t="str">
        <f t="shared" si="183"/>
        <v>Jul</v>
      </c>
      <c r="G1473" s="13" t="s">
        <v>11</v>
      </c>
      <c r="H1473" s="13" t="s">
        <v>39</v>
      </c>
      <c r="I1473" s="13" t="s">
        <v>2</v>
      </c>
      <c r="J1473" s="13" t="s">
        <v>13</v>
      </c>
      <c r="K1473" s="13" t="s">
        <v>34</v>
      </c>
      <c r="L1473" s="13" t="s">
        <v>35</v>
      </c>
      <c r="M1473" s="14">
        <v>2</v>
      </c>
      <c r="N1473" s="15">
        <v>41.14</v>
      </c>
      <c r="O1473" s="16">
        <v>0.1</v>
      </c>
      <c r="P1473" s="15">
        <v>14.84</v>
      </c>
      <c r="Q1473" s="15">
        <f t="shared" si="176"/>
        <v>74.052000000000007</v>
      </c>
      <c r="R1473" s="15">
        <f t="shared" si="177"/>
        <v>29.68</v>
      </c>
      <c r="S1473" s="15">
        <f t="shared" si="178"/>
        <v>44.372000000000007</v>
      </c>
      <c r="T1473" s="17">
        <f t="shared" si="179"/>
        <v>0.59920056176740677</v>
      </c>
      <c r="U1473" s="18">
        <v>1</v>
      </c>
    </row>
    <row r="1474" spans="1:21" ht="15.6" x14ac:dyDescent="0.3">
      <c r="A1474" s="2">
        <v>2467</v>
      </c>
      <c r="B1474" s="3">
        <v>46228</v>
      </c>
      <c r="C1474" s="4">
        <f t="shared" si="180"/>
        <v>2026</v>
      </c>
      <c r="D1474" s="5">
        <f t="shared" si="181"/>
        <v>3</v>
      </c>
      <c r="E1474" s="4">
        <f t="shared" si="182"/>
        <v>7</v>
      </c>
      <c r="F1474" s="3" t="str">
        <f t="shared" si="183"/>
        <v>Jul</v>
      </c>
      <c r="G1474" s="4" t="s">
        <v>20</v>
      </c>
      <c r="H1474" s="4" t="s">
        <v>21</v>
      </c>
      <c r="I1474" s="4" t="s">
        <v>19</v>
      </c>
      <c r="J1474" s="4" t="s">
        <v>3</v>
      </c>
      <c r="K1474" s="4" t="s">
        <v>4</v>
      </c>
      <c r="L1474" s="4" t="s">
        <v>22</v>
      </c>
      <c r="M1474" s="6">
        <v>1</v>
      </c>
      <c r="N1474" s="7">
        <v>49.5</v>
      </c>
      <c r="O1474" s="8">
        <v>0</v>
      </c>
      <c r="P1474" s="7">
        <v>21.83</v>
      </c>
      <c r="Q1474" s="7">
        <f t="shared" ref="Q1474:Q1537" si="184">M1474*N1474*(1-O1474)</f>
        <v>49.5</v>
      </c>
      <c r="R1474" s="7">
        <f t="shared" ref="R1474:R1537" si="185">M1474*P1474</f>
        <v>21.83</v>
      </c>
      <c r="S1474" s="7">
        <f t="shared" ref="S1474:S1537" si="186">Q1474-R1474</f>
        <v>27.67</v>
      </c>
      <c r="T1474" s="9">
        <f t="shared" ref="T1474:T1537" si="187">IFERROR(S1474/Q1474,0)</f>
        <v>0.55898989898989904</v>
      </c>
      <c r="U1474" s="10">
        <v>1</v>
      </c>
    </row>
    <row r="1475" spans="1:21" ht="15.6" x14ac:dyDescent="0.3">
      <c r="A1475" s="11">
        <v>3710</v>
      </c>
      <c r="B1475" s="12">
        <v>46228</v>
      </c>
      <c r="C1475" s="4">
        <f t="shared" ref="C1475:C1538" si="188">YEAR(B1475)</f>
        <v>2026</v>
      </c>
      <c r="D1475" s="5">
        <f t="shared" ref="D1475:D1538" si="189">ROUNDUP(MONTH(B1475)/3,0)</f>
        <v>3</v>
      </c>
      <c r="E1475" s="4">
        <f t="shared" ref="E1475:E1538" si="190">MONTH(B1475)</f>
        <v>7</v>
      </c>
      <c r="F1475" s="3" t="str">
        <f t="shared" ref="F1475:F1538" si="191">TEXT(B1475,"MMM")</f>
        <v>Jul</v>
      </c>
      <c r="G1475" s="13" t="s">
        <v>20</v>
      </c>
      <c r="H1475" s="13" t="s">
        <v>31</v>
      </c>
      <c r="I1475" s="13" t="s">
        <v>2</v>
      </c>
      <c r="J1475" s="13" t="s">
        <v>13</v>
      </c>
      <c r="K1475" s="13" t="s">
        <v>14</v>
      </c>
      <c r="L1475" s="13" t="s">
        <v>32</v>
      </c>
      <c r="M1475" s="14">
        <v>2</v>
      </c>
      <c r="N1475" s="15">
        <v>46.48</v>
      </c>
      <c r="O1475" s="16">
        <v>0.05</v>
      </c>
      <c r="P1475" s="15">
        <v>18.760000000000002</v>
      </c>
      <c r="Q1475" s="15">
        <f t="shared" si="184"/>
        <v>88.311999999999983</v>
      </c>
      <c r="R1475" s="15">
        <f t="shared" si="185"/>
        <v>37.520000000000003</v>
      </c>
      <c r="S1475" s="15">
        <f t="shared" si="186"/>
        <v>50.79199999999998</v>
      </c>
      <c r="T1475" s="17">
        <f t="shared" si="187"/>
        <v>0.57514267596702584</v>
      </c>
      <c r="U1475" s="18">
        <v>1</v>
      </c>
    </row>
    <row r="1476" spans="1:21" ht="15.6" x14ac:dyDescent="0.3">
      <c r="A1476" s="2">
        <v>3714</v>
      </c>
      <c r="B1476" s="3">
        <v>46228</v>
      </c>
      <c r="C1476" s="4">
        <f t="shared" si="188"/>
        <v>2026</v>
      </c>
      <c r="D1476" s="5">
        <f t="shared" si="189"/>
        <v>3</v>
      </c>
      <c r="E1476" s="4">
        <f t="shared" si="190"/>
        <v>7</v>
      </c>
      <c r="F1476" s="3" t="str">
        <f t="shared" si="191"/>
        <v>Jul</v>
      </c>
      <c r="G1476" s="4" t="s">
        <v>11</v>
      </c>
      <c r="H1476" s="4" t="s">
        <v>12</v>
      </c>
      <c r="I1476" s="4" t="s">
        <v>28</v>
      </c>
      <c r="J1476" s="4" t="s">
        <v>3</v>
      </c>
      <c r="K1476" s="4" t="s">
        <v>14</v>
      </c>
      <c r="L1476" s="4" t="s">
        <v>15</v>
      </c>
      <c r="M1476" s="6">
        <v>1</v>
      </c>
      <c r="N1476" s="7">
        <v>36.909999999999997</v>
      </c>
      <c r="O1476" s="8">
        <v>0</v>
      </c>
      <c r="P1476" s="7">
        <v>13.56</v>
      </c>
      <c r="Q1476" s="7">
        <f t="shared" si="184"/>
        <v>36.909999999999997</v>
      </c>
      <c r="R1476" s="7">
        <f t="shared" si="185"/>
        <v>13.56</v>
      </c>
      <c r="S1476" s="7">
        <f t="shared" si="186"/>
        <v>23.349999999999994</v>
      </c>
      <c r="T1476" s="9">
        <f t="shared" si="187"/>
        <v>0.63261988620969922</v>
      </c>
      <c r="U1476" s="10">
        <v>1</v>
      </c>
    </row>
    <row r="1477" spans="1:21" ht="15.6" x14ac:dyDescent="0.3">
      <c r="A1477" s="11">
        <v>3893</v>
      </c>
      <c r="B1477" s="12">
        <v>46228</v>
      </c>
      <c r="C1477" s="4">
        <f t="shared" si="188"/>
        <v>2026</v>
      </c>
      <c r="D1477" s="5">
        <f t="shared" si="189"/>
        <v>3</v>
      </c>
      <c r="E1477" s="4">
        <f t="shared" si="190"/>
        <v>7</v>
      </c>
      <c r="F1477" s="3" t="str">
        <f t="shared" si="191"/>
        <v>Jul</v>
      </c>
      <c r="G1477" s="13" t="s">
        <v>0</v>
      </c>
      <c r="H1477" s="13" t="s">
        <v>1</v>
      </c>
      <c r="I1477" s="13" t="s">
        <v>2</v>
      </c>
      <c r="J1477" s="13" t="s">
        <v>3</v>
      </c>
      <c r="K1477" s="13" t="s">
        <v>14</v>
      </c>
      <c r="L1477" s="13" t="s">
        <v>15</v>
      </c>
      <c r="M1477" s="14">
        <v>1</v>
      </c>
      <c r="N1477" s="15">
        <v>35.6</v>
      </c>
      <c r="O1477" s="16">
        <v>0</v>
      </c>
      <c r="P1477" s="15">
        <v>13.91</v>
      </c>
      <c r="Q1477" s="15">
        <f t="shared" si="184"/>
        <v>35.6</v>
      </c>
      <c r="R1477" s="15">
        <f t="shared" si="185"/>
        <v>13.91</v>
      </c>
      <c r="S1477" s="15">
        <f t="shared" si="186"/>
        <v>21.69</v>
      </c>
      <c r="T1477" s="17">
        <f t="shared" si="187"/>
        <v>0.60926966292134832</v>
      </c>
      <c r="U1477" s="18">
        <v>1</v>
      </c>
    </row>
    <row r="1478" spans="1:21" ht="15.6" x14ac:dyDescent="0.3">
      <c r="A1478" s="2">
        <v>4136</v>
      </c>
      <c r="B1478" s="3">
        <v>46228</v>
      </c>
      <c r="C1478" s="4">
        <f t="shared" si="188"/>
        <v>2026</v>
      </c>
      <c r="D1478" s="5">
        <f t="shared" si="189"/>
        <v>3</v>
      </c>
      <c r="E1478" s="4">
        <f t="shared" si="190"/>
        <v>7</v>
      </c>
      <c r="F1478" s="3" t="str">
        <f t="shared" si="191"/>
        <v>Jul</v>
      </c>
      <c r="G1478" s="4" t="s">
        <v>6</v>
      </c>
      <c r="H1478" s="4" t="s">
        <v>41</v>
      </c>
      <c r="I1478" s="4" t="s">
        <v>19</v>
      </c>
      <c r="J1478" s="4" t="s">
        <v>13</v>
      </c>
      <c r="K1478" s="4" t="s">
        <v>4</v>
      </c>
      <c r="L1478" s="4" t="s">
        <v>5</v>
      </c>
      <c r="M1478" s="6">
        <v>2</v>
      </c>
      <c r="N1478" s="7">
        <v>80.25</v>
      </c>
      <c r="O1478" s="8">
        <v>0.05</v>
      </c>
      <c r="P1478" s="7">
        <v>42.39</v>
      </c>
      <c r="Q1478" s="7">
        <f t="shared" si="184"/>
        <v>152.47499999999999</v>
      </c>
      <c r="R1478" s="7">
        <f t="shared" si="185"/>
        <v>84.78</v>
      </c>
      <c r="S1478" s="7">
        <f t="shared" si="186"/>
        <v>67.694999999999993</v>
      </c>
      <c r="T1478" s="9">
        <f t="shared" si="187"/>
        <v>0.44397442203639936</v>
      </c>
      <c r="U1478" s="10">
        <v>1</v>
      </c>
    </row>
    <row r="1479" spans="1:21" ht="15.6" x14ac:dyDescent="0.3">
      <c r="A1479" s="11">
        <v>4212</v>
      </c>
      <c r="B1479" s="12">
        <v>46228</v>
      </c>
      <c r="C1479" s="4">
        <f t="shared" si="188"/>
        <v>2026</v>
      </c>
      <c r="D1479" s="5">
        <f t="shared" si="189"/>
        <v>3</v>
      </c>
      <c r="E1479" s="4">
        <f t="shared" si="190"/>
        <v>7</v>
      </c>
      <c r="F1479" s="3" t="str">
        <f t="shared" si="191"/>
        <v>Jul</v>
      </c>
      <c r="G1479" s="13" t="s">
        <v>0</v>
      </c>
      <c r="H1479" s="13" t="s">
        <v>1</v>
      </c>
      <c r="I1479" s="13" t="s">
        <v>28</v>
      </c>
      <c r="J1479" s="13" t="s">
        <v>3</v>
      </c>
      <c r="K1479" s="13" t="s">
        <v>14</v>
      </c>
      <c r="L1479" s="13" t="s">
        <v>32</v>
      </c>
      <c r="M1479" s="14">
        <v>2</v>
      </c>
      <c r="N1479" s="15">
        <v>47.52</v>
      </c>
      <c r="O1479" s="16">
        <v>0.1</v>
      </c>
      <c r="P1479" s="15">
        <v>17.86</v>
      </c>
      <c r="Q1479" s="15">
        <f t="shared" si="184"/>
        <v>85.536000000000001</v>
      </c>
      <c r="R1479" s="15">
        <f t="shared" si="185"/>
        <v>35.72</v>
      </c>
      <c r="S1479" s="15">
        <f t="shared" si="186"/>
        <v>49.816000000000003</v>
      </c>
      <c r="T1479" s="17">
        <f t="shared" si="187"/>
        <v>0.58239805462027683</v>
      </c>
      <c r="U1479" s="18">
        <v>1</v>
      </c>
    </row>
    <row r="1480" spans="1:21" ht="15.6" x14ac:dyDescent="0.3">
      <c r="A1480" s="2">
        <v>4332</v>
      </c>
      <c r="B1480" s="3">
        <v>46228</v>
      </c>
      <c r="C1480" s="4">
        <f t="shared" si="188"/>
        <v>2026</v>
      </c>
      <c r="D1480" s="5">
        <f t="shared" si="189"/>
        <v>3</v>
      </c>
      <c r="E1480" s="4">
        <f t="shared" si="190"/>
        <v>7</v>
      </c>
      <c r="F1480" s="3" t="str">
        <f t="shared" si="191"/>
        <v>Jul</v>
      </c>
      <c r="G1480" s="4" t="s">
        <v>20</v>
      </c>
      <c r="H1480" s="4" t="s">
        <v>47</v>
      </c>
      <c r="I1480" s="4" t="s">
        <v>2</v>
      </c>
      <c r="J1480" s="4" t="s">
        <v>13</v>
      </c>
      <c r="K1480" s="4" t="s">
        <v>14</v>
      </c>
      <c r="L1480" s="4" t="s">
        <v>48</v>
      </c>
      <c r="M1480" s="6">
        <v>2</v>
      </c>
      <c r="N1480" s="7">
        <v>164.58</v>
      </c>
      <c r="O1480" s="8">
        <v>0.1</v>
      </c>
      <c r="P1480" s="7">
        <v>86.55</v>
      </c>
      <c r="Q1480" s="7">
        <f t="shared" si="184"/>
        <v>296.24400000000003</v>
      </c>
      <c r="R1480" s="7">
        <f t="shared" si="185"/>
        <v>173.1</v>
      </c>
      <c r="S1480" s="7">
        <f t="shared" si="186"/>
        <v>123.14400000000003</v>
      </c>
      <c r="T1480" s="9">
        <f t="shared" si="187"/>
        <v>0.41568436829100341</v>
      </c>
      <c r="U1480" s="10">
        <v>1</v>
      </c>
    </row>
    <row r="1481" spans="1:21" ht="15.6" x14ac:dyDescent="0.3">
      <c r="A1481" s="11">
        <v>702</v>
      </c>
      <c r="B1481" s="12">
        <v>46229</v>
      </c>
      <c r="C1481" s="4">
        <f t="shared" si="188"/>
        <v>2026</v>
      </c>
      <c r="D1481" s="5">
        <f t="shared" si="189"/>
        <v>3</v>
      </c>
      <c r="E1481" s="4">
        <f t="shared" si="190"/>
        <v>7</v>
      </c>
      <c r="F1481" s="3" t="str">
        <f t="shared" si="191"/>
        <v>Jul</v>
      </c>
      <c r="G1481" s="13" t="s">
        <v>0</v>
      </c>
      <c r="H1481" s="13" t="s">
        <v>36</v>
      </c>
      <c r="I1481" s="13" t="s">
        <v>2</v>
      </c>
      <c r="J1481" s="13" t="s">
        <v>13</v>
      </c>
      <c r="K1481" s="13" t="s">
        <v>4</v>
      </c>
      <c r="L1481" s="13" t="s">
        <v>26</v>
      </c>
      <c r="M1481" s="14">
        <v>1</v>
      </c>
      <c r="N1481" s="15">
        <v>39.99</v>
      </c>
      <c r="O1481" s="16">
        <v>0.05</v>
      </c>
      <c r="P1481" s="15">
        <v>16.739999999999998</v>
      </c>
      <c r="Q1481" s="15">
        <f t="shared" si="184"/>
        <v>37.990499999999997</v>
      </c>
      <c r="R1481" s="15">
        <f t="shared" si="185"/>
        <v>16.739999999999998</v>
      </c>
      <c r="S1481" s="15">
        <f t="shared" si="186"/>
        <v>21.250499999999999</v>
      </c>
      <c r="T1481" s="17">
        <f t="shared" si="187"/>
        <v>0.55936352509179932</v>
      </c>
      <c r="U1481" s="18">
        <v>1</v>
      </c>
    </row>
    <row r="1482" spans="1:21" ht="15.6" x14ac:dyDescent="0.3">
      <c r="A1482" s="2">
        <v>1223</v>
      </c>
      <c r="B1482" s="3">
        <v>46229</v>
      </c>
      <c r="C1482" s="4">
        <f t="shared" si="188"/>
        <v>2026</v>
      </c>
      <c r="D1482" s="5">
        <f t="shared" si="189"/>
        <v>3</v>
      </c>
      <c r="E1482" s="4">
        <f t="shared" si="190"/>
        <v>7</v>
      </c>
      <c r="F1482" s="3" t="str">
        <f t="shared" si="191"/>
        <v>Jul</v>
      </c>
      <c r="G1482" s="4" t="s">
        <v>6</v>
      </c>
      <c r="H1482" s="4" t="s">
        <v>43</v>
      </c>
      <c r="I1482" s="4" t="s">
        <v>19</v>
      </c>
      <c r="J1482" s="4" t="s">
        <v>13</v>
      </c>
      <c r="K1482" s="4" t="s">
        <v>9</v>
      </c>
      <c r="L1482" s="4" t="s">
        <v>17</v>
      </c>
      <c r="M1482" s="6">
        <v>1</v>
      </c>
      <c r="N1482" s="7">
        <v>140.44</v>
      </c>
      <c r="O1482" s="8">
        <v>0</v>
      </c>
      <c r="P1482" s="7">
        <v>77.08</v>
      </c>
      <c r="Q1482" s="7">
        <f t="shared" si="184"/>
        <v>140.44</v>
      </c>
      <c r="R1482" s="7">
        <f t="shared" si="185"/>
        <v>77.08</v>
      </c>
      <c r="S1482" s="7">
        <f t="shared" si="186"/>
        <v>63.36</v>
      </c>
      <c r="T1482" s="9">
        <f t="shared" si="187"/>
        <v>0.45115351751637711</v>
      </c>
      <c r="U1482" s="10">
        <v>1</v>
      </c>
    </row>
    <row r="1483" spans="1:21" ht="15.6" x14ac:dyDescent="0.3">
      <c r="A1483" s="11">
        <v>1370</v>
      </c>
      <c r="B1483" s="12">
        <v>46229</v>
      </c>
      <c r="C1483" s="4">
        <f t="shared" si="188"/>
        <v>2026</v>
      </c>
      <c r="D1483" s="5">
        <f t="shared" si="189"/>
        <v>3</v>
      </c>
      <c r="E1483" s="4">
        <f t="shared" si="190"/>
        <v>7</v>
      </c>
      <c r="F1483" s="3" t="str">
        <f t="shared" si="191"/>
        <v>Jul</v>
      </c>
      <c r="G1483" s="13" t="s">
        <v>11</v>
      </c>
      <c r="H1483" s="13" t="s">
        <v>39</v>
      </c>
      <c r="I1483" s="13" t="s">
        <v>28</v>
      </c>
      <c r="J1483" s="13" t="s">
        <v>13</v>
      </c>
      <c r="K1483" s="13" t="s">
        <v>34</v>
      </c>
      <c r="L1483" s="13" t="s">
        <v>38</v>
      </c>
      <c r="M1483" s="14">
        <v>2</v>
      </c>
      <c r="N1483" s="15">
        <v>123.73</v>
      </c>
      <c r="O1483" s="16">
        <v>0.05</v>
      </c>
      <c r="P1483" s="15">
        <v>68.22</v>
      </c>
      <c r="Q1483" s="15">
        <f t="shared" si="184"/>
        <v>235.08699999999999</v>
      </c>
      <c r="R1483" s="15">
        <f t="shared" si="185"/>
        <v>136.44</v>
      </c>
      <c r="S1483" s="15">
        <f t="shared" si="186"/>
        <v>98.646999999999991</v>
      </c>
      <c r="T1483" s="17">
        <f t="shared" si="187"/>
        <v>0.41961911973014243</v>
      </c>
      <c r="U1483" s="18">
        <v>1</v>
      </c>
    </row>
    <row r="1484" spans="1:21" ht="15.6" x14ac:dyDescent="0.3">
      <c r="A1484" s="2">
        <v>3476</v>
      </c>
      <c r="B1484" s="3">
        <v>46229</v>
      </c>
      <c r="C1484" s="4">
        <f t="shared" si="188"/>
        <v>2026</v>
      </c>
      <c r="D1484" s="5">
        <f t="shared" si="189"/>
        <v>3</v>
      </c>
      <c r="E1484" s="4">
        <f t="shared" si="190"/>
        <v>7</v>
      </c>
      <c r="F1484" s="3" t="str">
        <f t="shared" si="191"/>
        <v>Jul</v>
      </c>
      <c r="G1484" s="4" t="s">
        <v>20</v>
      </c>
      <c r="H1484" s="4" t="s">
        <v>47</v>
      </c>
      <c r="I1484" s="4" t="s">
        <v>8</v>
      </c>
      <c r="J1484" s="4" t="s">
        <v>13</v>
      </c>
      <c r="K1484" s="4" t="s">
        <v>14</v>
      </c>
      <c r="L1484" s="4" t="s">
        <v>44</v>
      </c>
      <c r="M1484" s="6">
        <v>3</v>
      </c>
      <c r="N1484" s="7">
        <v>132.68</v>
      </c>
      <c r="O1484" s="8">
        <v>0.15</v>
      </c>
      <c r="P1484" s="7">
        <v>67.38</v>
      </c>
      <c r="Q1484" s="7">
        <f t="shared" si="184"/>
        <v>338.334</v>
      </c>
      <c r="R1484" s="7">
        <f t="shared" si="185"/>
        <v>202.14</v>
      </c>
      <c r="S1484" s="7">
        <f t="shared" si="186"/>
        <v>136.19400000000002</v>
      </c>
      <c r="T1484" s="9">
        <f t="shared" si="187"/>
        <v>0.40254304917625783</v>
      </c>
      <c r="U1484" s="10">
        <v>1</v>
      </c>
    </row>
    <row r="1485" spans="1:21" ht="15.6" x14ac:dyDescent="0.3">
      <c r="A1485" s="11">
        <v>4066</v>
      </c>
      <c r="B1485" s="12">
        <v>46229</v>
      </c>
      <c r="C1485" s="4">
        <f t="shared" si="188"/>
        <v>2026</v>
      </c>
      <c r="D1485" s="5">
        <f t="shared" si="189"/>
        <v>3</v>
      </c>
      <c r="E1485" s="4">
        <f t="shared" si="190"/>
        <v>7</v>
      </c>
      <c r="F1485" s="3" t="str">
        <f t="shared" si="191"/>
        <v>Jul</v>
      </c>
      <c r="G1485" s="13" t="s">
        <v>20</v>
      </c>
      <c r="H1485" s="13" t="s">
        <v>31</v>
      </c>
      <c r="I1485" s="13" t="s">
        <v>19</v>
      </c>
      <c r="J1485" s="13" t="s">
        <v>13</v>
      </c>
      <c r="K1485" s="13" t="s">
        <v>34</v>
      </c>
      <c r="L1485" s="13" t="s">
        <v>42</v>
      </c>
      <c r="M1485" s="14">
        <v>1</v>
      </c>
      <c r="N1485" s="15">
        <v>35.479999999999997</v>
      </c>
      <c r="O1485" s="16">
        <v>0.05</v>
      </c>
      <c r="P1485" s="15">
        <v>14.15</v>
      </c>
      <c r="Q1485" s="15">
        <f t="shared" si="184"/>
        <v>33.705999999999996</v>
      </c>
      <c r="R1485" s="15">
        <f t="shared" si="185"/>
        <v>14.15</v>
      </c>
      <c r="S1485" s="15">
        <f t="shared" si="186"/>
        <v>19.555999999999997</v>
      </c>
      <c r="T1485" s="17">
        <f t="shared" si="187"/>
        <v>0.58019343737020113</v>
      </c>
      <c r="U1485" s="18">
        <v>1</v>
      </c>
    </row>
    <row r="1486" spans="1:21" ht="15.6" x14ac:dyDescent="0.3">
      <c r="A1486" s="2">
        <v>4153</v>
      </c>
      <c r="B1486" s="3">
        <v>46229</v>
      </c>
      <c r="C1486" s="4">
        <f t="shared" si="188"/>
        <v>2026</v>
      </c>
      <c r="D1486" s="5">
        <f t="shared" si="189"/>
        <v>3</v>
      </c>
      <c r="E1486" s="4">
        <f t="shared" si="190"/>
        <v>7</v>
      </c>
      <c r="F1486" s="3" t="str">
        <f t="shared" si="191"/>
        <v>Jul</v>
      </c>
      <c r="G1486" s="4" t="s">
        <v>20</v>
      </c>
      <c r="H1486" s="4" t="s">
        <v>31</v>
      </c>
      <c r="I1486" s="4" t="s">
        <v>2</v>
      </c>
      <c r="J1486" s="4" t="s">
        <v>16</v>
      </c>
      <c r="K1486" s="4" t="s">
        <v>14</v>
      </c>
      <c r="L1486" s="4" t="s">
        <v>44</v>
      </c>
      <c r="M1486" s="6">
        <v>3</v>
      </c>
      <c r="N1486" s="7">
        <v>134.63</v>
      </c>
      <c r="O1486" s="8">
        <v>0</v>
      </c>
      <c r="P1486" s="7">
        <v>67.2</v>
      </c>
      <c r="Q1486" s="7">
        <f t="shared" si="184"/>
        <v>403.89</v>
      </c>
      <c r="R1486" s="7">
        <f t="shared" si="185"/>
        <v>201.60000000000002</v>
      </c>
      <c r="S1486" s="7">
        <f t="shared" si="186"/>
        <v>202.28999999999996</v>
      </c>
      <c r="T1486" s="9">
        <f t="shared" si="187"/>
        <v>0.50085419297333422</v>
      </c>
      <c r="U1486" s="10">
        <v>1</v>
      </c>
    </row>
    <row r="1487" spans="1:21" ht="15.6" x14ac:dyDescent="0.3">
      <c r="A1487" s="11">
        <v>379</v>
      </c>
      <c r="B1487" s="12">
        <v>46230</v>
      </c>
      <c r="C1487" s="4">
        <f t="shared" si="188"/>
        <v>2026</v>
      </c>
      <c r="D1487" s="5">
        <f t="shared" si="189"/>
        <v>3</v>
      </c>
      <c r="E1487" s="4">
        <f t="shared" si="190"/>
        <v>7</v>
      </c>
      <c r="F1487" s="3" t="str">
        <f t="shared" si="191"/>
        <v>Jul</v>
      </c>
      <c r="G1487" s="13" t="s">
        <v>0</v>
      </c>
      <c r="H1487" s="13" t="s">
        <v>36</v>
      </c>
      <c r="I1487" s="13" t="s">
        <v>28</v>
      </c>
      <c r="J1487" s="13" t="s">
        <v>13</v>
      </c>
      <c r="K1487" s="13" t="s">
        <v>9</v>
      </c>
      <c r="L1487" s="13" t="s">
        <v>46</v>
      </c>
      <c r="M1487" s="14">
        <v>3</v>
      </c>
      <c r="N1487" s="15">
        <v>72.03</v>
      </c>
      <c r="O1487" s="16">
        <v>0</v>
      </c>
      <c r="P1487" s="15">
        <v>32.46</v>
      </c>
      <c r="Q1487" s="15">
        <f t="shared" si="184"/>
        <v>216.09</v>
      </c>
      <c r="R1487" s="15">
        <f t="shared" si="185"/>
        <v>97.38</v>
      </c>
      <c r="S1487" s="15">
        <f t="shared" si="186"/>
        <v>118.71000000000001</v>
      </c>
      <c r="T1487" s="17">
        <f t="shared" si="187"/>
        <v>0.54935443565181175</v>
      </c>
      <c r="U1487" s="18">
        <v>1</v>
      </c>
    </row>
    <row r="1488" spans="1:21" ht="15.6" x14ac:dyDescent="0.3">
      <c r="A1488" s="2">
        <v>820</v>
      </c>
      <c r="B1488" s="3">
        <v>46230</v>
      </c>
      <c r="C1488" s="4">
        <f t="shared" si="188"/>
        <v>2026</v>
      </c>
      <c r="D1488" s="5">
        <f t="shared" si="189"/>
        <v>3</v>
      </c>
      <c r="E1488" s="4">
        <f t="shared" si="190"/>
        <v>7</v>
      </c>
      <c r="F1488" s="3" t="str">
        <f t="shared" si="191"/>
        <v>Jul</v>
      </c>
      <c r="G1488" s="4" t="s">
        <v>20</v>
      </c>
      <c r="H1488" s="4" t="s">
        <v>31</v>
      </c>
      <c r="I1488" s="4" t="s">
        <v>28</v>
      </c>
      <c r="J1488" s="4" t="s">
        <v>3</v>
      </c>
      <c r="K1488" s="4" t="s">
        <v>34</v>
      </c>
      <c r="L1488" s="4" t="s">
        <v>35</v>
      </c>
      <c r="M1488" s="6">
        <v>1</v>
      </c>
      <c r="N1488" s="7">
        <v>40.24</v>
      </c>
      <c r="O1488" s="8">
        <v>0</v>
      </c>
      <c r="P1488" s="7">
        <v>15.05</v>
      </c>
      <c r="Q1488" s="7">
        <f t="shared" si="184"/>
        <v>40.24</v>
      </c>
      <c r="R1488" s="7">
        <f t="shared" si="185"/>
        <v>15.05</v>
      </c>
      <c r="S1488" s="7">
        <f t="shared" si="186"/>
        <v>25.19</v>
      </c>
      <c r="T1488" s="9">
        <f t="shared" si="187"/>
        <v>0.62599403578528823</v>
      </c>
      <c r="U1488" s="10">
        <v>1</v>
      </c>
    </row>
    <row r="1489" spans="1:21" ht="15.6" x14ac:dyDescent="0.3">
      <c r="A1489" s="11">
        <v>2003</v>
      </c>
      <c r="B1489" s="12">
        <v>46230</v>
      </c>
      <c r="C1489" s="4">
        <f t="shared" si="188"/>
        <v>2026</v>
      </c>
      <c r="D1489" s="5">
        <f t="shared" si="189"/>
        <v>3</v>
      </c>
      <c r="E1489" s="4">
        <f t="shared" si="190"/>
        <v>7</v>
      </c>
      <c r="F1489" s="3" t="str">
        <f t="shared" si="191"/>
        <v>Jul</v>
      </c>
      <c r="G1489" s="13" t="s">
        <v>11</v>
      </c>
      <c r="H1489" s="13" t="s">
        <v>25</v>
      </c>
      <c r="I1489" s="13" t="s">
        <v>19</v>
      </c>
      <c r="J1489" s="13" t="s">
        <v>3</v>
      </c>
      <c r="K1489" s="13" t="s">
        <v>14</v>
      </c>
      <c r="L1489" s="13" t="s">
        <v>15</v>
      </c>
      <c r="M1489" s="14">
        <v>1</v>
      </c>
      <c r="N1489" s="15">
        <v>36.14</v>
      </c>
      <c r="O1489" s="16">
        <v>0</v>
      </c>
      <c r="P1489" s="15">
        <v>13.52</v>
      </c>
      <c r="Q1489" s="15">
        <f t="shared" si="184"/>
        <v>36.14</v>
      </c>
      <c r="R1489" s="15">
        <f t="shared" si="185"/>
        <v>13.52</v>
      </c>
      <c r="S1489" s="15">
        <f t="shared" si="186"/>
        <v>22.62</v>
      </c>
      <c r="T1489" s="17">
        <f t="shared" si="187"/>
        <v>0.62589928057553956</v>
      </c>
      <c r="U1489" s="18">
        <v>1</v>
      </c>
    </row>
    <row r="1490" spans="1:21" ht="15.6" x14ac:dyDescent="0.3">
      <c r="A1490" s="2">
        <v>2682</v>
      </c>
      <c r="B1490" s="3">
        <v>46230</v>
      </c>
      <c r="C1490" s="4">
        <f t="shared" si="188"/>
        <v>2026</v>
      </c>
      <c r="D1490" s="5">
        <f t="shared" si="189"/>
        <v>3</v>
      </c>
      <c r="E1490" s="4">
        <f t="shared" si="190"/>
        <v>7</v>
      </c>
      <c r="F1490" s="3" t="str">
        <f t="shared" si="191"/>
        <v>Jul</v>
      </c>
      <c r="G1490" s="4" t="s">
        <v>6</v>
      </c>
      <c r="H1490" s="4" t="s">
        <v>41</v>
      </c>
      <c r="I1490" s="4" t="s">
        <v>2</v>
      </c>
      <c r="J1490" s="4" t="s">
        <v>13</v>
      </c>
      <c r="K1490" s="4" t="s">
        <v>34</v>
      </c>
      <c r="L1490" s="4" t="s">
        <v>35</v>
      </c>
      <c r="M1490" s="6">
        <v>2</v>
      </c>
      <c r="N1490" s="7">
        <v>40.22</v>
      </c>
      <c r="O1490" s="8">
        <v>0.05</v>
      </c>
      <c r="P1490" s="7">
        <v>14.72</v>
      </c>
      <c r="Q1490" s="7">
        <f t="shared" si="184"/>
        <v>76.417999999999992</v>
      </c>
      <c r="R1490" s="7">
        <f t="shared" si="185"/>
        <v>29.44</v>
      </c>
      <c r="S1490" s="7">
        <f t="shared" si="186"/>
        <v>46.977999999999994</v>
      </c>
      <c r="T1490" s="9">
        <f t="shared" si="187"/>
        <v>0.61475045146431473</v>
      </c>
      <c r="U1490" s="10">
        <v>1</v>
      </c>
    </row>
    <row r="1491" spans="1:21" ht="15.6" x14ac:dyDescent="0.3">
      <c r="A1491" s="11">
        <v>3860</v>
      </c>
      <c r="B1491" s="12">
        <v>46230</v>
      </c>
      <c r="C1491" s="4">
        <f t="shared" si="188"/>
        <v>2026</v>
      </c>
      <c r="D1491" s="5">
        <f t="shared" si="189"/>
        <v>3</v>
      </c>
      <c r="E1491" s="4">
        <f t="shared" si="190"/>
        <v>7</v>
      </c>
      <c r="F1491" s="3" t="str">
        <f t="shared" si="191"/>
        <v>Jul</v>
      </c>
      <c r="G1491" s="13" t="s">
        <v>20</v>
      </c>
      <c r="H1491" s="13" t="s">
        <v>31</v>
      </c>
      <c r="I1491" s="13" t="s">
        <v>2</v>
      </c>
      <c r="J1491" s="13" t="s">
        <v>3</v>
      </c>
      <c r="K1491" s="13" t="s">
        <v>34</v>
      </c>
      <c r="L1491" s="13" t="s">
        <v>42</v>
      </c>
      <c r="M1491" s="14">
        <v>3</v>
      </c>
      <c r="N1491" s="15">
        <v>37.130000000000003</v>
      </c>
      <c r="O1491" s="16">
        <v>0.05</v>
      </c>
      <c r="P1491" s="15">
        <v>14.29</v>
      </c>
      <c r="Q1491" s="15">
        <f t="shared" si="184"/>
        <v>105.82050000000001</v>
      </c>
      <c r="R1491" s="15">
        <f t="shared" si="185"/>
        <v>42.87</v>
      </c>
      <c r="S1491" s="15">
        <f t="shared" si="186"/>
        <v>62.950500000000012</v>
      </c>
      <c r="T1491" s="17">
        <f t="shared" si="187"/>
        <v>0.59488000907196625</v>
      </c>
      <c r="U1491" s="18">
        <v>1</v>
      </c>
    </row>
    <row r="1492" spans="1:21" ht="15.6" x14ac:dyDescent="0.3">
      <c r="A1492" s="2">
        <v>4063</v>
      </c>
      <c r="B1492" s="3">
        <v>46230</v>
      </c>
      <c r="C1492" s="4">
        <f t="shared" si="188"/>
        <v>2026</v>
      </c>
      <c r="D1492" s="5">
        <f t="shared" si="189"/>
        <v>3</v>
      </c>
      <c r="E1492" s="4">
        <f t="shared" si="190"/>
        <v>7</v>
      </c>
      <c r="F1492" s="3" t="str">
        <f t="shared" si="191"/>
        <v>Jul</v>
      </c>
      <c r="G1492" s="4" t="s">
        <v>0</v>
      </c>
      <c r="H1492" s="4" t="s">
        <v>36</v>
      </c>
      <c r="I1492" s="4" t="s">
        <v>2</v>
      </c>
      <c r="J1492" s="4" t="s">
        <v>13</v>
      </c>
      <c r="K1492" s="4" t="s">
        <v>23</v>
      </c>
      <c r="L1492" s="4" t="s">
        <v>51</v>
      </c>
      <c r="M1492" s="6">
        <v>4</v>
      </c>
      <c r="N1492" s="7">
        <v>125.07</v>
      </c>
      <c r="O1492" s="8">
        <v>0.05</v>
      </c>
      <c r="P1492" s="7">
        <v>60</v>
      </c>
      <c r="Q1492" s="7">
        <f t="shared" si="184"/>
        <v>475.26599999999996</v>
      </c>
      <c r="R1492" s="7">
        <f t="shared" si="185"/>
        <v>240</v>
      </c>
      <c r="S1492" s="7">
        <f t="shared" si="186"/>
        <v>235.26599999999996</v>
      </c>
      <c r="T1492" s="9">
        <f t="shared" si="187"/>
        <v>0.4950196311118405</v>
      </c>
      <c r="U1492" s="10">
        <v>1</v>
      </c>
    </row>
    <row r="1493" spans="1:21" ht="15.6" x14ac:dyDescent="0.3">
      <c r="A1493" s="11">
        <v>4474</v>
      </c>
      <c r="B1493" s="12">
        <v>46230</v>
      </c>
      <c r="C1493" s="4">
        <f t="shared" si="188"/>
        <v>2026</v>
      </c>
      <c r="D1493" s="5">
        <f t="shared" si="189"/>
        <v>3</v>
      </c>
      <c r="E1493" s="4">
        <f t="shared" si="190"/>
        <v>7</v>
      </c>
      <c r="F1493" s="3" t="str">
        <f t="shared" si="191"/>
        <v>Jul</v>
      </c>
      <c r="G1493" s="13" t="s">
        <v>20</v>
      </c>
      <c r="H1493" s="13" t="s">
        <v>47</v>
      </c>
      <c r="I1493" s="13" t="s">
        <v>8</v>
      </c>
      <c r="J1493" s="13" t="s">
        <v>3</v>
      </c>
      <c r="K1493" s="13" t="s">
        <v>34</v>
      </c>
      <c r="L1493" s="13" t="s">
        <v>38</v>
      </c>
      <c r="M1493" s="14">
        <v>5</v>
      </c>
      <c r="N1493" s="15">
        <v>122.14</v>
      </c>
      <c r="O1493" s="16">
        <v>0.05</v>
      </c>
      <c r="P1493" s="15">
        <v>70.64</v>
      </c>
      <c r="Q1493" s="15">
        <f t="shared" si="184"/>
        <v>580.16499999999996</v>
      </c>
      <c r="R1493" s="15">
        <f t="shared" si="185"/>
        <v>353.2</v>
      </c>
      <c r="S1493" s="15">
        <f t="shared" si="186"/>
        <v>226.96499999999997</v>
      </c>
      <c r="T1493" s="17">
        <f t="shared" si="187"/>
        <v>0.39120767367903958</v>
      </c>
      <c r="U1493" s="18">
        <v>1</v>
      </c>
    </row>
    <row r="1494" spans="1:21" ht="15.6" x14ac:dyDescent="0.3">
      <c r="A1494" s="2">
        <v>21</v>
      </c>
      <c r="B1494" s="3">
        <v>46231</v>
      </c>
      <c r="C1494" s="4">
        <f t="shared" si="188"/>
        <v>2026</v>
      </c>
      <c r="D1494" s="5">
        <f t="shared" si="189"/>
        <v>3</v>
      </c>
      <c r="E1494" s="4">
        <f t="shared" si="190"/>
        <v>7</v>
      </c>
      <c r="F1494" s="3" t="str">
        <f t="shared" si="191"/>
        <v>Jul</v>
      </c>
      <c r="G1494" s="4" t="s">
        <v>6</v>
      </c>
      <c r="H1494" s="4" t="s">
        <v>41</v>
      </c>
      <c r="I1494" s="4" t="s">
        <v>2</v>
      </c>
      <c r="J1494" s="4" t="s">
        <v>16</v>
      </c>
      <c r="K1494" s="4" t="s">
        <v>23</v>
      </c>
      <c r="L1494" s="4" t="s">
        <v>51</v>
      </c>
      <c r="M1494" s="6">
        <v>1</v>
      </c>
      <c r="N1494" s="7">
        <v>120.09</v>
      </c>
      <c r="O1494" s="8">
        <v>0</v>
      </c>
      <c r="P1494" s="7">
        <v>62.18</v>
      </c>
      <c r="Q1494" s="7">
        <f t="shared" si="184"/>
        <v>120.09</v>
      </c>
      <c r="R1494" s="7">
        <f t="shared" si="185"/>
        <v>62.18</v>
      </c>
      <c r="S1494" s="7">
        <f t="shared" si="186"/>
        <v>57.910000000000004</v>
      </c>
      <c r="T1494" s="9">
        <f t="shared" si="187"/>
        <v>0.48222166708302111</v>
      </c>
      <c r="U1494" s="10">
        <v>1</v>
      </c>
    </row>
    <row r="1495" spans="1:21" ht="15.6" x14ac:dyDescent="0.3">
      <c r="A1495" s="11">
        <v>368</v>
      </c>
      <c r="B1495" s="12">
        <v>46231</v>
      </c>
      <c r="C1495" s="4">
        <f t="shared" si="188"/>
        <v>2026</v>
      </c>
      <c r="D1495" s="5">
        <f t="shared" si="189"/>
        <v>3</v>
      </c>
      <c r="E1495" s="4">
        <f t="shared" si="190"/>
        <v>7</v>
      </c>
      <c r="F1495" s="3" t="str">
        <f t="shared" si="191"/>
        <v>Jul</v>
      </c>
      <c r="G1495" s="13" t="s">
        <v>20</v>
      </c>
      <c r="H1495" s="13" t="s">
        <v>21</v>
      </c>
      <c r="I1495" s="13" t="s">
        <v>28</v>
      </c>
      <c r="J1495" s="13" t="s">
        <v>3</v>
      </c>
      <c r="K1495" s="13" t="s">
        <v>4</v>
      </c>
      <c r="L1495" s="13" t="s">
        <v>30</v>
      </c>
      <c r="M1495" s="14">
        <v>6</v>
      </c>
      <c r="N1495" s="15">
        <v>102.75</v>
      </c>
      <c r="O1495" s="16">
        <v>0</v>
      </c>
      <c r="P1495" s="15">
        <v>51.55</v>
      </c>
      <c r="Q1495" s="15">
        <f t="shared" si="184"/>
        <v>616.5</v>
      </c>
      <c r="R1495" s="15">
        <f t="shared" si="185"/>
        <v>309.29999999999995</v>
      </c>
      <c r="S1495" s="15">
        <f t="shared" si="186"/>
        <v>307.20000000000005</v>
      </c>
      <c r="T1495" s="17">
        <f t="shared" si="187"/>
        <v>0.49829683698296845</v>
      </c>
      <c r="U1495" s="18">
        <v>1</v>
      </c>
    </row>
    <row r="1496" spans="1:21" ht="15.6" x14ac:dyDescent="0.3">
      <c r="A1496" s="2">
        <v>457</v>
      </c>
      <c r="B1496" s="3">
        <v>46231</v>
      </c>
      <c r="C1496" s="4">
        <f t="shared" si="188"/>
        <v>2026</v>
      </c>
      <c r="D1496" s="5">
        <f t="shared" si="189"/>
        <v>3</v>
      </c>
      <c r="E1496" s="4">
        <f t="shared" si="190"/>
        <v>7</v>
      </c>
      <c r="F1496" s="3" t="str">
        <f t="shared" si="191"/>
        <v>Jul</v>
      </c>
      <c r="G1496" s="4" t="s">
        <v>11</v>
      </c>
      <c r="H1496" s="4" t="s">
        <v>12</v>
      </c>
      <c r="I1496" s="4" t="s">
        <v>2</v>
      </c>
      <c r="J1496" s="4" t="s">
        <v>3</v>
      </c>
      <c r="K1496" s="4" t="s">
        <v>23</v>
      </c>
      <c r="L1496" s="4" t="s">
        <v>29</v>
      </c>
      <c r="M1496" s="6">
        <v>4</v>
      </c>
      <c r="N1496" s="7">
        <v>191.15</v>
      </c>
      <c r="O1496" s="8">
        <v>0</v>
      </c>
      <c r="P1496" s="7">
        <v>105.01</v>
      </c>
      <c r="Q1496" s="7">
        <f t="shared" si="184"/>
        <v>764.6</v>
      </c>
      <c r="R1496" s="7">
        <f t="shared" si="185"/>
        <v>420.04</v>
      </c>
      <c r="S1496" s="7">
        <f t="shared" si="186"/>
        <v>344.56</v>
      </c>
      <c r="T1496" s="9">
        <f t="shared" si="187"/>
        <v>0.45064085796494896</v>
      </c>
      <c r="U1496" s="10">
        <v>1</v>
      </c>
    </row>
    <row r="1497" spans="1:21" ht="15.6" x14ac:dyDescent="0.3">
      <c r="A1497" s="11">
        <v>1516</v>
      </c>
      <c r="B1497" s="12">
        <v>46231</v>
      </c>
      <c r="C1497" s="4">
        <f t="shared" si="188"/>
        <v>2026</v>
      </c>
      <c r="D1497" s="5">
        <f t="shared" si="189"/>
        <v>3</v>
      </c>
      <c r="E1497" s="4">
        <f t="shared" si="190"/>
        <v>7</v>
      </c>
      <c r="F1497" s="3" t="str">
        <f t="shared" si="191"/>
        <v>Jul</v>
      </c>
      <c r="G1497" s="13" t="s">
        <v>0</v>
      </c>
      <c r="H1497" s="13" t="s">
        <v>36</v>
      </c>
      <c r="I1497" s="13" t="s">
        <v>2</v>
      </c>
      <c r="J1497" s="13" t="s">
        <v>16</v>
      </c>
      <c r="K1497" s="13" t="s">
        <v>34</v>
      </c>
      <c r="L1497" s="13" t="s">
        <v>35</v>
      </c>
      <c r="M1497" s="14">
        <v>2</v>
      </c>
      <c r="N1497" s="15">
        <v>40.15</v>
      </c>
      <c r="O1497" s="16">
        <v>0.1</v>
      </c>
      <c r="P1497" s="15">
        <v>14.86</v>
      </c>
      <c r="Q1497" s="15">
        <f t="shared" si="184"/>
        <v>72.27</v>
      </c>
      <c r="R1497" s="15">
        <f t="shared" si="185"/>
        <v>29.72</v>
      </c>
      <c r="S1497" s="15">
        <f t="shared" si="186"/>
        <v>42.55</v>
      </c>
      <c r="T1497" s="17">
        <f t="shared" si="187"/>
        <v>0.58876435588764353</v>
      </c>
      <c r="U1497" s="18">
        <v>1</v>
      </c>
    </row>
    <row r="1498" spans="1:21" ht="15.6" x14ac:dyDescent="0.3">
      <c r="A1498" s="2">
        <v>2266</v>
      </c>
      <c r="B1498" s="3">
        <v>46231</v>
      </c>
      <c r="C1498" s="4">
        <f t="shared" si="188"/>
        <v>2026</v>
      </c>
      <c r="D1498" s="5">
        <f t="shared" si="189"/>
        <v>3</v>
      </c>
      <c r="E1498" s="4">
        <f t="shared" si="190"/>
        <v>7</v>
      </c>
      <c r="F1498" s="3" t="str">
        <f t="shared" si="191"/>
        <v>Jul</v>
      </c>
      <c r="G1498" s="4" t="s">
        <v>6</v>
      </c>
      <c r="H1498" s="4" t="s">
        <v>41</v>
      </c>
      <c r="I1498" s="4" t="s">
        <v>28</v>
      </c>
      <c r="J1498" s="4" t="s">
        <v>16</v>
      </c>
      <c r="K1498" s="4" t="s">
        <v>23</v>
      </c>
      <c r="L1498" s="4" t="s">
        <v>40</v>
      </c>
      <c r="M1498" s="6">
        <v>1</v>
      </c>
      <c r="N1498" s="7">
        <v>83.05</v>
      </c>
      <c r="O1498" s="8">
        <v>0</v>
      </c>
      <c r="P1498" s="7">
        <v>38.86</v>
      </c>
      <c r="Q1498" s="7">
        <f t="shared" si="184"/>
        <v>83.05</v>
      </c>
      <c r="R1498" s="7">
        <f t="shared" si="185"/>
        <v>38.86</v>
      </c>
      <c r="S1498" s="7">
        <f t="shared" si="186"/>
        <v>44.19</v>
      </c>
      <c r="T1498" s="9">
        <f t="shared" si="187"/>
        <v>0.53208910295003009</v>
      </c>
      <c r="U1498" s="10">
        <v>1</v>
      </c>
    </row>
    <row r="1499" spans="1:21" ht="15.6" x14ac:dyDescent="0.3">
      <c r="A1499" s="11">
        <v>2802</v>
      </c>
      <c r="B1499" s="12">
        <v>46231</v>
      </c>
      <c r="C1499" s="4">
        <f t="shared" si="188"/>
        <v>2026</v>
      </c>
      <c r="D1499" s="5">
        <f t="shared" si="189"/>
        <v>3</v>
      </c>
      <c r="E1499" s="4">
        <f t="shared" si="190"/>
        <v>7</v>
      </c>
      <c r="F1499" s="3" t="str">
        <f t="shared" si="191"/>
        <v>Jul</v>
      </c>
      <c r="G1499" s="13" t="s">
        <v>0</v>
      </c>
      <c r="H1499" s="13" t="s">
        <v>36</v>
      </c>
      <c r="I1499" s="13" t="s">
        <v>2</v>
      </c>
      <c r="J1499" s="13" t="s">
        <v>3</v>
      </c>
      <c r="K1499" s="13" t="s">
        <v>9</v>
      </c>
      <c r="L1499" s="13" t="s">
        <v>17</v>
      </c>
      <c r="M1499" s="14">
        <v>2</v>
      </c>
      <c r="N1499" s="15">
        <v>146.22999999999999</v>
      </c>
      <c r="O1499" s="16">
        <v>0</v>
      </c>
      <c r="P1499" s="15">
        <v>79.040000000000006</v>
      </c>
      <c r="Q1499" s="15">
        <f t="shared" si="184"/>
        <v>292.45999999999998</v>
      </c>
      <c r="R1499" s="15">
        <f t="shared" si="185"/>
        <v>158.08000000000001</v>
      </c>
      <c r="S1499" s="15">
        <f t="shared" si="186"/>
        <v>134.37999999999997</v>
      </c>
      <c r="T1499" s="17">
        <f t="shared" si="187"/>
        <v>0.45948163851466861</v>
      </c>
      <c r="U1499" s="18">
        <v>1</v>
      </c>
    </row>
    <row r="1500" spans="1:21" ht="15.6" x14ac:dyDescent="0.3">
      <c r="A1500" s="2">
        <v>3604</v>
      </c>
      <c r="B1500" s="3">
        <v>46231</v>
      </c>
      <c r="C1500" s="4">
        <f t="shared" si="188"/>
        <v>2026</v>
      </c>
      <c r="D1500" s="5">
        <f t="shared" si="189"/>
        <v>3</v>
      </c>
      <c r="E1500" s="4">
        <f t="shared" si="190"/>
        <v>7</v>
      </c>
      <c r="F1500" s="3" t="str">
        <f t="shared" si="191"/>
        <v>Jul</v>
      </c>
      <c r="G1500" s="4" t="s">
        <v>6</v>
      </c>
      <c r="H1500" s="4" t="s">
        <v>49</v>
      </c>
      <c r="I1500" s="4" t="s">
        <v>2</v>
      </c>
      <c r="J1500" s="4" t="s">
        <v>3</v>
      </c>
      <c r="K1500" s="4" t="s">
        <v>9</v>
      </c>
      <c r="L1500" s="4" t="s">
        <v>17</v>
      </c>
      <c r="M1500" s="6">
        <v>2</v>
      </c>
      <c r="N1500" s="7">
        <v>144.09</v>
      </c>
      <c r="O1500" s="8">
        <v>0</v>
      </c>
      <c r="P1500" s="7">
        <v>77.67</v>
      </c>
      <c r="Q1500" s="7">
        <f t="shared" si="184"/>
        <v>288.18</v>
      </c>
      <c r="R1500" s="7">
        <f t="shared" si="185"/>
        <v>155.34</v>
      </c>
      <c r="S1500" s="7">
        <f t="shared" si="186"/>
        <v>132.84</v>
      </c>
      <c r="T1500" s="9">
        <f t="shared" si="187"/>
        <v>0.46096189881324173</v>
      </c>
      <c r="U1500" s="10">
        <v>1</v>
      </c>
    </row>
    <row r="1501" spans="1:21" ht="15.6" x14ac:dyDescent="0.3">
      <c r="A1501" s="11">
        <v>3644</v>
      </c>
      <c r="B1501" s="12">
        <v>46231</v>
      </c>
      <c r="C1501" s="4">
        <f t="shared" si="188"/>
        <v>2026</v>
      </c>
      <c r="D1501" s="5">
        <f t="shared" si="189"/>
        <v>3</v>
      </c>
      <c r="E1501" s="4">
        <f t="shared" si="190"/>
        <v>7</v>
      </c>
      <c r="F1501" s="3" t="str">
        <f t="shared" si="191"/>
        <v>Jul</v>
      </c>
      <c r="G1501" s="13" t="s">
        <v>11</v>
      </c>
      <c r="H1501" s="13" t="s">
        <v>39</v>
      </c>
      <c r="I1501" s="13" t="s">
        <v>19</v>
      </c>
      <c r="J1501" s="13" t="s">
        <v>16</v>
      </c>
      <c r="K1501" s="13" t="s">
        <v>9</v>
      </c>
      <c r="L1501" s="13" t="s">
        <v>10</v>
      </c>
      <c r="M1501" s="14">
        <v>3</v>
      </c>
      <c r="N1501" s="15">
        <v>93.01</v>
      </c>
      <c r="O1501" s="16">
        <v>0.15</v>
      </c>
      <c r="P1501" s="15">
        <v>46.68</v>
      </c>
      <c r="Q1501" s="15">
        <f t="shared" si="184"/>
        <v>237.17550000000003</v>
      </c>
      <c r="R1501" s="15">
        <f t="shared" si="185"/>
        <v>140.04</v>
      </c>
      <c r="S1501" s="15">
        <f t="shared" si="186"/>
        <v>97.135500000000036</v>
      </c>
      <c r="T1501" s="17">
        <f t="shared" si="187"/>
        <v>0.4095511551572571</v>
      </c>
      <c r="U1501" s="18">
        <v>1</v>
      </c>
    </row>
    <row r="1502" spans="1:21" ht="15.6" x14ac:dyDescent="0.3">
      <c r="A1502" s="2">
        <v>4271</v>
      </c>
      <c r="B1502" s="3">
        <v>46231</v>
      </c>
      <c r="C1502" s="4">
        <f t="shared" si="188"/>
        <v>2026</v>
      </c>
      <c r="D1502" s="5">
        <f t="shared" si="189"/>
        <v>3</v>
      </c>
      <c r="E1502" s="4">
        <f t="shared" si="190"/>
        <v>7</v>
      </c>
      <c r="F1502" s="3" t="str">
        <f t="shared" si="191"/>
        <v>Jul</v>
      </c>
      <c r="G1502" s="4" t="s">
        <v>0</v>
      </c>
      <c r="H1502" s="4" t="s">
        <v>1</v>
      </c>
      <c r="I1502" s="4" t="s">
        <v>19</v>
      </c>
      <c r="J1502" s="4" t="s">
        <v>13</v>
      </c>
      <c r="K1502" s="4" t="s">
        <v>23</v>
      </c>
      <c r="L1502" s="4" t="s">
        <v>51</v>
      </c>
      <c r="M1502" s="6">
        <v>1</v>
      </c>
      <c r="N1502" s="7">
        <v>121.61</v>
      </c>
      <c r="O1502" s="8">
        <v>0.1</v>
      </c>
      <c r="P1502" s="7">
        <v>60.58</v>
      </c>
      <c r="Q1502" s="7">
        <f t="shared" si="184"/>
        <v>109.449</v>
      </c>
      <c r="R1502" s="7">
        <f t="shared" si="185"/>
        <v>60.58</v>
      </c>
      <c r="S1502" s="7">
        <f t="shared" si="186"/>
        <v>48.869</v>
      </c>
      <c r="T1502" s="9">
        <f t="shared" si="187"/>
        <v>0.4465001964385239</v>
      </c>
      <c r="U1502" s="10">
        <v>1</v>
      </c>
    </row>
    <row r="1503" spans="1:21" ht="15.6" x14ac:dyDescent="0.3">
      <c r="A1503" s="11">
        <v>272</v>
      </c>
      <c r="B1503" s="12">
        <v>46232</v>
      </c>
      <c r="C1503" s="4">
        <f t="shared" si="188"/>
        <v>2026</v>
      </c>
      <c r="D1503" s="5">
        <f t="shared" si="189"/>
        <v>3</v>
      </c>
      <c r="E1503" s="4">
        <f t="shared" si="190"/>
        <v>7</v>
      </c>
      <c r="F1503" s="3" t="str">
        <f t="shared" si="191"/>
        <v>Jul</v>
      </c>
      <c r="G1503" s="13" t="s">
        <v>20</v>
      </c>
      <c r="H1503" s="13" t="s">
        <v>21</v>
      </c>
      <c r="I1503" s="13" t="s">
        <v>2</v>
      </c>
      <c r="J1503" s="13" t="s">
        <v>16</v>
      </c>
      <c r="K1503" s="13" t="s">
        <v>23</v>
      </c>
      <c r="L1503" s="13" t="s">
        <v>29</v>
      </c>
      <c r="M1503" s="14">
        <v>2</v>
      </c>
      <c r="N1503" s="15">
        <v>195.09</v>
      </c>
      <c r="O1503" s="16">
        <v>0</v>
      </c>
      <c r="P1503" s="15">
        <v>106.82</v>
      </c>
      <c r="Q1503" s="15">
        <f t="shared" si="184"/>
        <v>390.18</v>
      </c>
      <c r="R1503" s="15">
        <f t="shared" si="185"/>
        <v>213.64</v>
      </c>
      <c r="S1503" s="15">
        <f t="shared" si="186"/>
        <v>176.54000000000002</v>
      </c>
      <c r="T1503" s="17">
        <f t="shared" si="187"/>
        <v>0.45245783997129535</v>
      </c>
      <c r="U1503" s="18">
        <v>1</v>
      </c>
    </row>
    <row r="1504" spans="1:21" ht="15.6" x14ac:dyDescent="0.3">
      <c r="A1504" s="2">
        <v>1469</v>
      </c>
      <c r="B1504" s="3">
        <v>46232</v>
      </c>
      <c r="C1504" s="4">
        <f t="shared" si="188"/>
        <v>2026</v>
      </c>
      <c r="D1504" s="5">
        <f t="shared" si="189"/>
        <v>3</v>
      </c>
      <c r="E1504" s="4">
        <f t="shared" si="190"/>
        <v>7</v>
      </c>
      <c r="F1504" s="3" t="str">
        <f t="shared" si="191"/>
        <v>Jul</v>
      </c>
      <c r="G1504" s="4" t="s">
        <v>11</v>
      </c>
      <c r="H1504" s="4" t="s">
        <v>39</v>
      </c>
      <c r="I1504" s="4" t="s">
        <v>19</v>
      </c>
      <c r="J1504" s="4" t="s">
        <v>3</v>
      </c>
      <c r="K1504" s="4" t="s">
        <v>14</v>
      </c>
      <c r="L1504" s="4" t="s">
        <v>48</v>
      </c>
      <c r="M1504" s="6">
        <v>3</v>
      </c>
      <c r="N1504" s="7">
        <v>167.52</v>
      </c>
      <c r="O1504" s="8">
        <v>0</v>
      </c>
      <c r="P1504" s="7">
        <v>87.26</v>
      </c>
      <c r="Q1504" s="7">
        <f t="shared" si="184"/>
        <v>502.56000000000006</v>
      </c>
      <c r="R1504" s="7">
        <f t="shared" si="185"/>
        <v>261.78000000000003</v>
      </c>
      <c r="S1504" s="7">
        <f t="shared" si="186"/>
        <v>240.78000000000003</v>
      </c>
      <c r="T1504" s="9">
        <f t="shared" si="187"/>
        <v>0.4791069723018147</v>
      </c>
      <c r="U1504" s="10">
        <v>1</v>
      </c>
    </row>
    <row r="1505" spans="1:21" ht="15.6" x14ac:dyDescent="0.3">
      <c r="A1505" s="11">
        <v>2253</v>
      </c>
      <c r="B1505" s="12">
        <v>46232</v>
      </c>
      <c r="C1505" s="4">
        <f t="shared" si="188"/>
        <v>2026</v>
      </c>
      <c r="D1505" s="5">
        <f t="shared" si="189"/>
        <v>3</v>
      </c>
      <c r="E1505" s="4">
        <f t="shared" si="190"/>
        <v>7</v>
      </c>
      <c r="F1505" s="3" t="str">
        <f t="shared" si="191"/>
        <v>Jul</v>
      </c>
      <c r="G1505" s="13" t="s">
        <v>6</v>
      </c>
      <c r="H1505" s="13" t="s">
        <v>49</v>
      </c>
      <c r="I1505" s="13" t="s">
        <v>28</v>
      </c>
      <c r="J1505" s="13" t="s">
        <v>13</v>
      </c>
      <c r="K1505" s="13" t="s">
        <v>4</v>
      </c>
      <c r="L1505" s="13" t="s">
        <v>22</v>
      </c>
      <c r="M1505" s="14">
        <v>3</v>
      </c>
      <c r="N1505" s="15">
        <v>50.98</v>
      </c>
      <c r="O1505" s="16">
        <v>0</v>
      </c>
      <c r="P1505" s="15">
        <v>22.63</v>
      </c>
      <c r="Q1505" s="15">
        <f t="shared" si="184"/>
        <v>152.94</v>
      </c>
      <c r="R1505" s="15">
        <f t="shared" si="185"/>
        <v>67.89</v>
      </c>
      <c r="S1505" s="15">
        <f t="shared" si="186"/>
        <v>85.05</v>
      </c>
      <c r="T1505" s="17">
        <f t="shared" si="187"/>
        <v>0.55610043154178113</v>
      </c>
      <c r="U1505" s="18">
        <v>1</v>
      </c>
    </row>
    <row r="1506" spans="1:21" ht="15.6" x14ac:dyDescent="0.3">
      <c r="A1506" s="2">
        <v>2554</v>
      </c>
      <c r="B1506" s="3">
        <v>46232</v>
      </c>
      <c r="C1506" s="4">
        <f t="shared" si="188"/>
        <v>2026</v>
      </c>
      <c r="D1506" s="5">
        <f t="shared" si="189"/>
        <v>3</v>
      </c>
      <c r="E1506" s="4">
        <f t="shared" si="190"/>
        <v>7</v>
      </c>
      <c r="F1506" s="3" t="str">
        <f t="shared" si="191"/>
        <v>Jul</v>
      </c>
      <c r="G1506" s="4" t="s">
        <v>6</v>
      </c>
      <c r="H1506" s="4" t="s">
        <v>41</v>
      </c>
      <c r="I1506" s="4" t="s">
        <v>28</v>
      </c>
      <c r="J1506" s="4" t="s">
        <v>13</v>
      </c>
      <c r="K1506" s="4" t="s">
        <v>34</v>
      </c>
      <c r="L1506" s="4" t="s">
        <v>45</v>
      </c>
      <c r="M1506" s="6">
        <v>2</v>
      </c>
      <c r="N1506" s="7">
        <v>49.98</v>
      </c>
      <c r="O1506" s="8">
        <v>0.1</v>
      </c>
      <c r="P1506" s="7">
        <v>21.91</v>
      </c>
      <c r="Q1506" s="7">
        <f t="shared" si="184"/>
        <v>89.963999999999999</v>
      </c>
      <c r="R1506" s="7">
        <f t="shared" si="185"/>
        <v>43.82</v>
      </c>
      <c r="S1506" s="7">
        <f t="shared" si="186"/>
        <v>46.143999999999998</v>
      </c>
      <c r="T1506" s="9">
        <f t="shared" si="187"/>
        <v>0.51291627762215997</v>
      </c>
      <c r="U1506" s="10">
        <v>1</v>
      </c>
    </row>
    <row r="1507" spans="1:21" ht="15.6" x14ac:dyDescent="0.3">
      <c r="A1507" s="11">
        <v>2624</v>
      </c>
      <c r="B1507" s="12">
        <v>46232</v>
      </c>
      <c r="C1507" s="4">
        <f t="shared" si="188"/>
        <v>2026</v>
      </c>
      <c r="D1507" s="5">
        <f t="shared" si="189"/>
        <v>3</v>
      </c>
      <c r="E1507" s="4">
        <f t="shared" si="190"/>
        <v>7</v>
      </c>
      <c r="F1507" s="3" t="str">
        <f t="shared" si="191"/>
        <v>Jul</v>
      </c>
      <c r="G1507" s="13" t="s">
        <v>20</v>
      </c>
      <c r="H1507" s="13" t="s">
        <v>21</v>
      </c>
      <c r="I1507" s="13" t="s">
        <v>8</v>
      </c>
      <c r="J1507" s="13" t="s">
        <v>16</v>
      </c>
      <c r="K1507" s="13" t="s">
        <v>14</v>
      </c>
      <c r="L1507" s="13" t="s">
        <v>15</v>
      </c>
      <c r="M1507" s="14">
        <v>4</v>
      </c>
      <c r="N1507" s="15">
        <v>36.44</v>
      </c>
      <c r="O1507" s="16">
        <v>0.15</v>
      </c>
      <c r="P1507" s="15">
        <v>13.32</v>
      </c>
      <c r="Q1507" s="15">
        <f t="shared" si="184"/>
        <v>123.89599999999999</v>
      </c>
      <c r="R1507" s="15">
        <f t="shared" si="185"/>
        <v>53.28</v>
      </c>
      <c r="S1507" s="15">
        <f t="shared" si="186"/>
        <v>70.615999999999985</v>
      </c>
      <c r="T1507" s="17">
        <f t="shared" si="187"/>
        <v>0.5699619035319945</v>
      </c>
      <c r="U1507" s="18">
        <v>1</v>
      </c>
    </row>
    <row r="1508" spans="1:21" ht="15.6" x14ac:dyDescent="0.3">
      <c r="A1508" s="2">
        <v>3338</v>
      </c>
      <c r="B1508" s="3">
        <v>46232</v>
      </c>
      <c r="C1508" s="4">
        <f t="shared" si="188"/>
        <v>2026</v>
      </c>
      <c r="D1508" s="5">
        <f t="shared" si="189"/>
        <v>3</v>
      </c>
      <c r="E1508" s="4">
        <f t="shared" si="190"/>
        <v>7</v>
      </c>
      <c r="F1508" s="3" t="str">
        <f t="shared" si="191"/>
        <v>Jul</v>
      </c>
      <c r="G1508" s="4" t="s">
        <v>0</v>
      </c>
      <c r="H1508" s="4" t="s">
        <v>1</v>
      </c>
      <c r="I1508" s="4" t="s">
        <v>2</v>
      </c>
      <c r="J1508" s="4" t="s">
        <v>3</v>
      </c>
      <c r="K1508" s="4" t="s">
        <v>23</v>
      </c>
      <c r="L1508" s="4" t="s">
        <v>29</v>
      </c>
      <c r="M1508" s="6">
        <v>1</v>
      </c>
      <c r="N1508" s="7">
        <v>195.34</v>
      </c>
      <c r="O1508" s="8">
        <v>0.05</v>
      </c>
      <c r="P1508" s="7">
        <v>106.6</v>
      </c>
      <c r="Q1508" s="7">
        <f t="shared" si="184"/>
        <v>185.57300000000001</v>
      </c>
      <c r="R1508" s="7">
        <f t="shared" si="185"/>
        <v>106.6</v>
      </c>
      <c r="S1508" s="7">
        <f t="shared" si="186"/>
        <v>78.973000000000013</v>
      </c>
      <c r="T1508" s="9">
        <f t="shared" si="187"/>
        <v>0.42556298599472991</v>
      </c>
      <c r="U1508" s="10">
        <v>1</v>
      </c>
    </row>
    <row r="1509" spans="1:21" ht="15.6" x14ac:dyDescent="0.3">
      <c r="A1509" s="11">
        <v>4575</v>
      </c>
      <c r="B1509" s="12">
        <v>46232</v>
      </c>
      <c r="C1509" s="4">
        <f t="shared" si="188"/>
        <v>2026</v>
      </c>
      <c r="D1509" s="5">
        <f t="shared" si="189"/>
        <v>3</v>
      </c>
      <c r="E1509" s="4">
        <f t="shared" si="190"/>
        <v>7</v>
      </c>
      <c r="F1509" s="3" t="str">
        <f t="shared" si="191"/>
        <v>Jul</v>
      </c>
      <c r="G1509" s="13" t="s">
        <v>11</v>
      </c>
      <c r="H1509" s="13" t="s">
        <v>25</v>
      </c>
      <c r="I1509" s="13" t="s">
        <v>2</v>
      </c>
      <c r="J1509" s="13" t="s">
        <v>16</v>
      </c>
      <c r="K1509" s="13" t="s">
        <v>4</v>
      </c>
      <c r="L1509" s="13" t="s">
        <v>30</v>
      </c>
      <c r="M1509" s="14">
        <v>1</v>
      </c>
      <c r="N1509" s="15">
        <v>103.31</v>
      </c>
      <c r="O1509" s="16">
        <v>0</v>
      </c>
      <c r="P1509" s="15">
        <v>50.93</v>
      </c>
      <c r="Q1509" s="15">
        <f t="shared" si="184"/>
        <v>103.31</v>
      </c>
      <c r="R1509" s="15">
        <f t="shared" si="185"/>
        <v>50.93</v>
      </c>
      <c r="S1509" s="15">
        <f t="shared" si="186"/>
        <v>52.38</v>
      </c>
      <c r="T1509" s="17">
        <f t="shared" si="187"/>
        <v>0.50701771367728199</v>
      </c>
      <c r="U1509" s="18">
        <v>1</v>
      </c>
    </row>
    <row r="1510" spans="1:21" ht="15.6" x14ac:dyDescent="0.3">
      <c r="A1510" s="2">
        <v>4871</v>
      </c>
      <c r="B1510" s="3">
        <v>46232</v>
      </c>
      <c r="C1510" s="4">
        <f t="shared" si="188"/>
        <v>2026</v>
      </c>
      <c r="D1510" s="5">
        <f t="shared" si="189"/>
        <v>3</v>
      </c>
      <c r="E1510" s="4">
        <f t="shared" si="190"/>
        <v>7</v>
      </c>
      <c r="F1510" s="3" t="str">
        <f t="shared" si="191"/>
        <v>Jul</v>
      </c>
      <c r="G1510" s="4" t="s">
        <v>0</v>
      </c>
      <c r="H1510" s="4" t="s">
        <v>1</v>
      </c>
      <c r="I1510" s="4" t="s">
        <v>2</v>
      </c>
      <c r="J1510" s="4" t="s">
        <v>13</v>
      </c>
      <c r="K1510" s="4" t="s">
        <v>23</v>
      </c>
      <c r="L1510" s="4" t="s">
        <v>51</v>
      </c>
      <c r="M1510" s="6">
        <v>3</v>
      </c>
      <c r="N1510" s="7">
        <v>123.31</v>
      </c>
      <c r="O1510" s="8">
        <v>0</v>
      </c>
      <c r="P1510" s="7">
        <v>59.16</v>
      </c>
      <c r="Q1510" s="7">
        <f t="shared" si="184"/>
        <v>369.93</v>
      </c>
      <c r="R1510" s="7">
        <f t="shared" si="185"/>
        <v>177.48</v>
      </c>
      <c r="S1510" s="7">
        <f t="shared" si="186"/>
        <v>192.45000000000002</v>
      </c>
      <c r="T1510" s="9">
        <f t="shared" si="187"/>
        <v>0.52023355770010549</v>
      </c>
      <c r="U1510" s="10">
        <v>1</v>
      </c>
    </row>
    <row r="1511" spans="1:21" ht="15.6" x14ac:dyDescent="0.3">
      <c r="A1511" s="11">
        <v>4931</v>
      </c>
      <c r="B1511" s="12">
        <v>46232</v>
      </c>
      <c r="C1511" s="4">
        <f t="shared" si="188"/>
        <v>2026</v>
      </c>
      <c r="D1511" s="5">
        <f t="shared" si="189"/>
        <v>3</v>
      </c>
      <c r="E1511" s="4">
        <f t="shared" si="190"/>
        <v>7</v>
      </c>
      <c r="F1511" s="3" t="str">
        <f t="shared" si="191"/>
        <v>Jul</v>
      </c>
      <c r="G1511" s="13" t="s">
        <v>0</v>
      </c>
      <c r="H1511" s="13" t="s">
        <v>50</v>
      </c>
      <c r="I1511" s="13" t="s">
        <v>2</v>
      </c>
      <c r="J1511" s="13" t="s">
        <v>13</v>
      </c>
      <c r="K1511" s="13" t="s">
        <v>34</v>
      </c>
      <c r="L1511" s="13" t="s">
        <v>35</v>
      </c>
      <c r="M1511" s="14">
        <v>1</v>
      </c>
      <c r="N1511" s="15">
        <v>40.36</v>
      </c>
      <c r="O1511" s="16">
        <v>0.1</v>
      </c>
      <c r="P1511" s="15">
        <v>14.82</v>
      </c>
      <c r="Q1511" s="15">
        <f t="shared" si="184"/>
        <v>36.323999999999998</v>
      </c>
      <c r="R1511" s="15">
        <f t="shared" si="185"/>
        <v>14.82</v>
      </c>
      <c r="S1511" s="15">
        <f t="shared" si="186"/>
        <v>21.503999999999998</v>
      </c>
      <c r="T1511" s="17">
        <f t="shared" si="187"/>
        <v>0.59200528576148004</v>
      </c>
      <c r="U1511" s="18">
        <v>1</v>
      </c>
    </row>
    <row r="1512" spans="1:21" ht="15.6" x14ac:dyDescent="0.3">
      <c r="A1512" s="2">
        <v>4962</v>
      </c>
      <c r="B1512" s="3">
        <v>46232</v>
      </c>
      <c r="C1512" s="4">
        <f t="shared" si="188"/>
        <v>2026</v>
      </c>
      <c r="D1512" s="5">
        <f t="shared" si="189"/>
        <v>3</v>
      </c>
      <c r="E1512" s="4">
        <f t="shared" si="190"/>
        <v>7</v>
      </c>
      <c r="F1512" s="3" t="str">
        <f t="shared" si="191"/>
        <v>Jul</v>
      </c>
      <c r="G1512" s="4" t="s">
        <v>0</v>
      </c>
      <c r="H1512" s="4" t="s">
        <v>50</v>
      </c>
      <c r="I1512" s="4" t="s">
        <v>19</v>
      </c>
      <c r="J1512" s="4" t="s">
        <v>13</v>
      </c>
      <c r="K1512" s="4" t="s">
        <v>23</v>
      </c>
      <c r="L1512" s="4" t="s">
        <v>40</v>
      </c>
      <c r="M1512" s="6">
        <v>2</v>
      </c>
      <c r="N1512" s="7">
        <v>83.06</v>
      </c>
      <c r="O1512" s="8">
        <v>0</v>
      </c>
      <c r="P1512" s="7">
        <v>38.74</v>
      </c>
      <c r="Q1512" s="7">
        <f t="shared" si="184"/>
        <v>166.12</v>
      </c>
      <c r="R1512" s="7">
        <f t="shared" si="185"/>
        <v>77.48</v>
      </c>
      <c r="S1512" s="7">
        <f t="shared" si="186"/>
        <v>88.64</v>
      </c>
      <c r="T1512" s="9">
        <f t="shared" si="187"/>
        <v>0.5335901757765471</v>
      </c>
      <c r="U1512" s="10">
        <v>1</v>
      </c>
    </row>
    <row r="1513" spans="1:21" ht="15.6" x14ac:dyDescent="0.3">
      <c r="A1513" s="11">
        <v>5006</v>
      </c>
      <c r="B1513" s="12">
        <v>46232</v>
      </c>
      <c r="C1513" s="4">
        <f t="shared" si="188"/>
        <v>2026</v>
      </c>
      <c r="D1513" s="5">
        <f t="shared" si="189"/>
        <v>3</v>
      </c>
      <c r="E1513" s="4">
        <f t="shared" si="190"/>
        <v>7</v>
      </c>
      <c r="F1513" s="3" t="str">
        <f t="shared" si="191"/>
        <v>Jul</v>
      </c>
      <c r="G1513" s="13" t="s">
        <v>11</v>
      </c>
      <c r="H1513" s="13" t="s">
        <v>18</v>
      </c>
      <c r="I1513" s="13" t="s">
        <v>2</v>
      </c>
      <c r="J1513" s="13" t="s">
        <v>3</v>
      </c>
      <c r="K1513" s="13" t="s">
        <v>9</v>
      </c>
      <c r="L1513" s="13" t="s">
        <v>37</v>
      </c>
      <c r="M1513" s="14">
        <v>2</v>
      </c>
      <c r="N1513" s="15">
        <v>151.72999999999999</v>
      </c>
      <c r="O1513" s="16">
        <v>0</v>
      </c>
      <c r="P1513" s="15">
        <v>81.209999999999994</v>
      </c>
      <c r="Q1513" s="15">
        <f t="shared" si="184"/>
        <v>303.45999999999998</v>
      </c>
      <c r="R1513" s="15">
        <f t="shared" si="185"/>
        <v>162.41999999999999</v>
      </c>
      <c r="S1513" s="15">
        <f t="shared" si="186"/>
        <v>141.04</v>
      </c>
      <c r="T1513" s="17">
        <f t="shared" si="187"/>
        <v>0.46477295195412904</v>
      </c>
      <c r="U1513" s="18">
        <v>1</v>
      </c>
    </row>
    <row r="1514" spans="1:21" ht="15.6" x14ac:dyDescent="0.3">
      <c r="A1514" s="2">
        <v>5033</v>
      </c>
      <c r="B1514" s="3">
        <v>46232</v>
      </c>
      <c r="C1514" s="4">
        <f t="shared" si="188"/>
        <v>2026</v>
      </c>
      <c r="D1514" s="5">
        <f t="shared" si="189"/>
        <v>3</v>
      </c>
      <c r="E1514" s="4">
        <f t="shared" si="190"/>
        <v>7</v>
      </c>
      <c r="F1514" s="3" t="str">
        <f t="shared" si="191"/>
        <v>Jul</v>
      </c>
      <c r="G1514" s="4" t="s">
        <v>20</v>
      </c>
      <c r="H1514" s="4" t="s">
        <v>33</v>
      </c>
      <c r="I1514" s="4" t="s">
        <v>2</v>
      </c>
      <c r="J1514" s="4" t="s">
        <v>13</v>
      </c>
      <c r="K1514" s="4" t="s">
        <v>9</v>
      </c>
      <c r="L1514" s="4" t="s">
        <v>46</v>
      </c>
      <c r="M1514" s="6">
        <v>4</v>
      </c>
      <c r="N1514" s="7">
        <v>72.010000000000005</v>
      </c>
      <c r="O1514" s="8">
        <v>0.05</v>
      </c>
      <c r="P1514" s="7">
        <v>32.36</v>
      </c>
      <c r="Q1514" s="7">
        <f t="shared" si="184"/>
        <v>273.63800000000003</v>
      </c>
      <c r="R1514" s="7">
        <f t="shared" si="185"/>
        <v>129.44</v>
      </c>
      <c r="S1514" s="7">
        <f t="shared" si="186"/>
        <v>144.19800000000004</v>
      </c>
      <c r="T1514" s="9">
        <f t="shared" si="187"/>
        <v>0.52696628392255473</v>
      </c>
      <c r="U1514" s="10">
        <v>1</v>
      </c>
    </row>
    <row r="1515" spans="1:21" ht="15.6" x14ac:dyDescent="0.3">
      <c r="A1515" s="11">
        <v>5117</v>
      </c>
      <c r="B1515" s="12">
        <v>46232</v>
      </c>
      <c r="C1515" s="4">
        <f t="shared" si="188"/>
        <v>2026</v>
      </c>
      <c r="D1515" s="5">
        <f t="shared" si="189"/>
        <v>3</v>
      </c>
      <c r="E1515" s="4">
        <f t="shared" si="190"/>
        <v>7</v>
      </c>
      <c r="F1515" s="3" t="str">
        <f t="shared" si="191"/>
        <v>Jul</v>
      </c>
      <c r="G1515" s="13" t="s">
        <v>6</v>
      </c>
      <c r="H1515" s="13" t="s">
        <v>41</v>
      </c>
      <c r="I1515" s="13" t="s">
        <v>2</v>
      </c>
      <c r="J1515" s="13" t="s">
        <v>16</v>
      </c>
      <c r="K1515" s="13" t="s">
        <v>9</v>
      </c>
      <c r="L1515" s="13" t="s">
        <v>37</v>
      </c>
      <c r="M1515" s="14">
        <v>1</v>
      </c>
      <c r="N1515" s="15">
        <v>154.87</v>
      </c>
      <c r="O1515" s="16">
        <v>0</v>
      </c>
      <c r="P1515" s="15">
        <v>80.459999999999994</v>
      </c>
      <c r="Q1515" s="15">
        <f t="shared" si="184"/>
        <v>154.87</v>
      </c>
      <c r="R1515" s="15">
        <f t="shared" si="185"/>
        <v>80.459999999999994</v>
      </c>
      <c r="S1515" s="15">
        <f t="shared" si="186"/>
        <v>74.410000000000011</v>
      </c>
      <c r="T1515" s="17">
        <f t="shared" si="187"/>
        <v>0.48046748886162594</v>
      </c>
      <c r="U1515" s="18">
        <v>1</v>
      </c>
    </row>
    <row r="1516" spans="1:21" ht="15.6" x14ac:dyDescent="0.3">
      <c r="A1516" s="2">
        <v>954</v>
      </c>
      <c r="B1516" s="3">
        <v>46233</v>
      </c>
      <c r="C1516" s="4">
        <f t="shared" si="188"/>
        <v>2026</v>
      </c>
      <c r="D1516" s="5">
        <f t="shared" si="189"/>
        <v>3</v>
      </c>
      <c r="E1516" s="4">
        <f t="shared" si="190"/>
        <v>7</v>
      </c>
      <c r="F1516" s="3" t="str">
        <f t="shared" si="191"/>
        <v>Jul</v>
      </c>
      <c r="G1516" s="4" t="s">
        <v>6</v>
      </c>
      <c r="H1516" s="4" t="s">
        <v>7</v>
      </c>
      <c r="I1516" s="4" t="s">
        <v>2</v>
      </c>
      <c r="J1516" s="4" t="s">
        <v>13</v>
      </c>
      <c r="K1516" s="4" t="s">
        <v>14</v>
      </c>
      <c r="L1516" s="4" t="s">
        <v>44</v>
      </c>
      <c r="M1516" s="6">
        <v>3</v>
      </c>
      <c r="N1516" s="7">
        <v>134.61000000000001</v>
      </c>
      <c r="O1516" s="8">
        <v>0.1</v>
      </c>
      <c r="P1516" s="7">
        <v>65.77</v>
      </c>
      <c r="Q1516" s="7">
        <f t="shared" si="184"/>
        <v>363.44700000000006</v>
      </c>
      <c r="R1516" s="7">
        <f t="shared" si="185"/>
        <v>197.31</v>
      </c>
      <c r="S1516" s="7">
        <f t="shared" si="186"/>
        <v>166.13700000000006</v>
      </c>
      <c r="T1516" s="9">
        <f t="shared" si="187"/>
        <v>0.45711479252820914</v>
      </c>
      <c r="U1516" s="10">
        <v>1</v>
      </c>
    </row>
    <row r="1517" spans="1:21" ht="15.6" x14ac:dyDescent="0.3">
      <c r="A1517" s="11">
        <v>1644</v>
      </c>
      <c r="B1517" s="12">
        <v>46233</v>
      </c>
      <c r="C1517" s="4">
        <f t="shared" si="188"/>
        <v>2026</v>
      </c>
      <c r="D1517" s="5">
        <f t="shared" si="189"/>
        <v>3</v>
      </c>
      <c r="E1517" s="4">
        <f t="shared" si="190"/>
        <v>7</v>
      </c>
      <c r="F1517" s="3" t="str">
        <f t="shared" si="191"/>
        <v>Jul</v>
      </c>
      <c r="G1517" s="13" t="s">
        <v>20</v>
      </c>
      <c r="H1517" s="13" t="s">
        <v>47</v>
      </c>
      <c r="I1517" s="13" t="s">
        <v>2</v>
      </c>
      <c r="J1517" s="13" t="s">
        <v>3</v>
      </c>
      <c r="K1517" s="13" t="s">
        <v>4</v>
      </c>
      <c r="L1517" s="13" t="s">
        <v>5</v>
      </c>
      <c r="M1517" s="14">
        <v>3</v>
      </c>
      <c r="N1517" s="15">
        <v>81.5</v>
      </c>
      <c r="O1517" s="16">
        <v>0.05</v>
      </c>
      <c r="P1517" s="15">
        <v>43.85</v>
      </c>
      <c r="Q1517" s="15">
        <f t="shared" si="184"/>
        <v>232.27499999999998</v>
      </c>
      <c r="R1517" s="15">
        <f t="shared" si="185"/>
        <v>131.55000000000001</v>
      </c>
      <c r="S1517" s="15">
        <f t="shared" si="186"/>
        <v>100.72499999999997</v>
      </c>
      <c r="T1517" s="17">
        <f t="shared" si="187"/>
        <v>0.43364546335163051</v>
      </c>
      <c r="U1517" s="18">
        <v>1</v>
      </c>
    </row>
    <row r="1518" spans="1:21" ht="15.6" x14ac:dyDescent="0.3">
      <c r="A1518" s="2">
        <v>2030</v>
      </c>
      <c r="B1518" s="3">
        <v>46233</v>
      </c>
      <c r="C1518" s="4">
        <f t="shared" si="188"/>
        <v>2026</v>
      </c>
      <c r="D1518" s="5">
        <f t="shared" si="189"/>
        <v>3</v>
      </c>
      <c r="E1518" s="4">
        <f t="shared" si="190"/>
        <v>7</v>
      </c>
      <c r="F1518" s="3" t="str">
        <f t="shared" si="191"/>
        <v>Jul</v>
      </c>
      <c r="G1518" s="4" t="s">
        <v>0</v>
      </c>
      <c r="H1518" s="4" t="s">
        <v>1</v>
      </c>
      <c r="I1518" s="4" t="s">
        <v>28</v>
      </c>
      <c r="J1518" s="4" t="s">
        <v>16</v>
      </c>
      <c r="K1518" s="4" t="s">
        <v>14</v>
      </c>
      <c r="L1518" s="4" t="s">
        <v>44</v>
      </c>
      <c r="M1518" s="6">
        <v>2</v>
      </c>
      <c r="N1518" s="7">
        <v>135.63</v>
      </c>
      <c r="O1518" s="8">
        <v>0</v>
      </c>
      <c r="P1518" s="7">
        <v>66.63</v>
      </c>
      <c r="Q1518" s="7">
        <f t="shared" si="184"/>
        <v>271.26</v>
      </c>
      <c r="R1518" s="7">
        <f t="shared" si="185"/>
        <v>133.26</v>
      </c>
      <c r="S1518" s="7">
        <f t="shared" si="186"/>
        <v>138</v>
      </c>
      <c r="T1518" s="9">
        <f t="shared" si="187"/>
        <v>0.50873700508737008</v>
      </c>
      <c r="U1518" s="10">
        <v>1</v>
      </c>
    </row>
    <row r="1519" spans="1:21" ht="15.6" x14ac:dyDescent="0.3">
      <c r="A1519" s="11">
        <v>2595</v>
      </c>
      <c r="B1519" s="12">
        <v>46233</v>
      </c>
      <c r="C1519" s="4">
        <f t="shared" si="188"/>
        <v>2026</v>
      </c>
      <c r="D1519" s="5">
        <f t="shared" si="189"/>
        <v>3</v>
      </c>
      <c r="E1519" s="4">
        <f t="shared" si="190"/>
        <v>7</v>
      </c>
      <c r="F1519" s="3" t="str">
        <f t="shared" si="191"/>
        <v>Jul</v>
      </c>
      <c r="G1519" s="13" t="s">
        <v>0</v>
      </c>
      <c r="H1519" s="13" t="s">
        <v>36</v>
      </c>
      <c r="I1519" s="13" t="s">
        <v>8</v>
      </c>
      <c r="J1519" s="13" t="s">
        <v>16</v>
      </c>
      <c r="K1519" s="13" t="s">
        <v>14</v>
      </c>
      <c r="L1519" s="13" t="s">
        <v>44</v>
      </c>
      <c r="M1519" s="14">
        <v>15</v>
      </c>
      <c r="N1519" s="15">
        <v>133.44999999999999</v>
      </c>
      <c r="O1519" s="16">
        <v>0.2</v>
      </c>
      <c r="P1519" s="15">
        <v>65.819999999999993</v>
      </c>
      <c r="Q1519" s="15">
        <f t="shared" si="184"/>
        <v>1601.3999999999999</v>
      </c>
      <c r="R1519" s="15">
        <f t="shared" si="185"/>
        <v>987.3</v>
      </c>
      <c r="S1519" s="15">
        <f t="shared" si="186"/>
        <v>614.09999999999991</v>
      </c>
      <c r="T1519" s="17">
        <f t="shared" si="187"/>
        <v>0.3834769576620457</v>
      </c>
      <c r="U1519" s="18">
        <v>1</v>
      </c>
    </row>
    <row r="1520" spans="1:21" ht="15.6" x14ac:dyDescent="0.3">
      <c r="A1520" s="2">
        <v>2763</v>
      </c>
      <c r="B1520" s="3">
        <v>46233</v>
      </c>
      <c r="C1520" s="4">
        <f t="shared" si="188"/>
        <v>2026</v>
      </c>
      <c r="D1520" s="5">
        <f t="shared" si="189"/>
        <v>3</v>
      </c>
      <c r="E1520" s="4">
        <f t="shared" si="190"/>
        <v>7</v>
      </c>
      <c r="F1520" s="3" t="str">
        <f t="shared" si="191"/>
        <v>Jul</v>
      </c>
      <c r="G1520" s="4" t="s">
        <v>0</v>
      </c>
      <c r="H1520" s="4" t="s">
        <v>50</v>
      </c>
      <c r="I1520" s="4" t="s">
        <v>2</v>
      </c>
      <c r="J1520" s="4" t="s">
        <v>16</v>
      </c>
      <c r="K1520" s="4" t="s">
        <v>23</v>
      </c>
      <c r="L1520" s="4" t="s">
        <v>51</v>
      </c>
      <c r="M1520" s="6">
        <v>1</v>
      </c>
      <c r="N1520" s="7">
        <v>120.94</v>
      </c>
      <c r="O1520" s="8">
        <v>0</v>
      </c>
      <c r="P1520" s="7">
        <v>62.24</v>
      </c>
      <c r="Q1520" s="7">
        <f t="shared" si="184"/>
        <v>120.94</v>
      </c>
      <c r="R1520" s="7">
        <f t="shared" si="185"/>
        <v>62.24</v>
      </c>
      <c r="S1520" s="7">
        <f t="shared" si="186"/>
        <v>58.699999999999996</v>
      </c>
      <c r="T1520" s="9">
        <f t="shared" si="187"/>
        <v>0.48536464362493797</v>
      </c>
      <c r="U1520" s="10">
        <v>1</v>
      </c>
    </row>
    <row r="1521" spans="1:21" ht="15.6" x14ac:dyDescent="0.3">
      <c r="A1521" s="11">
        <v>3537</v>
      </c>
      <c r="B1521" s="12">
        <v>46233</v>
      </c>
      <c r="C1521" s="4">
        <f t="shared" si="188"/>
        <v>2026</v>
      </c>
      <c r="D1521" s="5">
        <f t="shared" si="189"/>
        <v>3</v>
      </c>
      <c r="E1521" s="4">
        <f t="shared" si="190"/>
        <v>7</v>
      </c>
      <c r="F1521" s="3" t="str">
        <f t="shared" si="191"/>
        <v>Jul</v>
      </c>
      <c r="G1521" s="13" t="s">
        <v>6</v>
      </c>
      <c r="H1521" s="13" t="s">
        <v>41</v>
      </c>
      <c r="I1521" s="13" t="s">
        <v>2</v>
      </c>
      <c r="J1521" s="13" t="s">
        <v>3</v>
      </c>
      <c r="K1521" s="13" t="s">
        <v>23</v>
      </c>
      <c r="L1521" s="13" t="s">
        <v>24</v>
      </c>
      <c r="M1521" s="14">
        <v>2</v>
      </c>
      <c r="N1521" s="15">
        <v>332.99</v>
      </c>
      <c r="O1521" s="16">
        <v>0.15</v>
      </c>
      <c r="P1521" s="15">
        <v>199.09</v>
      </c>
      <c r="Q1521" s="15">
        <f t="shared" si="184"/>
        <v>566.08299999999997</v>
      </c>
      <c r="R1521" s="15">
        <f t="shared" si="185"/>
        <v>398.18</v>
      </c>
      <c r="S1521" s="15">
        <f t="shared" si="186"/>
        <v>167.90299999999996</v>
      </c>
      <c r="T1521" s="17">
        <f t="shared" si="187"/>
        <v>0.29660491482697759</v>
      </c>
      <c r="U1521" s="18">
        <v>1</v>
      </c>
    </row>
    <row r="1522" spans="1:21" ht="15.6" x14ac:dyDescent="0.3">
      <c r="A1522" s="2">
        <v>3550</v>
      </c>
      <c r="B1522" s="3">
        <v>46233</v>
      </c>
      <c r="C1522" s="4">
        <f t="shared" si="188"/>
        <v>2026</v>
      </c>
      <c r="D1522" s="5">
        <f t="shared" si="189"/>
        <v>3</v>
      </c>
      <c r="E1522" s="4">
        <f t="shared" si="190"/>
        <v>7</v>
      </c>
      <c r="F1522" s="3" t="str">
        <f t="shared" si="191"/>
        <v>Jul</v>
      </c>
      <c r="G1522" s="4" t="s">
        <v>0</v>
      </c>
      <c r="H1522" s="4" t="s">
        <v>50</v>
      </c>
      <c r="I1522" s="4" t="s">
        <v>2</v>
      </c>
      <c r="J1522" s="4" t="s">
        <v>3</v>
      </c>
      <c r="K1522" s="4" t="s">
        <v>23</v>
      </c>
      <c r="L1522" s="4" t="s">
        <v>51</v>
      </c>
      <c r="M1522" s="6">
        <v>3</v>
      </c>
      <c r="N1522" s="7">
        <v>120.88</v>
      </c>
      <c r="O1522" s="8">
        <v>0</v>
      </c>
      <c r="P1522" s="7">
        <v>60.97</v>
      </c>
      <c r="Q1522" s="7">
        <f t="shared" si="184"/>
        <v>362.64</v>
      </c>
      <c r="R1522" s="7">
        <f t="shared" si="185"/>
        <v>182.91</v>
      </c>
      <c r="S1522" s="7">
        <f t="shared" si="186"/>
        <v>179.73</v>
      </c>
      <c r="T1522" s="9">
        <f t="shared" si="187"/>
        <v>0.49561548643282594</v>
      </c>
      <c r="U1522" s="10">
        <v>1</v>
      </c>
    </row>
    <row r="1523" spans="1:21" ht="15.6" x14ac:dyDescent="0.3">
      <c r="A1523" s="11">
        <v>3875</v>
      </c>
      <c r="B1523" s="12">
        <v>46233</v>
      </c>
      <c r="C1523" s="4">
        <f t="shared" si="188"/>
        <v>2026</v>
      </c>
      <c r="D1523" s="5">
        <f t="shared" si="189"/>
        <v>3</v>
      </c>
      <c r="E1523" s="4">
        <f t="shared" si="190"/>
        <v>7</v>
      </c>
      <c r="F1523" s="3" t="str">
        <f t="shared" si="191"/>
        <v>Jul</v>
      </c>
      <c r="G1523" s="13" t="s">
        <v>20</v>
      </c>
      <c r="H1523" s="13" t="s">
        <v>33</v>
      </c>
      <c r="I1523" s="13" t="s">
        <v>2</v>
      </c>
      <c r="J1523" s="13" t="s">
        <v>3</v>
      </c>
      <c r="K1523" s="13" t="s">
        <v>4</v>
      </c>
      <c r="L1523" s="13" t="s">
        <v>30</v>
      </c>
      <c r="M1523" s="14">
        <v>1</v>
      </c>
      <c r="N1523" s="15">
        <v>101.73</v>
      </c>
      <c r="O1523" s="16">
        <v>0.05</v>
      </c>
      <c r="P1523" s="15">
        <v>51.63</v>
      </c>
      <c r="Q1523" s="15">
        <f t="shared" si="184"/>
        <v>96.643500000000003</v>
      </c>
      <c r="R1523" s="15">
        <f t="shared" si="185"/>
        <v>51.63</v>
      </c>
      <c r="S1523" s="15">
        <f t="shared" si="186"/>
        <v>45.013500000000001</v>
      </c>
      <c r="T1523" s="17">
        <f t="shared" si="187"/>
        <v>0.46576852038678235</v>
      </c>
      <c r="U1523" s="18">
        <v>1</v>
      </c>
    </row>
    <row r="1524" spans="1:21" ht="15.6" x14ac:dyDescent="0.3">
      <c r="A1524" s="2">
        <v>4467</v>
      </c>
      <c r="B1524" s="3">
        <v>46233</v>
      </c>
      <c r="C1524" s="4">
        <f t="shared" si="188"/>
        <v>2026</v>
      </c>
      <c r="D1524" s="5">
        <f t="shared" si="189"/>
        <v>3</v>
      </c>
      <c r="E1524" s="4">
        <f t="shared" si="190"/>
        <v>7</v>
      </c>
      <c r="F1524" s="3" t="str">
        <f t="shared" si="191"/>
        <v>Jul</v>
      </c>
      <c r="G1524" s="4" t="s">
        <v>20</v>
      </c>
      <c r="H1524" s="4" t="s">
        <v>31</v>
      </c>
      <c r="I1524" s="4" t="s">
        <v>2</v>
      </c>
      <c r="J1524" s="4" t="s">
        <v>3</v>
      </c>
      <c r="K1524" s="4" t="s">
        <v>14</v>
      </c>
      <c r="L1524" s="4" t="s">
        <v>15</v>
      </c>
      <c r="M1524" s="6">
        <v>2</v>
      </c>
      <c r="N1524" s="7">
        <v>36.21</v>
      </c>
      <c r="O1524" s="8">
        <v>0</v>
      </c>
      <c r="P1524" s="7">
        <v>13.5</v>
      </c>
      <c r="Q1524" s="7">
        <f t="shared" si="184"/>
        <v>72.42</v>
      </c>
      <c r="R1524" s="7">
        <f t="shared" si="185"/>
        <v>27</v>
      </c>
      <c r="S1524" s="7">
        <f t="shared" si="186"/>
        <v>45.42</v>
      </c>
      <c r="T1524" s="9">
        <f t="shared" si="187"/>
        <v>0.62717481358740679</v>
      </c>
      <c r="U1524" s="10">
        <v>1</v>
      </c>
    </row>
    <row r="1525" spans="1:21" ht="15.6" x14ac:dyDescent="0.3">
      <c r="A1525" s="11">
        <v>739</v>
      </c>
      <c r="B1525" s="12">
        <v>46234</v>
      </c>
      <c r="C1525" s="4">
        <f t="shared" si="188"/>
        <v>2026</v>
      </c>
      <c r="D1525" s="5">
        <f t="shared" si="189"/>
        <v>3</v>
      </c>
      <c r="E1525" s="4">
        <f t="shared" si="190"/>
        <v>7</v>
      </c>
      <c r="F1525" s="3" t="str">
        <f t="shared" si="191"/>
        <v>Jul</v>
      </c>
      <c r="G1525" s="13" t="s">
        <v>20</v>
      </c>
      <c r="H1525" s="13" t="s">
        <v>31</v>
      </c>
      <c r="I1525" s="13" t="s">
        <v>2</v>
      </c>
      <c r="J1525" s="13" t="s">
        <v>16</v>
      </c>
      <c r="K1525" s="13" t="s">
        <v>4</v>
      </c>
      <c r="L1525" s="13" t="s">
        <v>30</v>
      </c>
      <c r="M1525" s="14">
        <v>5</v>
      </c>
      <c r="N1525" s="15">
        <v>104.65</v>
      </c>
      <c r="O1525" s="16">
        <v>0</v>
      </c>
      <c r="P1525" s="15">
        <v>49.2</v>
      </c>
      <c r="Q1525" s="15">
        <f t="shared" si="184"/>
        <v>523.25</v>
      </c>
      <c r="R1525" s="15">
        <f t="shared" si="185"/>
        <v>246</v>
      </c>
      <c r="S1525" s="15">
        <f t="shared" si="186"/>
        <v>277.25</v>
      </c>
      <c r="T1525" s="17">
        <f t="shared" si="187"/>
        <v>0.52986144290492121</v>
      </c>
      <c r="U1525" s="18">
        <v>1</v>
      </c>
    </row>
    <row r="1526" spans="1:21" ht="15.6" x14ac:dyDescent="0.3">
      <c r="A1526" s="2">
        <v>2376</v>
      </c>
      <c r="B1526" s="3">
        <v>46234</v>
      </c>
      <c r="C1526" s="4">
        <f t="shared" si="188"/>
        <v>2026</v>
      </c>
      <c r="D1526" s="5">
        <f t="shared" si="189"/>
        <v>3</v>
      </c>
      <c r="E1526" s="4">
        <f t="shared" si="190"/>
        <v>7</v>
      </c>
      <c r="F1526" s="3" t="str">
        <f t="shared" si="191"/>
        <v>Jul</v>
      </c>
      <c r="G1526" s="4" t="s">
        <v>11</v>
      </c>
      <c r="H1526" s="4" t="s">
        <v>25</v>
      </c>
      <c r="I1526" s="4" t="s">
        <v>8</v>
      </c>
      <c r="J1526" s="4" t="s">
        <v>3</v>
      </c>
      <c r="K1526" s="4" t="s">
        <v>23</v>
      </c>
      <c r="L1526" s="4" t="s">
        <v>29</v>
      </c>
      <c r="M1526" s="6">
        <v>5</v>
      </c>
      <c r="N1526" s="7">
        <v>198.35</v>
      </c>
      <c r="O1526" s="8">
        <v>0.05</v>
      </c>
      <c r="P1526" s="7">
        <v>104.96</v>
      </c>
      <c r="Q1526" s="7">
        <f t="shared" si="184"/>
        <v>942.16249999999991</v>
      </c>
      <c r="R1526" s="7">
        <f t="shared" si="185"/>
        <v>524.79999999999995</v>
      </c>
      <c r="S1526" s="7">
        <f t="shared" si="186"/>
        <v>417.36249999999995</v>
      </c>
      <c r="T1526" s="9">
        <f t="shared" si="187"/>
        <v>0.44298356175288234</v>
      </c>
      <c r="U1526" s="10">
        <v>1</v>
      </c>
    </row>
    <row r="1527" spans="1:21" ht="15.6" x14ac:dyDescent="0.3">
      <c r="A1527" s="11">
        <v>3109</v>
      </c>
      <c r="B1527" s="12">
        <v>46234</v>
      </c>
      <c r="C1527" s="4">
        <f t="shared" si="188"/>
        <v>2026</v>
      </c>
      <c r="D1527" s="5">
        <f t="shared" si="189"/>
        <v>3</v>
      </c>
      <c r="E1527" s="4">
        <f t="shared" si="190"/>
        <v>7</v>
      </c>
      <c r="F1527" s="3" t="str">
        <f t="shared" si="191"/>
        <v>Jul</v>
      </c>
      <c r="G1527" s="13" t="s">
        <v>0</v>
      </c>
      <c r="H1527" s="13" t="s">
        <v>1</v>
      </c>
      <c r="I1527" s="13" t="s">
        <v>28</v>
      </c>
      <c r="J1527" s="13" t="s">
        <v>3</v>
      </c>
      <c r="K1527" s="13" t="s">
        <v>34</v>
      </c>
      <c r="L1527" s="13" t="s">
        <v>42</v>
      </c>
      <c r="M1527" s="14">
        <v>2</v>
      </c>
      <c r="N1527" s="15">
        <v>36.56</v>
      </c>
      <c r="O1527" s="16">
        <v>0.05</v>
      </c>
      <c r="P1527" s="15">
        <v>13.76</v>
      </c>
      <c r="Q1527" s="15">
        <f t="shared" si="184"/>
        <v>69.463999999999999</v>
      </c>
      <c r="R1527" s="15">
        <f t="shared" si="185"/>
        <v>27.52</v>
      </c>
      <c r="S1527" s="15">
        <f t="shared" si="186"/>
        <v>41.944000000000003</v>
      </c>
      <c r="T1527" s="17">
        <f t="shared" si="187"/>
        <v>0.60382356328457909</v>
      </c>
      <c r="U1527" s="18">
        <v>1</v>
      </c>
    </row>
    <row r="1528" spans="1:21" ht="15.6" x14ac:dyDescent="0.3">
      <c r="A1528" s="2">
        <v>4362</v>
      </c>
      <c r="B1528" s="3">
        <v>46234</v>
      </c>
      <c r="C1528" s="4">
        <f t="shared" si="188"/>
        <v>2026</v>
      </c>
      <c r="D1528" s="5">
        <f t="shared" si="189"/>
        <v>3</v>
      </c>
      <c r="E1528" s="4">
        <f t="shared" si="190"/>
        <v>7</v>
      </c>
      <c r="F1528" s="3" t="str">
        <f t="shared" si="191"/>
        <v>Jul</v>
      </c>
      <c r="G1528" s="4" t="s">
        <v>6</v>
      </c>
      <c r="H1528" s="4" t="s">
        <v>49</v>
      </c>
      <c r="I1528" s="4" t="s">
        <v>2</v>
      </c>
      <c r="J1528" s="4" t="s">
        <v>3</v>
      </c>
      <c r="K1528" s="4" t="s">
        <v>9</v>
      </c>
      <c r="L1528" s="4" t="s">
        <v>10</v>
      </c>
      <c r="M1528" s="6">
        <v>5</v>
      </c>
      <c r="N1528" s="7">
        <v>92.41</v>
      </c>
      <c r="O1528" s="8">
        <v>0</v>
      </c>
      <c r="P1528" s="7">
        <v>44.29</v>
      </c>
      <c r="Q1528" s="7">
        <f t="shared" si="184"/>
        <v>462.04999999999995</v>
      </c>
      <c r="R1528" s="7">
        <f t="shared" si="185"/>
        <v>221.45</v>
      </c>
      <c r="S1528" s="7">
        <f t="shared" si="186"/>
        <v>240.59999999999997</v>
      </c>
      <c r="T1528" s="9">
        <f t="shared" si="187"/>
        <v>0.52072286549074775</v>
      </c>
      <c r="U1528" s="10">
        <v>1</v>
      </c>
    </row>
    <row r="1529" spans="1:21" ht="15.6" x14ac:dyDescent="0.3">
      <c r="A1529" s="11">
        <v>777</v>
      </c>
      <c r="B1529" s="12">
        <v>46235</v>
      </c>
      <c r="C1529" s="4">
        <f t="shared" si="188"/>
        <v>2026</v>
      </c>
      <c r="D1529" s="5">
        <f t="shared" si="189"/>
        <v>3</v>
      </c>
      <c r="E1529" s="4">
        <f t="shared" si="190"/>
        <v>8</v>
      </c>
      <c r="F1529" s="3" t="str">
        <f t="shared" si="191"/>
        <v>Aug</v>
      </c>
      <c r="G1529" s="13" t="s">
        <v>20</v>
      </c>
      <c r="H1529" s="13" t="s">
        <v>47</v>
      </c>
      <c r="I1529" s="13" t="s">
        <v>2</v>
      </c>
      <c r="J1529" s="13" t="s">
        <v>3</v>
      </c>
      <c r="K1529" s="13" t="s">
        <v>23</v>
      </c>
      <c r="L1529" s="13" t="s">
        <v>51</v>
      </c>
      <c r="M1529" s="14">
        <v>4</v>
      </c>
      <c r="N1529" s="15">
        <v>121.87</v>
      </c>
      <c r="O1529" s="16">
        <v>0</v>
      </c>
      <c r="P1529" s="15">
        <v>59.89</v>
      </c>
      <c r="Q1529" s="15">
        <f t="shared" si="184"/>
        <v>487.48</v>
      </c>
      <c r="R1529" s="15">
        <f t="shared" si="185"/>
        <v>239.56</v>
      </c>
      <c r="S1529" s="15">
        <f t="shared" si="186"/>
        <v>247.92000000000002</v>
      </c>
      <c r="T1529" s="17">
        <f t="shared" si="187"/>
        <v>0.50857471075736438</v>
      </c>
      <c r="U1529" s="18">
        <v>1</v>
      </c>
    </row>
    <row r="1530" spans="1:21" ht="15.6" x14ac:dyDescent="0.3">
      <c r="A1530" s="2">
        <v>831</v>
      </c>
      <c r="B1530" s="3">
        <v>46235</v>
      </c>
      <c r="C1530" s="4">
        <f t="shared" si="188"/>
        <v>2026</v>
      </c>
      <c r="D1530" s="5">
        <f t="shared" si="189"/>
        <v>3</v>
      </c>
      <c r="E1530" s="4">
        <f t="shared" si="190"/>
        <v>8</v>
      </c>
      <c r="F1530" s="3" t="str">
        <f t="shared" si="191"/>
        <v>Aug</v>
      </c>
      <c r="G1530" s="4" t="s">
        <v>20</v>
      </c>
      <c r="H1530" s="4" t="s">
        <v>33</v>
      </c>
      <c r="I1530" s="4" t="s">
        <v>2</v>
      </c>
      <c r="J1530" s="4" t="s">
        <v>3</v>
      </c>
      <c r="K1530" s="4" t="s">
        <v>14</v>
      </c>
      <c r="L1530" s="4" t="s">
        <v>44</v>
      </c>
      <c r="M1530" s="6">
        <v>2</v>
      </c>
      <c r="N1530" s="7">
        <v>130.9</v>
      </c>
      <c r="O1530" s="8">
        <v>0.05</v>
      </c>
      <c r="P1530" s="7">
        <v>67.959999999999994</v>
      </c>
      <c r="Q1530" s="7">
        <f t="shared" si="184"/>
        <v>248.71</v>
      </c>
      <c r="R1530" s="7">
        <f t="shared" si="185"/>
        <v>135.91999999999999</v>
      </c>
      <c r="S1530" s="7">
        <f t="shared" si="186"/>
        <v>112.79000000000002</v>
      </c>
      <c r="T1530" s="9">
        <f t="shared" si="187"/>
        <v>0.45350006031120588</v>
      </c>
      <c r="U1530" s="10">
        <v>1</v>
      </c>
    </row>
    <row r="1531" spans="1:21" ht="15.6" x14ac:dyDescent="0.3">
      <c r="A1531" s="11">
        <v>2059</v>
      </c>
      <c r="B1531" s="12">
        <v>46235</v>
      </c>
      <c r="C1531" s="4">
        <f t="shared" si="188"/>
        <v>2026</v>
      </c>
      <c r="D1531" s="5">
        <f t="shared" si="189"/>
        <v>3</v>
      </c>
      <c r="E1531" s="4">
        <f t="shared" si="190"/>
        <v>8</v>
      </c>
      <c r="F1531" s="3" t="str">
        <f t="shared" si="191"/>
        <v>Aug</v>
      </c>
      <c r="G1531" s="13" t="s">
        <v>11</v>
      </c>
      <c r="H1531" s="13" t="s">
        <v>12</v>
      </c>
      <c r="I1531" s="13" t="s">
        <v>19</v>
      </c>
      <c r="J1531" s="13" t="s">
        <v>13</v>
      </c>
      <c r="K1531" s="13" t="s">
        <v>4</v>
      </c>
      <c r="L1531" s="13" t="s">
        <v>22</v>
      </c>
      <c r="M1531" s="14">
        <v>1</v>
      </c>
      <c r="N1531" s="15">
        <v>50.98</v>
      </c>
      <c r="O1531" s="16">
        <v>0</v>
      </c>
      <c r="P1531" s="15">
        <v>22.92</v>
      </c>
      <c r="Q1531" s="15">
        <f t="shared" si="184"/>
        <v>50.98</v>
      </c>
      <c r="R1531" s="15">
        <f t="shared" si="185"/>
        <v>22.92</v>
      </c>
      <c r="S1531" s="15">
        <f t="shared" si="186"/>
        <v>28.059999999999995</v>
      </c>
      <c r="T1531" s="17">
        <f t="shared" si="187"/>
        <v>0.55041192624558644</v>
      </c>
      <c r="U1531" s="18">
        <v>1</v>
      </c>
    </row>
    <row r="1532" spans="1:21" ht="15.6" x14ac:dyDescent="0.3">
      <c r="A1532" s="2">
        <v>2519</v>
      </c>
      <c r="B1532" s="3">
        <v>46235</v>
      </c>
      <c r="C1532" s="4">
        <f t="shared" si="188"/>
        <v>2026</v>
      </c>
      <c r="D1532" s="5">
        <f t="shared" si="189"/>
        <v>3</v>
      </c>
      <c r="E1532" s="4">
        <f t="shared" si="190"/>
        <v>8</v>
      </c>
      <c r="F1532" s="3" t="str">
        <f t="shared" si="191"/>
        <v>Aug</v>
      </c>
      <c r="G1532" s="4" t="s">
        <v>11</v>
      </c>
      <c r="H1532" s="4" t="s">
        <v>12</v>
      </c>
      <c r="I1532" s="4" t="s">
        <v>2</v>
      </c>
      <c r="J1532" s="4" t="s">
        <v>3</v>
      </c>
      <c r="K1532" s="4" t="s">
        <v>9</v>
      </c>
      <c r="L1532" s="4" t="s">
        <v>10</v>
      </c>
      <c r="M1532" s="6">
        <v>2</v>
      </c>
      <c r="N1532" s="7">
        <v>91.11</v>
      </c>
      <c r="O1532" s="8">
        <v>0</v>
      </c>
      <c r="P1532" s="7">
        <v>44.19</v>
      </c>
      <c r="Q1532" s="7">
        <f t="shared" si="184"/>
        <v>182.22</v>
      </c>
      <c r="R1532" s="7">
        <f t="shared" si="185"/>
        <v>88.38</v>
      </c>
      <c r="S1532" s="7">
        <f t="shared" si="186"/>
        <v>93.84</v>
      </c>
      <c r="T1532" s="9">
        <f t="shared" si="187"/>
        <v>0.51498189002304906</v>
      </c>
      <c r="U1532" s="10">
        <v>1</v>
      </c>
    </row>
    <row r="1533" spans="1:21" ht="15.6" x14ac:dyDescent="0.3">
      <c r="A1533" s="11">
        <v>2644</v>
      </c>
      <c r="B1533" s="12">
        <v>46235</v>
      </c>
      <c r="C1533" s="4">
        <f t="shared" si="188"/>
        <v>2026</v>
      </c>
      <c r="D1533" s="5">
        <f t="shared" si="189"/>
        <v>3</v>
      </c>
      <c r="E1533" s="4">
        <f t="shared" si="190"/>
        <v>8</v>
      </c>
      <c r="F1533" s="3" t="str">
        <f t="shared" si="191"/>
        <v>Aug</v>
      </c>
      <c r="G1533" s="13" t="s">
        <v>0</v>
      </c>
      <c r="H1533" s="13" t="s">
        <v>1</v>
      </c>
      <c r="I1533" s="13" t="s">
        <v>28</v>
      </c>
      <c r="J1533" s="13" t="s">
        <v>3</v>
      </c>
      <c r="K1533" s="13" t="s">
        <v>14</v>
      </c>
      <c r="L1533" s="13" t="s">
        <v>15</v>
      </c>
      <c r="M1533" s="14">
        <v>3</v>
      </c>
      <c r="N1533" s="15">
        <v>35.619999999999997</v>
      </c>
      <c r="O1533" s="16">
        <v>0.05</v>
      </c>
      <c r="P1533" s="15">
        <v>13.47</v>
      </c>
      <c r="Q1533" s="15">
        <f t="shared" si="184"/>
        <v>101.51699999999998</v>
      </c>
      <c r="R1533" s="15">
        <f t="shared" si="185"/>
        <v>40.410000000000004</v>
      </c>
      <c r="S1533" s="15">
        <f t="shared" si="186"/>
        <v>61.106999999999978</v>
      </c>
      <c r="T1533" s="17">
        <f t="shared" si="187"/>
        <v>0.60193859156594454</v>
      </c>
      <c r="U1533" s="18">
        <v>1</v>
      </c>
    </row>
    <row r="1534" spans="1:21" ht="15.6" x14ac:dyDescent="0.3">
      <c r="A1534" s="2">
        <v>4141</v>
      </c>
      <c r="B1534" s="3">
        <v>46235</v>
      </c>
      <c r="C1534" s="4">
        <f t="shared" si="188"/>
        <v>2026</v>
      </c>
      <c r="D1534" s="5">
        <f t="shared" si="189"/>
        <v>3</v>
      </c>
      <c r="E1534" s="4">
        <f t="shared" si="190"/>
        <v>8</v>
      </c>
      <c r="F1534" s="3" t="str">
        <f t="shared" si="191"/>
        <v>Aug</v>
      </c>
      <c r="G1534" s="4" t="s">
        <v>20</v>
      </c>
      <c r="H1534" s="4" t="s">
        <v>47</v>
      </c>
      <c r="I1534" s="4" t="s">
        <v>2</v>
      </c>
      <c r="J1534" s="4" t="s">
        <v>13</v>
      </c>
      <c r="K1534" s="4" t="s">
        <v>9</v>
      </c>
      <c r="L1534" s="4" t="s">
        <v>10</v>
      </c>
      <c r="M1534" s="6">
        <v>1</v>
      </c>
      <c r="N1534" s="7">
        <v>91.95</v>
      </c>
      <c r="O1534" s="8">
        <v>0.05</v>
      </c>
      <c r="P1534" s="7">
        <v>46.47</v>
      </c>
      <c r="Q1534" s="7">
        <f t="shared" si="184"/>
        <v>87.352499999999992</v>
      </c>
      <c r="R1534" s="7">
        <f t="shared" si="185"/>
        <v>46.47</v>
      </c>
      <c r="S1534" s="7">
        <f t="shared" si="186"/>
        <v>40.882499999999993</v>
      </c>
      <c r="T1534" s="9">
        <f t="shared" si="187"/>
        <v>0.46801751523997592</v>
      </c>
      <c r="U1534" s="10">
        <v>1</v>
      </c>
    </row>
    <row r="1535" spans="1:21" ht="15.6" x14ac:dyDescent="0.3">
      <c r="A1535" s="11">
        <v>4804</v>
      </c>
      <c r="B1535" s="12">
        <v>46235</v>
      </c>
      <c r="C1535" s="4">
        <f t="shared" si="188"/>
        <v>2026</v>
      </c>
      <c r="D1535" s="5">
        <f t="shared" si="189"/>
        <v>3</v>
      </c>
      <c r="E1535" s="4">
        <f t="shared" si="190"/>
        <v>8</v>
      </c>
      <c r="F1535" s="3" t="str">
        <f t="shared" si="191"/>
        <v>Aug</v>
      </c>
      <c r="G1535" s="13" t="s">
        <v>0</v>
      </c>
      <c r="H1535" s="13" t="s">
        <v>36</v>
      </c>
      <c r="I1535" s="13" t="s">
        <v>2</v>
      </c>
      <c r="J1535" s="13" t="s">
        <v>3</v>
      </c>
      <c r="K1535" s="13" t="s">
        <v>34</v>
      </c>
      <c r="L1535" s="13" t="s">
        <v>45</v>
      </c>
      <c r="M1535" s="14">
        <v>1</v>
      </c>
      <c r="N1535" s="15">
        <v>49.46</v>
      </c>
      <c r="O1535" s="16">
        <v>0</v>
      </c>
      <c r="P1535" s="15">
        <v>21.47</v>
      </c>
      <c r="Q1535" s="15">
        <f t="shared" si="184"/>
        <v>49.46</v>
      </c>
      <c r="R1535" s="15">
        <f t="shared" si="185"/>
        <v>21.47</v>
      </c>
      <c r="S1535" s="15">
        <f t="shared" si="186"/>
        <v>27.990000000000002</v>
      </c>
      <c r="T1535" s="17">
        <f t="shared" si="187"/>
        <v>0.5659118479579458</v>
      </c>
      <c r="U1535" s="18">
        <v>1</v>
      </c>
    </row>
    <row r="1536" spans="1:21" ht="15.6" x14ac:dyDescent="0.3">
      <c r="A1536" s="2">
        <v>5161</v>
      </c>
      <c r="B1536" s="3">
        <v>46235</v>
      </c>
      <c r="C1536" s="4">
        <f t="shared" si="188"/>
        <v>2026</v>
      </c>
      <c r="D1536" s="5">
        <f t="shared" si="189"/>
        <v>3</v>
      </c>
      <c r="E1536" s="4">
        <f t="shared" si="190"/>
        <v>8</v>
      </c>
      <c r="F1536" s="3" t="str">
        <f t="shared" si="191"/>
        <v>Aug</v>
      </c>
      <c r="G1536" s="4" t="s">
        <v>0</v>
      </c>
      <c r="H1536" s="4" t="s">
        <v>50</v>
      </c>
      <c r="I1536" s="4" t="s">
        <v>2</v>
      </c>
      <c r="J1536" s="4" t="s">
        <v>13</v>
      </c>
      <c r="K1536" s="4" t="s">
        <v>4</v>
      </c>
      <c r="L1536" s="4" t="s">
        <v>26</v>
      </c>
      <c r="M1536" s="6">
        <v>1</v>
      </c>
      <c r="N1536" s="7">
        <v>41.25</v>
      </c>
      <c r="O1536" s="8">
        <v>0.05</v>
      </c>
      <c r="P1536" s="7">
        <v>16.98</v>
      </c>
      <c r="Q1536" s="7">
        <f t="shared" si="184"/>
        <v>39.1875</v>
      </c>
      <c r="R1536" s="7">
        <f t="shared" si="185"/>
        <v>16.98</v>
      </c>
      <c r="S1536" s="7">
        <f t="shared" si="186"/>
        <v>22.2075</v>
      </c>
      <c r="T1536" s="9">
        <f t="shared" si="187"/>
        <v>0.56669856459330148</v>
      </c>
      <c r="U1536" s="10">
        <v>1</v>
      </c>
    </row>
    <row r="1537" spans="1:21" ht="15.6" x14ac:dyDescent="0.3">
      <c r="A1537" s="11">
        <v>590</v>
      </c>
      <c r="B1537" s="12">
        <v>46236</v>
      </c>
      <c r="C1537" s="4">
        <f t="shared" si="188"/>
        <v>2026</v>
      </c>
      <c r="D1537" s="5">
        <f t="shared" si="189"/>
        <v>3</v>
      </c>
      <c r="E1537" s="4">
        <f t="shared" si="190"/>
        <v>8</v>
      </c>
      <c r="F1537" s="3" t="str">
        <f t="shared" si="191"/>
        <v>Aug</v>
      </c>
      <c r="G1537" s="13" t="s">
        <v>11</v>
      </c>
      <c r="H1537" s="13" t="s">
        <v>25</v>
      </c>
      <c r="I1537" s="13" t="s">
        <v>2</v>
      </c>
      <c r="J1537" s="13" t="s">
        <v>3</v>
      </c>
      <c r="K1537" s="13" t="s">
        <v>14</v>
      </c>
      <c r="L1537" s="13" t="s">
        <v>44</v>
      </c>
      <c r="M1537" s="14">
        <v>4</v>
      </c>
      <c r="N1537" s="15">
        <v>133.65</v>
      </c>
      <c r="O1537" s="16">
        <v>0</v>
      </c>
      <c r="P1537" s="15">
        <v>66</v>
      </c>
      <c r="Q1537" s="15">
        <f t="shared" si="184"/>
        <v>534.6</v>
      </c>
      <c r="R1537" s="15">
        <f t="shared" si="185"/>
        <v>264</v>
      </c>
      <c r="S1537" s="15">
        <f t="shared" si="186"/>
        <v>270.60000000000002</v>
      </c>
      <c r="T1537" s="17">
        <f t="shared" si="187"/>
        <v>0.50617283950617287</v>
      </c>
      <c r="U1537" s="18">
        <v>1</v>
      </c>
    </row>
    <row r="1538" spans="1:21" ht="15.6" x14ac:dyDescent="0.3">
      <c r="A1538" s="2">
        <v>1599</v>
      </c>
      <c r="B1538" s="3">
        <v>46236</v>
      </c>
      <c r="C1538" s="4">
        <f t="shared" si="188"/>
        <v>2026</v>
      </c>
      <c r="D1538" s="5">
        <f t="shared" si="189"/>
        <v>3</v>
      </c>
      <c r="E1538" s="4">
        <f t="shared" si="190"/>
        <v>8</v>
      </c>
      <c r="F1538" s="3" t="str">
        <f t="shared" si="191"/>
        <v>Aug</v>
      </c>
      <c r="G1538" s="4" t="s">
        <v>20</v>
      </c>
      <c r="H1538" s="4" t="s">
        <v>21</v>
      </c>
      <c r="I1538" s="4" t="s">
        <v>2</v>
      </c>
      <c r="J1538" s="4" t="s">
        <v>3</v>
      </c>
      <c r="K1538" s="4" t="s">
        <v>23</v>
      </c>
      <c r="L1538" s="4" t="s">
        <v>29</v>
      </c>
      <c r="M1538" s="6">
        <v>2</v>
      </c>
      <c r="N1538" s="7">
        <v>200.45</v>
      </c>
      <c r="O1538" s="8">
        <v>0.05</v>
      </c>
      <c r="P1538" s="7">
        <v>105.42</v>
      </c>
      <c r="Q1538" s="7">
        <f t="shared" ref="Q1538:Q1601" si="192">M1538*N1538*(1-O1538)</f>
        <v>380.85499999999996</v>
      </c>
      <c r="R1538" s="7">
        <f t="shared" ref="R1538:R1601" si="193">M1538*P1538</f>
        <v>210.84</v>
      </c>
      <c r="S1538" s="7">
        <f t="shared" ref="S1538:S1601" si="194">Q1538-R1538</f>
        <v>170.01499999999996</v>
      </c>
      <c r="T1538" s="9">
        <f t="shared" ref="T1538:T1601" si="195">IFERROR(S1538/Q1538,0)</f>
        <v>0.44640348689133652</v>
      </c>
      <c r="U1538" s="10">
        <v>1</v>
      </c>
    </row>
    <row r="1539" spans="1:21" ht="15.6" x14ac:dyDescent="0.3">
      <c r="A1539" s="11">
        <v>1665</v>
      </c>
      <c r="B1539" s="12">
        <v>46236</v>
      </c>
      <c r="C1539" s="4">
        <f t="shared" ref="C1539:C1602" si="196">YEAR(B1539)</f>
        <v>2026</v>
      </c>
      <c r="D1539" s="5">
        <f t="shared" ref="D1539:D1602" si="197">ROUNDUP(MONTH(B1539)/3,0)</f>
        <v>3</v>
      </c>
      <c r="E1539" s="4">
        <f t="shared" ref="E1539:E1602" si="198">MONTH(B1539)</f>
        <v>8</v>
      </c>
      <c r="F1539" s="3" t="str">
        <f t="shared" ref="F1539:F1602" si="199">TEXT(B1539,"MMM")</f>
        <v>Aug</v>
      </c>
      <c r="G1539" s="13" t="s">
        <v>0</v>
      </c>
      <c r="H1539" s="13" t="s">
        <v>1</v>
      </c>
      <c r="I1539" s="13" t="s">
        <v>28</v>
      </c>
      <c r="J1539" s="13" t="s">
        <v>3</v>
      </c>
      <c r="K1539" s="13" t="s">
        <v>4</v>
      </c>
      <c r="L1539" s="13" t="s">
        <v>22</v>
      </c>
      <c r="M1539" s="14">
        <v>2</v>
      </c>
      <c r="N1539" s="15">
        <v>51.87</v>
      </c>
      <c r="O1539" s="16">
        <v>0.05</v>
      </c>
      <c r="P1539" s="15">
        <v>21.98</v>
      </c>
      <c r="Q1539" s="15">
        <f t="shared" si="192"/>
        <v>98.552999999999997</v>
      </c>
      <c r="R1539" s="15">
        <f t="shared" si="193"/>
        <v>43.96</v>
      </c>
      <c r="S1539" s="15">
        <f t="shared" si="194"/>
        <v>54.592999999999996</v>
      </c>
      <c r="T1539" s="17">
        <f t="shared" si="195"/>
        <v>0.55394559272675614</v>
      </c>
      <c r="U1539" s="18">
        <v>1</v>
      </c>
    </row>
    <row r="1540" spans="1:21" ht="15.6" x14ac:dyDescent="0.3">
      <c r="A1540" s="2">
        <v>2409</v>
      </c>
      <c r="B1540" s="3">
        <v>46236</v>
      </c>
      <c r="C1540" s="4">
        <f t="shared" si="196"/>
        <v>2026</v>
      </c>
      <c r="D1540" s="5">
        <f t="shared" si="197"/>
        <v>3</v>
      </c>
      <c r="E1540" s="4">
        <f t="shared" si="198"/>
        <v>8</v>
      </c>
      <c r="F1540" s="3" t="str">
        <f t="shared" si="199"/>
        <v>Aug</v>
      </c>
      <c r="G1540" s="4" t="s">
        <v>20</v>
      </c>
      <c r="H1540" s="4" t="s">
        <v>47</v>
      </c>
      <c r="I1540" s="4" t="s">
        <v>2</v>
      </c>
      <c r="J1540" s="4" t="s">
        <v>3</v>
      </c>
      <c r="K1540" s="4" t="s">
        <v>23</v>
      </c>
      <c r="L1540" s="4" t="s">
        <v>40</v>
      </c>
      <c r="M1540" s="6">
        <v>1</v>
      </c>
      <c r="N1540" s="7">
        <v>83.6</v>
      </c>
      <c r="O1540" s="8">
        <v>0.05</v>
      </c>
      <c r="P1540" s="7">
        <v>38.51</v>
      </c>
      <c r="Q1540" s="7">
        <f t="shared" si="192"/>
        <v>79.419999999999987</v>
      </c>
      <c r="R1540" s="7">
        <f t="shared" si="193"/>
        <v>38.51</v>
      </c>
      <c r="S1540" s="7">
        <f t="shared" si="194"/>
        <v>40.909999999999989</v>
      </c>
      <c r="T1540" s="9">
        <f t="shared" si="195"/>
        <v>0.51510954419541677</v>
      </c>
      <c r="U1540" s="10">
        <v>1</v>
      </c>
    </row>
    <row r="1541" spans="1:21" ht="15.6" x14ac:dyDescent="0.3">
      <c r="A1541" s="11">
        <v>2936</v>
      </c>
      <c r="B1541" s="12">
        <v>46236</v>
      </c>
      <c r="C1541" s="4">
        <f t="shared" si="196"/>
        <v>2026</v>
      </c>
      <c r="D1541" s="5">
        <f t="shared" si="197"/>
        <v>3</v>
      </c>
      <c r="E1541" s="4">
        <f t="shared" si="198"/>
        <v>8</v>
      </c>
      <c r="F1541" s="3" t="str">
        <f t="shared" si="199"/>
        <v>Aug</v>
      </c>
      <c r="G1541" s="13" t="s">
        <v>11</v>
      </c>
      <c r="H1541" s="13" t="s">
        <v>52</v>
      </c>
      <c r="I1541" s="13" t="s">
        <v>2</v>
      </c>
      <c r="J1541" s="13" t="s">
        <v>13</v>
      </c>
      <c r="K1541" s="13" t="s">
        <v>14</v>
      </c>
      <c r="L1541" s="13" t="s">
        <v>15</v>
      </c>
      <c r="M1541" s="14">
        <v>1</v>
      </c>
      <c r="N1541" s="15">
        <v>35.74</v>
      </c>
      <c r="O1541" s="16">
        <v>0</v>
      </c>
      <c r="P1541" s="15">
        <v>13.49</v>
      </c>
      <c r="Q1541" s="15">
        <f t="shared" si="192"/>
        <v>35.74</v>
      </c>
      <c r="R1541" s="15">
        <f t="shared" si="193"/>
        <v>13.49</v>
      </c>
      <c r="S1541" s="15">
        <f t="shared" si="194"/>
        <v>22.25</v>
      </c>
      <c r="T1541" s="17">
        <f t="shared" si="195"/>
        <v>0.62255176273083379</v>
      </c>
      <c r="U1541" s="18">
        <v>1</v>
      </c>
    </row>
    <row r="1542" spans="1:21" ht="15.6" x14ac:dyDescent="0.3">
      <c r="A1542" s="2">
        <v>3397</v>
      </c>
      <c r="B1542" s="3">
        <v>46236</v>
      </c>
      <c r="C1542" s="4">
        <f t="shared" si="196"/>
        <v>2026</v>
      </c>
      <c r="D1542" s="5">
        <f t="shared" si="197"/>
        <v>3</v>
      </c>
      <c r="E1542" s="4">
        <f t="shared" si="198"/>
        <v>8</v>
      </c>
      <c r="F1542" s="3" t="str">
        <f t="shared" si="199"/>
        <v>Aug</v>
      </c>
      <c r="G1542" s="4" t="s">
        <v>20</v>
      </c>
      <c r="H1542" s="4" t="s">
        <v>21</v>
      </c>
      <c r="I1542" s="4" t="s">
        <v>2</v>
      </c>
      <c r="J1542" s="4" t="s">
        <v>3</v>
      </c>
      <c r="K1542" s="4" t="s">
        <v>4</v>
      </c>
      <c r="L1542" s="4" t="s">
        <v>5</v>
      </c>
      <c r="M1542" s="6">
        <v>1</v>
      </c>
      <c r="N1542" s="7">
        <v>79.849999999999994</v>
      </c>
      <c r="O1542" s="8">
        <v>0.1</v>
      </c>
      <c r="P1542" s="7">
        <v>43.11</v>
      </c>
      <c r="Q1542" s="7">
        <f t="shared" si="192"/>
        <v>71.864999999999995</v>
      </c>
      <c r="R1542" s="7">
        <f t="shared" si="193"/>
        <v>43.11</v>
      </c>
      <c r="S1542" s="7">
        <f t="shared" si="194"/>
        <v>28.754999999999995</v>
      </c>
      <c r="T1542" s="9">
        <f t="shared" si="195"/>
        <v>0.40012523481527862</v>
      </c>
      <c r="U1542" s="10">
        <v>1</v>
      </c>
    </row>
    <row r="1543" spans="1:21" ht="15.6" x14ac:dyDescent="0.3">
      <c r="A1543" s="11">
        <v>4556</v>
      </c>
      <c r="B1543" s="12">
        <v>46236</v>
      </c>
      <c r="C1543" s="4">
        <f t="shared" si="196"/>
        <v>2026</v>
      </c>
      <c r="D1543" s="5">
        <f t="shared" si="197"/>
        <v>3</v>
      </c>
      <c r="E1543" s="4">
        <f t="shared" si="198"/>
        <v>8</v>
      </c>
      <c r="F1543" s="3" t="str">
        <f t="shared" si="199"/>
        <v>Aug</v>
      </c>
      <c r="G1543" s="13" t="s">
        <v>0</v>
      </c>
      <c r="H1543" s="13" t="s">
        <v>50</v>
      </c>
      <c r="I1543" s="13" t="s">
        <v>2</v>
      </c>
      <c r="J1543" s="13" t="s">
        <v>3</v>
      </c>
      <c r="K1543" s="13" t="s">
        <v>14</v>
      </c>
      <c r="L1543" s="13" t="s">
        <v>32</v>
      </c>
      <c r="M1543" s="14">
        <v>2</v>
      </c>
      <c r="N1543" s="15">
        <v>46.44</v>
      </c>
      <c r="O1543" s="16">
        <v>0</v>
      </c>
      <c r="P1543" s="15">
        <v>18.489999999999998</v>
      </c>
      <c r="Q1543" s="15">
        <f t="shared" si="192"/>
        <v>92.88</v>
      </c>
      <c r="R1543" s="15">
        <f t="shared" si="193"/>
        <v>36.979999999999997</v>
      </c>
      <c r="S1543" s="15">
        <f t="shared" si="194"/>
        <v>55.9</v>
      </c>
      <c r="T1543" s="17">
        <f t="shared" si="195"/>
        <v>0.60185185185185186</v>
      </c>
      <c r="U1543" s="18">
        <v>1</v>
      </c>
    </row>
    <row r="1544" spans="1:21" ht="15.6" x14ac:dyDescent="0.3">
      <c r="A1544" s="2">
        <v>4614</v>
      </c>
      <c r="B1544" s="3">
        <v>46236</v>
      </c>
      <c r="C1544" s="4">
        <f t="shared" si="196"/>
        <v>2026</v>
      </c>
      <c r="D1544" s="5">
        <f t="shared" si="197"/>
        <v>3</v>
      </c>
      <c r="E1544" s="4">
        <f t="shared" si="198"/>
        <v>8</v>
      </c>
      <c r="F1544" s="3" t="str">
        <f t="shared" si="199"/>
        <v>Aug</v>
      </c>
      <c r="G1544" s="4" t="s">
        <v>20</v>
      </c>
      <c r="H1544" s="4" t="s">
        <v>33</v>
      </c>
      <c r="I1544" s="4" t="s">
        <v>19</v>
      </c>
      <c r="J1544" s="4" t="s">
        <v>3</v>
      </c>
      <c r="K1544" s="4" t="s">
        <v>4</v>
      </c>
      <c r="L1544" s="4" t="s">
        <v>22</v>
      </c>
      <c r="M1544" s="6">
        <v>2</v>
      </c>
      <c r="N1544" s="7">
        <v>50.44</v>
      </c>
      <c r="O1544" s="8">
        <v>0</v>
      </c>
      <c r="P1544" s="7">
        <v>22.99</v>
      </c>
      <c r="Q1544" s="7">
        <f t="shared" si="192"/>
        <v>100.88</v>
      </c>
      <c r="R1544" s="7">
        <f t="shared" si="193"/>
        <v>45.98</v>
      </c>
      <c r="S1544" s="7">
        <f t="shared" si="194"/>
        <v>54.9</v>
      </c>
      <c r="T1544" s="9">
        <f t="shared" si="195"/>
        <v>0.54421094369547984</v>
      </c>
      <c r="U1544" s="10">
        <v>1</v>
      </c>
    </row>
    <row r="1545" spans="1:21" ht="15.6" x14ac:dyDescent="0.3">
      <c r="A1545" s="11">
        <v>4999</v>
      </c>
      <c r="B1545" s="12">
        <v>46236</v>
      </c>
      <c r="C1545" s="4">
        <f t="shared" si="196"/>
        <v>2026</v>
      </c>
      <c r="D1545" s="5">
        <f t="shared" si="197"/>
        <v>3</v>
      </c>
      <c r="E1545" s="4">
        <f t="shared" si="198"/>
        <v>8</v>
      </c>
      <c r="F1545" s="3" t="str">
        <f t="shared" si="199"/>
        <v>Aug</v>
      </c>
      <c r="G1545" s="13" t="s">
        <v>20</v>
      </c>
      <c r="H1545" s="13" t="s">
        <v>33</v>
      </c>
      <c r="I1545" s="13" t="s">
        <v>2</v>
      </c>
      <c r="J1545" s="13" t="s">
        <v>3</v>
      </c>
      <c r="K1545" s="13" t="s">
        <v>4</v>
      </c>
      <c r="L1545" s="13" t="s">
        <v>5</v>
      </c>
      <c r="M1545" s="14">
        <v>2</v>
      </c>
      <c r="N1545" s="15">
        <v>81.38</v>
      </c>
      <c r="O1545" s="16">
        <v>0</v>
      </c>
      <c r="P1545" s="15">
        <v>42.19</v>
      </c>
      <c r="Q1545" s="15">
        <f t="shared" si="192"/>
        <v>162.76</v>
      </c>
      <c r="R1545" s="15">
        <f t="shared" si="193"/>
        <v>84.38</v>
      </c>
      <c r="S1545" s="15">
        <f t="shared" si="194"/>
        <v>78.38</v>
      </c>
      <c r="T1545" s="17">
        <f t="shared" si="195"/>
        <v>0.4815679528139592</v>
      </c>
      <c r="U1545" s="18">
        <v>1</v>
      </c>
    </row>
    <row r="1546" spans="1:21" ht="15.6" x14ac:dyDescent="0.3">
      <c r="A1546" s="2">
        <v>207</v>
      </c>
      <c r="B1546" s="3">
        <v>46237</v>
      </c>
      <c r="C1546" s="4">
        <f t="shared" si="196"/>
        <v>2026</v>
      </c>
      <c r="D1546" s="5">
        <f t="shared" si="197"/>
        <v>3</v>
      </c>
      <c r="E1546" s="4">
        <f t="shared" si="198"/>
        <v>8</v>
      </c>
      <c r="F1546" s="3" t="str">
        <f t="shared" si="199"/>
        <v>Aug</v>
      </c>
      <c r="G1546" s="4" t="s">
        <v>11</v>
      </c>
      <c r="H1546" s="4" t="s">
        <v>52</v>
      </c>
      <c r="I1546" s="4" t="s">
        <v>2</v>
      </c>
      <c r="J1546" s="4" t="s">
        <v>3</v>
      </c>
      <c r="K1546" s="4" t="s">
        <v>34</v>
      </c>
      <c r="L1546" s="4" t="s">
        <v>35</v>
      </c>
      <c r="M1546" s="6">
        <v>1</v>
      </c>
      <c r="N1546" s="7">
        <v>41.3</v>
      </c>
      <c r="O1546" s="8">
        <v>0</v>
      </c>
      <c r="P1546" s="7">
        <v>14.52</v>
      </c>
      <c r="Q1546" s="7">
        <f t="shared" si="192"/>
        <v>41.3</v>
      </c>
      <c r="R1546" s="7">
        <f t="shared" si="193"/>
        <v>14.52</v>
      </c>
      <c r="S1546" s="7">
        <f t="shared" si="194"/>
        <v>26.779999999999998</v>
      </c>
      <c r="T1546" s="9">
        <f t="shared" si="195"/>
        <v>0.64842615012106541</v>
      </c>
      <c r="U1546" s="10">
        <v>1</v>
      </c>
    </row>
    <row r="1547" spans="1:21" ht="15.6" x14ac:dyDescent="0.3">
      <c r="A1547" s="11">
        <v>295</v>
      </c>
      <c r="B1547" s="12">
        <v>46237</v>
      </c>
      <c r="C1547" s="4">
        <f t="shared" si="196"/>
        <v>2026</v>
      </c>
      <c r="D1547" s="5">
        <f t="shared" si="197"/>
        <v>3</v>
      </c>
      <c r="E1547" s="4">
        <f t="shared" si="198"/>
        <v>8</v>
      </c>
      <c r="F1547" s="3" t="str">
        <f t="shared" si="199"/>
        <v>Aug</v>
      </c>
      <c r="G1547" s="13" t="s">
        <v>20</v>
      </c>
      <c r="H1547" s="13" t="s">
        <v>33</v>
      </c>
      <c r="I1547" s="13" t="s">
        <v>28</v>
      </c>
      <c r="J1547" s="13" t="s">
        <v>3</v>
      </c>
      <c r="K1547" s="13" t="s">
        <v>14</v>
      </c>
      <c r="L1547" s="13" t="s">
        <v>15</v>
      </c>
      <c r="M1547" s="14">
        <v>2</v>
      </c>
      <c r="N1547" s="15">
        <v>36.15</v>
      </c>
      <c r="O1547" s="16">
        <v>0.1</v>
      </c>
      <c r="P1547" s="15">
        <v>13.19</v>
      </c>
      <c r="Q1547" s="15">
        <f t="shared" si="192"/>
        <v>65.069999999999993</v>
      </c>
      <c r="R1547" s="15">
        <f t="shared" si="193"/>
        <v>26.38</v>
      </c>
      <c r="S1547" s="15">
        <f t="shared" si="194"/>
        <v>38.69</v>
      </c>
      <c r="T1547" s="17">
        <f t="shared" si="195"/>
        <v>0.59459044106347014</v>
      </c>
      <c r="U1547" s="18">
        <v>1</v>
      </c>
    </row>
    <row r="1548" spans="1:21" ht="15.6" x14ac:dyDescent="0.3">
      <c r="A1548" s="2">
        <v>657</v>
      </c>
      <c r="B1548" s="3">
        <v>46237</v>
      </c>
      <c r="C1548" s="4">
        <f t="shared" si="196"/>
        <v>2026</v>
      </c>
      <c r="D1548" s="5">
        <f t="shared" si="197"/>
        <v>3</v>
      </c>
      <c r="E1548" s="4">
        <f t="shared" si="198"/>
        <v>8</v>
      </c>
      <c r="F1548" s="3" t="str">
        <f t="shared" si="199"/>
        <v>Aug</v>
      </c>
      <c r="G1548" s="4" t="s">
        <v>6</v>
      </c>
      <c r="H1548" s="4" t="s">
        <v>43</v>
      </c>
      <c r="I1548" s="4" t="s">
        <v>2</v>
      </c>
      <c r="J1548" s="4" t="s">
        <v>3</v>
      </c>
      <c r="K1548" s="4" t="s">
        <v>14</v>
      </c>
      <c r="L1548" s="4" t="s">
        <v>44</v>
      </c>
      <c r="M1548" s="6">
        <v>3</v>
      </c>
      <c r="N1548" s="7">
        <v>132.59</v>
      </c>
      <c r="O1548" s="8">
        <v>0.1</v>
      </c>
      <c r="P1548" s="7">
        <v>66.040000000000006</v>
      </c>
      <c r="Q1548" s="7">
        <f t="shared" si="192"/>
        <v>357.99299999999999</v>
      </c>
      <c r="R1548" s="7">
        <f t="shared" si="193"/>
        <v>198.12</v>
      </c>
      <c r="S1548" s="7">
        <f t="shared" si="194"/>
        <v>159.87299999999999</v>
      </c>
      <c r="T1548" s="9">
        <f t="shared" si="195"/>
        <v>0.44658135773604507</v>
      </c>
      <c r="U1548" s="10">
        <v>1</v>
      </c>
    </row>
    <row r="1549" spans="1:21" ht="15.6" x14ac:dyDescent="0.3">
      <c r="A1549" s="11">
        <v>694</v>
      </c>
      <c r="B1549" s="12">
        <v>46237</v>
      </c>
      <c r="C1549" s="4">
        <f t="shared" si="196"/>
        <v>2026</v>
      </c>
      <c r="D1549" s="5">
        <f t="shared" si="197"/>
        <v>3</v>
      </c>
      <c r="E1549" s="4">
        <f t="shared" si="198"/>
        <v>8</v>
      </c>
      <c r="F1549" s="3" t="str">
        <f t="shared" si="199"/>
        <v>Aug</v>
      </c>
      <c r="G1549" s="13" t="s">
        <v>11</v>
      </c>
      <c r="H1549" s="13" t="s">
        <v>18</v>
      </c>
      <c r="I1549" s="13" t="s">
        <v>2</v>
      </c>
      <c r="J1549" s="13" t="s">
        <v>13</v>
      </c>
      <c r="K1549" s="13" t="s">
        <v>9</v>
      </c>
      <c r="L1549" s="13" t="s">
        <v>17</v>
      </c>
      <c r="M1549" s="14">
        <v>3</v>
      </c>
      <c r="N1549" s="15">
        <v>144</v>
      </c>
      <c r="O1549" s="16">
        <v>0</v>
      </c>
      <c r="P1549" s="15">
        <v>78.89</v>
      </c>
      <c r="Q1549" s="15">
        <f t="shared" si="192"/>
        <v>432</v>
      </c>
      <c r="R1549" s="15">
        <f t="shared" si="193"/>
        <v>236.67000000000002</v>
      </c>
      <c r="S1549" s="15">
        <f t="shared" si="194"/>
        <v>195.32999999999998</v>
      </c>
      <c r="T1549" s="17">
        <f t="shared" si="195"/>
        <v>0.45215277777777774</v>
      </c>
      <c r="U1549" s="18">
        <v>1</v>
      </c>
    </row>
    <row r="1550" spans="1:21" ht="15.6" x14ac:dyDescent="0.3">
      <c r="A1550" s="2">
        <v>1187</v>
      </c>
      <c r="B1550" s="3">
        <v>46237</v>
      </c>
      <c r="C1550" s="4">
        <f t="shared" si="196"/>
        <v>2026</v>
      </c>
      <c r="D1550" s="5">
        <f t="shared" si="197"/>
        <v>3</v>
      </c>
      <c r="E1550" s="4">
        <f t="shared" si="198"/>
        <v>8</v>
      </c>
      <c r="F1550" s="3" t="str">
        <f t="shared" si="199"/>
        <v>Aug</v>
      </c>
      <c r="G1550" s="4" t="s">
        <v>0</v>
      </c>
      <c r="H1550" s="4" t="s">
        <v>1</v>
      </c>
      <c r="I1550" s="4" t="s">
        <v>2</v>
      </c>
      <c r="J1550" s="4" t="s">
        <v>3</v>
      </c>
      <c r="K1550" s="4" t="s">
        <v>14</v>
      </c>
      <c r="L1550" s="4" t="s">
        <v>32</v>
      </c>
      <c r="M1550" s="6">
        <v>2</v>
      </c>
      <c r="N1550" s="7">
        <v>45.45</v>
      </c>
      <c r="O1550" s="8">
        <v>0.05</v>
      </c>
      <c r="P1550" s="7">
        <v>18.829999999999998</v>
      </c>
      <c r="Q1550" s="7">
        <f t="shared" si="192"/>
        <v>86.355000000000004</v>
      </c>
      <c r="R1550" s="7">
        <f t="shared" si="193"/>
        <v>37.659999999999997</v>
      </c>
      <c r="S1550" s="7">
        <f t="shared" si="194"/>
        <v>48.695000000000007</v>
      </c>
      <c r="T1550" s="9">
        <f t="shared" si="195"/>
        <v>0.56389323142840608</v>
      </c>
      <c r="U1550" s="10">
        <v>1</v>
      </c>
    </row>
    <row r="1551" spans="1:21" ht="15.6" x14ac:dyDescent="0.3">
      <c r="A1551" s="11">
        <v>1915</v>
      </c>
      <c r="B1551" s="12">
        <v>46237</v>
      </c>
      <c r="C1551" s="4">
        <f t="shared" si="196"/>
        <v>2026</v>
      </c>
      <c r="D1551" s="5">
        <f t="shared" si="197"/>
        <v>3</v>
      </c>
      <c r="E1551" s="4">
        <f t="shared" si="198"/>
        <v>8</v>
      </c>
      <c r="F1551" s="3" t="str">
        <f t="shared" si="199"/>
        <v>Aug</v>
      </c>
      <c r="G1551" s="13" t="s">
        <v>6</v>
      </c>
      <c r="H1551" s="13" t="s">
        <v>27</v>
      </c>
      <c r="I1551" s="13" t="s">
        <v>2</v>
      </c>
      <c r="J1551" s="13" t="s">
        <v>3</v>
      </c>
      <c r="K1551" s="13" t="s">
        <v>4</v>
      </c>
      <c r="L1551" s="13" t="s">
        <v>26</v>
      </c>
      <c r="M1551" s="14">
        <v>1</v>
      </c>
      <c r="N1551" s="15">
        <v>41.16</v>
      </c>
      <c r="O1551" s="16">
        <v>0.05</v>
      </c>
      <c r="P1551" s="15">
        <v>16.66</v>
      </c>
      <c r="Q1551" s="15">
        <f t="shared" si="192"/>
        <v>39.101999999999997</v>
      </c>
      <c r="R1551" s="15">
        <f t="shared" si="193"/>
        <v>16.66</v>
      </c>
      <c r="S1551" s="15">
        <f t="shared" si="194"/>
        <v>22.441999999999997</v>
      </c>
      <c r="T1551" s="17">
        <f t="shared" si="195"/>
        <v>0.57393483709273174</v>
      </c>
      <c r="U1551" s="18">
        <v>1</v>
      </c>
    </row>
    <row r="1552" spans="1:21" ht="15.6" x14ac:dyDescent="0.3">
      <c r="A1552" s="2">
        <v>2156</v>
      </c>
      <c r="B1552" s="3">
        <v>46237</v>
      </c>
      <c r="C1552" s="4">
        <f t="shared" si="196"/>
        <v>2026</v>
      </c>
      <c r="D1552" s="5">
        <f t="shared" si="197"/>
        <v>3</v>
      </c>
      <c r="E1552" s="4">
        <f t="shared" si="198"/>
        <v>8</v>
      </c>
      <c r="F1552" s="3" t="str">
        <f t="shared" si="199"/>
        <v>Aug</v>
      </c>
      <c r="G1552" s="4" t="s">
        <v>0</v>
      </c>
      <c r="H1552" s="4" t="s">
        <v>1</v>
      </c>
      <c r="I1552" s="4" t="s">
        <v>19</v>
      </c>
      <c r="J1552" s="4" t="s">
        <v>3</v>
      </c>
      <c r="K1552" s="4" t="s">
        <v>14</v>
      </c>
      <c r="L1552" s="4" t="s">
        <v>48</v>
      </c>
      <c r="M1552" s="6">
        <v>1</v>
      </c>
      <c r="N1552" s="7">
        <v>162.78</v>
      </c>
      <c r="O1552" s="8">
        <v>0</v>
      </c>
      <c r="P1552" s="7">
        <v>85.08</v>
      </c>
      <c r="Q1552" s="7">
        <f t="shared" si="192"/>
        <v>162.78</v>
      </c>
      <c r="R1552" s="7">
        <f t="shared" si="193"/>
        <v>85.08</v>
      </c>
      <c r="S1552" s="7">
        <f t="shared" si="194"/>
        <v>77.7</v>
      </c>
      <c r="T1552" s="9">
        <f t="shared" si="195"/>
        <v>0.47733136748986366</v>
      </c>
      <c r="U1552" s="10">
        <v>1</v>
      </c>
    </row>
    <row r="1553" spans="1:21" ht="15.6" x14ac:dyDescent="0.3">
      <c r="A1553" s="11">
        <v>2539</v>
      </c>
      <c r="B1553" s="12">
        <v>46237</v>
      </c>
      <c r="C1553" s="4">
        <f t="shared" si="196"/>
        <v>2026</v>
      </c>
      <c r="D1553" s="5">
        <f t="shared" si="197"/>
        <v>3</v>
      </c>
      <c r="E1553" s="4">
        <f t="shared" si="198"/>
        <v>8</v>
      </c>
      <c r="F1553" s="3" t="str">
        <f t="shared" si="199"/>
        <v>Aug</v>
      </c>
      <c r="G1553" s="13" t="s">
        <v>11</v>
      </c>
      <c r="H1553" s="13" t="s">
        <v>52</v>
      </c>
      <c r="I1553" s="13" t="s">
        <v>19</v>
      </c>
      <c r="J1553" s="13" t="s">
        <v>13</v>
      </c>
      <c r="K1553" s="13" t="s">
        <v>4</v>
      </c>
      <c r="L1553" s="13" t="s">
        <v>5</v>
      </c>
      <c r="M1553" s="14">
        <v>1</v>
      </c>
      <c r="N1553" s="15">
        <v>80.040000000000006</v>
      </c>
      <c r="O1553" s="16">
        <v>0.1</v>
      </c>
      <c r="P1553" s="15">
        <v>41.88</v>
      </c>
      <c r="Q1553" s="15">
        <f t="shared" si="192"/>
        <v>72.036000000000001</v>
      </c>
      <c r="R1553" s="15">
        <f t="shared" si="193"/>
        <v>41.88</v>
      </c>
      <c r="S1553" s="15">
        <f t="shared" si="194"/>
        <v>30.155999999999999</v>
      </c>
      <c r="T1553" s="17">
        <f t="shared" si="195"/>
        <v>0.41862402132267196</v>
      </c>
      <c r="U1553" s="18">
        <v>1</v>
      </c>
    </row>
    <row r="1554" spans="1:21" ht="15.6" x14ac:dyDescent="0.3">
      <c r="A1554" s="2">
        <v>3803</v>
      </c>
      <c r="B1554" s="3">
        <v>46237</v>
      </c>
      <c r="C1554" s="4">
        <f t="shared" si="196"/>
        <v>2026</v>
      </c>
      <c r="D1554" s="5">
        <f t="shared" si="197"/>
        <v>3</v>
      </c>
      <c r="E1554" s="4">
        <f t="shared" si="198"/>
        <v>8</v>
      </c>
      <c r="F1554" s="3" t="str">
        <f t="shared" si="199"/>
        <v>Aug</v>
      </c>
      <c r="G1554" s="4" t="s">
        <v>11</v>
      </c>
      <c r="H1554" s="4" t="s">
        <v>25</v>
      </c>
      <c r="I1554" s="4" t="s">
        <v>2</v>
      </c>
      <c r="J1554" s="4" t="s">
        <v>13</v>
      </c>
      <c r="K1554" s="4" t="s">
        <v>9</v>
      </c>
      <c r="L1554" s="4" t="s">
        <v>10</v>
      </c>
      <c r="M1554" s="6">
        <v>1</v>
      </c>
      <c r="N1554" s="7">
        <v>90.21</v>
      </c>
      <c r="O1554" s="8">
        <v>0</v>
      </c>
      <c r="P1554" s="7">
        <v>46.31</v>
      </c>
      <c r="Q1554" s="7">
        <f t="shared" si="192"/>
        <v>90.21</v>
      </c>
      <c r="R1554" s="7">
        <f t="shared" si="193"/>
        <v>46.31</v>
      </c>
      <c r="S1554" s="7">
        <f t="shared" si="194"/>
        <v>43.899999999999991</v>
      </c>
      <c r="T1554" s="9">
        <f t="shared" si="195"/>
        <v>0.48664227912648261</v>
      </c>
      <c r="U1554" s="10">
        <v>1</v>
      </c>
    </row>
    <row r="1555" spans="1:21" ht="15.6" x14ac:dyDescent="0.3">
      <c r="A1555" s="11">
        <v>100</v>
      </c>
      <c r="B1555" s="12">
        <v>46238</v>
      </c>
      <c r="C1555" s="4">
        <f t="shared" si="196"/>
        <v>2026</v>
      </c>
      <c r="D1555" s="5">
        <f t="shared" si="197"/>
        <v>3</v>
      </c>
      <c r="E1555" s="4">
        <f t="shared" si="198"/>
        <v>8</v>
      </c>
      <c r="F1555" s="3" t="str">
        <f t="shared" si="199"/>
        <v>Aug</v>
      </c>
      <c r="G1555" s="13" t="s">
        <v>0</v>
      </c>
      <c r="H1555" s="13" t="s">
        <v>36</v>
      </c>
      <c r="I1555" s="13" t="s">
        <v>19</v>
      </c>
      <c r="J1555" s="13" t="s">
        <v>16</v>
      </c>
      <c r="K1555" s="13" t="s">
        <v>14</v>
      </c>
      <c r="L1555" s="13" t="s">
        <v>44</v>
      </c>
      <c r="M1555" s="14">
        <v>1</v>
      </c>
      <c r="N1555" s="15">
        <v>133.6</v>
      </c>
      <c r="O1555" s="16">
        <v>0.1</v>
      </c>
      <c r="P1555" s="15">
        <v>67.3</v>
      </c>
      <c r="Q1555" s="15">
        <f t="shared" si="192"/>
        <v>120.24</v>
      </c>
      <c r="R1555" s="15">
        <f t="shared" si="193"/>
        <v>67.3</v>
      </c>
      <c r="S1555" s="15">
        <f t="shared" si="194"/>
        <v>52.94</v>
      </c>
      <c r="T1555" s="17">
        <f t="shared" si="195"/>
        <v>0.44028609447771122</v>
      </c>
      <c r="U1555" s="18">
        <v>1</v>
      </c>
    </row>
    <row r="1556" spans="1:21" ht="15.6" x14ac:dyDescent="0.3">
      <c r="A1556" s="2">
        <v>118</v>
      </c>
      <c r="B1556" s="3">
        <v>46238</v>
      </c>
      <c r="C1556" s="4">
        <f t="shared" si="196"/>
        <v>2026</v>
      </c>
      <c r="D1556" s="5">
        <f t="shared" si="197"/>
        <v>3</v>
      </c>
      <c r="E1556" s="4">
        <f t="shared" si="198"/>
        <v>8</v>
      </c>
      <c r="F1556" s="3" t="str">
        <f t="shared" si="199"/>
        <v>Aug</v>
      </c>
      <c r="G1556" s="4" t="s">
        <v>20</v>
      </c>
      <c r="H1556" s="4" t="s">
        <v>21</v>
      </c>
      <c r="I1556" s="4" t="s">
        <v>2</v>
      </c>
      <c r="J1556" s="4" t="s">
        <v>3</v>
      </c>
      <c r="K1556" s="4" t="s">
        <v>14</v>
      </c>
      <c r="L1556" s="4" t="s">
        <v>32</v>
      </c>
      <c r="M1556" s="6">
        <v>1</v>
      </c>
      <c r="N1556" s="7">
        <v>47.53</v>
      </c>
      <c r="O1556" s="8">
        <v>0</v>
      </c>
      <c r="P1556" s="7">
        <v>18.04</v>
      </c>
      <c r="Q1556" s="7">
        <f t="shared" si="192"/>
        <v>47.53</v>
      </c>
      <c r="R1556" s="7">
        <f t="shared" si="193"/>
        <v>18.04</v>
      </c>
      <c r="S1556" s="7">
        <f t="shared" si="194"/>
        <v>29.490000000000002</v>
      </c>
      <c r="T1556" s="9">
        <f t="shared" si="195"/>
        <v>0.62045024195245113</v>
      </c>
      <c r="U1556" s="10">
        <v>1</v>
      </c>
    </row>
    <row r="1557" spans="1:21" ht="15.6" x14ac:dyDescent="0.3">
      <c r="A1557" s="11">
        <v>220</v>
      </c>
      <c r="B1557" s="12">
        <v>46238</v>
      </c>
      <c r="C1557" s="4">
        <f t="shared" si="196"/>
        <v>2026</v>
      </c>
      <c r="D1557" s="5">
        <f t="shared" si="197"/>
        <v>3</v>
      </c>
      <c r="E1557" s="4">
        <f t="shared" si="198"/>
        <v>8</v>
      </c>
      <c r="F1557" s="3" t="str">
        <f t="shared" si="199"/>
        <v>Aug</v>
      </c>
      <c r="G1557" s="13" t="s">
        <v>0</v>
      </c>
      <c r="H1557" s="13" t="s">
        <v>50</v>
      </c>
      <c r="I1557" s="13" t="s">
        <v>2</v>
      </c>
      <c r="J1557" s="13" t="s">
        <v>3</v>
      </c>
      <c r="K1557" s="13" t="s">
        <v>14</v>
      </c>
      <c r="L1557" s="13" t="s">
        <v>32</v>
      </c>
      <c r="M1557" s="14">
        <v>2</v>
      </c>
      <c r="N1557" s="15">
        <v>46.71</v>
      </c>
      <c r="O1557" s="16">
        <v>0</v>
      </c>
      <c r="P1557" s="15">
        <v>18.41</v>
      </c>
      <c r="Q1557" s="15">
        <f t="shared" si="192"/>
        <v>93.42</v>
      </c>
      <c r="R1557" s="15">
        <f t="shared" si="193"/>
        <v>36.82</v>
      </c>
      <c r="S1557" s="15">
        <f t="shared" si="194"/>
        <v>56.6</v>
      </c>
      <c r="T1557" s="17">
        <f t="shared" si="195"/>
        <v>0.60586598158852489</v>
      </c>
      <c r="U1557" s="18">
        <v>1</v>
      </c>
    </row>
    <row r="1558" spans="1:21" ht="15.6" x14ac:dyDescent="0.3">
      <c r="A1558" s="2">
        <v>1145</v>
      </c>
      <c r="B1558" s="3">
        <v>46238</v>
      </c>
      <c r="C1558" s="4">
        <f t="shared" si="196"/>
        <v>2026</v>
      </c>
      <c r="D1558" s="5">
        <f t="shared" si="197"/>
        <v>3</v>
      </c>
      <c r="E1558" s="4">
        <f t="shared" si="198"/>
        <v>8</v>
      </c>
      <c r="F1558" s="3" t="str">
        <f t="shared" si="199"/>
        <v>Aug</v>
      </c>
      <c r="G1558" s="4" t="s">
        <v>11</v>
      </c>
      <c r="H1558" s="4" t="s">
        <v>52</v>
      </c>
      <c r="I1558" s="4" t="s">
        <v>28</v>
      </c>
      <c r="J1558" s="4" t="s">
        <v>13</v>
      </c>
      <c r="K1558" s="4" t="s">
        <v>23</v>
      </c>
      <c r="L1558" s="4" t="s">
        <v>29</v>
      </c>
      <c r="M1558" s="6">
        <v>1</v>
      </c>
      <c r="N1558" s="7">
        <v>197.26</v>
      </c>
      <c r="O1558" s="8">
        <v>0</v>
      </c>
      <c r="P1558" s="7">
        <v>104.09</v>
      </c>
      <c r="Q1558" s="7">
        <f t="shared" si="192"/>
        <v>197.26</v>
      </c>
      <c r="R1558" s="7">
        <f t="shared" si="193"/>
        <v>104.09</v>
      </c>
      <c r="S1558" s="7">
        <f t="shared" si="194"/>
        <v>93.169999999999987</v>
      </c>
      <c r="T1558" s="9">
        <f t="shared" si="195"/>
        <v>0.47232079488999285</v>
      </c>
      <c r="U1558" s="10">
        <v>1</v>
      </c>
    </row>
    <row r="1559" spans="1:21" ht="15.6" x14ac:dyDescent="0.3">
      <c r="A1559" s="11">
        <v>1289</v>
      </c>
      <c r="B1559" s="12">
        <v>46238</v>
      </c>
      <c r="C1559" s="4">
        <f t="shared" si="196"/>
        <v>2026</v>
      </c>
      <c r="D1559" s="5">
        <f t="shared" si="197"/>
        <v>3</v>
      </c>
      <c r="E1559" s="4">
        <f t="shared" si="198"/>
        <v>8</v>
      </c>
      <c r="F1559" s="3" t="str">
        <f t="shared" si="199"/>
        <v>Aug</v>
      </c>
      <c r="G1559" s="13" t="s">
        <v>11</v>
      </c>
      <c r="H1559" s="13" t="s">
        <v>52</v>
      </c>
      <c r="I1559" s="13" t="s">
        <v>28</v>
      </c>
      <c r="J1559" s="13" t="s">
        <v>13</v>
      </c>
      <c r="K1559" s="13" t="s">
        <v>9</v>
      </c>
      <c r="L1559" s="13" t="s">
        <v>46</v>
      </c>
      <c r="M1559" s="14">
        <v>1</v>
      </c>
      <c r="N1559" s="15">
        <v>70.56</v>
      </c>
      <c r="O1559" s="16">
        <v>0</v>
      </c>
      <c r="P1559" s="15">
        <v>32.11</v>
      </c>
      <c r="Q1559" s="15">
        <f t="shared" si="192"/>
        <v>70.56</v>
      </c>
      <c r="R1559" s="15">
        <f t="shared" si="193"/>
        <v>32.11</v>
      </c>
      <c r="S1559" s="15">
        <f t="shared" si="194"/>
        <v>38.450000000000003</v>
      </c>
      <c r="T1559" s="17">
        <f t="shared" si="195"/>
        <v>0.54492630385487528</v>
      </c>
      <c r="U1559" s="18">
        <v>1</v>
      </c>
    </row>
    <row r="1560" spans="1:21" ht="15.6" x14ac:dyDescent="0.3">
      <c r="A1560" s="2">
        <v>1411</v>
      </c>
      <c r="B1560" s="3">
        <v>46238</v>
      </c>
      <c r="C1560" s="4">
        <f t="shared" si="196"/>
        <v>2026</v>
      </c>
      <c r="D1560" s="5">
        <f t="shared" si="197"/>
        <v>3</v>
      </c>
      <c r="E1560" s="4">
        <f t="shared" si="198"/>
        <v>8</v>
      </c>
      <c r="F1560" s="3" t="str">
        <f t="shared" si="199"/>
        <v>Aug</v>
      </c>
      <c r="G1560" s="4" t="s">
        <v>6</v>
      </c>
      <c r="H1560" s="4" t="s">
        <v>43</v>
      </c>
      <c r="I1560" s="4" t="s">
        <v>2</v>
      </c>
      <c r="J1560" s="4" t="s">
        <v>16</v>
      </c>
      <c r="K1560" s="4" t="s">
        <v>34</v>
      </c>
      <c r="L1560" s="4" t="s">
        <v>42</v>
      </c>
      <c r="M1560" s="6">
        <v>1</v>
      </c>
      <c r="N1560" s="7">
        <v>36.58</v>
      </c>
      <c r="O1560" s="8">
        <v>0</v>
      </c>
      <c r="P1560" s="7">
        <v>13.98</v>
      </c>
      <c r="Q1560" s="7">
        <f t="shared" si="192"/>
        <v>36.58</v>
      </c>
      <c r="R1560" s="7">
        <f t="shared" si="193"/>
        <v>13.98</v>
      </c>
      <c r="S1560" s="7">
        <f t="shared" si="194"/>
        <v>22.599999999999998</v>
      </c>
      <c r="T1560" s="9">
        <f t="shared" si="195"/>
        <v>0.61782394751230174</v>
      </c>
      <c r="U1560" s="10">
        <v>1</v>
      </c>
    </row>
    <row r="1561" spans="1:21" ht="15.6" x14ac:dyDescent="0.3">
      <c r="A1561" s="11">
        <v>1799</v>
      </c>
      <c r="B1561" s="12">
        <v>46238</v>
      </c>
      <c r="C1561" s="4">
        <f t="shared" si="196"/>
        <v>2026</v>
      </c>
      <c r="D1561" s="5">
        <f t="shared" si="197"/>
        <v>3</v>
      </c>
      <c r="E1561" s="4">
        <f t="shared" si="198"/>
        <v>8</v>
      </c>
      <c r="F1561" s="3" t="str">
        <f t="shared" si="199"/>
        <v>Aug</v>
      </c>
      <c r="G1561" s="13" t="s">
        <v>20</v>
      </c>
      <c r="H1561" s="13" t="s">
        <v>47</v>
      </c>
      <c r="I1561" s="13" t="s">
        <v>8</v>
      </c>
      <c r="J1561" s="13" t="s">
        <v>16</v>
      </c>
      <c r="K1561" s="13" t="s">
        <v>4</v>
      </c>
      <c r="L1561" s="13" t="s">
        <v>5</v>
      </c>
      <c r="M1561" s="14">
        <v>4</v>
      </c>
      <c r="N1561" s="15">
        <v>82.98</v>
      </c>
      <c r="O1561" s="16">
        <v>0.05</v>
      </c>
      <c r="P1561" s="15">
        <v>43.79</v>
      </c>
      <c r="Q1561" s="15">
        <f t="shared" si="192"/>
        <v>315.32400000000001</v>
      </c>
      <c r="R1561" s="15">
        <f t="shared" si="193"/>
        <v>175.16</v>
      </c>
      <c r="S1561" s="15">
        <f t="shared" si="194"/>
        <v>140.16400000000002</v>
      </c>
      <c r="T1561" s="17">
        <f t="shared" si="195"/>
        <v>0.44450787126891711</v>
      </c>
      <c r="U1561" s="18">
        <v>1</v>
      </c>
    </row>
    <row r="1562" spans="1:21" ht="15.6" x14ac:dyDescent="0.3">
      <c r="A1562" s="2">
        <v>1871</v>
      </c>
      <c r="B1562" s="3">
        <v>46238</v>
      </c>
      <c r="C1562" s="4">
        <f t="shared" si="196"/>
        <v>2026</v>
      </c>
      <c r="D1562" s="5">
        <f t="shared" si="197"/>
        <v>3</v>
      </c>
      <c r="E1562" s="4">
        <f t="shared" si="198"/>
        <v>8</v>
      </c>
      <c r="F1562" s="3" t="str">
        <f t="shared" si="199"/>
        <v>Aug</v>
      </c>
      <c r="G1562" s="4" t="s">
        <v>0</v>
      </c>
      <c r="H1562" s="4" t="s">
        <v>1</v>
      </c>
      <c r="I1562" s="4" t="s">
        <v>2</v>
      </c>
      <c r="J1562" s="4" t="s">
        <v>13</v>
      </c>
      <c r="K1562" s="4" t="s">
        <v>4</v>
      </c>
      <c r="L1562" s="4" t="s">
        <v>26</v>
      </c>
      <c r="M1562" s="6">
        <v>1</v>
      </c>
      <c r="N1562" s="7">
        <v>41.25</v>
      </c>
      <c r="O1562" s="8">
        <v>0</v>
      </c>
      <c r="P1562" s="7">
        <v>17.02</v>
      </c>
      <c r="Q1562" s="7">
        <f t="shared" si="192"/>
        <v>41.25</v>
      </c>
      <c r="R1562" s="7">
        <f t="shared" si="193"/>
        <v>17.02</v>
      </c>
      <c r="S1562" s="7">
        <f t="shared" si="194"/>
        <v>24.23</v>
      </c>
      <c r="T1562" s="9">
        <f t="shared" si="195"/>
        <v>0.58739393939393936</v>
      </c>
      <c r="U1562" s="10">
        <v>1</v>
      </c>
    </row>
    <row r="1563" spans="1:21" ht="15.6" x14ac:dyDescent="0.3">
      <c r="A1563" s="11">
        <v>4180</v>
      </c>
      <c r="B1563" s="12">
        <v>46238</v>
      </c>
      <c r="C1563" s="4">
        <f t="shared" si="196"/>
        <v>2026</v>
      </c>
      <c r="D1563" s="5">
        <f t="shared" si="197"/>
        <v>3</v>
      </c>
      <c r="E1563" s="4">
        <f t="shared" si="198"/>
        <v>8</v>
      </c>
      <c r="F1563" s="3" t="str">
        <f t="shared" si="199"/>
        <v>Aug</v>
      </c>
      <c r="G1563" s="13" t="s">
        <v>11</v>
      </c>
      <c r="H1563" s="13" t="s">
        <v>18</v>
      </c>
      <c r="I1563" s="13" t="s">
        <v>2</v>
      </c>
      <c r="J1563" s="13" t="s">
        <v>3</v>
      </c>
      <c r="K1563" s="13" t="s">
        <v>4</v>
      </c>
      <c r="L1563" s="13" t="s">
        <v>30</v>
      </c>
      <c r="M1563" s="14">
        <v>1</v>
      </c>
      <c r="N1563" s="15">
        <v>101.37</v>
      </c>
      <c r="O1563" s="16">
        <v>0</v>
      </c>
      <c r="P1563" s="15">
        <v>51.56</v>
      </c>
      <c r="Q1563" s="15">
        <f t="shared" si="192"/>
        <v>101.37</v>
      </c>
      <c r="R1563" s="15">
        <f t="shared" si="193"/>
        <v>51.56</v>
      </c>
      <c r="S1563" s="15">
        <f t="shared" si="194"/>
        <v>49.81</v>
      </c>
      <c r="T1563" s="17">
        <f t="shared" si="195"/>
        <v>0.49136825490776365</v>
      </c>
      <c r="U1563" s="18">
        <v>1</v>
      </c>
    </row>
    <row r="1564" spans="1:21" ht="15.6" x14ac:dyDescent="0.3">
      <c r="A1564" s="2">
        <v>4338</v>
      </c>
      <c r="B1564" s="3">
        <v>46238</v>
      </c>
      <c r="C1564" s="4">
        <f t="shared" si="196"/>
        <v>2026</v>
      </c>
      <c r="D1564" s="5">
        <f t="shared" si="197"/>
        <v>3</v>
      </c>
      <c r="E1564" s="4">
        <f t="shared" si="198"/>
        <v>8</v>
      </c>
      <c r="F1564" s="3" t="str">
        <f t="shared" si="199"/>
        <v>Aug</v>
      </c>
      <c r="G1564" s="4" t="s">
        <v>11</v>
      </c>
      <c r="H1564" s="4" t="s">
        <v>52</v>
      </c>
      <c r="I1564" s="4" t="s">
        <v>2</v>
      </c>
      <c r="J1564" s="4" t="s">
        <v>3</v>
      </c>
      <c r="K1564" s="4" t="s">
        <v>23</v>
      </c>
      <c r="L1564" s="4" t="s">
        <v>24</v>
      </c>
      <c r="M1564" s="6">
        <v>1</v>
      </c>
      <c r="N1564" s="7">
        <v>340.66</v>
      </c>
      <c r="O1564" s="8">
        <v>0.05</v>
      </c>
      <c r="P1564" s="7">
        <v>194.13</v>
      </c>
      <c r="Q1564" s="7">
        <f t="shared" si="192"/>
        <v>323.62700000000001</v>
      </c>
      <c r="R1564" s="7">
        <f t="shared" si="193"/>
        <v>194.13</v>
      </c>
      <c r="S1564" s="7">
        <f t="shared" si="194"/>
        <v>129.49700000000001</v>
      </c>
      <c r="T1564" s="9">
        <f t="shared" si="195"/>
        <v>0.40014275693931595</v>
      </c>
      <c r="U1564" s="10">
        <v>1</v>
      </c>
    </row>
    <row r="1565" spans="1:21" ht="15.6" x14ac:dyDescent="0.3">
      <c r="A1565" s="11">
        <v>4463</v>
      </c>
      <c r="B1565" s="12">
        <v>46238</v>
      </c>
      <c r="C1565" s="4">
        <f t="shared" si="196"/>
        <v>2026</v>
      </c>
      <c r="D1565" s="5">
        <f t="shared" si="197"/>
        <v>3</v>
      </c>
      <c r="E1565" s="4">
        <f t="shared" si="198"/>
        <v>8</v>
      </c>
      <c r="F1565" s="3" t="str">
        <f t="shared" si="199"/>
        <v>Aug</v>
      </c>
      <c r="G1565" s="13" t="s">
        <v>11</v>
      </c>
      <c r="H1565" s="13" t="s">
        <v>12</v>
      </c>
      <c r="I1565" s="13" t="s">
        <v>28</v>
      </c>
      <c r="J1565" s="13" t="s">
        <v>16</v>
      </c>
      <c r="K1565" s="13" t="s">
        <v>4</v>
      </c>
      <c r="L1565" s="13" t="s">
        <v>22</v>
      </c>
      <c r="M1565" s="14">
        <v>1</v>
      </c>
      <c r="N1565" s="15">
        <v>50.43</v>
      </c>
      <c r="O1565" s="16">
        <v>0.15</v>
      </c>
      <c r="P1565" s="15">
        <v>22.94</v>
      </c>
      <c r="Q1565" s="15">
        <f t="shared" si="192"/>
        <v>42.865499999999997</v>
      </c>
      <c r="R1565" s="15">
        <f t="shared" si="193"/>
        <v>22.94</v>
      </c>
      <c r="S1565" s="15">
        <f t="shared" si="194"/>
        <v>19.925499999999996</v>
      </c>
      <c r="T1565" s="17">
        <f t="shared" si="195"/>
        <v>0.46483768998378644</v>
      </c>
      <c r="U1565" s="18">
        <v>1</v>
      </c>
    </row>
    <row r="1566" spans="1:21" ht="15.6" x14ac:dyDescent="0.3">
      <c r="A1566" s="2">
        <v>382</v>
      </c>
      <c r="B1566" s="3">
        <v>46239</v>
      </c>
      <c r="C1566" s="4">
        <f t="shared" si="196"/>
        <v>2026</v>
      </c>
      <c r="D1566" s="5">
        <f t="shared" si="197"/>
        <v>3</v>
      </c>
      <c r="E1566" s="4">
        <f t="shared" si="198"/>
        <v>8</v>
      </c>
      <c r="F1566" s="3" t="str">
        <f t="shared" si="199"/>
        <v>Aug</v>
      </c>
      <c r="G1566" s="4" t="s">
        <v>20</v>
      </c>
      <c r="H1566" s="4" t="s">
        <v>33</v>
      </c>
      <c r="I1566" s="4" t="s">
        <v>2</v>
      </c>
      <c r="J1566" s="4" t="s">
        <v>13</v>
      </c>
      <c r="K1566" s="4" t="s">
        <v>34</v>
      </c>
      <c r="L1566" s="4" t="s">
        <v>35</v>
      </c>
      <c r="M1566" s="6">
        <v>1</v>
      </c>
      <c r="N1566" s="7">
        <v>40.42</v>
      </c>
      <c r="O1566" s="8">
        <v>0.05</v>
      </c>
      <c r="P1566" s="7">
        <v>14.33</v>
      </c>
      <c r="Q1566" s="7">
        <f t="shared" si="192"/>
        <v>38.399000000000001</v>
      </c>
      <c r="R1566" s="7">
        <f t="shared" si="193"/>
        <v>14.33</v>
      </c>
      <c r="S1566" s="7">
        <f t="shared" si="194"/>
        <v>24.069000000000003</v>
      </c>
      <c r="T1566" s="9">
        <f t="shared" si="195"/>
        <v>0.62681319826037141</v>
      </c>
      <c r="U1566" s="10">
        <v>1</v>
      </c>
    </row>
    <row r="1567" spans="1:21" ht="15.6" x14ac:dyDescent="0.3">
      <c r="A1567" s="11">
        <v>1011</v>
      </c>
      <c r="B1567" s="12">
        <v>46239</v>
      </c>
      <c r="C1567" s="4">
        <f t="shared" si="196"/>
        <v>2026</v>
      </c>
      <c r="D1567" s="5">
        <f t="shared" si="197"/>
        <v>3</v>
      </c>
      <c r="E1567" s="4">
        <f t="shared" si="198"/>
        <v>8</v>
      </c>
      <c r="F1567" s="3" t="str">
        <f t="shared" si="199"/>
        <v>Aug</v>
      </c>
      <c r="G1567" s="13" t="s">
        <v>0</v>
      </c>
      <c r="H1567" s="13" t="s">
        <v>1</v>
      </c>
      <c r="I1567" s="13" t="s">
        <v>2</v>
      </c>
      <c r="J1567" s="13" t="s">
        <v>13</v>
      </c>
      <c r="K1567" s="13" t="s">
        <v>4</v>
      </c>
      <c r="L1567" s="13" t="s">
        <v>22</v>
      </c>
      <c r="M1567" s="14">
        <v>1</v>
      </c>
      <c r="N1567" s="15">
        <v>51.81</v>
      </c>
      <c r="O1567" s="16">
        <v>0.05</v>
      </c>
      <c r="P1567" s="15">
        <v>22.28</v>
      </c>
      <c r="Q1567" s="15">
        <f t="shared" si="192"/>
        <v>49.219499999999996</v>
      </c>
      <c r="R1567" s="15">
        <f t="shared" si="193"/>
        <v>22.28</v>
      </c>
      <c r="S1567" s="15">
        <f t="shared" si="194"/>
        <v>26.939499999999995</v>
      </c>
      <c r="T1567" s="17">
        <f t="shared" si="195"/>
        <v>0.54733388189640275</v>
      </c>
      <c r="U1567" s="18">
        <v>1</v>
      </c>
    </row>
    <row r="1568" spans="1:21" ht="15.6" x14ac:dyDescent="0.3">
      <c r="A1568" s="2">
        <v>1148</v>
      </c>
      <c r="B1568" s="3">
        <v>46239</v>
      </c>
      <c r="C1568" s="4">
        <f t="shared" si="196"/>
        <v>2026</v>
      </c>
      <c r="D1568" s="5">
        <f t="shared" si="197"/>
        <v>3</v>
      </c>
      <c r="E1568" s="4">
        <f t="shared" si="198"/>
        <v>8</v>
      </c>
      <c r="F1568" s="3" t="str">
        <f t="shared" si="199"/>
        <v>Aug</v>
      </c>
      <c r="G1568" s="4" t="s">
        <v>11</v>
      </c>
      <c r="H1568" s="4" t="s">
        <v>12</v>
      </c>
      <c r="I1568" s="4" t="s">
        <v>19</v>
      </c>
      <c r="J1568" s="4" t="s">
        <v>13</v>
      </c>
      <c r="K1568" s="4" t="s">
        <v>34</v>
      </c>
      <c r="L1568" s="4" t="s">
        <v>42</v>
      </c>
      <c r="M1568" s="6">
        <v>3</v>
      </c>
      <c r="N1568" s="7">
        <v>35.9</v>
      </c>
      <c r="O1568" s="8">
        <v>0</v>
      </c>
      <c r="P1568" s="7">
        <v>14.11</v>
      </c>
      <c r="Q1568" s="7">
        <f t="shared" si="192"/>
        <v>107.69999999999999</v>
      </c>
      <c r="R1568" s="7">
        <f t="shared" si="193"/>
        <v>42.33</v>
      </c>
      <c r="S1568" s="7">
        <f t="shared" si="194"/>
        <v>65.36999999999999</v>
      </c>
      <c r="T1568" s="9">
        <f t="shared" si="195"/>
        <v>0.60696378830083564</v>
      </c>
      <c r="U1568" s="10">
        <v>1</v>
      </c>
    </row>
    <row r="1569" spans="1:21" ht="15.6" x14ac:dyDescent="0.3">
      <c r="A1569" s="11">
        <v>1397</v>
      </c>
      <c r="B1569" s="12">
        <v>46239</v>
      </c>
      <c r="C1569" s="4">
        <f t="shared" si="196"/>
        <v>2026</v>
      </c>
      <c r="D1569" s="5">
        <f t="shared" si="197"/>
        <v>3</v>
      </c>
      <c r="E1569" s="4">
        <f t="shared" si="198"/>
        <v>8</v>
      </c>
      <c r="F1569" s="3" t="str">
        <f t="shared" si="199"/>
        <v>Aug</v>
      </c>
      <c r="G1569" s="13" t="s">
        <v>6</v>
      </c>
      <c r="H1569" s="13" t="s">
        <v>49</v>
      </c>
      <c r="I1569" s="13" t="s">
        <v>19</v>
      </c>
      <c r="J1569" s="13" t="s">
        <v>16</v>
      </c>
      <c r="K1569" s="13" t="s">
        <v>9</v>
      </c>
      <c r="L1569" s="13" t="s">
        <v>10</v>
      </c>
      <c r="M1569" s="14">
        <v>2</v>
      </c>
      <c r="N1569" s="15">
        <v>90.27</v>
      </c>
      <c r="O1569" s="16">
        <v>0.05</v>
      </c>
      <c r="P1569" s="15">
        <v>46.38</v>
      </c>
      <c r="Q1569" s="15">
        <f t="shared" si="192"/>
        <v>171.51299999999998</v>
      </c>
      <c r="R1569" s="15">
        <f t="shared" si="193"/>
        <v>92.76</v>
      </c>
      <c r="S1569" s="15">
        <f t="shared" si="194"/>
        <v>78.752999999999972</v>
      </c>
      <c r="T1569" s="17">
        <f t="shared" si="195"/>
        <v>0.45916636056742044</v>
      </c>
      <c r="U1569" s="18">
        <v>1</v>
      </c>
    </row>
    <row r="1570" spans="1:21" ht="15.6" x14ac:dyDescent="0.3">
      <c r="A1570" s="2">
        <v>2252</v>
      </c>
      <c r="B1570" s="3">
        <v>46239</v>
      </c>
      <c r="C1570" s="4">
        <f t="shared" si="196"/>
        <v>2026</v>
      </c>
      <c r="D1570" s="5">
        <f t="shared" si="197"/>
        <v>3</v>
      </c>
      <c r="E1570" s="4">
        <f t="shared" si="198"/>
        <v>8</v>
      </c>
      <c r="F1570" s="3" t="str">
        <f t="shared" si="199"/>
        <v>Aug</v>
      </c>
      <c r="G1570" s="4" t="s">
        <v>6</v>
      </c>
      <c r="H1570" s="4" t="s">
        <v>41</v>
      </c>
      <c r="I1570" s="4" t="s">
        <v>2</v>
      </c>
      <c r="J1570" s="4" t="s">
        <v>13</v>
      </c>
      <c r="K1570" s="4" t="s">
        <v>4</v>
      </c>
      <c r="L1570" s="4" t="s">
        <v>22</v>
      </c>
      <c r="M1570" s="6">
        <v>1</v>
      </c>
      <c r="N1570" s="7">
        <v>49.68</v>
      </c>
      <c r="O1570" s="8">
        <v>0.05</v>
      </c>
      <c r="P1570" s="7">
        <v>22.02</v>
      </c>
      <c r="Q1570" s="7">
        <f t="shared" si="192"/>
        <v>47.195999999999998</v>
      </c>
      <c r="R1570" s="7">
        <f t="shared" si="193"/>
        <v>22.02</v>
      </c>
      <c r="S1570" s="7">
        <f t="shared" si="194"/>
        <v>25.175999999999998</v>
      </c>
      <c r="T1570" s="9">
        <f t="shared" si="195"/>
        <v>0.53343503686753113</v>
      </c>
      <c r="U1570" s="10">
        <v>1</v>
      </c>
    </row>
    <row r="1571" spans="1:21" ht="15.6" x14ac:dyDescent="0.3">
      <c r="A1571" s="11">
        <v>2415</v>
      </c>
      <c r="B1571" s="12">
        <v>46239</v>
      </c>
      <c r="C1571" s="4">
        <f t="shared" si="196"/>
        <v>2026</v>
      </c>
      <c r="D1571" s="5">
        <f t="shared" si="197"/>
        <v>3</v>
      </c>
      <c r="E1571" s="4">
        <f t="shared" si="198"/>
        <v>8</v>
      </c>
      <c r="F1571" s="3" t="str">
        <f t="shared" si="199"/>
        <v>Aug</v>
      </c>
      <c r="G1571" s="13" t="s">
        <v>6</v>
      </c>
      <c r="H1571" s="13" t="s">
        <v>43</v>
      </c>
      <c r="I1571" s="13" t="s">
        <v>2</v>
      </c>
      <c r="J1571" s="13" t="s">
        <v>13</v>
      </c>
      <c r="K1571" s="13" t="s">
        <v>14</v>
      </c>
      <c r="L1571" s="13" t="s">
        <v>44</v>
      </c>
      <c r="M1571" s="14">
        <v>2</v>
      </c>
      <c r="N1571" s="15">
        <v>131.25</v>
      </c>
      <c r="O1571" s="16">
        <v>0.05</v>
      </c>
      <c r="P1571" s="15">
        <v>65.42</v>
      </c>
      <c r="Q1571" s="15">
        <f t="shared" si="192"/>
        <v>249.375</v>
      </c>
      <c r="R1571" s="15">
        <f t="shared" si="193"/>
        <v>130.84</v>
      </c>
      <c r="S1571" s="15">
        <f t="shared" si="194"/>
        <v>118.535</v>
      </c>
      <c r="T1571" s="17">
        <f t="shared" si="195"/>
        <v>0.47532832080200499</v>
      </c>
      <c r="U1571" s="18">
        <v>1</v>
      </c>
    </row>
    <row r="1572" spans="1:21" ht="15.6" x14ac:dyDescent="0.3">
      <c r="A1572" s="2">
        <v>2525</v>
      </c>
      <c r="B1572" s="3">
        <v>46239</v>
      </c>
      <c r="C1572" s="4">
        <f t="shared" si="196"/>
        <v>2026</v>
      </c>
      <c r="D1572" s="5">
        <f t="shared" si="197"/>
        <v>3</v>
      </c>
      <c r="E1572" s="4">
        <f t="shared" si="198"/>
        <v>8</v>
      </c>
      <c r="F1572" s="3" t="str">
        <f t="shared" si="199"/>
        <v>Aug</v>
      </c>
      <c r="G1572" s="4" t="s">
        <v>20</v>
      </c>
      <c r="H1572" s="4" t="s">
        <v>21</v>
      </c>
      <c r="I1572" s="4" t="s">
        <v>19</v>
      </c>
      <c r="J1572" s="4" t="s">
        <v>13</v>
      </c>
      <c r="K1572" s="4" t="s">
        <v>34</v>
      </c>
      <c r="L1572" s="4" t="s">
        <v>42</v>
      </c>
      <c r="M1572" s="6">
        <v>2</v>
      </c>
      <c r="N1572" s="7">
        <v>36.78</v>
      </c>
      <c r="O1572" s="8">
        <v>0.05</v>
      </c>
      <c r="P1572" s="7">
        <v>13.85</v>
      </c>
      <c r="Q1572" s="7">
        <f t="shared" si="192"/>
        <v>69.882000000000005</v>
      </c>
      <c r="R1572" s="7">
        <f t="shared" si="193"/>
        <v>27.7</v>
      </c>
      <c r="S1572" s="7">
        <f t="shared" si="194"/>
        <v>42.182000000000002</v>
      </c>
      <c r="T1572" s="9">
        <f t="shared" si="195"/>
        <v>0.60361752668784519</v>
      </c>
      <c r="U1572" s="10">
        <v>1</v>
      </c>
    </row>
    <row r="1573" spans="1:21" ht="15.6" x14ac:dyDescent="0.3">
      <c r="A1573" s="11">
        <v>2652</v>
      </c>
      <c r="B1573" s="12">
        <v>46239</v>
      </c>
      <c r="C1573" s="4">
        <f t="shared" si="196"/>
        <v>2026</v>
      </c>
      <c r="D1573" s="5">
        <f t="shared" si="197"/>
        <v>3</v>
      </c>
      <c r="E1573" s="4">
        <f t="shared" si="198"/>
        <v>8</v>
      </c>
      <c r="F1573" s="3" t="str">
        <f t="shared" si="199"/>
        <v>Aug</v>
      </c>
      <c r="G1573" s="13" t="s">
        <v>11</v>
      </c>
      <c r="H1573" s="13" t="s">
        <v>12</v>
      </c>
      <c r="I1573" s="13" t="s">
        <v>19</v>
      </c>
      <c r="J1573" s="13" t="s">
        <v>3</v>
      </c>
      <c r="K1573" s="13" t="s">
        <v>4</v>
      </c>
      <c r="L1573" s="13" t="s">
        <v>5</v>
      </c>
      <c r="M1573" s="14">
        <v>1</v>
      </c>
      <c r="N1573" s="15">
        <v>80.790000000000006</v>
      </c>
      <c r="O1573" s="16">
        <v>0.1</v>
      </c>
      <c r="P1573" s="15">
        <v>43.65</v>
      </c>
      <c r="Q1573" s="15">
        <f t="shared" si="192"/>
        <v>72.711000000000013</v>
      </c>
      <c r="R1573" s="15">
        <f t="shared" si="193"/>
        <v>43.65</v>
      </c>
      <c r="S1573" s="15">
        <f t="shared" si="194"/>
        <v>29.061000000000014</v>
      </c>
      <c r="T1573" s="17">
        <f t="shared" si="195"/>
        <v>0.39967817799232591</v>
      </c>
      <c r="U1573" s="18">
        <v>1</v>
      </c>
    </row>
    <row r="1574" spans="1:21" ht="15.6" x14ac:dyDescent="0.3">
      <c r="A1574" s="2">
        <v>4035</v>
      </c>
      <c r="B1574" s="3">
        <v>46239</v>
      </c>
      <c r="C1574" s="4">
        <f t="shared" si="196"/>
        <v>2026</v>
      </c>
      <c r="D1574" s="5">
        <f t="shared" si="197"/>
        <v>3</v>
      </c>
      <c r="E1574" s="4">
        <f t="shared" si="198"/>
        <v>8</v>
      </c>
      <c r="F1574" s="3" t="str">
        <f t="shared" si="199"/>
        <v>Aug</v>
      </c>
      <c r="G1574" s="4" t="s">
        <v>0</v>
      </c>
      <c r="H1574" s="4" t="s">
        <v>36</v>
      </c>
      <c r="I1574" s="4" t="s">
        <v>2</v>
      </c>
      <c r="J1574" s="4" t="s">
        <v>3</v>
      </c>
      <c r="K1574" s="4" t="s">
        <v>4</v>
      </c>
      <c r="L1574" s="4" t="s">
        <v>26</v>
      </c>
      <c r="M1574" s="6">
        <v>2</v>
      </c>
      <c r="N1574" s="7">
        <v>40.53</v>
      </c>
      <c r="O1574" s="8">
        <v>0.05</v>
      </c>
      <c r="P1574" s="7">
        <v>17.100000000000001</v>
      </c>
      <c r="Q1574" s="7">
        <f t="shared" si="192"/>
        <v>77.007000000000005</v>
      </c>
      <c r="R1574" s="7">
        <f t="shared" si="193"/>
        <v>34.200000000000003</v>
      </c>
      <c r="S1574" s="7">
        <f t="shared" si="194"/>
        <v>42.807000000000002</v>
      </c>
      <c r="T1574" s="9">
        <f t="shared" si="195"/>
        <v>0.55588452997779425</v>
      </c>
      <c r="U1574" s="10">
        <v>1</v>
      </c>
    </row>
    <row r="1575" spans="1:21" ht="15.6" x14ac:dyDescent="0.3">
      <c r="A1575" s="11">
        <v>4377</v>
      </c>
      <c r="B1575" s="12">
        <v>46239</v>
      </c>
      <c r="C1575" s="4">
        <f t="shared" si="196"/>
        <v>2026</v>
      </c>
      <c r="D1575" s="5">
        <f t="shared" si="197"/>
        <v>3</v>
      </c>
      <c r="E1575" s="4">
        <f t="shared" si="198"/>
        <v>8</v>
      </c>
      <c r="F1575" s="3" t="str">
        <f t="shared" si="199"/>
        <v>Aug</v>
      </c>
      <c r="G1575" s="13" t="s">
        <v>11</v>
      </c>
      <c r="H1575" s="13" t="s">
        <v>12</v>
      </c>
      <c r="I1575" s="13" t="s">
        <v>28</v>
      </c>
      <c r="J1575" s="13" t="s">
        <v>13</v>
      </c>
      <c r="K1575" s="13" t="s">
        <v>4</v>
      </c>
      <c r="L1575" s="13" t="s">
        <v>5</v>
      </c>
      <c r="M1575" s="14">
        <v>2</v>
      </c>
      <c r="N1575" s="15">
        <v>81.66</v>
      </c>
      <c r="O1575" s="16">
        <v>0</v>
      </c>
      <c r="P1575" s="15">
        <v>42.11</v>
      </c>
      <c r="Q1575" s="15">
        <f t="shared" si="192"/>
        <v>163.32</v>
      </c>
      <c r="R1575" s="15">
        <f t="shared" si="193"/>
        <v>84.22</v>
      </c>
      <c r="S1575" s="15">
        <f t="shared" si="194"/>
        <v>79.099999999999994</v>
      </c>
      <c r="T1575" s="17">
        <f t="shared" si="195"/>
        <v>0.48432525104090129</v>
      </c>
      <c r="U1575" s="18">
        <v>1</v>
      </c>
    </row>
    <row r="1576" spans="1:21" ht="15.6" x14ac:dyDescent="0.3">
      <c r="A1576" s="2">
        <v>4734</v>
      </c>
      <c r="B1576" s="3">
        <v>46239</v>
      </c>
      <c r="C1576" s="4">
        <f t="shared" si="196"/>
        <v>2026</v>
      </c>
      <c r="D1576" s="5">
        <f t="shared" si="197"/>
        <v>3</v>
      </c>
      <c r="E1576" s="4">
        <f t="shared" si="198"/>
        <v>8</v>
      </c>
      <c r="F1576" s="3" t="str">
        <f t="shared" si="199"/>
        <v>Aug</v>
      </c>
      <c r="G1576" s="4" t="s">
        <v>6</v>
      </c>
      <c r="H1576" s="4" t="s">
        <v>43</v>
      </c>
      <c r="I1576" s="4" t="s">
        <v>28</v>
      </c>
      <c r="J1576" s="4" t="s">
        <v>3</v>
      </c>
      <c r="K1576" s="4" t="s">
        <v>9</v>
      </c>
      <c r="L1576" s="4" t="s">
        <v>17</v>
      </c>
      <c r="M1576" s="6">
        <v>1</v>
      </c>
      <c r="N1576" s="7">
        <v>146.55000000000001</v>
      </c>
      <c r="O1576" s="8">
        <v>0</v>
      </c>
      <c r="P1576" s="7">
        <v>78.8</v>
      </c>
      <c r="Q1576" s="7">
        <f t="shared" si="192"/>
        <v>146.55000000000001</v>
      </c>
      <c r="R1576" s="7">
        <f t="shared" si="193"/>
        <v>78.8</v>
      </c>
      <c r="S1576" s="7">
        <f t="shared" si="194"/>
        <v>67.750000000000014</v>
      </c>
      <c r="T1576" s="9">
        <f t="shared" si="195"/>
        <v>0.46229955646537024</v>
      </c>
      <c r="U1576" s="10">
        <v>1</v>
      </c>
    </row>
    <row r="1577" spans="1:21" ht="15.6" x14ac:dyDescent="0.3">
      <c r="A1577" s="11">
        <v>4892</v>
      </c>
      <c r="B1577" s="12">
        <v>46239</v>
      </c>
      <c r="C1577" s="4">
        <f t="shared" si="196"/>
        <v>2026</v>
      </c>
      <c r="D1577" s="5">
        <f t="shared" si="197"/>
        <v>3</v>
      </c>
      <c r="E1577" s="4">
        <f t="shared" si="198"/>
        <v>8</v>
      </c>
      <c r="F1577" s="3" t="str">
        <f t="shared" si="199"/>
        <v>Aug</v>
      </c>
      <c r="G1577" s="13" t="s">
        <v>6</v>
      </c>
      <c r="H1577" s="13" t="s">
        <v>7</v>
      </c>
      <c r="I1577" s="13" t="s">
        <v>19</v>
      </c>
      <c r="J1577" s="13" t="s">
        <v>3</v>
      </c>
      <c r="K1577" s="13" t="s">
        <v>14</v>
      </c>
      <c r="L1577" s="13" t="s">
        <v>48</v>
      </c>
      <c r="M1577" s="14">
        <v>2</v>
      </c>
      <c r="N1577" s="15">
        <v>161.75</v>
      </c>
      <c r="O1577" s="16">
        <v>0.1</v>
      </c>
      <c r="P1577" s="15">
        <v>85.85</v>
      </c>
      <c r="Q1577" s="15">
        <f t="shared" si="192"/>
        <v>291.15000000000003</v>
      </c>
      <c r="R1577" s="15">
        <f t="shared" si="193"/>
        <v>171.7</v>
      </c>
      <c r="S1577" s="15">
        <f t="shared" si="194"/>
        <v>119.45000000000005</v>
      </c>
      <c r="T1577" s="17">
        <f t="shared" si="195"/>
        <v>0.41026962047054794</v>
      </c>
      <c r="U1577" s="18">
        <v>1</v>
      </c>
    </row>
    <row r="1578" spans="1:21" ht="15.6" x14ac:dyDescent="0.3">
      <c r="A1578" s="2">
        <v>5059</v>
      </c>
      <c r="B1578" s="3">
        <v>46239</v>
      </c>
      <c r="C1578" s="4">
        <f t="shared" si="196"/>
        <v>2026</v>
      </c>
      <c r="D1578" s="5">
        <f t="shared" si="197"/>
        <v>3</v>
      </c>
      <c r="E1578" s="4">
        <f t="shared" si="198"/>
        <v>8</v>
      </c>
      <c r="F1578" s="3" t="str">
        <f t="shared" si="199"/>
        <v>Aug</v>
      </c>
      <c r="G1578" s="4" t="s">
        <v>6</v>
      </c>
      <c r="H1578" s="4" t="s">
        <v>7</v>
      </c>
      <c r="I1578" s="4" t="s">
        <v>28</v>
      </c>
      <c r="J1578" s="4" t="s">
        <v>3</v>
      </c>
      <c r="K1578" s="4" t="s">
        <v>23</v>
      </c>
      <c r="L1578" s="4" t="s">
        <v>51</v>
      </c>
      <c r="M1578" s="6">
        <v>2</v>
      </c>
      <c r="N1578" s="7">
        <v>122.47</v>
      </c>
      <c r="O1578" s="8">
        <v>0</v>
      </c>
      <c r="P1578" s="7">
        <v>59.73</v>
      </c>
      <c r="Q1578" s="7">
        <f t="shared" si="192"/>
        <v>244.94</v>
      </c>
      <c r="R1578" s="7">
        <f t="shared" si="193"/>
        <v>119.46</v>
      </c>
      <c r="S1578" s="7">
        <f t="shared" si="194"/>
        <v>125.48</v>
      </c>
      <c r="T1578" s="9">
        <f t="shared" si="195"/>
        <v>0.5122887237690863</v>
      </c>
      <c r="U1578" s="10">
        <v>1</v>
      </c>
    </row>
    <row r="1579" spans="1:21" ht="15.6" x14ac:dyDescent="0.3">
      <c r="A1579" s="11">
        <v>835</v>
      </c>
      <c r="B1579" s="12">
        <v>46240</v>
      </c>
      <c r="C1579" s="4">
        <f t="shared" si="196"/>
        <v>2026</v>
      </c>
      <c r="D1579" s="5">
        <f t="shared" si="197"/>
        <v>3</v>
      </c>
      <c r="E1579" s="4">
        <f t="shared" si="198"/>
        <v>8</v>
      </c>
      <c r="F1579" s="3" t="str">
        <f t="shared" si="199"/>
        <v>Aug</v>
      </c>
      <c r="G1579" s="13" t="s">
        <v>20</v>
      </c>
      <c r="H1579" s="13" t="s">
        <v>31</v>
      </c>
      <c r="I1579" s="13" t="s">
        <v>28</v>
      </c>
      <c r="J1579" s="13" t="s">
        <v>3</v>
      </c>
      <c r="K1579" s="13" t="s">
        <v>9</v>
      </c>
      <c r="L1579" s="13" t="s">
        <v>46</v>
      </c>
      <c r="M1579" s="14">
        <v>3</v>
      </c>
      <c r="N1579" s="15">
        <v>70.930000000000007</v>
      </c>
      <c r="O1579" s="16">
        <v>0</v>
      </c>
      <c r="P1579" s="15">
        <v>32.9</v>
      </c>
      <c r="Q1579" s="15">
        <f t="shared" si="192"/>
        <v>212.79000000000002</v>
      </c>
      <c r="R1579" s="15">
        <f t="shared" si="193"/>
        <v>98.699999999999989</v>
      </c>
      <c r="S1579" s="15">
        <f t="shared" si="194"/>
        <v>114.09000000000003</v>
      </c>
      <c r="T1579" s="17">
        <f t="shared" si="195"/>
        <v>0.53616241364725792</v>
      </c>
      <c r="U1579" s="18">
        <v>1</v>
      </c>
    </row>
    <row r="1580" spans="1:21" ht="15.6" x14ac:dyDescent="0.3">
      <c r="A1580" s="2">
        <v>1104</v>
      </c>
      <c r="B1580" s="3">
        <v>46240</v>
      </c>
      <c r="C1580" s="4">
        <f t="shared" si="196"/>
        <v>2026</v>
      </c>
      <c r="D1580" s="5">
        <f t="shared" si="197"/>
        <v>3</v>
      </c>
      <c r="E1580" s="4">
        <f t="shared" si="198"/>
        <v>8</v>
      </c>
      <c r="F1580" s="3" t="str">
        <f t="shared" si="199"/>
        <v>Aug</v>
      </c>
      <c r="G1580" s="4" t="s">
        <v>0</v>
      </c>
      <c r="H1580" s="4" t="s">
        <v>50</v>
      </c>
      <c r="I1580" s="4" t="s">
        <v>2</v>
      </c>
      <c r="J1580" s="4" t="s">
        <v>3</v>
      </c>
      <c r="K1580" s="4" t="s">
        <v>23</v>
      </c>
      <c r="L1580" s="4" t="s">
        <v>29</v>
      </c>
      <c r="M1580" s="6">
        <v>1</v>
      </c>
      <c r="N1580" s="7">
        <v>191.44</v>
      </c>
      <c r="O1580" s="8">
        <v>0</v>
      </c>
      <c r="P1580" s="7">
        <v>102.13</v>
      </c>
      <c r="Q1580" s="7">
        <f t="shared" si="192"/>
        <v>191.44</v>
      </c>
      <c r="R1580" s="7">
        <f t="shared" si="193"/>
        <v>102.13</v>
      </c>
      <c r="S1580" s="7">
        <f t="shared" si="194"/>
        <v>89.31</v>
      </c>
      <c r="T1580" s="9">
        <f t="shared" si="195"/>
        <v>0.46651692436272463</v>
      </c>
      <c r="U1580" s="10">
        <v>1</v>
      </c>
    </row>
    <row r="1581" spans="1:21" ht="15.6" x14ac:dyDescent="0.3">
      <c r="A1581" s="11">
        <v>1976</v>
      </c>
      <c r="B1581" s="12">
        <v>46240</v>
      </c>
      <c r="C1581" s="4">
        <f t="shared" si="196"/>
        <v>2026</v>
      </c>
      <c r="D1581" s="5">
        <f t="shared" si="197"/>
        <v>3</v>
      </c>
      <c r="E1581" s="4">
        <f t="shared" si="198"/>
        <v>8</v>
      </c>
      <c r="F1581" s="3" t="str">
        <f t="shared" si="199"/>
        <v>Aug</v>
      </c>
      <c r="G1581" s="13" t="s">
        <v>20</v>
      </c>
      <c r="H1581" s="13" t="s">
        <v>33</v>
      </c>
      <c r="I1581" s="13" t="s">
        <v>2</v>
      </c>
      <c r="J1581" s="13" t="s">
        <v>3</v>
      </c>
      <c r="K1581" s="13" t="s">
        <v>4</v>
      </c>
      <c r="L1581" s="13" t="s">
        <v>5</v>
      </c>
      <c r="M1581" s="14">
        <v>2</v>
      </c>
      <c r="N1581" s="15">
        <v>82.92</v>
      </c>
      <c r="O1581" s="16">
        <v>0</v>
      </c>
      <c r="P1581" s="15">
        <v>41.64</v>
      </c>
      <c r="Q1581" s="15">
        <f t="shared" si="192"/>
        <v>165.84</v>
      </c>
      <c r="R1581" s="15">
        <f t="shared" si="193"/>
        <v>83.28</v>
      </c>
      <c r="S1581" s="15">
        <f t="shared" si="194"/>
        <v>82.56</v>
      </c>
      <c r="T1581" s="17">
        <f t="shared" si="195"/>
        <v>0.49782923299565845</v>
      </c>
      <c r="U1581" s="18">
        <v>1</v>
      </c>
    </row>
    <row r="1582" spans="1:21" ht="15.6" x14ac:dyDescent="0.3">
      <c r="A1582" s="2">
        <v>2596</v>
      </c>
      <c r="B1582" s="3">
        <v>46240</v>
      </c>
      <c r="C1582" s="4">
        <f t="shared" si="196"/>
        <v>2026</v>
      </c>
      <c r="D1582" s="5">
        <f t="shared" si="197"/>
        <v>3</v>
      </c>
      <c r="E1582" s="4">
        <f t="shared" si="198"/>
        <v>8</v>
      </c>
      <c r="F1582" s="3" t="str">
        <f t="shared" si="199"/>
        <v>Aug</v>
      </c>
      <c r="G1582" s="4" t="s">
        <v>11</v>
      </c>
      <c r="H1582" s="4" t="s">
        <v>18</v>
      </c>
      <c r="I1582" s="4" t="s">
        <v>19</v>
      </c>
      <c r="J1582" s="4" t="s">
        <v>3</v>
      </c>
      <c r="K1582" s="4" t="s">
        <v>23</v>
      </c>
      <c r="L1582" s="4" t="s">
        <v>40</v>
      </c>
      <c r="M1582" s="6">
        <v>1</v>
      </c>
      <c r="N1582" s="7">
        <v>82.82</v>
      </c>
      <c r="O1582" s="8">
        <v>0</v>
      </c>
      <c r="P1582" s="7">
        <v>38.83</v>
      </c>
      <c r="Q1582" s="7">
        <f t="shared" si="192"/>
        <v>82.82</v>
      </c>
      <c r="R1582" s="7">
        <f t="shared" si="193"/>
        <v>38.83</v>
      </c>
      <c r="S1582" s="7">
        <f t="shared" si="194"/>
        <v>43.989999999999995</v>
      </c>
      <c r="T1582" s="9">
        <f t="shared" si="195"/>
        <v>0.53115189567737264</v>
      </c>
      <c r="U1582" s="10">
        <v>1</v>
      </c>
    </row>
    <row r="1583" spans="1:21" ht="15.6" x14ac:dyDescent="0.3">
      <c r="A1583" s="11">
        <v>2693</v>
      </c>
      <c r="B1583" s="12">
        <v>46240</v>
      </c>
      <c r="C1583" s="4">
        <f t="shared" si="196"/>
        <v>2026</v>
      </c>
      <c r="D1583" s="5">
        <f t="shared" si="197"/>
        <v>3</v>
      </c>
      <c r="E1583" s="4">
        <f t="shared" si="198"/>
        <v>8</v>
      </c>
      <c r="F1583" s="3" t="str">
        <f t="shared" si="199"/>
        <v>Aug</v>
      </c>
      <c r="G1583" s="13" t="s">
        <v>20</v>
      </c>
      <c r="H1583" s="13" t="s">
        <v>33</v>
      </c>
      <c r="I1583" s="13" t="s">
        <v>2</v>
      </c>
      <c r="J1583" s="13" t="s">
        <v>13</v>
      </c>
      <c r="K1583" s="13" t="s">
        <v>23</v>
      </c>
      <c r="L1583" s="13" t="s">
        <v>24</v>
      </c>
      <c r="M1583" s="14">
        <v>1</v>
      </c>
      <c r="N1583" s="15">
        <v>335.26</v>
      </c>
      <c r="O1583" s="16">
        <v>0.05</v>
      </c>
      <c r="P1583" s="15">
        <v>193.73</v>
      </c>
      <c r="Q1583" s="15">
        <f t="shared" si="192"/>
        <v>318.49699999999996</v>
      </c>
      <c r="R1583" s="15">
        <f t="shared" si="193"/>
        <v>193.73</v>
      </c>
      <c r="S1583" s="15">
        <f t="shared" si="194"/>
        <v>124.76699999999997</v>
      </c>
      <c r="T1583" s="17">
        <f t="shared" si="195"/>
        <v>0.39173681384754011</v>
      </c>
      <c r="U1583" s="18">
        <v>1</v>
      </c>
    </row>
    <row r="1584" spans="1:21" ht="15.6" x14ac:dyDescent="0.3">
      <c r="A1584" s="2">
        <v>3045</v>
      </c>
      <c r="B1584" s="3">
        <v>46240</v>
      </c>
      <c r="C1584" s="4">
        <f t="shared" si="196"/>
        <v>2026</v>
      </c>
      <c r="D1584" s="5">
        <f t="shared" si="197"/>
        <v>3</v>
      </c>
      <c r="E1584" s="4">
        <f t="shared" si="198"/>
        <v>8</v>
      </c>
      <c r="F1584" s="3" t="str">
        <f t="shared" si="199"/>
        <v>Aug</v>
      </c>
      <c r="G1584" s="4" t="s">
        <v>11</v>
      </c>
      <c r="H1584" s="4" t="s">
        <v>52</v>
      </c>
      <c r="I1584" s="4" t="s">
        <v>28</v>
      </c>
      <c r="J1584" s="4" t="s">
        <v>16</v>
      </c>
      <c r="K1584" s="4" t="s">
        <v>14</v>
      </c>
      <c r="L1584" s="4" t="s">
        <v>32</v>
      </c>
      <c r="M1584" s="6">
        <v>1</v>
      </c>
      <c r="N1584" s="7">
        <v>47.19</v>
      </c>
      <c r="O1584" s="8">
        <v>0.05</v>
      </c>
      <c r="P1584" s="7">
        <v>18.11</v>
      </c>
      <c r="Q1584" s="7">
        <f t="shared" si="192"/>
        <v>44.830499999999994</v>
      </c>
      <c r="R1584" s="7">
        <f t="shared" si="193"/>
        <v>18.11</v>
      </c>
      <c r="S1584" s="7">
        <f t="shared" si="194"/>
        <v>26.720499999999994</v>
      </c>
      <c r="T1584" s="9">
        <f t="shared" si="195"/>
        <v>0.59603395010093574</v>
      </c>
      <c r="U1584" s="10">
        <v>1</v>
      </c>
    </row>
    <row r="1585" spans="1:21" ht="15.6" x14ac:dyDescent="0.3">
      <c r="A1585" s="11">
        <v>3340</v>
      </c>
      <c r="B1585" s="12">
        <v>46240</v>
      </c>
      <c r="C1585" s="4">
        <f t="shared" si="196"/>
        <v>2026</v>
      </c>
      <c r="D1585" s="5">
        <f t="shared" si="197"/>
        <v>3</v>
      </c>
      <c r="E1585" s="4">
        <f t="shared" si="198"/>
        <v>8</v>
      </c>
      <c r="F1585" s="3" t="str">
        <f t="shared" si="199"/>
        <v>Aug</v>
      </c>
      <c r="G1585" s="13" t="s">
        <v>11</v>
      </c>
      <c r="H1585" s="13" t="s">
        <v>52</v>
      </c>
      <c r="I1585" s="13" t="s">
        <v>28</v>
      </c>
      <c r="J1585" s="13" t="s">
        <v>3</v>
      </c>
      <c r="K1585" s="13" t="s">
        <v>9</v>
      </c>
      <c r="L1585" s="13" t="s">
        <v>10</v>
      </c>
      <c r="M1585" s="14">
        <v>3</v>
      </c>
      <c r="N1585" s="15">
        <v>91.57</v>
      </c>
      <c r="O1585" s="16">
        <v>0</v>
      </c>
      <c r="P1585" s="15">
        <v>44.52</v>
      </c>
      <c r="Q1585" s="15">
        <f t="shared" si="192"/>
        <v>274.70999999999998</v>
      </c>
      <c r="R1585" s="15">
        <f t="shared" si="193"/>
        <v>133.56</v>
      </c>
      <c r="S1585" s="15">
        <f t="shared" si="194"/>
        <v>141.14999999999998</v>
      </c>
      <c r="T1585" s="17">
        <f t="shared" si="195"/>
        <v>0.51381456808998571</v>
      </c>
      <c r="U1585" s="18">
        <v>1</v>
      </c>
    </row>
    <row r="1586" spans="1:21" ht="15.6" x14ac:dyDescent="0.3">
      <c r="A1586" s="2">
        <v>3553</v>
      </c>
      <c r="B1586" s="3">
        <v>46240</v>
      </c>
      <c r="C1586" s="4">
        <f t="shared" si="196"/>
        <v>2026</v>
      </c>
      <c r="D1586" s="5">
        <f t="shared" si="197"/>
        <v>3</v>
      </c>
      <c r="E1586" s="4">
        <f t="shared" si="198"/>
        <v>8</v>
      </c>
      <c r="F1586" s="3" t="str">
        <f t="shared" si="199"/>
        <v>Aug</v>
      </c>
      <c r="G1586" s="4" t="s">
        <v>20</v>
      </c>
      <c r="H1586" s="4" t="s">
        <v>47</v>
      </c>
      <c r="I1586" s="4" t="s">
        <v>2</v>
      </c>
      <c r="J1586" s="4" t="s">
        <v>13</v>
      </c>
      <c r="K1586" s="4" t="s">
        <v>9</v>
      </c>
      <c r="L1586" s="4" t="s">
        <v>37</v>
      </c>
      <c r="M1586" s="6">
        <v>4</v>
      </c>
      <c r="N1586" s="7">
        <v>154.41999999999999</v>
      </c>
      <c r="O1586" s="8">
        <v>0</v>
      </c>
      <c r="P1586" s="7">
        <v>77.86</v>
      </c>
      <c r="Q1586" s="7">
        <f t="shared" si="192"/>
        <v>617.67999999999995</v>
      </c>
      <c r="R1586" s="7">
        <f t="shared" si="193"/>
        <v>311.44</v>
      </c>
      <c r="S1586" s="7">
        <f t="shared" si="194"/>
        <v>306.23999999999995</v>
      </c>
      <c r="T1586" s="9">
        <f t="shared" si="195"/>
        <v>0.49579070068643954</v>
      </c>
      <c r="U1586" s="10">
        <v>1</v>
      </c>
    </row>
    <row r="1587" spans="1:21" ht="15.6" x14ac:dyDescent="0.3">
      <c r="A1587" s="11">
        <v>3807</v>
      </c>
      <c r="B1587" s="12">
        <v>46240</v>
      </c>
      <c r="C1587" s="4">
        <f t="shared" si="196"/>
        <v>2026</v>
      </c>
      <c r="D1587" s="5">
        <f t="shared" si="197"/>
        <v>3</v>
      </c>
      <c r="E1587" s="4">
        <f t="shared" si="198"/>
        <v>8</v>
      </c>
      <c r="F1587" s="3" t="str">
        <f t="shared" si="199"/>
        <v>Aug</v>
      </c>
      <c r="G1587" s="13" t="s">
        <v>0</v>
      </c>
      <c r="H1587" s="13" t="s">
        <v>1</v>
      </c>
      <c r="I1587" s="13" t="s">
        <v>28</v>
      </c>
      <c r="J1587" s="13" t="s">
        <v>3</v>
      </c>
      <c r="K1587" s="13" t="s">
        <v>4</v>
      </c>
      <c r="L1587" s="13" t="s">
        <v>22</v>
      </c>
      <c r="M1587" s="14">
        <v>2</v>
      </c>
      <c r="N1587" s="15">
        <v>49.91</v>
      </c>
      <c r="O1587" s="16">
        <v>0.05</v>
      </c>
      <c r="P1587" s="15">
        <v>21.86</v>
      </c>
      <c r="Q1587" s="15">
        <f t="shared" si="192"/>
        <v>94.828999999999994</v>
      </c>
      <c r="R1587" s="15">
        <f t="shared" si="193"/>
        <v>43.72</v>
      </c>
      <c r="S1587" s="15">
        <f t="shared" si="194"/>
        <v>51.108999999999995</v>
      </c>
      <c r="T1587" s="17">
        <f t="shared" si="195"/>
        <v>0.53895960096594919</v>
      </c>
      <c r="U1587" s="18">
        <v>1</v>
      </c>
    </row>
    <row r="1588" spans="1:21" ht="15.6" x14ac:dyDescent="0.3">
      <c r="A1588" s="2">
        <v>4061</v>
      </c>
      <c r="B1588" s="3">
        <v>46240</v>
      </c>
      <c r="C1588" s="4">
        <f t="shared" si="196"/>
        <v>2026</v>
      </c>
      <c r="D1588" s="5">
        <f t="shared" si="197"/>
        <v>3</v>
      </c>
      <c r="E1588" s="4">
        <f t="shared" si="198"/>
        <v>8</v>
      </c>
      <c r="F1588" s="3" t="str">
        <f t="shared" si="199"/>
        <v>Aug</v>
      </c>
      <c r="G1588" s="4" t="s">
        <v>20</v>
      </c>
      <c r="H1588" s="4" t="s">
        <v>33</v>
      </c>
      <c r="I1588" s="4" t="s">
        <v>28</v>
      </c>
      <c r="J1588" s="4" t="s">
        <v>3</v>
      </c>
      <c r="K1588" s="4" t="s">
        <v>9</v>
      </c>
      <c r="L1588" s="4" t="s">
        <v>10</v>
      </c>
      <c r="M1588" s="6">
        <v>1</v>
      </c>
      <c r="N1588" s="7">
        <v>91.58</v>
      </c>
      <c r="O1588" s="8">
        <v>0.1</v>
      </c>
      <c r="P1588" s="7">
        <v>44.87</v>
      </c>
      <c r="Q1588" s="7">
        <f t="shared" si="192"/>
        <v>82.421999999999997</v>
      </c>
      <c r="R1588" s="7">
        <f t="shared" si="193"/>
        <v>44.87</v>
      </c>
      <c r="S1588" s="7">
        <f t="shared" si="194"/>
        <v>37.552</v>
      </c>
      <c r="T1588" s="9">
        <f t="shared" si="195"/>
        <v>0.45560651282424597</v>
      </c>
      <c r="U1588" s="10">
        <v>1</v>
      </c>
    </row>
    <row r="1589" spans="1:21" ht="15.6" x14ac:dyDescent="0.3">
      <c r="A1589" s="11">
        <v>4645</v>
      </c>
      <c r="B1589" s="12">
        <v>46240</v>
      </c>
      <c r="C1589" s="4">
        <f t="shared" si="196"/>
        <v>2026</v>
      </c>
      <c r="D1589" s="5">
        <f t="shared" si="197"/>
        <v>3</v>
      </c>
      <c r="E1589" s="4">
        <f t="shared" si="198"/>
        <v>8</v>
      </c>
      <c r="F1589" s="3" t="str">
        <f t="shared" si="199"/>
        <v>Aug</v>
      </c>
      <c r="G1589" s="13" t="s">
        <v>11</v>
      </c>
      <c r="H1589" s="13" t="s">
        <v>39</v>
      </c>
      <c r="I1589" s="13" t="s">
        <v>2</v>
      </c>
      <c r="J1589" s="13" t="s">
        <v>13</v>
      </c>
      <c r="K1589" s="13" t="s">
        <v>34</v>
      </c>
      <c r="L1589" s="13" t="s">
        <v>35</v>
      </c>
      <c r="M1589" s="14">
        <v>3</v>
      </c>
      <c r="N1589" s="15">
        <v>41.11</v>
      </c>
      <c r="O1589" s="16">
        <v>0</v>
      </c>
      <c r="P1589" s="15">
        <v>14.49</v>
      </c>
      <c r="Q1589" s="15">
        <f t="shared" si="192"/>
        <v>123.33</v>
      </c>
      <c r="R1589" s="15">
        <f t="shared" si="193"/>
        <v>43.47</v>
      </c>
      <c r="S1589" s="15">
        <f t="shared" si="194"/>
        <v>79.86</v>
      </c>
      <c r="T1589" s="17">
        <f t="shared" si="195"/>
        <v>0.64753101435173921</v>
      </c>
      <c r="U1589" s="18">
        <v>1</v>
      </c>
    </row>
    <row r="1590" spans="1:21" ht="15.6" x14ac:dyDescent="0.3">
      <c r="A1590" s="2">
        <v>5104</v>
      </c>
      <c r="B1590" s="3">
        <v>46240</v>
      </c>
      <c r="C1590" s="4">
        <f t="shared" si="196"/>
        <v>2026</v>
      </c>
      <c r="D1590" s="5">
        <f t="shared" si="197"/>
        <v>3</v>
      </c>
      <c r="E1590" s="4">
        <f t="shared" si="198"/>
        <v>8</v>
      </c>
      <c r="F1590" s="3" t="str">
        <f t="shared" si="199"/>
        <v>Aug</v>
      </c>
      <c r="G1590" s="4" t="s">
        <v>6</v>
      </c>
      <c r="H1590" s="4" t="s">
        <v>43</v>
      </c>
      <c r="I1590" s="4" t="s">
        <v>2</v>
      </c>
      <c r="J1590" s="4" t="s">
        <v>3</v>
      </c>
      <c r="K1590" s="4" t="s">
        <v>14</v>
      </c>
      <c r="L1590" s="4" t="s">
        <v>15</v>
      </c>
      <c r="M1590" s="6">
        <v>4</v>
      </c>
      <c r="N1590" s="7">
        <v>35.9</v>
      </c>
      <c r="O1590" s="8">
        <v>0</v>
      </c>
      <c r="P1590" s="7">
        <v>13.49</v>
      </c>
      <c r="Q1590" s="7">
        <f t="shared" si="192"/>
        <v>143.6</v>
      </c>
      <c r="R1590" s="7">
        <f t="shared" si="193"/>
        <v>53.96</v>
      </c>
      <c r="S1590" s="7">
        <f t="shared" si="194"/>
        <v>89.639999999999986</v>
      </c>
      <c r="T1590" s="9">
        <f t="shared" si="195"/>
        <v>0.62423398328690805</v>
      </c>
      <c r="U1590" s="10">
        <v>1</v>
      </c>
    </row>
    <row r="1591" spans="1:21" ht="15.6" x14ac:dyDescent="0.3">
      <c r="A1591" s="11">
        <v>813</v>
      </c>
      <c r="B1591" s="12">
        <v>46241</v>
      </c>
      <c r="C1591" s="4">
        <f t="shared" si="196"/>
        <v>2026</v>
      </c>
      <c r="D1591" s="5">
        <f t="shared" si="197"/>
        <v>3</v>
      </c>
      <c r="E1591" s="4">
        <f t="shared" si="198"/>
        <v>8</v>
      </c>
      <c r="F1591" s="3" t="str">
        <f t="shared" si="199"/>
        <v>Aug</v>
      </c>
      <c r="G1591" s="13" t="s">
        <v>11</v>
      </c>
      <c r="H1591" s="13" t="s">
        <v>52</v>
      </c>
      <c r="I1591" s="13" t="s">
        <v>2</v>
      </c>
      <c r="J1591" s="13" t="s">
        <v>3</v>
      </c>
      <c r="K1591" s="13" t="s">
        <v>34</v>
      </c>
      <c r="L1591" s="13" t="s">
        <v>42</v>
      </c>
      <c r="M1591" s="14">
        <v>1</v>
      </c>
      <c r="N1591" s="15">
        <v>36.33</v>
      </c>
      <c r="O1591" s="16">
        <v>0.05</v>
      </c>
      <c r="P1591" s="15">
        <v>13.78</v>
      </c>
      <c r="Q1591" s="15">
        <f t="shared" si="192"/>
        <v>34.513499999999993</v>
      </c>
      <c r="R1591" s="15">
        <f t="shared" si="193"/>
        <v>13.78</v>
      </c>
      <c r="S1591" s="15">
        <f t="shared" si="194"/>
        <v>20.733499999999992</v>
      </c>
      <c r="T1591" s="17">
        <f t="shared" si="195"/>
        <v>0.60073594390600771</v>
      </c>
      <c r="U1591" s="18">
        <v>1</v>
      </c>
    </row>
    <row r="1592" spans="1:21" ht="15.6" x14ac:dyDescent="0.3">
      <c r="A1592" s="2">
        <v>836</v>
      </c>
      <c r="B1592" s="3">
        <v>46241</v>
      </c>
      <c r="C1592" s="4">
        <f t="shared" si="196"/>
        <v>2026</v>
      </c>
      <c r="D1592" s="5">
        <f t="shared" si="197"/>
        <v>3</v>
      </c>
      <c r="E1592" s="4">
        <f t="shared" si="198"/>
        <v>8</v>
      </c>
      <c r="F1592" s="3" t="str">
        <f t="shared" si="199"/>
        <v>Aug</v>
      </c>
      <c r="G1592" s="4" t="s">
        <v>6</v>
      </c>
      <c r="H1592" s="4" t="s">
        <v>49</v>
      </c>
      <c r="I1592" s="4" t="s">
        <v>28</v>
      </c>
      <c r="J1592" s="4" t="s">
        <v>13</v>
      </c>
      <c r="K1592" s="4" t="s">
        <v>14</v>
      </c>
      <c r="L1592" s="4" t="s">
        <v>32</v>
      </c>
      <c r="M1592" s="6">
        <v>5</v>
      </c>
      <c r="N1592" s="7">
        <v>45.94</v>
      </c>
      <c r="O1592" s="8">
        <v>0.05</v>
      </c>
      <c r="P1592" s="7">
        <v>18.059999999999999</v>
      </c>
      <c r="Q1592" s="7">
        <f t="shared" si="192"/>
        <v>218.21499999999997</v>
      </c>
      <c r="R1592" s="7">
        <f t="shared" si="193"/>
        <v>90.3</v>
      </c>
      <c r="S1592" s="7">
        <f t="shared" si="194"/>
        <v>127.91499999999998</v>
      </c>
      <c r="T1592" s="9">
        <f t="shared" si="195"/>
        <v>0.5861879339183832</v>
      </c>
      <c r="U1592" s="10">
        <v>1</v>
      </c>
    </row>
    <row r="1593" spans="1:21" ht="15.6" x14ac:dyDescent="0.3">
      <c r="A1593" s="11">
        <v>1266</v>
      </c>
      <c r="B1593" s="12">
        <v>46241</v>
      </c>
      <c r="C1593" s="4">
        <f t="shared" si="196"/>
        <v>2026</v>
      </c>
      <c r="D1593" s="5">
        <f t="shared" si="197"/>
        <v>3</v>
      </c>
      <c r="E1593" s="4">
        <f t="shared" si="198"/>
        <v>8</v>
      </c>
      <c r="F1593" s="3" t="str">
        <f t="shared" si="199"/>
        <v>Aug</v>
      </c>
      <c r="G1593" s="13" t="s">
        <v>0</v>
      </c>
      <c r="H1593" s="13" t="s">
        <v>50</v>
      </c>
      <c r="I1593" s="13" t="s">
        <v>19</v>
      </c>
      <c r="J1593" s="13" t="s">
        <v>3</v>
      </c>
      <c r="K1593" s="13" t="s">
        <v>34</v>
      </c>
      <c r="L1593" s="13" t="s">
        <v>42</v>
      </c>
      <c r="M1593" s="14">
        <v>1</v>
      </c>
      <c r="N1593" s="15">
        <v>36.630000000000003</v>
      </c>
      <c r="O1593" s="16">
        <v>0</v>
      </c>
      <c r="P1593" s="15">
        <v>13.7</v>
      </c>
      <c r="Q1593" s="15">
        <f t="shared" si="192"/>
        <v>36.630000000000003</v>
      </c>
      <c r="R1593" s="15">
        <f t="shared" si="193"/>
        <v>13.7</v>
      </c>
      <c r="S1593" s="15">
        <f t="shared" si="194"/>
        <v>22.930000000000003</v>
      </c>
      <c r="T1593" s="17">
        <f t="shared" si="195"/>
        <v>0.62598962598962604</v>
      </c>
      <c r="U1593" s="18">
        <v>1</v>
      </c>
    </row>
    <row r="1594" spans="1:21" ht="15.6" x14ac:dyDescent="0.3">
      <c r="A1594" s="2">
        <v>2201</v>
      </c>
      <c r="B1594" s="3">
        <v>46241</v>
      </c>
      <c r="C1594" s="4">
        <f t="shared" si="196"/>
        <v>2026</v>
      </c>
      <c r="D1594" s="5">
        <f t="shared" si="197"/>
        <v>3</v>
      </c>
      <c r="E1594" s="4">
        <f t="shared" si="198"/>
        <v>8</v>
      </c>
      <c r="F1594" s="3" t="str">
        <f t="shared" si="199"/>
        <v>Aug</v>
      </c>
      <c r="G1594" s="4" t="s">
        <v>6</v>
      </c>
      <c r="H1594" s="4" t="s">
        <v>7</v>
      </c>
      <c r="I1594" s="4" t="s">
        <v>2</v>
      </c>
      <c r="J1594" s="4" t="s">
        <v>3</v>
      </c>
      <c r="K1594" s="4" t="s">
        <v>9</v>
      </c>
      <c r="L1594" s="4" t="s">
        <v>17</v>
      </c>
      <c r="M1594" s="6">
        <v>1</v>
      </c>
      <c r="N1594" s="7">
        <v>141.38</v>
      </c>
      <c r="O1594" s="8">
        <v>0.05</v>
      </c>
      <c r="P1594" s="7">
        <v>77.14</v>
      </c>
      <c r="Q1594" s="7">
        <f t="shared" si="192"/>
        <v>134.31099999999998</v>
      </c>
      <c r="R1594" s="7">
        <f t="shared" si="193"/>
        <v>77.14</v>
      </c>
      <c r="S1594" s="7">
        <f t="shared" si="194"/>
        <v>57.170999999999978</v>
      </c>
      <c r="T1594" s="9">
        <f t="shared" si="195"/>
        <v>0.42566133823737434</v>
      </c>
      <c r="U1594" s="10">
        <v>1</v>
      </c>
    </row>
    <row r="1595" spans="1:21" ht="15.6" x14ac:dyDescent="0.3">
      <c r="A1595" s="11">
        <v>2382</v>
      </c>
      <c r="B1595" s="12">
        <v>46241</v>
      </c>
      <c r="C1595" s="4">
        <f t="shared" si="196"/>
        <v>2026</v>
      </c>
      <c r="D1595" s="5">
        <f t="shared" si="197"/>
        <v>3</v>
      </c>
      <c r="E1595" s="4">
        <f t="shared" si="198"/>
        <v>8</v>
      </c>
      <c r="F1595" s="3" t="str">
        <f t="shared" si="199"/>
        <v>Aug</v>
      </c>
      <c r="G1595" s="13" t="s">
        <v>6</v>
      </c>
      <c r="H1595" s="13" t="s">
        <v>49</v>
      </c>
      <c r="I1595" s="13" t="s">
        <v>19</v>
      </c>
      <c r="J1595" s="13" t="s">
        <v>3</v>
      </c>
      <c r="K1595" s="13" t="s">
        <v>23</v>
      </c>
      <c r="L1595" s="13" t="s">
        <v>24</v>
      </c>
      <c r="M1595" s="14">
        <v>3</v>
      </c>
      <c r="N1595" s="15">
        <v>343.45</v>
      </c>
      <c r="O1595" s="16">
        <v>0.05</v>
      </c>
      <c r="P1595" s="15">
        <v>195.73</v>
      </c>
      <c r="Q1595" s="15">
        <f t="shared" si="192"/>
        <v>978.83249999999987</v>
      </c>
      <c r="R1595" s="15">
        <f t="shared" si="193"/>
        <v>587.18999999999994</v>
      </c>
      <c r="S1595" s="15">
        <f t="shared" si="194"/>
        <v>391.64249999999993</v>
      </c>
      <c r="T1595" s="17">
        <f t="shared" si="195"/>
        <v>0.40011186796515236</v>
      </c>
      <c r="U1595" s="18">
        <v>1</v>
      </c>
    </row>
    <row r="1596" spans="1:21" ht="15.6" x14ac:dyDescent="0.3">
      <c r="A1596" s="2">
        <v>1227</v>
      </c>
      <c r="B1596" s="3">
        <v>46242</v>
      </c>
      <c r="C1596" s="4">
        <f t="shared" si="196"/>
        <v>2026</v>
      </c>
      <c r="D1596" s="5">
        <f t="shared" si="197"/>
        <v>3</v>
      </c>
      <c r="E1596" s="4">
        <f t="shared" si="198"/>
        <v>8</v>
      </c>
      <c r="F1596" s="3" t="str">
        <f t="shared" si="199"/>
        <v>Aug</v>
      </c>
      <c r="G1596" s="4" t="s">
        <v>20</v>
      </c>
      <c r="H1596" s="4" t="s">
        <v>33</v>
      </c>
      <c r="I1596" s="4" t="s">
        <v>2</v>
      </c>
      <c r="J1596" s="4" t="s">
        <v>3</v>
      </c>
      <c r="K1596" s="4" t="s">
        <v>4</v>
      </c>
      <c r="L1596" s="4" t="s">
        <v>30</v>
      </c>
      <c r="M1596" s="6">
        <v>1</v>
      </c>
      <c r="N1596" s="7">
        <v>104.69</v>
      </c>
      <c r="O1596" s="8">
        <v>0</v>
      </c>
      <c r="P1596" s="7">
        <v>49.06</v>
      </c>
      <c r="Q1596" s="7">
        <f t="shared" si="192"/>
        <v>104.69</v>
      </c>
      <c r="R1596" s="7">
        <f t="shared" si="193"/>
        <v>49.06</v>
      </c>
      <c r="S1596" s="7">
        <f t="shared" si="194"/>
        <v>55.629999999999995</v>
      </c>
      <c r="T1596" s="9">
        <f t="shared" si="195"/>
        <v>0.53137835514375775</v>
      </c>
      <c r="U1596" s="10">
        <v>1</v>
      </c>
    </row>
    <row r="1597" spans="1:21" ht="15.6" x14ac:dyDescent="0.3">
      <c r="A1597" s="11">
        <v>1843</v>
      </c>
      <c r="B1597" s="12">
        <v>46242</v>
      </c>
      <c r="C1597" s="4">
        <f t="shared" si="196"/>
        <v>2026</v>
      </c>
      <c r="D1597" s="5">
        <f t="shared" si="197"/>
        <v>3</v>
      </c>
      <c r="E1597" s="4">
        <f t="shared" si="198"/>
        <v>8</v>
      </c>
      <c r="F1597" s="3" t="str">
        <f t="shared" si="199"/>
        <v>Aug</v>
      </c>
      <c r="G1597" s="13" t="s">
        <v>20</v>
      </c>
      <c r="H1597" s="13" t="s">
        <v>33</v>
      </c>
      <c r="I1597" s="13" t="s">
        <v>2</v>
      </c>
      <c r="J1597" s="13" t="s">
        <v>13</v>
      </c>
      <c r="K1597" s="13" t="s">
        <v>23</v>
      </c>
      <c r="L1597" s="13" t="s">
        <v>24</v>
      </c>
      <c r="M1597" s="14">
        <v>2</v>
      </c>
      <c r="N1597" s="15">
        <v>341.23</v>
      </c>
      <c r="O1597" s="16">
        <v>0.05</v>
      </c>
      <c r="P1597" s="15">
        <v>192.5</v>
      </c>
      <c r="Q1597" s="15">
        <f t="shared" si="192"/>
        <v>648.33699999999999</v>
      </c>
      <c r="R1597" s="15">
        <f t="shared" si="193"/>
        <v>385</v>
      </c>
      <c r="S1597" s="15">
        <f t="shared" si="194"/>
        <v>263.33699999999999</v>
      </c>
      <c r="T1597" s="17">
        <f t="shared" si="195"/>
        <v>0.40617302421425894</v>
      </c>
      <c r="U1597" s="18">
        <v>1</v>
      </c>
    </row>
    <row r="1598" spans="1:21" ht="15.6" x14ac:dyDescent="0.3">
      <c r="A1598" s="2">
        <v>2369</v>
      </c>
      <c r="B1598" s="3">
        <v>46242</v>
      </c>
      <c r="C1598" s="4">
        <f t="shared" si="196"/>
        <v>2026</v>
      </c>
      <c r="D1598" s="5">
        <f t="shared" si="197"/>
        <v>3</v>
      </c>
      <c r="E1598" s="4">
        <f t="shared" si="198"/>
        <v>8</v>
      </c>
      <c r="F1598" s="3" t="str">
        <f t="shared" si="199"/>
        <v>Aug</v>
      </c>
      <c r="G1598" s="4" t="s">
        <v>20</v>
      </c>
      <c r="H1598" s="4" t="s">
        <v>33</v>
      </c>
      <c r="I1598" s="4" t="s">
        <v>19</v>
      </c>
      <c r="J1598" s="4" t="s">
        <v>13</v>
      </c>
      <c r="K1598" s="4" t="s">
        <v>23</v>
      </c>
      <c r="L1598" s="4" t="s">
        <v>51</v>
      </c>
      <c r="M1598" s="6">
        <v>1</v>
      </c>
      <c r="N1598" s="7">
        <v>125.95</v>
      </c>
      <c r="O1598" s="8">
        <v>0.05</v>
      </c>
      <c r="P1598" s="7">
        <v>61.9</v>
      </c>
      <c r="Q1598" s="7">
        <f t="shared" si="192"/>
        <v>119.6525</v>
      </c>
      <c r="R1598" s="7">
        <f t="shared" si="193"/>
        <v>61.9</v>
      </c>
      <c r="S1598" s="7">
        <f t="shared" si="194"/>
        <v>57.752500000000005</v>
      </c>
      <c r="T1598" s="9">
        <f t="shared" si="195"/>
        <v>0.48266856104134892</v>
      </c>
      <c r="U1598" s="10">
        <v>1</v>
      </c>
    </row>
    <row r="1599" spans="1:21" ht="15.6" x14ac:dyDescent="0.3">
      <c r="A1599" s="11">
        <v>2386</v>
      </c>
      <c r="B1599" s="12">
        <v>46242</v>
      </c>
      <c r="C1599" s="4">
        <f t="shared" si="196"/>
        <v>2026</v>
      </c>
      <c r="D1599" s="5">
        <f t="shared" si="197"/>
        <v>3</v>
      </c>
      <c r="E1599" s="4">
        <f t="shared" si="198"/>
        <v>8</v>
      </c>
      <c r="F1599" s="3" t="str">
        <f t="shared" si="199"/>
        <v>Aug</v>
      </c>
      <c r="G1599" s="13" t="s">
        <v>6</v>
      </c>
      <c r="H1599" s="13" t="s">
        <v>7</v>
      </c>
      <c r="I1599" s="13" t="s">
        <v>2</v>
      </c>
      <c r="J1599" s="13" t="s">
        <v>3</v>
      </c>
      <c r="K1599" s="13" t="s">
        <v>9</v>
      </c>
      <c r="L1599" s="13" t="s">
        <v>10</v>
      </c>
      <c r="M1599" s="14">
        <v>6</v>
      </c>
      <c r="N1599" s="15">
        <v>91.9</v>
      </c>
      <c r="O1599" s="16">
        <v>0.05</v>
      </c>
      <c r="P1599" s="15">
        <v>44.69</v>
      </c>
      <c r="Q1599" s="15">
        <f t="shared" si="192"/>
        <v>523.83000000000004</v>
      </c>
      <c r="R1599" s="15">
        <f t="shared" si="193"/>
        <v>268.14</v>
      </c>
      <c r="S1599" s="15">
        <f t="shared" si="194"/>
        <v>255.69000000000005</v>
      </c>
      <c r="T1599" s="17">
        <f t="shared" si="195"/>
        <v>0.48811637363266713</v>
      </c>
      <c r="U1599" s="18">
        <v>1</v>
      </c>
    </row>
    <row r="1600" spans="1:21" ht="15.6" x14ac:dyDescent="0.3">
      <c r="A1600" s="2">
        <v>2579</v>
      </c>
      <c r="B1600" s="3">
        <v>46242</v>
      </c>
      <c r="C1600" s="4">
        <f t="shared" si="196"/>
        <v>2026</v>
      </c>
      <c r="D1600" s="5">
        <f t="shared" si="197"/>
        <v>3</v>
      </c>
      <c r="E1600" s="4">
        <f t="shared" si="198"/>
        <v>8</v>
      </c>
      <c r="F1600" s="3" t="str">
        <f t="shared" si="199"/>
        <v>Aug</v>
      </c>
      <c r="G1600" s="4" t="s">
        <v>20</v>
      </c>
      <c r="H1600" s="4" t="s">
        <v>33</v>
      </c>
      <c r="I1600" s="4" t="s">
        <v>19</v>
      </c>
      <c r="J1600" s="4" t="s">
        <v>3</v>
      </c>
      <c r="K1600" s="4" t="s">
        <v>23</v>
      </c>
      <c r="L1600" s="4" t="s">
        <v>40</v>
      </c>
      <c r="M1600" s="6">
        <v>1</v>
      </c>
      <c r="N1600" s="7">
        <v>81.22</v>
      </c>
      <c r="O1600" s="8">
        <v>0</v>
      </c>
      <c r="P1600" s="7">
        <v>39.18</v>
      </c>
      <c r="Q1600" s="7">
        <f t="shared" si="192"/>
        <v>81.22</v>
      </c>
      <c r="R1600" s="7">
        <f t="shared" si="193"/>
        <v>39.18</v>
      </c>
      <c r="S1600" s="7">
        <f t="shared" si="194"/>
        <v>42.04</v>
      </c>
      <c r="T1600" s="9">
        <f t="shared" si="195"/>
        <v>0.51760650086185667</v>
      </c>
      <c r="U1600" s="10">
        <v>1</v>
      </c>
    </row>
    <row r="1601" spans="1:21" ht="15.6" x14ac:dyDescent="0.3">
      <c r="A1601" s="11">
        <v>3075</v>
      </c>
      <c r="B1601" s="12">
        <v>46242</v>
      </c>
      <c r="C1601" s="4">
        <f t="shared" si="196"/>
        <v>2026</v>
      </c>
      <c r="D1601" s="5">
        <f t="shared" si="197"/>
        <v>3</v>
      </c>
      <c r="E1601" s="4">
        <f t="shared" si="198"/>
        <v>8</v>
      </c>
      <c r="F1601" s="3" t="str">
        <f t="shared" si="199"/>
        <v>Aug</v>
      </c>
      <c r="G1601" s="13" t="s">
        <v>0</v>
      </c>
      <c r="H1601" s="13" t="s">
        <v>1</v>
      </c>
      <c r="I1601" s="13" t="s">
        <v>2</v>
      </c>
      <c r="J1601" s="13" t="s">
        <v>16</v>
      </c>
      <c r="K1601" s="13" t="s">
        <v>9</v>
      </c>
      <c r="L1601" s="13" t="s">
        <v>46</v>
      </c>
      <c r="M1601" s="14">
        <v>2</v>
      </c>
      <c r="N1601" s="15">
        <v>72.31</v>
      </c>
      <c r="O1601" s="16">
        <v>0</v>
      </c>
      <c r="P1601" s="15">
        <v>31.75</v>
      </c>
      <c r="Q1601" s="15">
        <f t="shared" si="192"/>
        <v>144.62</v>
      </c>
      <c r="R1601" s="15">
        <f t="shared" si="193"/>
        <v>63.5</v>
      </c>
      <c r="S1601" s="15">
        <f t="shared" si="194"/>
        <v>81.12</v>
      </c>
      <c r="T1601" s="17">
        <f t="shared" si="195"/>
        <v>0.56091826856589688</v>
      </c>
      <c r="U1601" s="18">
        <v>1</v>
      </c>
    </row>
    <row r="1602" spans="1:21" ht="15.6" x14ac:dyDescent="0.3">
      <c r="A1602" s="2">
        <v>3982</v>
      </c>
      <c r="B1602" s="3">
        <v>46242</v>
      </c>
      <c r="C1602" s="4">
        <f t="shared" si="196"/>
        <v>2026</v>
      </c>
      <c r="D1602" s="5">
        <f t="shared" si="197"/>
        <v>3</v>
      </c>
      <c r="E1602" s="4">
        <f t="shared" si="198"/>
        <v>8</v>
      </c>
      <c r="F1602" s="3" t="str">
        <f t="shared" si="199"/>
        <v>Aug</v>
      </c>
      <c r="G1602" s="4" t="s">
        <v>11</v>
      </c>
      <c r="H1602" s="4" t="s">
        <v>12</v>
      </c>
      <c r="I1602" s="4" t="s">
        <v>19</v>
      </c>
      <c r="J1602" s="4" t="s">
        <v>3</v>
      </c>
      <c r="K1602" s="4" t="s">
        <v>23</v>
      </c>
      <c r="L1602" s="4" t="s">
        <v>40</v>
      </c>
      <c r="M1602" s="6">
        <v>1</v>
      </c>
      <c r="N1602" s="7">
        <v>79.989999999999995</v>
      </c>
      <c r="O1602" s="8">
        <v>0.05</v>
      </c>
      <c r="P1602" s="7">
        <v>40.25</v>
      </c>
      <c r="Q1602" s="7">
        <f t="shared" ref="Q1602:Q1665" si="200">M1602*N1602*(1-O1602)</f>
        <v>75.990499999999997</v>
      </c>
      <c r="R1602" s="7">
        <f t="shared" ref="R1602:R1665" si="201">M1602*P1602</f>
        <v>40.25</v>
      </c>
      <c r="S1602" s="7">
        <f t="shared" ref="S1602:S1665" si="202">Q1602-R1602</f>
        <v>35.740499999999997</v>
      </c>
      <c r="T1602" s="9">
        <f t="shared" ref="T1602:T1665" si="203">IFERROR(S1602/Q1602,0)</f>
        <v>0.47032852790809376</v>
      </c>
      <c r="U1602" s="10">
        <v>1</v>
      </c>
    </row>
    <row r="1603" spans="1:21" ht="15.6" x14ac:dyDescent="0.3">
      <c r="A1603" s="11">
        <v>4530</v>
      </c>
      <c r="B1603" s="12">
        <v>46242</v>
      </c>
      <c r="C1603" s="4">
        <f t="shared" ref="C1603:C1666" si="204">YEAR(B1603)</f>
        <v>2026</v>
      </c>
      <c r="D1603" s="5">
        <f t="shared" ref="D1603:D1666" si="205">ROUNDUP(MONTH(B1603)/3,0)</f>
        <v>3</v>
      </c>
      <c r="E1603" s="4">
        <f t="shared" ref="E1603:E1666" si="206">MONTH(B1603)</f>
        <v>8</v>
      </c>
      <c r="F1603" s="3" t="str">
        <f t="shared" ref="F1603:F1666" si="207">TEXT(B1603,"MMM")</f>
        <v>Aug</v>
      </c>
      <c r="G1603" s="13" t="s">
        <v>20</v>
      </c>
      <c r="H1603" s="13" t="s">
        <v>47</v>
      </c>
      <c r="I1603" s="13" t="s">
        <v>2</v>
      </c>
      <c r="J1603" s="13" t="s">
        <v>13</v>
      </c>
      <c r="K1603" s="13" t="s">
        <v>9</v>
      </c>
      <c r="L1603" s="13" t="s">
        <v>37</v>
      </c>
      <c r="M1603" s="14">
        <v>1</v>
      </c>
      <c r="N1603" s="15">
        <v>151.87</v>
      </c>
      <c r="O1603" s="16">
        <v>0.1</v>
      </c>
      <c r="P1603" s="15">
        <v>76.97</v>
      </c>
      <c r="Q1603" s="15">
        <f t="shared" si="200"/>
        <v>136.68300000000002</v>
      </c>
      <c r="R1603" s="15">
        <f t="shared" si="201"/>
        <v>76.97</v>
      </c>
      <c r="S1603" s="15">
        <f t="shared" si="202"/>
        <v>59.713000000000022</v>
      </c>
      <c r="T1603" s="17">
        <f t="shared" si="203"/>
        <v>0.4368721786908395</v>
      </c>
      <c r="U1603" s="18">
        <v>1</v>
      </c>
    </row>
    <row r="1604" spans="1:21" ht="15.6" x14ac:dyDescent="0.3">
      <c r="A1604" s="2">
        <v>4641</v>
      </c>
      <c r="B1604" s="3">
        <v>46242</v>
      </c>
      <c r="C1604" s="4">
        <f t="shared" si="204"/>
        <v>2026</v>
      </c>
      <c r="D1604" s="5">
        <f t="shared" si="205"/>
        <v>3</v>
      </c>
      <c r="E1604" s="4">
        <f t="shared" si="206"/>
        <v>8</v>
      </c>
      <c r="F1604" s="3" t="str">
        <f t="shared" si="207"/>
        <v>Aug</v>
      </c>
      <c r="G1604" s="4" t="s">
        <v>20</v>
      </c>
      <c r="H1604" s="4" t="s">
        <v>33</v>
      </c>
      <c r="I1604" s="4" t="s">
        <v>28</v>
      </c>
      <c r="J1604" s="4" t="s">
        <v>13</v>
      </c>
      <c r="K1604" s="4" t="s">
        <v>9</v>
      </c>
      <c r="L1604" s="4" t="s">
        <v>37</v>
      </c>
      <c r="M1604" s="6">
        <v>1</v>
      </c>
      <c r="N1604" s="7">
        <v>156.55000000000001</v>
      </c>
      <c r="O1604" s="8">
        <v>0</v>
      </c>
      <c r="P1604" s="7">
        <v>80.430000000000007</v>
      </c>
      <c r="Q1604" s="7">
        <f t="shared" si="200"/>
        <v>156.55000000000001</v>
      </c>
      <c r="R1604" s="7">
        <f t="shared" si="201"/>
        <v>80.430000000000007</v>
      </c>
      <c r="S1604" s="7">
        <f t="shared" si="202"/>
        <v>76.12</v>
      </c>
      <c r="T1604" s="9">
        <f t="shared" si="203"/>
        <v>0.48623442989460236</v>
      </c>
      <c r="U1604" s="10">
        <v>1</v>
      </c>
    </row>
    <row r="1605" spans="1:21" ht="15.6" x14ac:dyDescent="0.3">
      <c r="A1605" s="11">
        <v>4778</v>
      </c>
      <c r="B1605" s="12">
        <v>46242</v>
      </c>
      <c r="C1605" s="4">
        <f t="shared" si="204"/>
        <v>2026</v>
      </c>
      <c r="D1605" s="5">
        <f t="shared" si="205"/>
        <v>3</v>
      </c>
      <c r="E1605" s="4">
        <f t="shared" si="206"/>
        <v>8</v>
      </c>
      <c r="F1605" s="3" t="str">
        <f t="shared" si="207"/>
        <v>Aug</v>
      </c>
      <c r="G1605" s="13" t="s">
        <v>6</v>
      </c>
      <c r="H1605" s="13" t="s">
        <v>43</v>
      </c>
      <c r="I1605" s="13" t="s">
        <v>19</v>
      </c>
      <c r="J1605" s="13" t="s">
        <v>13</v>
      </c>
      <c r="K1605" s="13" t="s">
        <v>9</v>
      </c>
      <c r="L1605" s="13" t="s">
        <v>37</v>
      </c>
      <c r="M1605" s="14">
        <v>1</v>
      </c>
      <c r="N1605" s="15">
        <v>152.72</v>
      </c>
      <c r="O1605" s="16">
        <v>0</v>
      </c>
      <c r="P1605" s="15">
        <v>77.73</v>
      </c>
      <c r="Q1605" s="15">
        <f t="shared" si="200"/>
        <v>152.72</v>
      </c>
      <c r="R1605" s="15">
        <f t="shared" si="201"/>
        <v>77.73</v>
      </c>
      <c r="S1605" s="15">
        <f t="shared" si="202"/>
        <v>74.989999999999995</v>
      </c>
      <c r="T1605" s="17">
        <f t="shared" si="203"/>
        <v>0.4910293347302252</v>
      </c>
      <c r="U1605" s="18">
        <v>1</v>
      </c>
    </row>
    <row r="1606" spans="1:21" ht="15.6" x14ac:dyDescent="0.3">
      <c r="A1606" s="2">
        <v>5132</v>
      </c>
      <c r="B1606" s="3">
        <v>46242</v>
      </c>
      <c r="C1606" s="4">
        <f t="shared" si="204"/>
        <v>2026</v>
      </c>
      <c r="D1606" s="5">
        <f t="shared" si="205"/>
        <v>3</v>
      </c>
      <c r="E1606" s="4">
        <f t="shared" si="206"/>
        <v>8</v>
      </c>
      <c r="F1606" s="3" t="str">
        <f t="shared" si="207"/>
        <v>Aug</v>
      </c>
      <c r="G1606" s="4" t="s">
        <v>6</v>
      </c>
      <c r="H1606" s="4" t="s">
        <v>43</v>
      </c>
      <c r="I1606" s="4" t="s">
        <v>2</v>
      </c>
      <c r="J1606" s="4" t="s">
        <v>16</v>
      </c>
      <c r="K1606" s="4" t="s">
        <v>4</v>
      </c>
      <c r="L1606" s="4" t="s">
        <v>26</v>
      </c>
      <c r="M1606" s="6">
        <v>1</v>
      </c>
      <c r="N1606" s="7">
        <v>40.51</v>
      </c>
      <c r="O1606" s="8">
        <v>0.05</v>
      </c>
      <c r="P1606" s="7">
        <v>16.29</v>
      </c>
      <c r="Q1606" s="7">
        <f t="shared" si="200"/>
        <v>38.484499999999997</v>
      </c>
      <c r="R1606" s="7">
        <f t="shared" si="201"/>
        <v>16.29</v>
      </c>
      <c r="S1606" s="7">
        <f t="shared" si="202"/>
        <v>22.194499999999998</v>
      </c>
      <c r="T1606" s="9">
        <f t="shared" si="203"/>
        <v>0.57671270251659756</v>
      </c>
      <c r="U1606" s="10">
        <v>1</v>
      </c>
    </row>
    <row r="1607" spans="1:21" ht="15.6" x14ac:dyDescent="0.3">
      <c r="A1607" s="11">
        <v>227</v>
      </c>
      <c r="B1607" s="12">
        <v>46243</v>
      </c>
      <c r="C1607" s="4">
        <f t="shared" si="204"/>
        <v>2026</v>
      </c>
      <c r="D1607" s="5">
        <f t="shared" si="205"/>
        <v>3</v>
      </c>
      <c r="E1607" s="4">
        <f t="shared" si="206"/>
        <v>8</v>
      </c>
      <c r="F1607" s="3" t="str">
        <f t="shared" si="207"/>
        <v>Aug</v>
      </c>
      <c r="G1607" s="13" t="s">
        <v>20</v>
      </c>
      <c r="H1607" s="13" t="s">
        <v>31</v>
      </c>
      <c r="I1607" s="13" t="s">
        <v>28</v>
      </c>
      <c r="J1607" s="13" t="s">
        <v>3</v>
      </c>
      <c r="K1607" s="13" t="s">
        <v>34</v>
      </c>
      <c r="L1607" s="13" t="s">
        <v>35</v>
      </c>
      <c r="M1607" s="14">
        <v>3</v>
      </c>
      <c r="N1607" s="15">
        <v>40.61</v>
      </c>
      <c r="O1607" s="16">
        <v>0</v>
      </c>
      <c r="P1607" s="15">
        <v>14.72</v>
      </c>
      <c r="Q1607" s="15">
        <f t="shared" si="200"/>
        <v>121.83</v>
      </c>
      <c r="R1607" s="15">
        <f t="shared" si="201"/>
        <v>44.160000000000004</v>
      </c>
      <c r="S1607" s="15">
        <f t="shared" si="202"/>
        <v>77.669999999999987</v>
      </c>
      <c r="T1607" s="17">
        <f t="shared" si="203"/>
        <v>0.63752770253632096</v>
      </c>
      <c r="U1607" s="18">
        <v>1</v>
      </c>
    </row>
    <row r="1608" spans="1:21" ht="15.6" x14ac:dyDescent="0.3">
      <c r="A1608" s="2">
        <v>390</v>
      </c>
      <c r="B1608" s="3">
        <v>46243</v>
      </c>
      <c r="C1608" s="4">
        <f t="shared" si="204"/>
        <v>2026</v>
      </c>
      <c r="D1608" s="5">
        <f t="shared" si="205"/>
        <v>3</v>
      </c>
      <c r="E1608" s="4">
        <f t="shared" si="206"/>
        <v>8</v>
      </c>
      <c r="F1608" s="3" t="str">
        <f t="shared" si="207"/>
        <v>Aug</v>
      </c>
      <c r="G1608" s="4" t="s">
        <v>11</v>
      </c>
      <c r="H1608" s="4" t="s">
        <v>25</v>
      </c>
      <c r="I1608" s="4" t="s">
        <v>19</v>
      </c>
      <c r="J1608" s="4" t="s">
        <v>13</v>
      </c>
      <c r="K1608" s="4" t="s">
        <v>9</v>
      </c>
      <c r="L1608" s="4" t="s">
        <v>10</v>
      </c>
      <c r="M1608" s="6">
        <v>1</v>
      </c>
      <c r="N1608" s="7">
        <v>93.41</v>
      </c>
      <c r="O1608" s="8">
        <v>0.05</v>
      </c>
      <c r="P1608" s="7">
        <v>44.7</v>
      </c>
      <c r="Q1608" s="7">
        <f t="shared" si="200"/>
        <v>88.739499999999992</v>
      </c>
      <c r="R1608" s="7">
        <f t="shared" si="201"/>
        <v>44.7</v>
      </c>
      <c r="S1608" s="7">
        <f t="shared" si="202"/>
        <v>44.03949999999999</v>
      </c>
      <c r="T1608" s="9">
        <f t="shared" si="203"/>
        <v>0.49627843294136198</v>
      </c>
      <c r="U1608" s="10">
        <v>1</v>
      </c>
    </row>
    <row r="1609" spans="1:21" ht="15.6" x14ac:dyDescent="0.3">
      <c r="A1609" s="11">
        <v>859</v>
      </c>
      <c r="B1609" s="12">
        <v>46243</v>
      </c>
      <c r="C1609" s="4">
        <f t="shared" si="204"/>
        <v>2026</v>
      </c>
      <c r="D1609" s="5">
        <f t="shared" si="205"/>
        <v>3</v>
      </c>
      <c r="E1609" s="4">
        <f t="shared" si="206"/>
        <v>8</v>
      </c>
      <c r="F1609" s="3" t="str">
        <f t="shared" si="207"/>
        <v>Aug</v>
      </c>
      <c r="G1609" s="13" t="s">
        <v>0</v>
      </c>
      <c r="H1609" s="13" t="s">
        <v>1</v>
      </c>
      <c r="I1609" s="13" t="s">
        <v>19</v>
      </c>
      <c r="J1609" s="13" t="s">
        <v>13</v>
      </c>
      <c r="K1609" s="13" t="s">
        <v>9</v>
      </c>
      <c r="L1609" s="13" t="s">
        <v>10</v>
      </c>
      <c r="M1609" s="14">
        <v>2</v>
      </c>
      <c r="N1609" s="15">
        <v>90.23</v>
      </c>
      <c r="O1609" s="16">
        <v>0</v>
      </c>
      <c r="P1609" s="15">
        <v>44.22</v>
      </c>
      <c r="Q1609" s="15">
        <f t="shared" si="200"/>
        <v>180.46</v>
      </c>
      <c r="R1609" s="15">
        <f t="shared" si="201"/>
        <v>88.44</v>
      </c>
      <c r="S1609" s="15">
        <f t="shared" si="202"/>
        <v>92.02000000000001</v>
      </c>
      <c r="T1609" s="17">
        <f t="shared" si="203"/>
        <v>0.50991909564446414</v>
      </c>
      <c r="U1609" s="18">
        <v>1</v>
      </c>
    </row>
    <row r="1610" spans="1:21" ht="15.6" x14ac:dyDescent="0.3">
      <c r="A1610" s="2">
        <v>1468</v>
      </c>
      <c r="B1610" s="3">
        <v>46243</v>
      </c>
      <c r="C1610" s="4">
        <f t="shared" si="204"/>
        <v>2026</v>
      </c>
      <c r="D1610" s="5">
        <f t="shared" si="205"/>
        <v>3</v>
      </c>
      <c r="E1610" s="4">
        <f t="shared" si="206"/>
        <v>8</v>
      </c>
      <c r="F1610" s="3" t="str">
        <f t="shared" si="207"/>
        <v>Aug</v>
      </c>
      <c r="G1610" s="4" t="s">
        <v>6</v>
      </c>
      <c r="H1610" s="4" t="s">
        <v>41</v>
      </c>
      <c r="I1610" s="4" t="s">
        <v>19</v>
      </c>
      <c r="J1610" s="4" t="s">
        <v>3</v>
      </c>
      <c r="K1610" s="4" t="s">
        <v>4</v>
      </c>
      <c r="L1610" s="4" t="s">
        <v>22</v>
      </c>
      <c r="M1610" s="6">
        <v>1</v>
      </c>
      <c r="N1610" s="7">
        <v>51.75</v>
      </c>
      <c r="O1610" s="8">
        <v>0</v>
      </c>
      <c r="P1610" s="7">
        <v>22.36</v>
      </c>
      <c r="Q1610" s="7">
        <f t="shared" si="200"/>
        <v>51.75</v>
      </c>
      <c r="R1610" s="7">
        <f t="shared" si="201"/>
        <v>22.36</v>
      </c>
      <c r="S1610" s="7">
        <f t="shared" si="202"/>
        <v>29.39</v>
      </c>
      <c r="T1610" s="9">
        <f t="shared" si="203"/>
        <v>0.56792270531400968</v>
      </c>
      <c r="U1610" s="10">
        <v>1</v>
      </c>
    </row>
    <row r="1611" spans="1:21" ht="15.6" x14ac:dyDescent="0.3">
      <c r="A1611" s="11">
        <v>2356</v>
      </c>
      <c r="B1611" s="12">
        <v>46243</v>
      </c>
      <c r="C1611" s="4">
        <f t="shared" si="204"/>
        <v>2026</v>
      </c>
      <c r="D1611" s="5">
        <f t="shared" si="205"/>
        <v>3</v>
      </c>
      <c r="E1611" s="4">
        <f t="shared" si="206"/>
        <v>8</v>
      </c>
      <c r="F1611" s="3" t="str">
        <f t="shared" si="207"/>
        <v>Aug</v>
      </c>
      <c r="G1611" s="13" t="s">
        <v>20</v>
      </c>
      <c r="H1611" s="13" t="s">
        <v>47</v>
      </c>
      <c r="I1611" s="13" t="s">
        <v>19</v>
      </c>
      <c r="J1611" s="13" t="s">
        <v>13</v>
      </c>
      <c r="K1611" s="13" t="s">
        <v>4</v>
      </c>
      <c r="L1611" s="13" t="s">
        <v>30</v>
      </c>
      <c r="M1611" s="14">
        <v>3</v>
      </c>
      <c r="N1611" s="15">
        <v>102.91</v>
      </c>
      <c r="O1611" s="16">
        <v>0.1</v>
      </c>
      <c r="P1611" s="15">
        <v>50.23</v>
      </c>
      <c r="Q1611" s="15">
        <f t="shared" si="200"/>
        <v>277.85700000000003</v>
      </c>
      <c r="R1611" s="15">
        <f t="shared" si="201"/>
        <v>150.69</v>
      </c>
      <c r="S1611" s="15">
        <f t="shared" si="202"/>
        <v>127.16700000000003</v>
      </c>
      <c r="T1611" s="17">
        <f t="shared" si="203"/>
        <v>0.45767067232425318</v>
      </c>
      <c r="U1611" s="18">
        <v>1</v>
      </c>
    </row>
    <row r="1612" spans="1:21" ht="15.6" x14ac:dyDescent="0.3">
      <c r="A1612" s="2">
        <v>3556</v>
      </c>
      <c r="B1612" s="3">
        <v>46243</v>
      </c>
      <c r="C1612" s="4">
        <f t="shared" si="204"/>
        <v>2026</v>
      </c>
      <c r="D1612" s="5">
        <f t="shared" si="205"/>
        <v>3</v>
      </c>
      <c r="E1612" s="4">
        <f t="shared" si="206"/>
        <v>8</v>
      </c>
      <c r="F1612" s="3" t="str">
        <f t="shared" si="207"/>
        <v>Aug</v>
      </c>
      <c r="G1612" s="4" t="s">
        <v>11</v>
      </c>
      <c r="H1612" s="4" t="s">
        <v>52</v>
      </c>
      <c r="I1612" s="4" t="s">
        <v>2</v>
      </c>
      <c r="J1612" s="4" t="s">
        <v>13</v>
      </c>
      <c r="K1612" s="4" t="s">
        <v>4</v>
      </c>
      <c r="L1612" s="4" t="s">
        <v>5</v>
      </c>
      <c r="M1612" s="6">
        <v>4</v>
      </c>
      <c r="N1612" s="7">
        <v>82.63</v>
      </c>
      <c r="O1612" s="8">
        <v>0.1</v>
      </c>
      <c r="P1612" s="7">
        <v>43.78</v>
      </c>
      <c r="Q1612" s="7">
        <f t="shared" si="200"/>
        <v>297.46800000000002</v>
      </c>
      <c r="R1612" s="7">
        <f t="shared" si="201"/>
        <v>175.12</v>
      </c>
      <c r="S1612" s="7">
        <f t="shared" si="202"/>
        <v>122.34800000000001</v>
      </c>
      <c r="T1612" s="9">
        <f t="shared" si="203"/>
        <v>0.41129802197211129</v>
      </c>
      <c r="U1612" s="10">
        <v>1</v>
      </c>
    </row>
    <row r="1613" spans="1:21" ht="15.6" x14ac:dyDescent="0.3">
      <c r="A1613" s="11">
        <v>925</v>
      </c>
      <c r="B1613" s="12">
        <v>46244</v>
      </c>
      <c r="C1613" s="4">
        <f t="shared" si="204"/>
        <v>2026</v>
      </c>
      <c r="D1613" s="5">
        <f t="shared" si="205"/>
        <v>3</v>
      </c>
      <c r="E1613" s="4">
        <f t="shared" si="206"/>
        <v>8</v>
      </c>
      <c r="F1613" s="3" t="str">
        <f t="shared" si="207"/>
        <v>Aug</v>
      </c>
      <c r="G1613" s="13" t="s">
        <v>0</v>
      </c>
      <c r="H1613" s="13" t="s">
        <v>1</v>
      </c>
      <c r="I1613" s="13" t="s">
        <v>19</v>
      </c>
      <c r="J1613" s="13" t="s">
        <v>3</v>
      </c>
      <c r="K1613" s="13" t="s">
        <v>23</v>
      </c>
      <c r="L1613" s="13" t="s">
        <v>29</v>
      </c>
      <c r="M1613" s="14">
        <v>1</v>
      </c>
      <c r="N1613" s="15">
        <v>196.39</v>
      </c>
      <c r="O1613" s="16">
        <v>0</v>
      </c>
      <c r="P1613" s="15">
        <v>102.92</v>
      </c>
      <c r="Q1613" s="15">
        <f t="shared" si="200"/>
        <v>196.39</v>
      </c>
      <c r="R1613" s="15">
        <f t="shared" si="201"/>
        <v>102.92</v>
      </c>
      <c r="S1613" s="15">
        <f t="shared" si="202"/>
        <v>93.469999999999985</v>
      </c>
      <c r="T1613" s="17">
        <f t="shared" si="203"/>
        <v>0.47594073017974436</v>
      </c>
      <c r="U1613" s="18">
        <v>1</v>
      </c>
    </row>
    <row r="1614" spans="1:21" ht="15.6" x14ac:dyDescent="0.3">
      <c r="A1614" s="2">
        <v>1563</v>
      </c>
      <c r="B1614" s="3">
        <v>46244</v>
      </c>
      <c r="C1614" s="4">
        <f t="shared" si="204"/>
        <v>2026</v>
      </c>
      <c r="D1614" s="5">
        <f t="shared" si="205"/>
        <v>3</v>
      </c>
      <c r="E1614" s="4">
        <f t="shared" si="206"/>
        <v>8</v>
      </c>
      <c r="F1614" s="3" t="str">
        <f t="shared" si="207"/>
        <v>Aug</v>
      </c>
      <c r="G1614" s="4" t="s">
        <v>11</v>
      </c>
      <c r="H1614" s="4" t="s">
        <v>39</v>
      </c>
      <c r="I1614" s="4" t="s">
        <v>28</v>
      </c>
      <c r="J1614" s="4" t="s">
        <v>16</v>
      </c>
      <c r="K1614" s="4" t="s">
        <v>14</v>
      </c>
      <c r="L1614" s="4" t="s">
        <v>15</v>
      </c>
      <c r="M1614" s="6">
        <v>2</v>
      </c>
      <c r="N1614" s="7">
        <v>36.25</v>
      </c>
      <c r="O1614" s="8">
        <v>0</v>
      </c>
      <c r="P1614" s="7">
        <v>13.77</v>
      </c>
      <c r="Q1614" s="7">
        <f t="shared" si="200"/>
        <v>72.5</v>
      </c>
      <c r="R1614" s="7">
        <f t="shared" si="201"/>
        <v>27.54</v>
      </c>
      <c r="S1614" s="7">
        <f t="shared" si="202"/>
        <v>44.96</v>
      </c>
      <c r="T1614" s="9">
        <f t="shared" si="203"/>
        <v>0.62013793103448278</v>
      </c>
      <c r="U1614" s="10">
        <v>1</v>
      </c>
    </row>
    <row r="1615" spans="1:21" ht="15.6" x14ac:dyDescent="0.3">
      <c r="A1615" s="11">
        <v>1634</v>
      </c>
      <c r="B1615" s="12">
        <v>46244</v>
      </c>
      <c r="C1615" s="4">
        <f t="shared" si="204"/>
        <v>2026</v>
      </c>
      <c r="D1615" s="5">
        <f t="shared" si="205"/>
        <v>3</v>
      </c>
      <c r="E1615" s="4">
        <f t="shared" si="206"/>
        <v>8</v>
      </c>
      <c r="F1615" s="3" t="str">
        <f t="shared" si="207"/>
        <v>Aug</v>
      </c>
      <c r="G1615" s="13" t="s">
        <v>6</v>
      </c>
      <c r="H1615" s="13" t="s">
        <v>7</v>
      </c>
      <c r="I1615" s="13" t="s">
        <v>19</v>
      </c>
      <c r="J1615" s="13" t="s">
        <v>3</v>
      </c>
      <c r="K1615" s="13" t="s">
        <v>23</v>
      </c>
      <c r="L1615" s="13" t="s">
        <v>29</v>
      </c>
      <c r="M1615" s="14">
        <v>2</v>
      </c>
      <c r="N1615" s="15">
        <v>199.85</v>
      </c>
      <c r="O1615" s="16">
        <v>0.05</v>
      </c>
      <c r="P1615" s="15">
        <v>104.34</v>
      </c>
      <c r="Q1615" s="15">
        <f t="shared" si="200"/>
        <v>379.71499999999997</v>
      </c>
      <c r="R1615" s="15">
        <f t="shared" si="201"/>
        <v>208.68</v>
      </c>
      <c r="S1615" s="15">
        <f t="shared" si="202"/>
        <v>171.03499999999997</v>
      </c>
      <c r="T1615" s="17">
        <f t="shared" si="203"/>
        <v>0.45042992770893953</v>
      </c>
      <c r="U1615" s="18">
        <v>1</v>
      </c>
    </row>
    <row r="1616" spans="1:21" ht="15.6" x14ac:dyDescent="0.3">
      <c r="A1616" s="2">
        <v>2187</v>
      </c>
      <c r="B1616" s="3">
        <v>46244</v>
      </c>
      <c r="C1616" s="4">
        <f t="shared" si="204"/>
        <v>2026</v>
      </c>
      <c r="D1616" s="5">
        <f t="shared" si="205"/>
        <v>3</v>
      </c>
      <c r="E1616" s="4">
        <f t="shared" si="206"/>
        <v>8</v>
      </c>
      <c r="F1616" s="3" t="str">
        <f t="shared" si="207"/>
        <v>Aug</v>
      </c>
      <c r="G1616" s="4" t="s">
        <v>11</v>
      </c>
      <c r="H1616" s="4" t="s">
        <v>12</v>
      </c>
      <c r="I1616" s="4" t="s">
        <v>19</v>
      </c>
      <c r="J1616" s="4" t="s">
        <v>13</v>
      </c>
      <c r="K1616" s="4" t="s">
        <v>14</v>
      </c>
      <c r="L1616" s="4" t="s">
        <v>32</v>
      </c>
      <c r="M1616" s="6">
        <v>1</v>
      </c>
      <c r="N1616" s="7">
        <v>46.32</v>
      </c>
      <c r="O1616" s="8">
        <v>0.05</v>
      </c>
      <c r="P1616" s="7">
        <v>18.34</v>
      </c>
      <c r="Q1616" s="7">
        <f t="shared" si="200"/>
        <v>44.003999999999998</v>
      </c>
      <c r="R1616" s="7">
        <f t="shared" si="201"/>
        <v>18.34</v>
      </c>
      <c r="S1616" s="7">
        <f t="shared" si="202"/>
        <v>25.663999999999998</v>
      </c>
      <c r="T1616" s="9">
        <f t="shared" si="203"/>
        <v>0.58321970729933637</v>
      </c>
      <c r="U1616" s="10">
        <v>1</v>
      </c>
    </row>
    <row r="1617" spans="1:21" ht="15.6" x14ac:dyDescent="0.3">
      <c r="A1617" s="11">
        <v>2773</v>
      </c>
      <c r="B1617" s="12">
        <v>46244</v>
      </c>
      <c r="C1617" s="4">
        <f t="shared" si="204"/>
        <v>2026</v>
      </c>
      <c r="D1617" s="5">
        <f t="shared" si="205"/>
        <v>3</v>
      </c>
      <c r="E1617" s="4">
        <f t="shared" si="206"/>
        <v>8</v>
      </c>
      <c r="F1617" s="3" t="str">
        <f t="shared" si="207"/>
        <v>Aug</v>
      </c>
      <c r="G1617" s="13" t="s">
        <v>6</v>
      </c>
      <c r="H1617" s="13" t="s">
        <v>49</v>
      </c>
      <c r="I1617" s="13" t="s">
        <v>2</v>
      </c>
      <c r="J1617" s="13" t="s">
        <v>13</v>
      </c>
      <c r="K1617" s="13" t="s">
        <v>9</v>
      </c>
      <c r="L1617" s="13" t="s">
        <v>37</v>
      </c>
      <c r="M1617" s="14">
        <v>4</v>
      </c>
      <c r="N1617" s="15">
        <v>151.06</v>
      </c>
      <c r="O1617" s="16">
        <v>0</v>
      </c>
      <c r="P1617" s="15">
        <v>77.67</v>
      </c>
      <c r="Q1617" s="15">
        <f t="shared" si="200"/>
        <v>604.24</v>
      </c>
      <c r="R1617" s="15">
        <f t="shared" si="201"/>
        <v>310.68</v>
      </c>
      <c r="S1617" s="15">
        <f t="shared" si="202"/>
        <v>293.56</v>
      </c>
      <c r="T1617" s="17">
        <f t="shared" si="203"/>
        <v>0.48583344366476894</v>
      </c>
      <c r="U1617" s="18">
        <v>1</v>
      </c>
    </row>
    <row r="1618" spans="1:21" ht="15.6" x14ac:dyDescent="0.3">
      <c r="A1618" s="2">
        <v>5040</v>
      </c>
      <c r="B1618" s="3">
        <v>46244</v>
      </c>
      <c r="C1618" s="4">
        <f t="shared" si="204"/>
        <v>2026</v>
      </c>
      <c r="D1618" s="5">
        <f t="shared" si="205"/>
        <v>3</v>
      </c>
      <c r="E1618" s="4">
        <f t="shared" si="206"/>
        <v>8</v>
      </c>
      <c r="F1618" s="3" t="str">
        <f t="shared" si="207"/>
        <v>Aug</v>
      </c>
      <c r="G1618" s="4" t="s">
        <v>20</v>
      </c>
      <c r="H1618" s="4" t="s">
        <v>31</v>
      </c>
      <c r="I1618" s="4" t="s">
        <v>2</v>
      </c>
      <c r="J1618" s="4" t="s">
        <v>3</v>
      </c>
      <c r="K1618" s="4" t="s">
        <v>9</v>
      </c>
      <c r="L1618" s="4" t="s">
        <v>46</v>
      </c>
      <c r="M1618" s="6">
        <v>1</v>
      </c>
      <c r="N1618" s="7">
        <v>72.39</v>
      </c>
      <c r="O1618" s="8">
        <v>0.1</v>
      </c>
      <c r="P1618" s="7">
        <v>31.64</v>
      </c>
      <c r="Q1618" s="7">
        <f t="shared" si="200"/>
        <v>65.150999999999996</v>
      </c>
      <c r="R1618" s="7">
        <f t="shared" si="201"/>
        <v>31.64</v>
      </c>
      <c r="S1618" s="7">
        <f t="shared" si="202"/>
        <v>33.510999999999996</v>
      </c>
      <c r="T1618" s="9">
        <f t="shared" si="203"/>
        <v>0.51435895074519189</v>
      </c>
      <c r="U1618" s="10">
        <v>1</v>
      </c>
    </row>
    <row r="1619" spans="1:21" ht="15.6" x14ac:dyDescent="0.3">
      <c r="A1619" s="11">
        <v>415</v>
      </c>
      <c r="B1619" s="12">
        <v>46245</v>
      </c>
      <c r="C1619" s="4">
        <f t="shared" si="204"/>
        <v>2026</v>
      </c>
      <c r="D1619" s="5">
        <f t="shared" si="205"/>
        <v>3</v>
      </c>
      <c r="E1619" s="4">
        <f t="shared" si="206"/>
        <v>8</v>
      </c>
      <c r="F1619" s="3" t="str">
        <f t="shared" si="207"/>
        <v>Aug</v>
      </c>
      <c r="G1619" s="13" t="s">
        <v>0</v>
      </c>
      <c r="H1619" s="13" t="s">
        <v>36</v>
      </c>
      <c r="I1619" s="13" t="s">
        <v>19</v>
      </c>
      <c r="J1619" s="13" t="s">
        <v>3</v>
      </c>
      <c r="K1619" s="13" t="s">
        <v>9</v>
      </c>
      <c r="L1619" s="13" t="s">
        <v>46</v>
      </c>
      <c r="M1619" s="14">
        <v>1</v>
      </c>
      <c r="N1619" s="15">
        <v>72.650000000000006</v>
      </c>
      <c r="O1619" s="16">
        <v>0</v>
      </c>
      <c r="P1619" s="15">
        <v>31.72</v>
      </c>
      <c r="Q1619" s="15">
        <f t="shared" si="200"/>
        <v>72.650000000000006</v>
      </c>
      <c r="R1619" s="15">
        <f t="shared" si="201"/>
        <v>31.72</v>
      </c>
      <c r="S1619" s="15">
        <f t="shared" si="202"/>
        <v>40.930000000000007</v>
      </c>
      <c r="T1619" s="17">
        <f t="shared" si="203"/>
        <v>0.56338609772883697</v>
      </c>
      <c r="U1619" s="18">
        <v>1</v>
      </c>
    </row>
    <row r="1620" spans="1:21" ht="15.6" x14ac:dyDescent="0.3">
      <c r="A1620" s="2">
        <v>1111</v>
      </c>
      <c r="B1620" s="3">
        <v>46245</v>
      </c>
      <c r="C1620" s="4">
        <f t="shared" si="204"/>
        <v>2026</v>
      </c>
      <c r="D1620" s="5">
        <f t="shared" si="205"/>
        <v>3</v>
      </c>
      <c r="E1620" s="4">
        <f t="shared" si="206"/>
        <v>8</v>
      </c>
      <c r="F1620" s="3" t="str">
        <f t="shared" si="207"/>
        <v>Aug</v>
      </c>
      <c r="G1620" s="4" t="s">
        <v>20</v>
      </c>
      <c r="H1620" s="4" t="s">
        <v>47</v>
      </c>
      <c r="I1620" s="4" t="s">
        <v>2</v>
      </c>
      <c r="J1620" s="4" t="s">
        <v>13</v>
      </c>
      <c r="K1620" s="4" t="s">
        <v>23</v>
      </c>
      <c r="L1620" s="4" t="s">
        <v>29</v>
      </c>
      <c r="M1620" s="6">
        <v>1</v>
      </c>
      <c r="N1620" s="7">
        <v>198.44</v>
      </c>
      <c r="O1620" s="8">
        <v>0</v>
      </c>
      <c r="P1620" s="7">
        <v>106.79</v>
      </c>
      <c r="Q1620" s="7">
        <f t="shared" si="200"/>
        <v>198.44</v>
      </c>
      <c r="R1620" s="7">
        <f t="shared" si="201"/>
        <v>106.79</v>
      </c>
      <c r="S1620" s="7">
        <f t="shared" si="202"/>
        <v>91.649999999999991</v>
      </c>
      <c r="T1620" s="9">
        <f t="shared" si="203"/>
        <v>0.46185244910300338</v>
      </c>
      <c r="U1620" s="10">
        <v>1</v>
      </c>
    </row>
    <row r="1621" spans="1:21" ht="15.6" x14ac:dyDescent="0.3">
      <c r="A1621" s="11">
        <v>1243</v>
      </c>
      <c r="B1621" s="12">
        <v>46245</v>
      </c>
      <c r="C1621" s="4">
        <f t="shared" si="204"/>
        <v>2026</v>
      </c>
      <c r="D1621" s="5">
        <f t="shared" si="205"/>
        <v>3</v>
      </c>
      <c r="E1621" s="4">
        <f t="shared" si="206"/>
        <v>8</v>
      </c>
      <c r="F1621" s="3" t="str">
        <f t="shared" si="207"/>
        <v>Aug</v>
      </c>
      <c r="G1621" s="13" t="s">
        <v>11</v>
      </c>
      <c r="H1621" s="13" t="s">
        <v>52</v>
      </c>
      <c r="I1621" s="13" t="s">
        <v>2</v>
      </c>
      <c r="J1621" s="13" t="s">
        <v>3</v>
      </c>
      <c r="K1621" s="13" t="s">
        <v>23</v>
      </c>
      <c r="L1621" s="13" t="s">
        <v>29</v>
      </c>
      <c r="M1621" s="14">
        <v>1</v>
      </c>
      <c r="N1621" s="15">
        <v>193.67</v>
      </c>
      <c r="O1621" s="16">
        <v>0</v>
      </c>
      <c r="P1621" s="15">
        <v>103.79</v>
      </c>
      <c r="Q1621" s="15">
        <f t="shared" si="200"/>
        <v>193.67</v>
      </c>
      <c r="R1621" s="15">
        <f t="shared" si="201"/>
        <v>103.79</v>
      </c>
      <c r="S1621" s="15">
        <f t="shared" si="202"/>
        <v>89.879999999999981</v>
      </c>
      <c r="T1621" s="17">
        <f t="shared" si="203"/>
        <v>0.46408839779005517</v>
      </c>
      <c r="U1621" s="18">
        <v>1</v>
      </c>
    </row>
    <row r="1622" spans="1:21" ht="15.6" x14ac:dyDescent="0.3">
      <c r="A1622" s="2">
        <v>1326</v>
      </c>
      <c r="B1622" s="3">
        <v>46245</v>
      </c>
      <c r="C1622" s="4">
        <f t="shared" si="204"/>
        <v>2026</v>
      </c>
      <c r="D1622" s="5">
        <f t="shared" si="205"/>
        <v>3</v>
      </c>
      <c r="E1622" s="4">
        <f t="shared" si="206"/>
        <v>8</v>
      </c>
      <c r="F1622" s="3" t="str">
        <f t="shared" si="207"/>
        <v>Aug</v>
      </c>
      <c r="G1622" s="4" t="s">
        <v>20</v>
      </c>
      <c r="H1622" s="4" t="s">
        <v>33</v>
      </c>
      <c r="I1622" s="4" t="s">
        <v>2</v>
      </c>
      <c r="J1622" s="4" t="s">
        <v>3</v>
      </c>
      <c r="K1622" s="4" t="s">
        <v>14</v>
      </c>
      <c r="L1622" s="4" t="s">
        <v>48</v>
      </c>
      <c r="M1622" s="6">
        <v>5</v>
      </c>
      <c r="N1622" s="7">
        <v>166.03</v>
      </c>
      <c r="O1622" s="8">
        <v>0</v>
      </c>
      <c r="P1622" s="7">
        <v>87.46</v>
      </c>
      <c r="Q1622" s="7">
        <f t="shared" si="200"/>
        <v>830.15</v>
      </c>
      <c r="R1622" s="7">
        <f t="shared" si="201"/>
        <v>437.29999999999995</v>
      </c>
      <c r="S1622" s="7">
        <f t="shared" si="202"/>
        <v>392.85</v>
      </c>
      <c r="T1622" s="9">
        <f t="shared" si="203"/>
        <v>0.47322772992832624</v>
      </c>
      <c r="U1622" s="10">
        <v>1</v>
      </c>
    </row>
    <row r="1623" spans="1:21" ht="15.6" x14ac:dyDescent="0.3">
      <c r="A1623" s="11">
        <v>1682</v>
      </c>
      <c r="B1623" s="12">
        <v>46245</v>
      </c>
      <c r="C1623" s="4">
        <f t="shared" si="204"/>
        <v>2026</v>
      </c>
      <c r="D1623" s="5">
        <f t="shared" si="205"/>
        <v>3</v>
      </c>
      <c r="E1623" s="4">
        <f t="shared" si="206"/>
        <v>8</v>
      </c>
      <c r="F1623" s="3" t="str">
        <f t="shared" si="207"/>
        <v>Aug</v>
      </c>
      <c r="G1623" s="13" t="s">
        <v>0</v>
      </c>
      <c r="H1623" s="13" t="s">
        <v>1</v>
      </c>
      <c r="I1623" s="13" t="s">
        <v>2</v>
      </c>
      <c r="J1623" s="13" t="s">
        <v>16</v>
      </c>
      <c r="K1623" s="13" t="s">
        <v>23</v>
      </c>
      <c r="L1623" s="13" t="s">
        <v>40</v>
      </c>
      <c r="M1623" s="14">
        <v>2</v>
      </c>
      <c r="N1623" s="15">
        <v>81.569999999999993</v>
      </c>
      <c r="O1623" s="16">
        <v>0</v>
      </c>
      <c r="P1623" s="15">
        <v>40.36</v>
      </c>
      <c r="Q1623" s="15">
        <f t="shared" si="200"/>
        <v>163.13999999999999</v>
      </c>
      <c r="R1623" s="15">
        <f t="shared" si="201"/>
        <v>80.72</v>
      </c>
      <c r="S1623" s="15">
        <f t="shared" si="202"/>
        <v>82.419999999999987</v>
      </c>
      <c r="T1623" s="17">
        <f t="shared" si="203"/>
        <v>0.50521024886600463</v>
      </c>
      <c r="U1623" s="18">
        <v>1</v>
      </c>
    </row>
    <row r="1624" spans="1:21" ht="15.6" x14ac:dyDescent="0.3">
      <c r="A1624" s="2">
        <v>2618</v>
      </c>
      <c r="B1624" s="3">
        <v>46245</v>
      </c>
      <c r="C1624" s="4">
        <f t="shared" si="204"/>
        <v>2026</v>
      </c>
      <c r="D1624" s="5">
        <f t="shared" si="205"/>
        <v>3</v>
      </c>
      <c r="E1624" s="4">
        <f t="shared" si="206"/>
        <v>8</v>
      </c>
      <c r="F1624" s="3" t="str">
        <f t="shared" si="207"/>
        <v>Aug</v>
      </c>
      <c r="G1624" s="4" t="s">
        <v>0</v>
      </c>
      <c r="H1624" s="4" t="s">
        <v>50</v>
      </c>
      <c r="I1624" s="4" t="s">
        <v>19</v>
      </c>
      <c r="J1624" s="4" t="s">
        <v>16</v>
      </c>
      <c r="K1624" s="4" t="s">
        <v>9</v>
      </c>
      <c r="L1624" s="4" t="s">
        <v>17</v>
      </c>
      <c r="M1624" s="6">
        <v>2</v>
      </c>
      <c r="N1624" s="7">
        <v>143.86000000000001</v>
      </c>
      <c r="O1624" s="8">
        <v>0</v>
      </c>
      <c r="P1624" s="7">
        <v>81.23</v>
      </c>
      <c r="Q1624" s="7">
        <f t="shared" si="200"/>
        <v>287.72000000000003</v>
      </c>
      <c r="R1624" s="7">
        <f t="shared" si="201"/>
        <v>162.46</v>
      </c>
      <c r="S1624" s="7">
        <f t="shared" si="202"/>
        <v>125.26000000000002</v>
      </c>
      <c r="T1624" s="9">
        <f t="shared" si="203"/>
        <v>0.43535381621020441</v>
      </c>
      <c r="U1624" s="10">
        <v>1</v>
      </c>
    </row>
    <row r="1625" spans="1:21" ht="15.6" x14ac:dyDescent="0.3">
      <c r="A1625" s="11">
        <v>3319</v>
      </c>
      <c r="B1625" s="12">
        <v>46245</v>
      </c>
      <c r="C1625" s="4">
        <f t="shared" si="204"/>
        <v>2026</v>
      </c>
      <c r="D1625" s="5">
        <f t="shared" si="205"/>
        <v>3</v>
      </c>
      <c r="E1625" s="4">
        <f t="shared" si="206"/>
        <v>8</v>
      </c>
      <c r="F1625" s="3" t="str">
        <f t="shared" si="207"/>
        <v>Aug</v>
      </c>
      <c r="G1625" s="13" t="s">
        <v>6</v>
      </c>
      <c r="H1625" s="13" t="s">
        <v>49</v>
      </c>
      <c r="I1625" s="13" t="s">
        <v>2</v>
      </c>
      <c r="J1625" s="13" t="s">
        <v>3</v>
      </c>
      <c r="K1625" s="13" t="s">
        <v>9</v>
      </c>
      <c r="L1625" s="13" t="s">
        <v>10</v>
      </c>
      <c r="M1625" s="14">
        <v>3</v>
      </c>
      <c r="N1625" s="15">
        <v>93.53</v>
      </c>
      <c r="O1625" s="16">
        <v>0</v>
      </c>
      <c r="P1625" s="15">
        <v>46.19</v>
      </c>
      <c r="Q1625" s="15">
        <f t="shared" si="200"/>
        <v>280.59000000000003</v>
      </c>
      <c r="R1625" s="15">
        <f t="shared" si="201"/>
        <v>138.57</v>
      </c>
      <c r="S1625" s="15">
        <f t="shared" si="202"/>
        <v>142.02000000000004</v>
      </c>
      <c r="T1625" s="17">
        <f t="shared" si="203"/>
        <v>0.5061477600769807</v>
      </c>
      <c r="U1625" s="18">
        <v>1</v>
      </c>
    </row>
    <row r="1626" spans="1:21" ht="15.6" x14ac:dyDescent="0.3">
      <c r="A1626" s="2">
        <v>4600</v>
      </c>
      <c r="B1626" s="3">
        <v>46245</v>
      </c>
      <c r="C1626" s="4">
        <f t="shared" si="204"/>
        <v>2026</v>
      </c>
      <c r="D1626" s="5">
        <f t="shared" si="205"/>
        <v>3</v>
      </c>
      <c r="E1626" s="4">
        <f t="shared" si="206"/>
        <v>8</v>
      </c>
      <c r="F1626" s="3" t="str">
        <f t="shared" si="207"/>
        <v>Aug</v>
      </c>
      <c r="G1626" s="4" t="s">
        <v>20</v>
      </c>
      <c r="H1626" s="4" t="s">
        <v>21</v>
      </c>
      <c r="I1626" s="4" t="s">
        <v>8</v>
      </c>
      <c r="J1626" s="4" t="s">
        <v>16</v>
      </c>
      <c r="K1626" s="4" t="s">
        <v>14</v>
      </c>
      <c r="L1626" s="4" t="s">
        <v>48</v>
      </c>
      <c r="M1626" s="6">
        <v>10</v>
      </c>
      <c r="N1626" s="7">
        <v>162.38</v>
      </c>
      <c r="O1626" s="8">
        <v>0.05</v>
      </c>
      <c r="P1626" s="7">
        <v>85.82</v>
      </c>
      <c r="Q1626" s="7">
        <f t="shared" si="200"/>
        <v>1542.61</v>
      </c>
      <c r="R1626" s="7">
        <f t="shared" si="201"/>
        <v>858.19999999999993</v>
      </c>
      <c r="S1626" s="7">
        <f t="shared" si="202"/>
        <v>684.41</v>
      </c>
      <c r="T1626" s="9">
        <f t="shared" si="203"/>
        <v>0.44367014345816508</v>
      </c>
      <c r="U1626" s="10">
        <v>1</v>
      </c>
    </row>
    <row r="1627" spans="1:21" ht="15.6" x14ac:dyDescent="0.3">
      <c r="A1627" s="11">
        <v>5168</v>
      </c>
      <c r="B1627" s="12">
        <v>46245</v>
      </c>
      <c r="C1627" s="4">
        <f t="shared" si="204"/>
        <v>2026</v>
      </c>
      <c r="D1627" s="5">
        <f t="shared" si="205"/>
        <v>3</v>
      </c>
      <c r="E1627" s="4">
        <f t="shared" si="206"/>
        <v>8</v>
      </c>
      <c r="F1627" s="3" t="str">
        <f t="shared" si="207"/>
        <v>Aug</v>
      </c>
      <c r="G1627" s="13" t="s">
        <v>0</v>
      </c>
      <c r="H1627" s="13" t="s">
        <v>50</v>
      </c>
      <c r="I1627" s="13" t="s">
        <v>28</v>
      </c>
      <c r="J1627" s="13" t="s">
        <v>16</v>
      </c>
      <c r="K1627" s="13" t="s">
        <v>34</v>
      </c>
      <c r="L1627" s="13" t="s">
        <v>38</v>
      </c>
      <c r="M1627" s="14">
        <v>1</v>
      </c>
      <c r="N1627" s="15">
        <v>122.52</v>
      </c>
      <c r="O1627" s="16">
        <v>0.05</v>
      </c>
      <c r="P1627" s="15">
        <v>69.66</v>
      </c>
      <c r="Q1627" s="15">
        <f t="shared" si="200"/>
        <v>116.39399999999999</v>
      </c>
      <c r="R1627" s="15">
        <f t="shared" si="201"/>
        <v>69.66</v>
      </c>
      <c r="S1627" s="15">
        <f t="shared" si="202"/>
        <v>46.733999999999995</v>
      </c>
      <c r="T1627" s="17">
        <f t="shared" si="203"/>
        <v>0.40151554203824935</v>
      </c>
      <c r="U1627" s="18">
        <v>1</v>
      </c>
    </row>
    <row r="1628" spans="1:21" ht="15.6" x14ac:dyDescent="0.3">
      <c r="A1628" s="2">
        <v>245</v>
      </c>
      <c r="B1628" s="3">
        <v>46246</v>
      </c>
      <c r="C1628" s="4">
        <f t="shared" si="204"/>
        <v>2026</v>
      </c>
      <c r="D1628" s="5">
        <f t="shared" si="205"/>
        <v>3</v>
      </c>
      <c r="E1628" s="4">
        <f t="shared" si="206"/>
        <v>8</v>
      </c>
      <c r="F1628" s="3" t="str">
        <f t="shared" si="207"/>
        <v>Aug</v>
      </c>
      <c r="G1628" s="4" t="s">
        <v>20</v>
      </c>
      <c r="H1628" s="4" t="s">
        <v>47</v>
      </c>
      <c r="I1628" s="4" t="s">
        <v>28</v>
      </c>
      <c r="J1628" s="4" t="s">
        <v>3</v>
      </c>
      <c r="K1628" s="4" t="s">
        <v>9</v>
      </c>
      <c r="L1628" s="4" t="s">
        <v>17</v>
      </c>
      <c r="M1628" s="6">
        <v>1</v>
      </c>
      <c r="N1628" s="7">
        <v>142.84</v>
      </c>
      <c r="O1628" s="8">
        <v>0</v>
      </c>
      <c r="P1628" s="7">
        <v>77.7</v>
      </c>
      <c r="Q1628" s="7">
        <f t="shared" si="200"/>
        <v>142.84</v>
      </c>
      <c r="R1628" s="7">
        <f t="shared" si="201"/>
        <v>77.7</v>
      </c>
      <c r="S1628" s="7">
        <f t="shared" si="202"/>
        <v>65.14</v>
      </c>
      <c r="T1628" s="9">
        <f t="shared" si="203"/>
        <v>0.4560347241669</v>
      </c>
      <c r="U1628" s="10">
        <v>1</v>
      </c>
    </row>
    <row r="1629" spans="1:21" ht="15.6" x14ac:dyDescent="0.3">
      <c r="A1629" s="11">
        <v>322</v>
      </c>
      <c r="B1629" s="12">
        <v>46246</v>
      </c>
      <c r="C1629" s="4">
        <f t="shared" si="204"/>
        <v>2026</v>
      </c>
      <c r="D1629" s="5">
        <f t="shared" si="205"/>
        <v>3</v>
      </c>
      <c r="E1629" s="4">
        <f t="shared" si="206"/>
        <v>8</v>
      </c>
      <c r="F1629" s="3" t="str">
        <f t="shared" si="207"/>
        <v>Aug</v>
      </c>
      <c r="G1629" s="13" t="s">
        <v>6</v>
      </c>
      <c r="H1629" s="13" t="s">
        <v>49</v>
      </c>
      <c r="I1629" s="13" t="s">
        <v>19</v>
      </c>
      <c r="J1629" s="13" t="s">
        <v>3</v>
      </c>
      <c r="K1629" s="13" t="s">
        <v>9</v>
      </c>
      <c r="L1629" s="13" t="s">
        <v>46</v>
      </c>
      <c r="M1629" s="14">
        <v>3</v>
      </c>
      <c r="N1629" s="15">
        <v>72.349999999999994</v>
      </c>
      <c r="O1629" s="16">
        <v>0</v>
      </c>
      <c r="P1629" s="15">
        <v>32.119999999999997</v>
      </c>
      <c r="Q1629" s="15">
        <f t="shared" si="200"/>
        <v>217.04999999999998</v>
      </c>
      <c r="R1629" s="15">
        <f t="shared" si="201"/>
        <v>96.359999999999985</v>
      </c>
      <c r="S1629" s="15">
        <f t="shared" si="202"/>
        <v>120.69</v>
      </c>
      <c r="T1629" s="17">
        <f t="shared" si="203"/>
        <v>0.55604699378023503</v>
      </c>
      <c r="U1629" s="18">
        <v>1</v>
      </c>
    </row>
    <row r="1630" spans="1:21" ht="15.6" x14ac:dyDescent="0.3">
      <c r="A1630" s="2">
        <v>1101</v>
      </c>
      <c r="B1630" s="3">
        <v>46246</v>
      </c>
      <c r="C1630" s="4">
        <f t="shared" si="204"/>
        <v>2026</v>
      </c>
      <c r="D1630" s="5">
        <f t="shared" si="205"/>
        <v>3</v>
      </c>
      <c r="E1630" s="4">
        <f t="shared" si="206"/>
        <v>8</v>
      </c>
      <c r="F1630" s="3" t="str">
        <f t="shared" si="207"/>
        <v>Aug</v>
      </c>
      <c r="G1630" s="4" t="s">
        <v>20</v>
      </c>
      <c r="H1630" s="4" t="s">
        <v>21</v>
      </c>
      <c r="I1630" s="4" t="s">
        <v>2</v>
      </c>
      <c r="J1630" s="4" t="s">
        <v>13</v>
      </c>
      <c r="K1630" s="4" t="s">
        <v>34</v>
      </c>
      <c r="L1630" s="4" t="s">
        <v>35</v>
      </c>
      <c r="M1630" s="6">
        <v>3</v>
      </c>
      <c r="N1630" s="7">
        <v>40.14</v>
      </c>
      <c r="O1630" s="8">
        <v>0.05</v>
      </c>
      <c r="P1630" s="7">
        <v>14.53</v>
      </c>
      <c r="Q1630" s="7">
        <f t="shared" si="200"/>
        <v>114.399</v>
      </c>
      <c r="R1630" s="7">
        <f t="shared" si="201"/>
        <v>43.589999999999996</v>
      </c>
      <c r="S1630" s="7">
        <f t="shared" si="202"/>
        <v>70.808999999999997</v>
      </c>
      <c r="T1630" s="9">
        <f t="shared" si="203"/>
        <v>0.61896520074476169</v>
      </c>
      <c r="U1630" s="10">
        <v>1</v>
      </c>
    </row>
    <row r="1631" spans="1:21" ht="15.6" x14ac:dyDescent="0.3">
      <c r="A1631" s="11">
        <v>1564</v>
      </c>
      <c r="B1631" s="12">
        <v>46246</v>
      </c>
      <c r="C1631" s="4">
        <f t="shared" si="204"/>
        <v>2026</v>
      </c>
      <c r="D1631" s="5">
        <f t="shared" si="205"/>
        <v>3</v>
      </c>
      <c r="E1631" s="4">
        <f t="shared" si="206"/>
        <v>8</v>
      </c>
      <c r="F1631" s="3" t="str">
        <f t="shared" si="207"/>
        <v>Aug</v>
      </c>
      <c r="G1631" s="13" t="s">
        <v>20</v>
      </c>
      <c r="H1631" s="13" t="s">
        <v>47</v>
      </c>
      <c r="I1631" s="13" t="s">
        <v>2</v>
      </c>
      <c r="J1631" s="13" t="s">
        <v>13</v>
      </c>
      <c r="K1631" s="13" t="s">
        <v>34</v>
      </c>
      <c r="L1631" s="13" t="s">
        <v>45</v>
      </c>
      <c r="M1631" s="14">
        <v>2</v>
      </c>
      <c r="N1631" s="15">
        <v>51.84</v>
      </c>
      <c r="O1631" s="16">
        <v>0</v>
      </c>
      <c r="P1631" s="15">
        <v>21.62</v>
      </c>
      <c r="Q1631" s="15">
        <f t="shared" si="200"/>
        <v>103.68</v>
      </c>
      <c r="R1631" s="15">
        <f t="shared" si="201"/>
        <v>43.24</v>
      </c>
      <c r="S1631" s="15">
        <f t="shared" si="202"/>
        <v>60.440000000000005</v>
      </c>
      <c r="T1631" s="17">
        <f t="shared" si="203"/>
        <v>0.58294753086419759</v>
      </c>
      <c r="U1631" s="18">
        <v>1</v>
      </c>
    </row>
    <row r="1632" spans="1:21" ht="15.6" x14ac:dyDescent="0.3">
      <c r="A1632" s="2">
        <v>3712</v>
      </c>
      <c r="B1632" s="3">
        <v>46246</v>
      </c>
      <c r="C1632" s="4">
        <f t="shared" si="204"/>
        <v>2026</v>
      </c>
      <c r="D1632" s="5">
        <f t="shared" si="205"/>
        <v>3</v>
      </c>
      <c r="E1632" s="4">
        <f t="shared" si="206"/>
        <v>8</v>
      </c>
      <c r="F1632" s="3" t="str">
        <f t="shared" si="207"/>
        <v>Aug</v>
      </c>
      <c r="G1632" s="4" t="s">
        <v>20</v>
      </c>
      <c r="H1632" s="4" t="s">
        <v>33</v>
      </c>
      <c r="I1632" s="4" t="s">
        <v>2</v>
      </c>
      <c r="J1632" s="4" t="s">
        <v>13</v>
      </c>
      <c r="K1632" s="4" t="s">
        <v>4</v>
      </c>
      <c r="L1632" s="4" t="s">
        <v>5</v>
      </c>
      <c r="M1632" s="6">
        <v>3</v>
      </c>
      <c r="N1632" s="7">
        <v>82.32</v>
      </c>
      <c r="O1632" s="8">
        <v>0.15</v>
      </c>
      <c r="P1632" s="7">
        <v>41.95</v>
      </c>
      <c r="Q1632" s="7">
        <f t="shared" si="200"/>
        <v>209.91599999999997</v>
      </c>
      <c r="R1632" s="7">
        <f t="shared" si="201"/>
        <v>125.85000000000001</v>
      </c>
      <c r="S1632" s="7">
        <f t="shared" si="202"/>
        <v>84.06599999999996</v>
      </c>
      <c r="T1632" s="9">
        <f t="shared" si="203"/>
        <v>0.40047447550448739</v>
      </c>
      <c r="U1632" s="10">
        <v>1</v>
      </c>
    </row>
    <row r="1633" spans="1:21" ht="15.6" x14ac:dyDescent="0.3">
      <c r="A1633" s="11">
        <v>771</v>
      </c>
      <c r="B1633" s="12">
        <v>46247</v>
      </c>
      <c r="C1633" s="4">
        <f t="shared" si="204"/>
        <v>2026</v>
      </c>
      <c r="D1633" s="5">
        <f t="shared" si="205"/>
        <v>3</v>
      </c>
      <c r="E1633" s="4">
        <f t="shared" si="206"/>
        <v>8</v>
      </c>
      <c r="F1633" s="3" t="str">
        <f t="shared" si="207"/>
        <v>Aug</v>
      </c>
      <c r="G1633" s="13" t="s">
        <v>11</v>
      </c>
      <c r="H1633" s="13" t="s">
        <v>25</v>
      </c>
      <c r="I1633" s="13" t="s">
        <v>2</v>
      </c>
      <c r="J1633" s="13" t="s">
        <v>3</v>
      </c>
      <c r="K1633" s="13" t="s">
        <v>9</v>
      </c>
      <c r="L1633" s="13" t="s">
        <v>10</v>
      </c>
      <c r="M1633" s="14">
        <v>1</v>
      </c>
      <c r="N1633" s="15">
        <v>91.78</v>
      </c>
      <c r="O1633" s="16">
        <v>0</v>
      </c>
      <c r="P1633" s="15">
        <v>46.15</v>
      </c>
      <c r="Q1633" s="15">
        <f t="shared" si="200"/>
        <v>91.78</v>
      </c>
      <c r="R1633" s="15">
        <f t="shared" si="201"/>
        <v>46.15</v>
      </c>
      <c r="S1633" s="15">
        <f t="shared" si="202"/>
        <v>45.63</v>
      </c>
      <c r="T1633" s="17">
        <f t="shared" si="203"/>
        <v>0.49716713881019831</v>
      </c>
      <c r="U1633" s="18">
        <v>1</v>
      </c>
    </row>
    <row r="1634" spans="1:21" ht="15.6" x14ac:dyDescent="0.3">
      <c r="A1634" s="2">
        <v>2749</v>
      </c>
      <c r="B1634" s="3">
        <v>46247</v>
      </c>
      <c r="C1634" s="4">
        <f t="shared" si="204"/>
        <v>2026</v>
      </c>
      <c r="D1634" s="5">
        <f t="shared" si="205"/>
        <v>3</v>
      </c>
      <c r="E1634" s="4">
        <f t="shared" si="206"/>
        <v>8</v>
      </c>
      <c r="F1634" s="3" t="str">
        <f t="shared" si="207"/>
        <v>Aug</v>
      </c>
      <c r="G1634" s="4" t="s">
        <v>6</v>
      </c>
      <c r="H1634" s="4" t="s">
        <v>49</v>
      </c>
      <c r="I1634" s="4" t="s">
        <v>2</v>
      </c>
      <c r="J1634" s="4" t="s">
        <v>16</v>
      </c>
      <c r="K1634" s="4" t="s">
        <v>9</v>
      </c>
      <c r="L1634" s="4" t="s">
        <v>10</v>
      </c>
      <c r="M1634" s="6">
        <v>2</v>
      </c>
      <c r="N1634" s="7">
        <v>93.13</v>
      </c>
      <c r="O1634" s="8">
        <v>0</v>
      </c>
      <c r="P1634" s="7">
        <v>45.68</v>
      </c>
      <c r="Q1634" s="7">
        <f t="shared" si="200"/>
        <v>186.26</v>
      </c>
      <c r="R1634" s="7">
        <f t="shared" si="201"/>
        <v>91.36</v>
      </c>
      <c r="S1634" s="7">
        <f t="shared" si="202"/>
        <v>94.899999999999991</v>
      </c>
      <c r="T1634" s="9">
        <f t="shared" si="203"/>
        <v>0.50950284548480618</v>
      </c>
      <c r="U1634" s="10">
        <v>1</v>
      </c>
    </row>
    <row r="1635" spans="1:21" ht="15.6" x14ac:dyDescent="0.3">
      <c r="A1635" s="11">
        <v>4252</v>
      </c>
      <c r="B1635" s="12">
        <v>46247</v>
      </c>
      <c r="C1635" s="4">
        <f t="shared" si="204"/>
        <v>2026</v>
      </c>
      <c r="D1635" s="5">
        <f t="shared" si="205"/>
        <v>3</v>
      </c>
      <c r="E1635" s="4">
        <f t="shared" si="206"/>
        <v>8</v>
      </c>
      <c r="F1635" s="3" t="str">
        <f t="shared" si="207"/>
        <v>Aug</v>
      </c>
      <c r="G1635" s="13" t="s">
        <v>6</v>
      </c>
      <c r="H1635" s="13" t="s">
        <v>43</v>
      </c>
      <c r="I1635" s="13" t="s">
        <v>2</v>
      </c>
      <c r="J1635" s="13" t="s">
        <v>3</v>
      </c>
      <c r="K1635" s="13" t="s">
        <v>14</v>
      </c>
      <c r="L1635" s="13" t="s">
        <v>15</v>
      </c>
      <c r="M1635" s="14">
        <v>1</v>
      </c>
      <c r="N1635" s="15">
        <v>36.67</v>
      </c>
      <c r="O1635" s="16">
        <v>0.1</v>
      </c>
      <c r="P1635" s="15">
        <v>13.18</v>
      </c>
      <c r="Q1635" s="15">
        <f t="shared" si="200"/>
        <v>33.003</v>
      </c>
      <c r="R1635" s="15">
        <f t="shared" si="201"/>
        <v>13.18</v>
      </c>
      <c r="S1635" s="15">
        <f t="shared" si="202"/>
        <v>19.823</v>
      </c>
      <c r="T1635" s="17">
        <f t="shared" si="203"/>
        <v>0.60064236584552921</v>
      </c>
      <c r="U1635" s="18">
        <v>1</v>
      </c>
    </row>
    <row r="1636" spans="1:21" ht="15.6" x14ac:dyDescent="0.3">
      <c r="A1636" s="2">
        <v>4665</v>
      </c>
      <c r="B1636" s="3">
        <v>46247</v>
      </c>
      <c r="C1636" s="4">
        <f t="shared" si="204"/>
        <v>2026</v>
      </c>
      <c r="D1636" s="5">
        <f t="shared" si="205"/>
        <v>3</v>
      </c>
      <c r="E1636" s="4">
        <f t="shared" si="206"/>
        <v>8</v>
      </c>
      <c r="F1636" s="3" t="str">
        <f t="shared" si="207"/>
        <v>Aug</v>
      </c>
      <c r="G1636" s="4" t="s">
        <v>20</v>
      </c>
      <c r="H1636" s="4" t="s">
        <v>33</v>
      </c>
      <c r="I1636" s="4" t="s">
        <v>8</v>
      </c>
      <c r="J1636" s="4" t="s">
        <v>3</v>
      </c>
      <c r="K1636" s="4" t="s">
        <v>34</v>
      </c>
      <c r="L1636" s="4" t="s">
        <v>45</v>
      </c>
      <c r="M1636" s="6">
        <v>4</v>
      </c>
      <c r="N1636" s="7">
        <v>51.25</v>
      </c>
      <c r="O1636" s="8">
        <v>0.1</v>
      </c>
      <c r="P1636" s="7">
        <v>21.77</v>
      </c>
      <c r="Q1636" s="7">
        <f t="shared" si="200"/>
        <v>184.5</v>
      </c>
      <c r="R1636" s="7">
        <f t="shared" si="201"/>
        <v>87.08</v>
      </c>
      <c r="S1636" s="7">
        <f t="shared" si="202"/>
        <v>97.42</v>
      </c>
      <c r="T1636" s="9">
        <f t="shared" si="203"/>
        <v>0.52802168021680218</v>
      </c>
      <c r="U1636" s="10">
        <v>1</v>
      </c>
    </row>
    <row r="1637" spans="1:21" ht="15.6" x14ac:dyDescent="0.3">
      <c r="A1637" s="11">
        <v>4767</v>
      </c>
      <c r="B1637" s="12">
        <v>46247</v>
      </c>
      <c r="C1637" s="4">
        <f t="shared" si="204"/>
        <v>2026</v>
      </c>
      <c r="D1637" s="5">
        <f t="shared" si="205"/>
        <v>3</v>
      </c>
      <c r="E1637" s="4">
        <f t="shared" si="206"/>
        <v>8</v>
      </c>
      <c r="F1637" s="3" t="str">
        <f t="shared" si="207"/>
        <v>Aug</v>
      </c>
      <c r="G1637" s="13" t="s">
        <v>20</v>
      </c>
      <c r="H1637" s="13" t="s">
        <v>33</v>
      </c>
      <c r="I1637" s="13" t="s">
        <v>28</v>
      </c>
      <c r="J1637" s="13" t="s">
        <v>16</v>
      </c>
      <c r="K1637" s="13" t="s">
        <v>34</v>
      </c>
      <c r="L1637" s="13" t="s">
        <v>35</v>
      </c>
      <c r="M1637" s="14">
        <v>1</v>
      </c>
      <c r="N1637" s="15">
        <v>39.61</v>
      </c>
      <c r="O1637" s="16">
        <v>0.1</v>
      </c>
      <c r="P1637" s="15">
        <v>14.85</v>
      </c>
      <c r="Q1637" s="15">
        <f t="shared" si="200"/>
        <v>35.649000000000001</v>
      </c>
      <c r="R1637" s="15">
        <f t="shared" si="201"/>
        <v>14.85</v>
      </c>
      <c r="S1637" s="15">
        <f t="shared" si="202"/>
        <v>20.798999999999999</v>
      </c>
      <c r="T1637" s="17">
        <f t="shared" si="203"/>
        <v>0.58343852562484222</v>
      </c>
      <c r="U1637" s="18">
        <v>1</v>
      </c>
    </row>
    <row r="1638" spans="1:21" ht="15.6" x14ac:dyDescent="0.3">
      <c r="A1638" s="2">
        <v>4832</v>
      </c>
      <c r="B1638" s="3">
        <v>46247</v>
      </c>
      <c r="C1638" s="4">
        <f t="shared" si="204"/>
        <v>2026</v>
      </c>
      <c r="D1638" s="5">
        <f t="shared" si="205"/>
        <v>3</v>
      </c>
      <c r="E1638" s="4">
        <f t="shared" si="206"/>
        <v>8</v>
      </c>
      <c r="F1638" s="3" t="str">
        <f t="shared" si="207"/>
        <v>Aug</v>
      </c>
      <c r="G1638" s="4" t="s">
        <v>0</v>
      </c>
      <c r="H1638" s="4" t="s">
        <v>50</v>
      </c>
      <c r="I1638" s="4" t="s">
        <v>28</v>
      </c>
      <c r="J1638" s="4" t="s">
        <v>3</v>
      </c>
      <c r="K1638" s="4" t="s">
        <v>4</v>
      </c>
      <c r="L1638" s="4" t="s">
        <v>5</v>
      </c>
      <c r="M1638" s="6">
        <v>2</v>
      </c>
      <c r="N1638" s="7">
        <v>81.59</v>
      </c>
      <c r="O1638" s="8">
        <v>0.15</v>
      </c>
      <c r="P1638" s="7">
        <v>43.9</v>
      </c>
      <c r="Q1638" s="7">
        <f t="shared" si="200"/>
        <v>138.703</v>
      </c>
      <c r="R1638" s="7">
        <f t="shared" si="201"/>
        <v>87.8</v>
      </c>
      <c r="S1638" s="7">
        <f t="shared" si="202"/>
        <v>50.903000000000006</v>
      </c>
      <c r="T1638" s="9">
        <f t="shared" si="203"/>
        <v>0.3669927831409559</v>
      </c>
      <c r="U1638" s="10">
        <v>1</v>
      </c>
    </row>
    <row r="1639" spans="1:21" ht="15.6" x14ac:dyDescent="0.3">
      <c r="A1639" s="11">
        <v>747</v>
      </c>
      <c r="B1639" s="12">
        <v>46248</v>
      </c>
      <c r="C1639" s="4">
        <f t="shared" si="204"/>
        <v>2026</v>
      </c>
      <c r="D1639" s="5">
        <f t="shared" si="205"/>
        <v>3</v>
      </c>
      <c r="E1639" s="4">
        <f t="shared" si="206"/>
        <v>8</v>
      </c>
      <c r="F1639" s="3" t="str">
        <f t="shared" si="207"/>
        <v>Aug</v>
      </c>
      <c r="G1639" s="13" t="s">
        <v>6</v>
      </c>
      <c r="H1639" s="13" t="s">
        <v>7</v>
      </c>
      <c r="I1639" s="13" t="s">
        <v>19</v>
      </c>
      <c r="J1639" s="13" t="s">
        <v>13</v>
      </c>
      <c r="K1639" s="13" t="s">
        <v>34</v>
      </c>
      <c r="L1639" s="13" t="s">
        <v>38</v>
      </c>
      <c r="M1639" s="14">
        <v>3</v>
      </c>
      <c r="N1639" s="15">
        <v>122.96</v>
      </c>
      <c r="O1639" s="16">
        <v>0.1</v>
      </c>
      <c r="P1639" s="15">
        <v>67.62</v>
      </c>
      <c r="Q1639" s="15">
        <f t="shared" si="200"/>
        <v>331.99200000000002</v>
      </c>
      <c r="R1639" s="15">
        <f t="shared" si="201"/>
        <v>202.86</v>
      </c>
      <c r="S1639" s="15">
        <f t="shared" si="202"/>
        <v>129.13200000000001</v>
      </c>
      <c r="T1639" s="17">
        <f t="shared" si="203"/>
        <v>0.38896117978746475</v>
      </c>
      <c r="U1639" s="18">
        <v>1</v>
      </c>
    </row>
    <row r="1640" spans="1:21" ht="15.6" x14ac:dyDescent="0.3">
      <c r="A1640" s="2">
        <v>2281</v>
      </c>
      <c r="B1640" s="3">
        <v>46248</v>
      </c>
      <c r="C1640" s="4">
        <f t="shared" si="204"/>
        <v>2026</v>
      </c>
      <c r="D1640" s="5">
        <f t="shared" si="205"/>
        <v>3</v>
      </c>
      <c r="E1640" s="4">
        <f t="shared" si="206"/>
        <v>8</v>
      </c>
      <c r="F1640" s="3" t="str">
        <f t="shared" si="207"/>
        <v>Aug</v>
      </c>
      <c r="G1640" s="4" t="s">
        <v>6</v>
      </c>
      <c r="H1640" s="4" t="s">
        <v>41</v>
      </c>
      <c r="I1640" s="4" t="s">
        <v>19</v>
      </c>
      <c r="J1640" s="4" t="s">
        <v>3</v>
      </c>
      <c r="K1640" s="4" t="s">
        <v>9</v>
      </c>
      <c r="L1640" s="4" t="s">
        <v>46</v>
      </c>
      <c r="M1640" s="6">
        <v>1</v>
      </c>
      <c r="N1640" s="7">
        <v>70.91</v>
      </c>
      <c r="O1640" s="8">
        <v>0</v>
      </c>
      <c r="P1640" s="7">
        <v>33.11</v>
      </c>
      <c r="Q1640" s="7">
        <f t="shared" si="200"/>
        <v>70.91</v>
      </c>
      <c r="R1640" s="7">
        <f t="shared" si="201"/>
        <v>33.11</v>
      </c>
      <c r="S1640" s="7">
        <f t="shared" si="202"/>
        <v>37.799999999999997</v>
      </c>
      <c r="T1640" s="9">
        <f t="shared" si="203"/>
        <v>0.53307008884501483</v>
      </c>
      <c r="U1640" s="10">
        <v>1</v>
      </c>
    </row>
    <row r="1641" spans="1:21" ht="15.6" x14ac:dyDescent="0.3">
      <c r="A1641" s="11">
        <v>2414</v>
      </c>
      <c r="B1641" s="12">
        <v>46248</v>
      </c>
      <c r="C1641" s="4">
        <f t="shared" si="204"/>
        <v>2026</v>
      </c>
      <c r="D1641" s="5">
        <f t="shared" si="205"/>
        <v>3</v>
      </c>
      <c r="E1641" s="4">
        <f t="shared" si="206"/>
        <v>8</v>
      </c>
      <c r="F1641" s="3" t="str">
        <f t="shared" si="207"/>
        <v>Aug</v>
      </c>
      <c r="G1641" s="13" t="s">
        <v>6</v>
      </c>
      <c r="H1641" s="13" t="s">
        <v>27</v>
      </c>
      <c r="I1641" s="13" t="s">
        <v>8</v>
      </c>
      <c r="J1641" s="13" t="s">
        <v>16</v>
      </c>
      <c r="K1641" s="13" t="s">
        <v>4</v>
      </c>
      <c r="L1641" s="13" t="s">
        <v>22</v>
      </c>
      <c r="M1641" s="14">
        <v>6</v>
      </c>
      <c r="N1641" s="15">
        <v>50.94</v>
      </c>
      <c r="O1641" s="16">
        <v>0.1</v>
      </c>
      <c r="P1641" s="15">
        <v>22.76</v>
      </c>
      <c r="Q1641" s="15">
        <f t="shared" si="200"/>
        <v>275.07600000000002</v>
      </c>
      <c r="R1641" s="15">
        <f t="shared" si="201"/>
        <v>136.56</v>
      </c>
      <c r="S1641" s="15">
        <f t="shared" si="202"/>
        <v>138.51600000000002</v>
      </c>
      <c r="T1641" s="17">
        <f t="shared" si="203"/>
        <v>0.50355538105832576</v>
      </c>
      <c r="U1641" s="18">
        <v>1</v>
      </c>
    </row>
    <row r="1642" spans="1:21" ht="15.6" x14ac:dyDescent="0.3">
      <c r="A1642" s="2">
        <v>3162</v>
      </c>
      <c r="B1642" s="3">
        <v>46248</v>
      </c>
      <c r="C1642" s="4">
        <f t="shared" si="204"/>
        <v>2026</v>
      </c>
      <c r="D1642" s="5">
        <f t="shared" si="205"/>
        <v>3</v>
      </c>
      <c r="E1642" s="4">
        <f t="shared" si="206"/>
        <v>8</v>
      </c>
      <c r="F1642" s="3" t="str">
        <f t="shared" si="207"/>
        <v>Aug</v>
      </c>
      <c r="G1642" s="4" t="s">
        <v>6</v>
      </c>
      <c r="H1642" s="4" t="s">
        <v>7</v>
      </c>
      <c r="I1642" s="4" t="s">
        <v>2</v>
      </c>
      <c r="J1642" s="4" t="s">
        <v>13</v>
      </c>
      <c r="K1642" s="4" t="s">
        <v>9</v>
      </c>
      <c r="L1642" s="4" t="s">
        <v>17</v>
      </c>
      <c r="M1642" s="6">
        <v>1</v>
      </c>
      <c r="N1642" s="7">
        <v>144.96</v>
      </c>
      <c r="O1642" s="8">
        <v>0.05</v>
      </c>
      <c r="P1642" s="7">
        <v>77.959999999999994</v>
      </c>
      <c r="Q1642" s="7">
        <f t="shared" si="200"/>
        <v>137.71199999999999</v>
      </c>
      <c r="R1642" s="7">
        <f t="shared" si="201"/>
        <v>77.959999999999994</v>
      </c>
      <c r="S1642" s="7">
        <f t="shared" si="202"/>
        <v>59.751999999999995</v>
      </c>
      <c r="T1642" s="9">
        <f t="shared" si="203"/>
        <v>0.43389101893807364</v>
      </c>
      <c r="U1642" s="10">
        <v>1</v>
      </c>
    </row>
    <row r="1643" spans="1:21" ht="15.6" x14ac:dyDescent="0.3">
      <c r="A1643" s="11">
        <v>3200</v>
      </c>
      <c r="B1643" s="12">
        <v>46248</v>
      </c>
      <c r="C1643" s="4">
        <f t="shared" si="204"/>
        <v>2026</v>
      </c>
      <c r="D1643" s="5">
        <f t="shared" si="205"/>
        <v>3</v>
      </c>
      <c r="E1643" s="4">
        <f t="shared" si="206"/>
        <v>8</v>
      </c>
      <c r="F1643" s="3" t="str">
        <f t="shared" si="207"/>
        <v>Aug</v>
      </c>
      <c r="G1643" s="13" t="s">
        <v>20</v>
      </c>
      <c r="H1643" s="13" t="s">
        <v>33</v>
      </c>
      <c r="I1643" s="13" t="s">
        <v>19</v>
      </c>
      <c r="J1643" s="13" t="s">
        <v>13</v>
      </c>
      <c r="K1643" s="13" t="s">
        <v>9</v>
      </c>
      <c r="L1643" s="13" t="s">
        <v>37</v>
      </c>
      <c r="M1643" s="14">
        <v>1</v>
      </c>
      <c r="N1643" s="15">
        <v>152.97</v>
      </c>
      <c r="O1643" s="16">
        <v>0</v>
      </c>
      <c r="P1643" s="15">
        <v>79.66</v>
      </c>
      <c r="Q1643" s="15">
        <f t="shared" si="200"/>
        <v>152.97</v>
      </c>
      <c r="R1643" s="15">
        <f t="shared" si="201"/>
        <v>79.66</v>
      </c>
      <c r="S1643" s="15">
        <f t="shared" si="202"/>
        <v>73.31</v>
      </c>
      <c r="T1643" s="17">
        <f t="shared" si="203"/>
        <v>0.47924429626724196</v>
      </c>
      <c r="U1643" s="18">
        <v>1</v>
      </c>
    </row>
    <row r="1644" spans="1:21" ht="15.6" x14ac:dyDescent="0.3">
      <c r="A1644" s="2">
        <v>3521</v>
      </c>
      <c r="B1644" s="3">
        <v>46248</v>
      </c>
      <c r="C1644" s="4">
        <f t="shared" si="204"/>
        <v>2026</v>
      </c>
      <c r="D1644" s="5">
        <f t="shared" si="205"/>
        <v>3</v>
      </c>
      <c r="E1644" s="4">
        <f t="shared" si="206"/>
        <v>8</v>
      </c>
      <c r="F1644" s="3" t="str">
        <f t="shared" si="207"/>
        <v>Aug</v>
      </c>
      <c r="G1644" s="4" t="s">
        <v>11</v>
      </c>
      <c r="H1644" s="4" t="s">
        <v>52</v>
      </c>
      <c r="I1644" s="4" t="s">
        <v>2</v>
      </c>
      <c r="J1644" s="4" t="s">
        <v>16</v>
      </c>
      <c r="K1644" s="4" t="s">
        <v>14</v>
      </c>
      <c r="L1644" s="4" t="s">
        <v>32</v>
      </c>
      <c r="M1644" s="6">
        <v>2</v>
      </c>
      <c r="N1644" s="7">
        <v>45.79</v>
      </c>
      <c r="O1644" s="8">
        <v>0</v>
      </c>
      <c r="P1644" s="7">
        <v>18.23</v>
      </c>
      <c r="Q1644" s="7">
        <f t="shared" si="200"/>
        <v>91.58</v>
      </c>
      <c r="R1644" s="7">
        <f t="shared" si="201"/>
        <v>36.46</v>
      </c>
      <c r="S1644" s="7">
        <f t="shared" si="202"/>
        <v>55.12</v>
      </c>
      <c r="T1644" s="9">
        <f t="shared" si="203"/>
        <v>0.60187813933173184</v>
      </c>
      <c r="U1644" s="10">
        <v>1</v>
      </c>
    </row>
    <row r="1645" spans="1:21" ht="15.6" x14ac:dyDescent="0.3">
      <c r="A1645" s="11">
        <v>4447</v>
      </c>
      <c r="B1645" s="12">
        <v>46248</v>
      </c>
      <c r="C1645" s="4">
        <f t="shared" si="204"/>
        <v>2026</v>
      </c>
      <c r="D1645" s="5">
        <f t="shared" si="205"/>
        <v>3</v>
      </c>
      <c r="E1645" s="4">
        <f t="shared" si="206"/>
        <v>8</v>
      </c>
      <c r="F1645" s="3" t="str">
        <f t="shared" si="207"/>
        <v>Aug</v>
      </c>
      <c r="G1645" s="13" t="s">
        <v>6</v>
      </c>
      <c r="H1645" s="13" t="s">
        <v>27</v>
      </c>
      <c r="I1645" s="13" t="s">
        <v>2</v>
      </c>
      <c r="J1645" s="13" t="s">
        <v>13</v>
      </c>
      <c r="K1645" s="13" t="s">
        <v>14</v>
      </c>
      <c r="L1645" s="13" t="s">
        <v>48</v>
      </c>
      <c r="M1645" s="14">
        <v>1</v>
      </c>
      <c r="N1645" s="15">
        <v>161.31</v>
      </c>
      <c r="O1645" s="16">
        <v>0</v>
      </c>
      <c r="P1645" s="15">
        <v>87.81</v>
      </c>
      <c r="Q1645" s="15">
        <f t="shared" si="200"/>
        <v>161.31</v>
      </c>
      <c r="R1645" s="15">
        <f t="shared" si="201"/>
        <v>87.81</v>
      </c>
      <c r="S1645" s="15">
        <f t="shared" si="202"/>
        <v>73.5</v>
      </c>
      <c r="T1645" s="17">
        <f t="shared" si="203"/>
        <v>0.45564441138181139</v>
      </c>
      <c r="U1645" s="18">
        <v>1</v>
      </c>
    </row>
    <row r="1646" spans="1:21" ht="15.6" x14ac:dyDescent="0.3">
      <c r="A1646" s="2">
        <v>421</v>
      </c>
      <c r="B1646" s="3">
        <v>46249</v>
      </c>
      <c r="C1646" s="4">
        <f t="shared" si="204"/>
        <v>2026</v>
      </c>
      <c r="D1646" s="5">
        <f t="shared" si="205"/>
        <v>3</v>
      </c>
      <c r="E1646" s="4">
        <f t="shared" si="206"/>
        <v>8</v>
      </c>
      <c r="F1646" s="3" t="str">
        <f t="shared" si="207"/>
        <v>Aug</v>
      </c>
      <c r="G1646" s="4" t="s">
        <v>20</v>
      </c>
      <c r="H1646" s="4" t="s">
        <v>31</v>
      </c>
      <c r="I1646" s="4" t="s">
        <v>2</v>
      </c>
      <c r="J1646" s="4" t="s">
        <v>13</v>
      </c>
      <c r="K1646" s="4" t="s">
        <v>34</v>
      </c>
      <c r="L1646" s="4" t="s">
        <v>42</v>
      </c>
      <c r="M1646" s="6">
        <v>2</v>
      </c>
      <c r="N1646" s="7">
        <v>35.97</v>
      </c>
      <c r="O1646" s="8">
        <v>0.05</v>
      </c>
      <c r="P1646" s="7">
        <v>14.28</v>
      </c>
      <c r="Q1646" s="7">
        <f t="shared" si="200"/>
        <v>68.342999999999989</v>
      </c>
      <c r="R1646" s="7">
        <f t="shared" si="201"/>
        <v>28.56</v>
      </c>
      <c r="S1646" s="7">
        <f t="shared" si="202"/>
        <v>39.782999999999987</v>
      </c>
      <c r="T1646" s="9">
        <f t="shared" si="203"/>
        <v>0.58210789693165343</v>
      </c>
      <c r="U1646" s="10">
        <v>1</v>
      </c>
    </row>
    <row r="1647" spans="1:21" ht="15.6" x14ac:dyDescent="0.3">
      <c r="A1647" s="11">
        <v>962</v>
      </c>
      <c r="B1647" s="12">
        <v>46249</v>
      </c>
      <c r="C1647" s="4">
        <f t="shared" si="204"/>
        <v>2026</v>
      </c>
      <c r="D1647" s="5">
        <f t="shared" si="205"/>
        <v>3</v>
      </c>
      <c r="E1647" s="4">
        <f t="shared" si="206"/>
        <v>8</v>
      </c>
      <c r="F1647" s="3" t="str">
        <f t="shared" si="207"/>
        <v>Aug</v>
      </c>
      <c r="G1647" s="13" t="s">
        <v>0</v>
      </c>
      <c r="H1647" s="13" t="s">
        <v>1</v>
      </c>
      <c r="I1647" s="13" t="s">
        <v>19</v>
      </c>
      <c r="J1647" s="13" t="s">
        <v>13</v>
      </c>
      <c r="K1647" s="13" t="s">
        <v>34</v>
      </c>
      <c r="L1647" s="13" t="s">
        <v>35</v>
      </c>
      <c r="M1647" s="14">
        <v>2</v>
      </c>
      <c r="N1647" s="15">
        <v>39.729999999999997</v>
      </c>
      <c r="O1647" s="16">
        <v>0</v>
      </c>
      <c r="P1647" s="15">
        <v>14.95</v>
      </c>
      <c r="Q1647" s="15">
        <f t="shared" si="200"/>
        <v>79.459999999999994</v>
      </c>
      <c r="R1647" s="15">
        <f t="shared" si="201"/>
        <v>29.9</v>
      </c>
      <c r="S1647" s="15">
        <f t="shared" si="202"/>
        <v>49.559999999999995</v>
      </c>
      <c r="T1647" s="17">
        <f t="shared" si="203"/>
        <v>0.62371004278882458</v>
      </c>
      <c r="U1647" s="18">
        <v>1</v>
      </c>
    </row>
    <row r="1648" spans="1:21" ht="15.6" x14ac:dyDescent="0.3">
      <c r="A1648" s="2">
        <v>1386</v>
      </c>
      <c r="B1648" s="3">
        <v>46249</v>
      </c>
      <c r="C1648" s="4">
        <f t="shared" si="204"/>
        <v>2026</v>
      </c>
      <c r="D1648" s="5">
        <f t="shared" si="205"/>
        <v>3</v>
      </c>
      <c r="E1648" s="4">
        <f t="shared" si="206"/>
        <v>8</v>
      </c>
      <c r="F1648" s="3" t="str">
        <f t="shared" si="207"/>
        <v>Aug</v>
      </c>
      <c r="G1648" s="4" t="s">
        <v>6</v>
      </c>
      <c r="H1648" s="4" t="s">
        <v>43</v>
      </c>
      <c r="I1648" s="4" t="s">
        <v>2</v>
      </c>
      <c r="J1648" s="4" t="s">
        <v>16</v>
      </c>
      <c r="K1648" s="4" t="s">
        <v>14</v>
      </c>
      <c r="L1648" s="4" t="s">
        <v>15</v>
      </c>
      <c r="M1648" s="6">
        <v>2</v>
      </c>
      <c r="N1648" s="7">
        <v>36.049999999999997</v>
      </c>
      <c r="O1648" s="8">
        <v>0</v>
      </c>
      <c r="P1648" s="7">
        <v>13.8</v>
      </c>
      <c r="Q1648" s="7">
        <f t="shared" si="200"/>
        <v>72.099999999999994</v>
      </c>
      <c r="R1648" s="7">
        <f t="shared" si="201"/>
        <v>27.6</v>
      </c>
      <c r="S1648" s="7">
        <f t="shared" si="202"/>
        <v>44.499999999999993</v>
      </c>
      <c r="T1648" s="9">
        <f t="shared" si="203"/>
        <v>0.61719833564493753</v>
      </c>
      <c r="U1648" s="10">
        <v>1</v>
      </c>
    </row>
    <row r="1649" spans="1:21" ht="15.6" x14ac:dyDescent="0.3">
      <c r="A1649" s="11">
        <v>3083</v>
      </c>
      <c r="B1649" s="12">
        <v>46249</v>
      </c>
      <c r="C1649" s="4">
        <f t="shared" si="204"/>
        <v>2026</v>
      </c>
      <c r="D1649" s="5">
        <f t="shared" si="205"/>
        <v>3</v>
      </c>
      <c r="E1649" s="4">
        <f t="shared" si="206"/>
        <v>8</v>
      </c>
      <c r="F1649" s="3" t="str">
        <f t="shared" si="207"/>
        <v>Aug</v>
      </c>
      <c r="G1649" s="13" t="s">
        <v>20</v>
      </c>
      <c r="H1649" s="13" t="s">
        <v>31</v>
      </c>
      <c r="I1649" s="13" t="s">
        <v>2</v>
      </c>
      <c r="J1649" s="13" t="s">
        <v>13</v>
      </c>
      <c r="K1649" s="13" t="s">
        <v>23</v>
      </c>
      <c r="L1649" s="13" t="s">
        <v>29</v>
      </c>
      <c r="M1649" s="14">
        <v>1</v>
      </c>
      <c r="N1649" s="15">
        <v>194.36</v>
      </c>
      <c r="O1649" s="16">
        <v>0</v>
      </c>
      <c r="P1649" s="15">
        <v>106.01</v>
      </c>
      <c r="Q1649" s="15">
        <f t="shared" si="200"/>
        <v>194.36</v>
      </c>
      <c r="R1649" s="15">
        <f t="shared" si="201"/>
        <v>106.01</v>
      </c>
      <c r="S1649" s="15">
        <f t="shared" si="202"/>
        <v>88.350000000000009</v>
      </c>
      <c r="T1649" s="17">
        <f t="shared" si="203"/>
        <v>0.45456884132537562</v>
      </c>
      <c r="U1649" s="18">
        <v>1</v>
      </c>
    </row>
    <row r="1650" spans="1:21" ht="15.6" x14ac:dyDescent="0.3">
      <c r="A1650" s="2">
        <v>3174</v>
      </c>
      <c r="B1650" s="3">
        <v>46249</v>
      </c>
      <c r="C1650" s="4">
        <f t="shared" si="204"/>
        <v>2026</v>
      </c>
      <c r="D1650" s="5">
        <f t="shared" si="205"/>
        <v>3</v>
      </c>
      <c r="E1650" s="4">
        <f t="shared" si="206"/>
        <v>8</v>
      </c>
      <c r="F1650" s="3" t="str">
        <f t="shared" si="207"/>
        <v>Aug</v>
      </c>
      <c r="G1650" s="4" t="s">
        <v>20</v>
      </c>
      <c r="H1650" s="4" t="s">
        <v>21</v>
      </c>
      <c r="I1650" s="4" t="s">
        <v>19</v>
      </c>
      <c r="J1650" s="4" t="s">
        <v>3</v>
      </c>
      <c r="K1650" s="4" t="s">
        <v>23</v>
      </c>
      <c r="L1650" s="4" t="s">
        <v>29</v>
      </c>
      <c r="M1650" s="6">
        <v>1</v>
      </c>
      <c r="N1650" s="7">
        <v>192.67</v>
      </c>
      <c r="O1650" s="8">
        <v>0.05</v>
      </c>
      <c r="P1650" s="7">
        <v>103.37</v>
      </c>
      <c r="Q1650" s="7">
        <f t="shared" si="200"/>
        <v>183.03649999999999</v>
      </c>
      <c r="R1650" s="7">
        <f t="shared" si="201"/>
        <v>103.37</v>
      </c>
      <c r="S1650" s="7">
        <f t="shared" si="202"/>
        <v>79.666499999999985</v>
      </c>
      <c r="T1650" s="9">
        <f t="shared" si="203"/>
        <v>0.43524925356417976</v>
      </c>
      <c r="U1650" s="10">
        <v>1</v>
      </c>
    </row>
    <row r="1651" spans="1:21" ht="15.6" x14ac:dyDescent="0.3">
      <c r="A1651" s="11">
        <v>4045</v>
      </c>
      <c r="B1651" s="12">
        <v>46249</v>
      </c>
      <c r="C1651" s="4">
        <f t="shared" si="204"/>
        <v>2026</v>
      </c>
      <c r="D1651" s="5">
        <f t="shared" si="205"/>
        <v>3</v>
      </c>
      <c r="E1651" s="4">
        <f t="shared" si="206"/>
        <v>8</v>
      </c>
      <c r="F1651" s="3" t="str">
        <f t="shared" si="207"/>
        <v>Aug</v>
      </c>
      <c r="G1651" s="13" t="s">
        <v>11</v>
      </c>
      <c r="H1651" s="13" t="s">
        <v>52</v>
      </c>
      <c r="I1651" s="13" t="s">
        <v>2</v>
      </c>
      <c r="J1651" s="13" t="s">
        <v>13</v>
      </c>
      <c r="K1651" s="13" t="s">
        <v>9</v>
      </c>
      <c r="L1651" s="13" t="s">
        <v>10</v>
      </c>
      <c r="M1651" s="14">
        <v>3</v>
      </c>
      <c r="N1651" s="15">
        <v>92.12</v>
      </c>
      <c r="O1651" s="16">
        <v>0.1</v>
      </c>
      <c r="P1651" s="15">
        <v>44.1</v>
      </c>
      <c r="Q1651" s="15">
        <f t="shared" si="200"/>
        <v>248.72400000000002</v>
      </c>
      <c r="R1651" s="15">
        <f t="shared" si="201"/>
        <v>132.30000000000001</v>
      </c>
      <c r="S1651" s="15">
        <f t="shared" si="202"/>
        <v>116.42400000000001</v>
      </c>
      <c r="T1651" s="17">
        <f t="shared" si="203"/>
        <v>0.46808510638297873</v>
      </c>
      <c r="U1651" s="18">
        <v>1</v>
      </c>
    </row>
    <row r="1652" spans="1:21" ht="15.6" x14ac:dyDescent="0.3">
      <c r="A1652" s="2">
        <v>4850</v>
      </c>
      <c r="B1652" s="3">
        <v>46249</v>
      </c>
      <c r="C1652" s="4">
        <f t="shared" si="204"/>
        <v>2026</v>
      </c>
      <c r="D1652" s="5">
        <f t="shared" si="205"/>
        <v>3</v>
      </c>
      <c r="E1652" s="4">
        <f t="shared" si="206"/>
        <v>8</v>
      </c>
      <c r="F1652" s="3" t="str">
        <f t="shared" si="207"/>
        <v>Aug</v>
      </c>
      <c r="G1652" s="4" t="s">
        <v>6</v>
      </c>
      <c r="H1652" s="4" t="s">
        <v>7</v>
      </c>
      <c r="I1652" s="4" t="s">
        <v>19</v>
      </c>
      <c r="J1652" s="4" t="s">
        <v>16</v>
      </c>
      <c r="K1652" s="4" t="s">
        <v>23</v>
      </c>
      <c r="L1652" s="4" t="s">
        <v>29</v>
      </c>
      <c r="M1652" s="6">
        <v>1</v>
      </c>
      <c r="N1652" s="7">
        <v>192.82</v>
      </c>
      <c r="O1652" s="8">
        <v>0</v>
      </c>
      <c r="P1652" s="7">
        <v>104.98</v>
      </c>
      <c r="Q1652" s="7">
        <f t="shared" si="200"/>
        <v>192.82</v>
      </c>
      <c r="R1652" s="7">
        <f t="shared" si="201"/>
        <v>104.98</v>
      </c>
      <c r="S1652" s="7">
        <f t="shared" si="202"/>
        <v>87.839999999999989</v>
      </c>
      <c r="T1652" s="9">
        <f t="shared" si="203"/>
        <v>0.45555440307022088</v>
      </c>
      <c r="U1652" s="10">
        <v>1</v>
      </c>
    </row>
    <row r="1653" spans="1:21" ht="15.6" x14ac:dyDescent="0.3">
      <c r="A1653" s="11">
        <v>71</v>
      </c>
      <c r="B1653" s="12">
        <v>46250</v>
      </c>
      <c r="C1653" s="4">
        <f t="shared" si="204"/>
        <v>2026</v>
      </c>
      <c r="D1653" s="5">
        <f t="shared" si="205"/>
        <v>3</v>
      </c>
      <c r="E1653" s="4">
        <f t="shared" si="206"/>
        <v>8</v>
      </c>
      <c r="F1653" s="3" t="str">
        <f t="shared" si="207"/>
        <v>Aug</v>
      </c>
      <c r="G1653" s="13" t="s">
        <v>11</v>
      </c>
      <c r="H1653" s="13" t="s">
        <v>52</v>
      </c>
      <c r="I1653" s="13" t="s">
        <v>2</v>
      </c>
      <c r="J1653" s="13" t="s">
        <v>13</v>
      </c>
      <c r="K1653" s="13" t="s">
        <v>4</v>
      </c>
      <c r="L1653" s="13" t="s">
        <v>5</v>
      </c>
      <c r="M1653" s="14">
        <v>3</v>
      </c>
      <c r="N1653" s="15">
        <v>80.099999999999994</v>
      </c>
      <c r="O1653" s="16">
        <v>0</v>
      </c>
      <c r="P1653" s="15">
        <v>42.41</v>
      </c>
      <c r="Q1653" s="15">
        <f t="shared" si="200"/>
        <v>240.29999999999998</v>
      </c>
      <c r="R1653" s="15">
        <f t="shared" si="201"/>
        <v>127.22999999999999</v>
      </c>
      <c r="S1653" s="15">
        <f t="shared" si="202"/>
        <v>113.07</v>
      </c>
      <c r="T1653" s="17">
        <f t="shared" si="203"/>
        <v>0.47053682896379528</v>
      </c>
      <c r="U1653" s="18">
        <v>1</v>
      </c>
    </row>
    <row r="1654" spans="1:21" ht="15.6" x14ac:dyDescent="0.3">
      <c r="A1654" s="2">
        <v>627</v>
      </c>
      <c r="B1654" s="3">
        <v>46250</v>
      </c>
      <c r="C1654" s="4">
        <f t="shared" si="204"/>
        <v>2026</v>
      </c>
      <c r="D1654" s="5">
        <f t="shared" si="205"/>
        <v>3</v>
      </c>
      <c r="E1654" s="4">
        <f t="shared" si="206"/>
        <v>8</v>
      </c>
      <c r="F1654" s="3" t="str">
        <f t="shared" si="207"/>
        <v>Aug</v>
      </c>
      <c r="G1654" s="4" t="s">
        <v>20</v>
      </c>
      <c r="H1654" s="4" t="s">
        <v>31</v>
      </c>
      <c r="I1654" s="4" t="s">
        <v>28</v>
      </c>
      <c r="J1654" s="4" t="s">
        <v>13</v>
      </c>
      <c r="K1654" s="4" t="s">
        <v>4</v>
      </c>
      <c r="L1654" s="4" t="s">
        <v>5</v>
      </c>
      <c r="M1654" s="6">
        <v>6</v>
      </c>
      <c r="N1654" s="7">
        <v>83.26</v>
      </c>
      <c r="O1654" s="8">
        <v>0</v>
      </c>
      <c r="P1654" s="7">
        <v>43.8</v>
      </c>
      <c r="Q1654" s="7">
        <f t="shared" si="200"/>
        <v>499.56000000000006</v>
      </c>
      <c r="R1654" s="7">
        <f t="shared" si="201"/>
        <v>262.79999999999995</v>
      </c>
      <c r="S1654" s="7">
        <f t="shared" si="202"/>
        <v>236.7600000000001</v>
      </c>
      <c r="T1654" s="9">
        <f t="shared" si="203"/>
        <v>0.47393706461686297</v>
      </c>
      <c r="U1654" s="10">
        <v>1</v>
      </c>
    </row>
    <row r="1655" spans="1:21" ht="15.6" x14ac:dyDescent="0.3">
      <c r="A1655" s="11">
        <v>959</v>
      </c>
      <c r="B1655" s="12">
        <v>46250</v>
      </c>
      <c r="C1655" s="4">
        <f t="shared" si="204"/>
        <v>2026</v>
      </c>
      <c r="D1655" s="5">
        <f t="shared" si="205"/>
        <v>3</v>
      </c>
      <c r="E1655" s="4">
        <f t="shared" si="206"/>
        <v>8</v>
      </c>
      <c r="F1655" s="3" t="str">
        <f t="shared" si="207"/>
        <v>Aug</v>
      </c>
      <c r="G1655" s="13" t="s">
        <v>6</v>
      </c>
      <c r="H1655" s="13" t="s">
        <v>7</v>
      </c>
      <c r="I1655" s="13" t="s">
        <v>19</v>
      </c>
      <c r="J1655" s="13" t="s">
        <v>3</v>
      </c>
      <c r="K1655" s="13" t="s">
        <v>34</v>
      </c>
      <c r="L1655" s="13" t="s">
        <v>35</v>
      </c>
      <c r="M1655" s="14">
        <v>4</v>
      </c>
      <c r="N1655" s="15">
        <v>40.46</v>
      </c>
      <c r="O1655" s="16">
        <v>0</v>
      </c>
      <c r="P1655" s="15">
        <v>15.12</v>
      </c>
      <c r="Q1655" s="15">
        <f t="shared" si="200"/>
        <v>161.84</v>
      </c>
      <c r="R1655" s="15">
        <f t="shared" si="201"/>
        <v>60.48</v>
      </c>
      <c r="S1655" s="15">
        <f t="shared" si="202"/>
        <v>101.36000000000001</v>
      </c>
      <c r="T1655" s="17">
        <f t="shared" si="203"/>
        <v>0.62629757785467133</v>
      </c>
      <c r="U1655" s="18">
        <v>1</v>
      </c>
    </row>
    <row r="1656" spans="1:21" ht="15.6" x14ac:dyDescent="0.3">
      <c r="A1656" s="2">
        <v>967</v>
      </c>
      <c r="B1656" s="3">
        <v>46250</v>
      </c>
      <c r="C1656" s="4">
        <f t="shared" si="204"/>
        <v>2026</v>
      </c>
      <c r="D1656" s="5">
        <f t="shared" si="205"/>
        <v>3</v>
      </c>
      <c r="E1656" s="4">
        <f t="shared" si="206"/>
        <v>8</v>
      </c>
      <c r="F1656" s="3" t="str">
        <f t="shared" si="207"/>
        <v>Aug</v>
      </c>
      <c r="G1656" s="4" t="s">
        <v>11</v>
      </c>
      <c r="H1656" s="4" t="s">
        <v>52</v>
      </c>
      <c r="I1656" s="4" t="s">
        <v>8</v>
      </c>
      <c r="J1656" s="4" t="s">
        <v>3</v>
      </c>
      <c r="K1656" s="4" t="s">
        <v>4</v>
      </c>
      <c r="L1656" s="4" t="s">
        <v>5</v>
      </c>
      <c r="M1656" s="6">
        <v>5</v>
      </c>
      <c r="N1656" s="7">
        <v>81.55</v>
      </c>
      <c r="O1656" s="8">
        <v>0.2</v>
      </c>
      <c r="P1656" s="7">
        <v>42.09</v>
      </c>
      <c r="Q1656" s="7">
        <f t="shared" si="200"/>
        <v>326.20000000000005</v>
      </c>
      <c r="R1656" s="7">
        <f t="shared" si="201"/>
        <v>210.45000000000002</v>
      </c>
      <c r="S1656" s="7">
        <f t="shared" si="202"/>
        <v>115.75000000000003</v>
      </c>
      <c r="T1656" s="9">
        <f t="shared" si="203"/>
        <v>0.3548436541998774</v>
      </c>
      <c r="U1656" s="10">
        <v>1</v>
      </c>
    </row>
    <row r="1657" spans="1:21" ht="15.6" x14ac:dyDescent="0.3">
      <c r="A1657" s="11">
        <v>1267</v>
      </c>
      <c r="B1657" s="12">
        <v>46250</v>
      </c>
      <c r="C1657" s="4">
        <f t="shared" si="204"/>
        <v>2026</v>
      </c>
      <c r="D1657" s="5">
        <f t="shared" si="205"/>
        <v>3</v>
      </c>
      <c r="E1657" s="4">
        <f t="shared" si="206"/>
        <v>8</v>
      </c>
      <c r="F1657" s="3" t="str">
        <f t="shared" si="207"/>
        <v>Aug</v>
      </c>
      <c r="G1657" s="13" t="s">
        <v>6</v>
      </c>
      <c r="H1657" s="13" t="s">
        <v>43</v>
      </c>
      <c r="I1657" s="13" t="s">
        <v>19</v>
      </c>
      <c r="J1657" s="13" t="s">
        <v>13</v>
      </c>
      <c r="K1657" s="13" t="s">
        <v>23</v>
      </c>
      <c r="L1657" s="13" t="s">
        <v>40</v>
      </c>
      <c r="M1657" s="14">
        <v>2</v>
      </c>
      <c r="N1657" s="15">
        <v>83.56</v>
      </c>
      <c r="O1657" s="16">
        <v>0</v>
      </c>
      <c r="P1657" s="15">
        <v>39.119999999999997</v>
      </c>
      <c r="Q1657" s="15">
        <f t="shared" si="200"/>
        <v>167.12</v>
      </c>
      <c r="R1657" s="15">
        <f t="shared" si="201"/>
        <v>78.239999999999995</v>
      </c>
      <c r="S1657" s="15">
        <f t="shared" si="202"/>
        <v>88.88000000000001</v>
      </c>
      <c r="T1657" s="17">
        <f t="shared" si="203"/>
        <v>0.53183341311632359</v>
      </c>
      <c r="U1657" s="18">
        <v>1</v>
      </c>
    </row>
    <row r="1658" spans="1:21" ht="15.6" x14ac:dyDescent="0.3">
      <c r="A1658" s="2">
        <v>1394</v>
      </c>
      <c r="B1658" s="3">
        <v>46250</v>
      </c>
      <c r="C1658" s="4">
        <f t="shared" si="204"/>
        <v>2026</v>
      </c>
      <c r="D1658" s="5">
        <f t="shared" si="205"/>
        <v>3</v>
      </c>
      <c r="E1658" s="4">
        <f t="shared" si="206"/>
        <v>8</v>
      </c>
      <c r="F1658" s="3" t="str">
        <f t="shared" si="207"/>
        <v>Aug</v>
      </c>
      <c r="G1658" s="4" t="s">
        <v>11</v>
      </c>
      <c r="H1658" s="4" t="s">
        <v>39</v>
      </c>
      <c r="I1658" s="4" t="s">
        <v>2</v>
      </c>
      <c r="J1658" s="4" t="s">
        <v>3</v>
      </c>
      <c r="K1658" s="4" t="s">
        <v>23</v>
      </c>
      <c r="L1658" s="4" t="s">
        <v>51</v>
      </c>
      <c r="M1658" s="6">
        <v>3</v>
      </c>
      <c r="N1658" s="7">
        <v>125.75</v>
      </c>
      <c r="O1658" s="8">
        <v>0</v>
      </c>
      <c r="P1658" s="7">
        <v>62.05</v>
      </c>
      <c r="Q1658" s="7">
        <f t="shared" si="200"/>
        <v>377.25</v>
      </c>
      <c r="R1658" s="7">
        <f t="shared" si="201"/>
        <v>186.14999999999998</v>
      </c>
      <c r="S1658" s="7">
        <f t="shared" si="202"/>
        <v>191.10000000000002</v>
      </c>
      <c r="T1658" s="9">
        <f t="shared" si="203"/>
        <v>0.50656063618290259</v>
      </c>
      <c r="U1658" s="10">
        <v>1</v>
      </c>
    </row>
    <row r="1659" spans="1:21" ht="15.6" x14ac:dyDescent="0.3">
      <c r="A1659" s="11">
        <v>1652</v>
      </c>
      <c r="B1659" s="12">
        <v>46250</v>
      </c>
      <c r="C1659" s="4">
        <f t="shared" si="204"/>
        <v>2026</v>
      </c>
      <c r="D1659" s="5">
        <f t="shared" si="205"/>
        <v>3</v>
      </c>
      <c r="E1659" s="4">
        <f t="shared" si="206"/>
        <v>8</v>
      </c>
      <c r="F1659" s="3" t="str">
        <f t="shared" si="207"/>
        <v>Aug</v>
      </c>
      <c r="G1659" s="13" t="s">
        <v>0</v>
      </c>
      <c r="H1659" s="13" t="s">
        <v>1</v>
      </c>
      <c r="I1659" s="13" t="s">
        <v>2</v>
      </c>
      <c r="J1659" s="13" t="s">
        <v>3</v>
      </c>
      <c r="K1659" s="13" t="s">
        <v>14</v>
      </c>
      <c r="L1659" s="13" t="s">
        <v>15</v>
      </c>
      <c r="M1659" s="14">
        <v>1</v>
      </c>
      <c r="N1659" s="15">
        <v>35.619999999999997</v>
      </c>
      <c r="O1659" s="16">
        <v>0.1</v>
      </c>
      <c r="P1659" s="15">
        <v>13.55</v>
      </c>
      <c r="Q1659" s="15">
        <f t="shared" si="200"/>
        <v>32.058</v>
      </c>
      <c r="R1659" s="15">
        <f t="shared" si="201"/>
        <v>13.55</v>
      </c>
      <c r="S1659" s="15">
        <f t="shared" si="202"/>
        <v>18.507999999999999</v>
      </c>
      <c r="T1659" s="17">
        <f t="shared" si="203"/>
        <v>0.57732859192713204</v>
      </c>
      <c r="U1659" s="18">
        <v>1</v>
      </c>
    </row>
    <row r="1660" spans="1:21" ht="15.6" x14ac:dyDescent="0.3">
      <c r="A1660" s="2">
        <v>2126</v>
      </c>
      <c r="B1660" s="3">
        <v>46250</v>
      </c>
      <c r="C1660" s="4">
        <f t="shared" si="204"/>
        <v>2026</v>
      </c>
      <c r="D1660" s="5">
        <f t="shared" si="205"/>
        <v>3</v>
      </c>
      <c r="E1660" s="4">
        <f t="shared" si="206"/>
        <v>8</v>
      </c>
      <c r="F1660" s="3" t="str">
        <f t="shared" si="207"/>
        <v>Aug</v>
      </c>
      <c r="G1660" s="4" t="s">
        <v>6</v>
      </c>
      <c r="H1660" s="4" t="s">
        <v>49</v>
      </c>
      <c r="I1660" s="4" t="s">
        <v>2</v>
      </c>
      <c r="J1660" s="4" t="s">
        <v>16</v>
      </c>
      <c r="K1660" s="4" t="s">
        <v>4</v>
      </c>
      <c r="L1660" s="4" t="s">
        <v>30</v>
      </c>
      <c r="M1660" s="6">
        <v>2</v>
      </c>
      <c r="N1660" s="7">
        <v>104.02</v>
      </c>
      <c r="O1660" s="8">
        <v>0</v>
      </c>
      <c r="P1660" s="7">
        <v>50.26</v>
      </c>
      <c r="Q1660" s="7">
        <f t="shared" si="200"/>
        <v>208.04</v>
      </c>
      <c r="R1660" s="7">
        <f t="shared" si="201"/>
        <v>100.52</v>
      </c>
      <c r="S1660" s="7">
        <f t="shared" si="202"/>
        <v>107.52</v>
      </c>
      <c r="T1660" s="9">
        <f t="shared" si="203"/>
        <v>0.51682368775235532</v>
      </c>
      <c r="U1660" s="10">
        <v>1</v>
      </c>
    </row>
    <row r="1661" spans="1:21" ht="15.6" x14ac:dyDescent="0.3">
      <c r="A1661" s="11">
        <v>2282</v>
      </c>
      <c r="B1661" s="12">
        <v>46250</v>
      </c>
      <c r="C1661" s="4">
        <f t="shared" si="204"/>
        <v>2026</v>
      </c>
      <c r="D1661" s="5">
        <f t="shared" si="205"/>
        <v>3</v>
      </c>
      <c r="E1661" s="4">
        <f t="shared" si="206"/>
        <v>8</v>
      </c>
      <c r="F1661" s="3" t="str">
        <f t="shared" si="207"/>
        <v>Aug</v>
      </c>
      <c r="G1661" s="13" t="s">
        <v>6</v>
      </c>
      <c r="H1661" s="13" t="s">
        <v>27</v>
      </c>
      <c r="I1661" s="13" t="s">
        <v>8</v>
      </c>
      <c r="J1661" s="13" t="s">
        <v>16</v>
      </c>
      <c r="K1661" s="13" t="s">
        <v>9</v>
      </c>
      <c r="L1661" s="13" t="s">
        <v>10</v>
      </c>
      <c r="M1661" s="14">
        <v>8</v>
      </c>
      <c r="N1661" s="15">
        <v>92.71</v>
      </c>
      <c r="O1661" s="16">
        <v>0.1</v>
      </c>
      <c r="P1661" s="15">
        <v>44.83</v>
      </c>
      <c r="Q1661" s="15">
        <f t="shared" si="200"/>
        <v>667.51199999999994</v>
      </c>
      <c r="R1661" s="15">
        <f t="shared" si="201"/>
        <v>358.64</v>
      </c>
      <c r="S1661" s="15">
        <f t="shared" si="202"/>
        <v>308.87199999999996</v>
      </c>
      <c r="T1661" s="17">
        <f t="shared" si="203"/>
        <v>0.46272126943036229</v>
      </c>
      <c r="U1661" s="18">
        <v>1</v>
      </c>
    </row>
    <row r="1662" spans="1:21" ht="15.6" x14ac:dyDescent="0.3">
      <c r="A1662" s="2">
        <v>2426</v>
      </c>
      <c r="B1662" s="3">
        <v>46250</v>
      </c>
      <c r="C1662" s="4">
        <f t="shared" si="204"/>
        <v>2026</v>
      </c>
      <c r="D1662" s="5">
        <f t="shared" si="205"/>
        <v>3</v>
      </c>
      <c r="E1662" s="4">
        <f t="shared" si="206"/>
        <v>8</v>
      </c>
      <c r="F1662" s="3" t="str">
        <f t="shared" si="207"/>
        <v>Aug</v>
      </c>
      <c r="G1662" s="4" t="s">
        <v>6</v>
      </c>
      <c r="H1662" s="4" t="s">
        <v>43</v>
      </c>
      <c r="I1662" s="4" t="s">
        <v>2</v>
      </c>
      <c r="J1662" s="4" t="s">
        <v>13</v>
      </c>
      <c r="K1662" s="4" t="s">
        <v>9</v>
      </c>
      <c r="L1662" s="4" t="s">
        <v>10</v>
      </c>
      <c r="M1662" s="6">
        <v>1</v>
      </c>
      <c r="N1662" s="7">
        <v>90.58</v>
      </c>
      <c r="O1662" s="8">
        <v>0</v>
      </c>
      <c r="P1662" s="7">
        <v>44.53</v>
      </c>
      <c r="Q1662" s="7">
        <f t="shared" si="200"/>
        <v>90.58</v>
      </c>
      <c r="R1662" s="7">
        <f t="shared" si="201"/>
        <v>44.53</v>
      </c>
      <c r="S1662" s="7">
        <f t="shared" si="202"/>
        <v>46.05</v>
      </c>
      <c r="T1662" s="9">
        <f t="shared" si="203"/>
        <v>0.50839037315080593</v>
      </c>
      <c r="U1662" s="10">
        <v>1</v>
      </c>
    </row>
    <row r="1663" spans="1:21" ht="15.6" x14ac:dyDescent="0.3">
      <c r="A1663" s="11">
        <v>2534</v>
      </c>
      <c r="B1663" s="12">
        <v>46250</v>
      </c>
      <c r="C1663" s="4">
        <f t="shared" si="204"/>
        <v>2026</v>
      </c>
      <c r="D1663" s="5">
        <f t="shared" si="205"/>
        <v>3</v>
      </c>
      <c r="E1663" s="4">
        <f t="shared" si="206"/>
        <v>8</v>
      </c>
      <c r="F1663" s="3" t="str">
        <f t="shared" si="207"/>
        <v>Aug</v>
      </c>
      <c r="G1663" s="13" t="s">
        <v>6</v>
      </c>
      <c r="H1663" s="13" t="s">
        <v>49</v>
      </c>
      <c r="I1663" s="13" t="s">
        <v>2</v>
      </c>
      <c r="J1663" s="13" t="s">
        <v>13</v>
      </c>
      <c r="K1663" s="13" t="s">
        <v>23</v>
      </c>
      <c r="L1663" s="13" t="s">
        <v>51</v>
      </c>
      <c r="M1663" s="14">
        <v>1</v>
      </c>
      <c r="N1663" s="15">
        <v>120.22</v>
      </c>
      <c r="O1663" s="16">
        <v>0</v>
      </c>
      <c r="P1663" s="15">
        <v>62.31</v>
      </c>
      <c r="Q1663" s="15">
        <f t="shared" si="200"/>
        <v>120.22</v>
      </c>
      <c r="R1663" s="15">
        <f t="shared" si="201"/>
        <v>62.31</v>
      </c>
      <c r="S1663" s="15">
        <f t="shared" si="202"/>
        <v>57.91</v>
      </c>
      <c r="T1663" s="17">
        <f t="shared" si="203"/>
        <v>0.48170021627017134</v>
      </c>
      <c r="U1663" s="18">
        <v>1</v>
      </c>
    </row>
    <row r="1664" spans="1:21" ht="15.6" x14ac:dyDescent="0.3">
      <c r="A1664" s="2">
        <v>2948</v>
      </c>
      <c r="B1664" s="3">
        <v>46250</v>
      </c>
      <c r="C1664" s="4">
        <f t="shared" si="204"/>
        <v>2026</v>
      </c>
      <c r="D1664" s="5">
        <f t="shared" si="205"/>
        <v>3</v>
      </c>
      <c r="E1664" s="4">
        <f t="shared" si="206"/>
        <v>8</v>
      </c>
      <c r="F1664" s="3" t="str">
        <f t="shared" si="207"/>
        <v>Aug</v>
      </c>
      <c r="G1664" s="4" t="s">
        <v>11</v>
      </c>
      <c r="H1664" s="4" t="s">
        <v>12</v>
      </c>
      <c r="I1664" s="4" t="s">
        <v>19</v>
      </c>
      <c r="J1664" s="4" t="s">
        <v>13</v>
      </c>
      <c r="K1664" s="4" t="s">
        <v>14</v>
      </c>
      <c r="L1664" s="4" t="s">
        <v>15</v>
      </c>
      <c r="M1664" s="6">
        <v>3</v>
      </c>
      <c r="N1664" s="7">
        <v>36.35</v>
      </c>
      <c r="O1664" s="8">
        <v>0</v>
      </c>
      <c r="P1664" s="7">
        <v>13.42</v>
      </c>
      <c r="Q1664" s="7">
        <f t="shared" si="200"/>
        <v>109.05000000000001</v>
      </c>
      <c r="R1664" s="7">
        <f t="shared" si="201"/>
        <v>40.26</v>
      </c>
      <c r="S1664" s="7">
        <f t="shared" si="202"/>
        <v>68.79000000000002</v>
      </c>
      <c r="T1664" s="9">
        <f t="shared" si="203"/>
        <v>0.63081155433287495</v>
      </c>
      <c r="U1664" s="10">
        <v>1</v>
      </c>
    </row>
    <row r="1665" spans="1:21" ht="15.6" x14ac:dyDescent="0.3">
      <c r="A1665" s="11">
        <v>3141</v>
      </c>
      <c r="B1665" s="12">
        <v>46250</v>
      </c>
      <c r="C1665" s="4">
        <f t="shared" si="204"/>
        <v>2026</v>
      </c>
      <c r="D1665" s="5">
        <f t="shared" si="205"/>
        <v>3</v>
      </c>
      <c r="E1665" s="4">
        <f t="shared" si="206"/>
        <v>8</v>
      </c>
      <c r="F1665" s="3" t="str">
        <f t="shared" si="207"/>
        <v>Aug</v>
      </c>
      <c r="G1665" s="13" t="s">
        <v>6</v>
      </c>
      <c r="H1665" s="13" t="s">
        <v>43</v>
      </c>
      <c r="I1665" s="13" t="s">
        <v>28</v>
      </c>
      <c r="J1665" s="13" t="s">
        <v>3</v>
      </c>
      <c r="K1665" s="13" t="s">
        <v>23</v>
      </c>
      <c r="L1665" s="13" t="s">
        <v>29</v>
      </c>
      <c r="M1665" s="14">
        <v>2</v>
      </c>
      <c r="N1665" s="15">
        <v>195.28</v>
      </c>
      <c r="O1665" s="16">
        <v>0</v>
      </c>
      <c r="P1665" s="15">
        <v>102.24</v>
      </c>
      <c r="Q1665" s="15">
        <f t="shared" si="200"/>
        <v>390.56</v>
      </c>
      <c r="R1665" s="15">
        <f t="shared" si="201"/>
        <v>204.48</v>
      </c>
      <c r="S1665" s="15">
        <f t="shared" si="202"/>
        <v>186.08</v>
      </c>
      <c r="T1665" s="17">
        <f t="shared" si="203"/>
        <v>0.4764440802949611</v>
      </c>
      <c r="U1665" s="18">
        <v>1</v>
      </c>
    </row>
    <row r="1666" spans="1:21" ht="15.6" x14ac:dyDescent="0.3">
      <c r="A1666" s="2">
        <v>3935</v>
      </c>
      <c r="B1666" s="3">
        <v>46250</v>
      </c>
      <c r="C1666" s="4">
        <f t="shared" si="204"/>
        <v>2026</v>
      </c>
      <c r="D1666" s="5">
        <f t="shared" si="205"/>
        <v>3</v>
      </c>
      <c r="E1666" s="4">
        <f t="shared" si="206"/>
        <v>8</v>
      </c>
      <c r="F1666" s="3" t="str">
        <f t="shared" si="207"/>
        <v>Aug</v>
      </c>
      <c r="G1666" s="4" t="s">
        <v>11</v>
      </c>
      <c r="H1666" s="4" t="s">
        <v>52</v>
      </c>
      <c r="I1666" s="4" t="s">
        <v>28</v>
      </c>
      <c r="J1666" s="4" t="s">
        <v>3</v>
      </c>
      <c r="K1666" s="4" t="s">
        <v>14</v>
      </c>
      <c r="L1666" s="4" t="s">
        <v>32</v>
      </c>
      <c r="M1666" s="6">
        <v>4</v>
      </c>
      <c r="N1666" s="7">
        <v>46.05</v>
      </c>
      <c r="O1666" s="8">
        <v>0</v>
      </c>
      <c r="P1666" s="7">
        <v>18.75</v>
      </c>
      <c r="Q1666" s="7">
        <f t="shared" ref="Q1666:Q1729" si="208">M1666*N1666*(1-O1666)</f>
        <v>184.2</v>
      </c>
      <c r="R1666" s="7">
        <f t="shared" ref="R1666:R1729" si="209">M1666*P1666</f>
        <v>75</v>
      </c>
      <c r="S1666" s="7">
        <f t="shared" ref="S1666:S1729" si="210">Q1666-R1666</f>
        <v>109.19999999999999</v>
      </c>
      <c r="T1666" s="9">
        <f t="shared" ref="T1666:T1729" si="211">IFERROR(S1666/Q1666,0)</f>
        <v>0.5928338762214983</v>
      </c>
      <c r="U1666" s="10">
        <v>1</v>
      </c>
    </row>
    <row r="1667" spans="1:21" ht="15.6" x14ac:dyDescent="0.3">
      <c r="A1667" s="11">
        <v>4636</v>
      </c>
      <c r="B1667" s="12">
        <v>46250</v>
      </c>
      <c r="C1667" s="4">
        <f t="shared" ref="C1667:C1730" si="212">YEAR(B1667)</f>
        <v>2026</v>
      </c>
      <c r="D1667" s="5">
        <f t="shared" ref="D1667:D1730" si="213">ROUNDUP(MONTH(B1667)/3,0)</f>
        <v>3</v>
      </c>
      <c r="E1667" s="4">
        <f t="shared" ref="E1667:E1730" si="214">MONTH(B1667)</f>
        <v>8</v>
      </c>
      <c r="F1667" s="3" t="str">
        <f t="shared" ref="F1667:F1730" si="215">TEXT(B1667,"MMM")</f>
        <v>Aug</v>
      </c>
      <c r="G1667" s="13" t="s">
        <v>0</v>
      </c>
      <c r="H1667" s="13" t="s">
        <v>1</v>
      </c>
      <c r="I1667" s="13" t="s">
        <v>19</v>
      </c>
      <c r="J1667" s="13" t="s">
        <v>3</v>
      </c>
      <c r="K1667" s="13" t="s">
        <v>23</v>
      </c>
      <c r="L1667" s="13" t="s">
        <v>40</v>
      </c>
      <c r="M1667" s="14">
        <v>1</v>
      </c>
      <c r="N1667" s="15">
        <v>81.040000000000006</v>
      </c>
      <c r="O1667" s="16">
        <v>0.1</v>
      </c>
      <c r="P1667" s="15">
        <v>39.29</v>
      </c>
      <c r="Q1667" s="15">
        <f t="shared" si="208"/>
        <v>72.936000000000007</v>
      </c>
      <c r="R1667" s="15">
        <f t="shared" si="209"/>
        <v>39.29</v>
      </c>
      <c r="S1667" s="15">
        <f t="shared" si="210"/>
        <v>33.646000000000008</v>
      </c>
      <c r="T1667" s="17">
        <f t="shared" si="211"/>
        <v>0.46130854447735009</v>
      </c>
      <c r="U1667" s="18">
        <v>1</v>
      </c>
    </row>
    <row r="1668" spans="1:21" ht="15.6" x14ac:dyDescent="0.3">
      <c r="A1668" s="2">
        <v>4895</v>
      </c>
      <c r="B1668" s="3">
        <v>46250</v>
      </c>
      <c r="C1668" s="4">
        <f t="shared" si="212"/>
        <v>2026</v>
      </c>
      <c r="D1668" s="5">
        <f t="shared" si="213"/>
        <v>3</v>
      </c>
      <c r="E1668" s="4">
        <f t="shared" si="214"/>
        <v>8</v>
      </c>
      <c r="F1668" s="3" t="str">
        <f t="shared" si="215"/>
        <v>Aug</v>
      </c>
      <c r="G1668" s="4" t="s">
        <v>0</v>
      </c>
      <c r="H1668" s="4" t="s">
        <v>50</v>
      </c>
      <c r="I1668" s="4" t="s">
        <v>19</v>
      </c>
      <c r="J1668" s="4" t="s">
        <v>16</v>
      </c>
      <c r="K1668" s="4" t="s">
        <v>23</v>
      </c>
      <c r="L1668" s="4" t="s">
        <v>29</v>
      </c>
      <c r="M1668" s="6">
        <v>1</v>
      </c>
      <c r="N1668" s="7">
        <v>191.12</v>
      </c>
      <c r="O1668" s="8">
        <v>0.05</v>
      </c>
      <c r="P1668" s="7">
        <v>106.14</v>
      </c>
      <c r="Q1668" s="7">
        <f t="shared" si="208"/>
        <v>181.56399999999999</v>
      </c>
      <c r="R1668" s="7">
        <f t="shared" si="209"/>
        <v>106.14</v>
      </c>
      <c r="S1668" s="7">
        <f t="shared" si="210"/>
        <v>75.423999999999992</v>
      </c>
      <c r="T1668" s="9">
        <f t="shared" si="211"/>
        <v>0.41541274702033443</v>
      </c>
      <c r="U1668" s="10">
        <v>1</v>
      </c>
    </row>
    <row r="1669" spans="1:21" ht="15.6" x14ac:dyDescent="0.3">
      <c r="A1669" s="11">
        <v>5029</v>
      </c>
      <c r="B1669" s="12">
        <v>46250</v>
      </c>
      <c r="C1669" s="4">
        <f t="shared" si="212"/>
        <v>2026</v>
      </c>
      <c r="D1669" s="5">
        <f t="shared" si="213"/>
        <v>3</v>
      </c>
      <c r="E1669" s="4">
        <f t="shared" si="214"/>
        <v>8</v>
      </c>
      <c r="F1669" s="3" t="str">
        <f t="shared" si="215"/>
        <v>Aug</v>
      </c>
      <c r="G1669" s="13" t="s">
        <v>0</v>
      </c>
      <c r="H1669" s="13" t="s">
        <v>50</v>
      </c>
      <c r="I1669" s="13" t="s">
        <v>2</v>
      </c>
      <c r="J1669" s="13" t="s">
        <v>13</v>
      </c>
      <c r="K1669" s="13" t="s">
        <v>9</v>
      </c>
      <c r="L1669" s="13" t="s">
        <v>37</v>
      </c>
      <c r="M1669" s="14">
        <v>1</v>
      </c>
      <c r="N1669" s="15">
        <v>156.19</v>
      </c>
      <c r="O1669" s="16">
        <v>0</v>
      </c>
      <c r="P1669" s="15">
        <v>79.239999999999995</v>
      </c>
      <c r="Q1669" s="15">
        <f t="shared" si="208"/>
        <v>156.19</v>
      </c>
      <c r="R1669" s="15">
        <f t="shared" si="209"/>
        <v>79.239999999999995</v>
      </c>
      <c r="S1669" s="15">
        <f t="shared" si="210"/>
        <v>76.95</v>
      </c>
      <c r="T1669" s="17">
        <f t="shared" si="211"/>
        <v>0.49266918496702738</v>
      </c>
      <c r="U1669" s="18">
        <v>1</v>
      </c>
    </row>
    <row r="1670" spans="1:21" ht="15.6" x14ac:dyDescent="0.3">
      <c r="A1670" s="2">
        <v>1965</v>
      </c>
      <c r="B1670" s="3">
        <v>46251</v>
      </c>
      <c r="C1670" s="4">
        <f t="shared" si="212"/>
        <v>2026</v>
      </c>
      <c r="D1670" s="5">
        <f t="shared" si="213"/>
        <v>3</v>
      </c>
      <c r="E1670" s="4">
        <f t="shared" si="214"/>
        <v>8</v>
      </c>
      <c r="F1670" s="3" t="str">
        <f t="shared" si="215"/>
        <v>Aug</v>
      </c>
      <c r="G1670" s="4" t="s">
        <v>6</v>
      </c>
      <c r="H1670" s="4" t="s">
        <v>41</v>
      </c>
      <c r="I1670" s="4" t="s">
        <v>2</v>
      </c>
      <c r="J1670" s="4" t="s">
        <v>3</v>
      </c>
      <c r="K1670" s="4" t="s">
        <v>14</v>
      </c>
      <c r="L1670" s="4" t="s">
        <v>15</v>
      </c>
      <c r="M1670" s="6">
        <v>4</v>
      </c>
      <c r="N1670" s="7">
        <v>36.93</v>
      </c>
      <c r="O1670" s="8">
        <v>0</v>
      </c>
      <c r="P1670" s="7">
        <v>13.36</v>
      </c>
      <c r="Q1670" s="7">
        <f t="shared" si="208"/>
        <v>147.72</v>
      </c>
      <c r="R1670" s="7">
        <f t="shared" si="209"/>
        <v>53.44</v>
      </c>
      <c r="S1670" s="7">
        <f t="shared" si="210"/>
        <v>94.28</v>
      </c>
      <c r="T1670" s="9">
        <f t="shared" si="211"/>
        <v>0.63823449769834828</v>
      </c>
      <c r="U1670" s="10">
        <v>1</v>
      </c>
    </row>
    <row r="1671" spans="1:21" ht="15.6" x14ac:dyDescent="0.3">
      <c r="A1671" s="11">
        <v>3647</v>
      </c>
      <c r="B1671" s="12">
        <v>46251</v>
      </c>
      <c r="C1671" s="4">
        <f t="shared" si="212"/>
        <v>2026</v>
      </c>
      <c r="D1671" s="5">
        <f t="shared" si="213"/>
        <v>3</v>
      </c>
      <c r="E1671" s="4">
        <f t="shared" si="214"/>
        <v>8</v>
      </c>
      <c r="F1671" s="3" t="str">
        <f t="shared" si="215"/>
        <v>Aug</v>
      </c>
      <c r="G1671" s="13" t="s">
        <v>6</v>
      </c>
      <c r="H1671" s="13" t="s">
        <v>43</v>
      </c>
      <c r="I1671" s="13" t="s">
        <v>19</v>
      </c>
      <c r="J1671" s="13" t="s">
        <v>3</v>
      </c>
      <c r="K1671" s="13" t="s">
        <v>4</v>
      </c>
      <c r="L1671" s="13" t="s">
        <v>30</v>
      </c>
      <c r="M1671" s="14">
        <v>3</v>
      </c>
      <c r="N1671" s="15">
        <v>104.96</v>
      </c>
      <c r="O1671" s="16">
        <v>0.05</v>
      </c>
      <c r="P1671" s="15">
        <v>51.66</v>
      </c>
      <c r="Q1671" s="15">
        <f t="shared" si="208"/>
        <v>299.13599999999997</v>
      </c>
      <c r="R1671" s="15">
        <f t="shared" si="209"/>
        <v>154.97999999999999</v>
      </c>
      <c r="S1671" s="15">
        <f t="shared" si="210"/>
        <v>144.15599999999998</v>
      </c>
      <c r="T1671" s="17">
        <f t="shared" si="211"/>
        <v>0.48190789473684209</v>
      </c>
      <c r="U1671" s="18">
        <v>1</v>
      </c>
    </row>
    <row r="1672" spans="1:21" ht="15.6" x14ac:dyDescent="0.3">
      <c r="A1672" s="2">
        <v>3918</v>
      </c>
      <c r="B1672" s="3">
        <v>46251</v>
      </c>
      <c r="C1672" s="4">
        <f t="shared" si="212"/>
        <v>2026</v>
      </c>
      <c r="D1672" s="5">
        <f t="shared" si="213"/>
        <v>3</v>
      </c>
      <c r="E1672" s="4">
        <f t="shared" si="214"/>
        <v>8</v>
      </c>
      <c r="F1672" s="3" t="str">
        <f t="shared" si="215"/>
        <v>Aug</v>
      </c>
      <c r="G1672" s="4" t="s">
        <v>6</v>
      </c>
      <c r="H1672" s="4" t="s">
        <v>7</v>
      </c>
      <c r="I1672" s="4" t="s">
        <v>28</v>
      </c>
      <c r="J1672" s="4" t="s">
        <v>13</v>
      </c>
      <c r="K1672" s="4" t="s">
        <v>14</v>
      </c>
      <c r="L1672" s="4" t="s">
        <v>48</v>
      </c>
      <c r="M1672" s="6">
        <v>3</v>
      </c>
      <c r="N1672" s="7">
        <v>168.51</v>
      </c>
      <c r="O1672" s="8">
        <v>0</v>
      </c>
      <c r="P1672" s="7">
        <v>85.34</v>
      </c>
      <c r="Q1672" s="7">
        <f t="shared" si="208"/>
        <v>505.53</v>
      </c>
      <c r="R1672" s="7">
        <f t="shared" si="209"/>
        <v>256.02</v>
      </c>
      <c r="S1672" s="7">
        <f t="shared" si="210"/>
        <v>249.51</v>
      </c>
      <c r="T1672" s="9">
        <f t="shared" si="211"/>
        <v>0.49356121298439265</v>
      </c>
      <c r="U1672" s="10">
        <v>1</v>
      </c>
    </row>
    <row r="1673" spans="1:21" ht="15.6" x14ac:dyDescent="0.3">
      <c r="A1673" s="11">
        <v>4256</v>
      </c>
      <c r="B1673" s="12">
        <v>46251</v>
      </c>
      <c r="C1673" s="4">
        <f t="shared" si="212"/>
        <v>2026</v>
      </c>
      <c r="D1673" s="5">
        <f t="shared" si="213"/>
        <v>3</v>
      </c>
      <c r="E1673" s="4">
        <f t="shared" si="214"/>
        <v>8</v>
      </c>
      <c r="F1673" s="3" t="str">
        <f t="shared" si="215"/>
        <v>Aug</v>
      </c>
      <c r="G1673" s="13" t="s">
        <v>6</v>
      </c>
      <c r="H1673" s="13" t="s">
        <v>43</v>
      </c>
      <c r="I1673" s="13" t="s">
        <v>19</v>
      </c>
      <c r="J1673" s="13" t="s">
        <v>13</v>
      </c>
      <c r="K1673" s="13" t="s">
        <v>14</v>
      </c>
      <c r="L1673" s="13" t="s">
        <v>32</v>
      </c>
      <c r="M1673" s="14">
        <v>1</v>
      </c>
      <c r="N1673" s="15">
        <v>46.44</v>
      </c>
      <c r="O1673" s="16">
        <v>0.05</v>
      </c>
      <c r="P1673" s="15">
        <v>18.59</v>
      </c>
      <c r="Q1673" s="15">
        <f t="shared" si="208"/>
        <v>44.117999999999995</v>
      </c>
      <c r="R1673" s="15">
        <f t="shared" si="209"/>
        <v>18.59</v>
      </c>
      <c r="S1673" s="15">
        <f t="shared" si="210"/>
        <v>25.527999999999995</v>
      </c>
      <c r="T1673" s="17">
        <f t="shared" si="211"/>
        <v>0.57863003762636556</v>
      </c>
      <c r="U1673" s="18">
        <v>1</v>
      </c>
    </row>
    <row r="1674" spans="1:21" ht="15.6" x14ac:dyDescent="0.3">
      <c r="A1674" s="2">
        <v>5087</v>
      </c>
      <c r="B1674" s="3">
        <v>46251</v>
      </c>
      <c r="C1674" s="4">
        <f t="shared" si="212"/>
        <v>2026</v>
      </c>
      <c r="D1674" s="5">
        <f t="shared" si="213"/>
        <v>3</v>
      </c>
      <c r="E1674" s="4">
        <f t="shared" si="214"/>
        <v>8</v>
      </c>
      <c r="F1674" s="3" t="str">
        <f t="shared" si="215"/>
        <v>Aug</v>
      </c>
      <c r="G1674" s="4" t="s">
        <v>0</v>
      </c>
      <c r="H1674" s="4" t="s">
        <v>1</v>
      </c>
      <c r="I1674" s="4" t="s">
        <v>2</v>
      </c>
      <c r="J1674" s="4" t="s">
        <v>13</v>
      </c>
      <c r="K1674" s="4" t="s">
        <v>9</v>
      </c>
      <c r="L1674" s="4" t="s">
        <v>46</v>
      </c>
      <c r="M1674" s="6">
        <v>1</v>
      </c>
      <c r="N1674" s="7">
        <v>69.900000000000006</v>
      </c>
      <c r="O1674" s="8">
        <v>0.1</v>
      </c>
      <c r="P1674" s="7">
        <v>31.43</v>
      </c>
      <c r="Q1674" s="7">
        <f t="shared" si="208"/>
        <v>62.910000000000004</v>
      </c>
      <c r="R1674" s="7">
        <f t="shared" si="209"/>
        <v>31.43</v>
      </c>
      <c r="S1674" s="7">
        <f t="shared" si="210"/>
        <v>31.480000000000004</v>
      </c>
      <c r="T1674" s="9">
        <f t="shared" si="211"/>
        <v>0.50039739310125575</v>
      </c>
      <c r="U1674" s="10">
        <v>1</v>
      </c>
    </row>
    <row r="1675" spans="1:21" ht="15.6" x14ac:dyDescent="0.3">
      <c r="A1675" s="11">
        <v>1921</v>
      </c>
      <c r="B1675" s="12">
        <v>46252</v>
      </c>
      <c r="C1675" s="4">
        <f t="shared" si="212"/>
        <v>2026</v>
      </c>
      <c r="D1675" s="5">
        <f t="shared" si="213"/>
        <v>3</v>
      </c>
      <c r="E1675" s="4">
        <f t="shared" si="214"/>
        <v>8</v>
      </c>
      <c r="F1675" s="3" t="str">
        <f t="shared" si="215"/>
        <v>Aug</v>
      </c>
      <c r="G1675" s="13" t="s">
        <v>20</v>
      </c>
      <c r="H1675" s="13" t="s">
        <v>47</v>
      </c>
      <c r="I1675" s="13" t="s">
        <v>2</v>
      </c>
      <c r="J1675" s="13" t="s">
        <v>13</v>
      </c>
      <c r="K1675" s="13" t="s">
        <v>4</v>
      </c>
      <c r="L1675" s="13" t="s">
        <v>26</v>
      </c>
      <c r="M1675" s="14">
        <v>2</v>
      </c>
      <c r="N1675" s="15">
        <v>39.83</v>
      </c>
      <c r="O1675" s="16">
        <v>0</v>
      </c>
      <c r="P1675" s="15">
        <v>17.18</v>
      </c>
      <c r="Q1675" s="15">
        <f t="shared" si="208"/>
        <v>79.66</v>
      </c>
      <c r="R1675" s="15">
        <f t="shared" si="209"/>
        <v>34.36</v>
      </c>
      <c r="S1675" s="15">
        <f t="shared" si="210"/>
        <v>45.3</v>
      </c>
      <c r="T1675" s="17">
        <f t="shared" si="211"/>
        <v>0.56866683404468987</v>
      </c>
      <c r="U1675" s="18">
        <v>1</v>
      </c>
    </row>
    <row r="1676" spans="1:21" ht="15.6" x14ac:dyDescent="0.3">
      <c r="A1676" s="2">
        <v>1966</v>
      </c>
      <c r="B1676" s="3">
        <v>46252</v>
      </c>
      <c r="C1676" s="4">
        <f t="shared" si="212"/>
        <v>2026</v>
      </c>
      <c r="D1676" s="5">
        <f t="shared" si="213"/>
        <v>3</v>
      </c>
      <c r="E1676" s="4">
        <f t="shared" si="214"/>
        <v>8</v>
      </c>
      <c r="F1676" s="3" t="str">
        <f t="shared" si="215"/>
        <v>Aug</v>
      </c>
      <c r="G1676" s="4" t="s">
        <v>0</v>
      </c>
      <c r="H1676" s="4" t="s">
        <v>36</v>
      </c>
      <c r="I1676" s="4" t="s">
        <v>2</v>
      </c>
      <c r="J1676" s="4" t="s">
        <v>13</v>
      </c>
      <c r="K1676" s="4" t="s">
        <v>14</v>
      </c>
      <c r="L1676" s="4" t="s">
        <v>15</v>
      </c>
      <c r="M1676" s="6">
        <v>2</v>
      </c>
      <c r="N1676" s="7">
        <v>36.020000000000003</v>
      </c>
      <c r="O1676" s="8">
        <v>0</v>
      </c>
      <c r="P1676" s="7">
        <v>13.87</v>
      </c>
      <c r="Q1676" s="7">
        <f t="shared" si="208"/>
        <v>72.040000000000006</v>
      </c>
      <c r="R1676" s="7">
        <f t="shared" si="209"/>
        <v>27.74</v>
      </c>
      <c r="S1676" s="7">
        <f t="shared" si="210"/>
        <v>44.300000000000011</v>
      </c>
      <c r="T1676" s="9">
        <f t="shared" si="211"/>
        <v>0.61493614658523055</v>
      </c>
      <c r="U1676" s="10">
        <v>1</v>
      </c>
    </row>
    <row r="1677" spans="1:21" ht="15.6" x14ac:dyDescent="0.3">
      <c r="A1677" s="11">
        <v>2431</v>
      </c>
      <c r="B1677" s="12">
        <v>46252</v>
      </c>
      <c r="C1677" s="4">
        <f t="shared" si="212"/>
        <v>2026</v>
      </c>
      <c r="D1677" s="5">
        <f t="shared" si="213"/>
        <v>3</v>
      </c>
      <c r="E1677" s="4">
        <f t="shared" si="214"/>
        <v>8</v>
      </c>
      <c r="F1677" s="3" t="str">
        <f t="shared" si="215"/>
        <v>Aug</v>
      </c>
      <c r="G1677" s="13" t="s">
        <v>0</v>
      </c>
      <c r="H1677" s="13" t="s">
        <v>50</v>
      </c>
      <c r="I1677" s="13" t="s">
        <v>28</v>
      </c>
      <c r="J1677" s="13" t="s">
        <v>16</v>
      </c>
      <c r="K1677" s="13" t="s">
        <v>34</v>
      </c>
      <c r="L1677" s="13" t="s">
        <v>38</v>
      </c>
      <c r="M1677" s="14">
        <v>3</v>
      </c>
      <c r="N1677" s="15">
        <v>125.31</v>
      </c>
      <c r="O1677" s="16">
        <v>0</v>
      </c>
      <c r="P1677" s="15">
        <v>67.64</v>
      </c>
      <c r="Q1677" s="15">
        <f t="shared" si="208"/>
        <v>375.93</v>
      </c>
      <c r="R1677" s="15">
        <f t="shared" si="209"/>
        <v>202.92000000000002</v>
      </c>
      <c r="S1677" s="15">
        <f t="shared" si="210"/>
        <v>173.01</v>
      </c>
      <c r="T1677" s="17">
        <f t="shared" si="211"/>
        <v>0.46021865772883247</v>
      </c>
      <c r="U1677" s="18">
        <v>1</v>
      </c>
    </row>
    <row r="1678" spans="1:21" ht="15.6" x14ac:dyDescent="0.3">
      <c r="A1678" s="2">
        <v>3676</v>
      </c>
      <c r="B1678" s="3">
        <v>46252</v>
      </c>
      <c r="C1678" s="4">
        <f t="shared" si="212"/>
        <v>2026</v>
      </c>
      <c r="D1678" s="5">
        <f t="shared" si="213"/>
        <v>3</v>
      </c>
      <c r="E1678" s="4">
        <f t="shared" si="214"/>
        <v>8</v>
      </c>
      <c r="F1678" s="3" t="str">
        <f t="shared" si="215"/>
        <v>Aug</v>
      </c>
      <c r="G1678" s="4" t="s">
        <v>6</v>
      </c>
      <c r="H1678" s="4" t="s">
        <v>43</v>
      </c>
      <c r="I1678" s="4" t="s">
        <v>2</v>
      </c>
      <c r="J1678" s="4" t="s">
        <v>3</v>
      </c>
      <c r="K1678" s="4" t="s">
        <v>9</v>
      </c>
      <c r="L1678" s="4" t="s">
        <v>10</v>
      </c>
      <c r="M1678" s="6">
        <v>3</v>
      </c>
      <c r="N1678" s="7">
        <v>92.5</v>
      </c>
      <c r="O1678" s="8">
        <v>0.1</v>
      </c>
      <c r="P1678" s="7">
        <v>46.38</v>
      </c>
      <c r="Q1678" s="7">
        <f t="shared" si="208"/>
        <v>249.75</v>
      </c>
      <c r="R1678" s="7">
        <f t="shared" si="209"/>
        <v>139.14000000000001</v>
      </c>
      <c r="S1678" s="7">
        <f t="shared" si="210"/>
        <v>110.60999999999999</v>
      </c>
      <c r="T1678" s="9">
        <f t="shared" si="211"/>
        <v>0.4428828828828828</v>
      </c>
      <c r="U1678" s="10">
        <v>1</v>
      </c>
    </row>
    <row r="1679" spans="1:21" ht="15.6" x14ac:dyDescent="0.3">
      <c r="A1679" s="11">
        <v>3972</v>
      </c>
      <c r="B1679" s="12">
        <v>46252</v>
      </c>
      <c r="C1679" s="4">
        <f t="shared" si="212"/>
        <v>2026</v>
      </c>
      <c r="D1679" s="5">
        <f t="shared" si="213"/>
        <v>3</v>
      </c>
      <c r="E1679" s="4">
        <f t="shared" si="214"/>
        <v>8</v>
      </c>
      <c r="F1679" s="3" t="str">
        <f t="shared" si="215"/>
        <v>Aug</v>
      </c>
      <c r="G1679" s="13" t="s">
        <v>6</v>
      </c>
      <c r="H1679" s="13" t="s">
        <v>7</v>
      </c>
      <c r="I1679" s="13" t="s">
        <v>8</v>
      </c>
      <c r="J1679" s="13" t="s">
        <v>16</v>
      </c>
      <c r="K1679" s="13" t="s">
        <v>4</v>
      </c>
      <c r="L1679" s="13" t="s">
        <v>30</v>
      </c>
      <c r="M1679" s="14">
        <v>5</v>
      </c>
      <c r="N1679" s="15">
        <v>100.48</v>
      </c>
      <c r="O1679" s="16">
        <v>0.1</v>
      </c>
      <c r="P1679" s="15">
        <v>49.67</v>
      </c>
      <c r="Q1679" s="15">
        <f t="shared" si="208"/>
        <v>452.16</v>
      </c>
      <c r="R1679" s="15">
        <f t="shared" si="209"/>
        <v>248.35000000000002</v>
      </c>
      <c r="S1679" s="15">
        <f t="shared" si="210"/>
        <v>203.81</v>
      </c>
      <c r="T1679" s="17">
        <f t="shared" si="211"/>
        <v>0.45074752300070769</v>
      </c>
      <c r="U1679" s="18">
        <v>1</v>
      </c>
    </row>
    <row r="1680" spans="1:21" ht="15.6" x14ac:dyDescent="0.3">
      <c r="A1680" s="2">
        <v>4056</v>
      </c>
      <c r="B1680" s="3">
        <v>46252</v>
      </c>
      <c r="C1680" s="4">
        <f t="shared" si="212"/>
        <v>2026</v>
      </c>
      <c r="D1680" s="5">
        <f t="shared" si="213"/>
        <v>3</v>
      </c>
      <c r="E1680" s="4">
        <f t="shared" si="214"/>
        <v>8</v>
      </c>
      <c r="F1680" s="3" t="str">
        <f t="shared" si="215"/>
        <v>Aug</v>
      </c>
      <c r="G1680" s="4" t="s">
        <v>0</v>
      </c>
      <c r="H1680" s="4" t="s">
        <v>50</v>
      </c>
      <c r="I1680" s="4" t="s">
        <v>28</v>
      </c>
      <c r="J1680" s="4" t="s">
        <v>13</v>
      </c>
      <c r="K1680" s="4" t="s">
        <v>23</v>
      </c>
      <c r="L1680" s="4" t="s">
        <v>40</v>
      </c>
      <c r="M1680" s="6">
        <v>2</v>
      </c>
      <c r="N1680" s="7">
        <v>79.78</v>
      </c>
      <c r="O1680" s="8">
        <v>0</v>
      </c>
      <c r="P1680" s="7">
        <v>38.770000000000003</v>
      </c>
      <c r="Q1680" s="7">
        <f t="shared" si="208"/>
        <v>159.56</v>
      </c>
      <c r="R1680" s="7">
        <f t="shared" si="209"/>
        <v>77.540000000000006</v>
      </c>
      <c r="S1680" s="7">
        <f t="shared" si="210"/>
        <v>82.02</v>
      </c>
      <c r="T1680" s="9">
        <f t="shared" si="211"/>
        <v>0.51403860616695907</v>
      </c>
      <c r="U1680" s="10">
        <v>1</v>
      </c>
    </row>
    <row r="1681" spans="1:21" ht="15.6" x14ac:dyDescent="0.3">
      <c r="A1681" s="11">
        <v>4471</v>
      </c>
      <c r="B1681" s="12">
        <v>46252</v>
      </c>
      <c r="C1681" s="4">
        <f t="shared" si="212"/>
        <v>2026</v>
      </c>
      <c r="D1681" s="5">
        <f t="shared" si="213"/>
        <v>3</v>
      </c>
      <c r="E1681" s="4">
        <f t="shared" si="214"/>
        <v>8</v>
      </c>
      <c r="F1681" s="3" t="str">
        <f t="shared" si="215"/>
        <v>Aug</v>
      </c>
      <c r="G1681" s="13" t="s">
        <v>11</v>
      </c>
      <c r="H1681" s="13" t="s">
        <v>39</v>
      </c>
      <c r="I1681" s="13" t="s">
        <v>8</v>
      </c>
      <c r="J1681" s="13" t="s">
        <v>16</v>
      </c>
      <c r="K1681" s="13" t="s">
        <v>9</v>
      </c>
      <c r="L1681" s="13" t="s">
        <v>17</v>
      </c>
      <c r="M1681" s="14">
        <v>4</v>
      </c>
      <c r="N1681" s="15">
        <v>144.44</v>
      </c>
      <c r="O1681" s="16">
        <v>0.1</v>
      </c>
      <c r="P1681" s="15">
        <v>77.66</v>
      </c>
      <c r="Q1681" s="15">
        <f t="shared" si="208"/>
        <v>519.98400000000004</v>
      </c>
      <c r="R1681" s="15">
        <f t="shared" si="209"/>
        <v>310.64</v>
      </c>
      <c r="S1681" s="15">
        <f t="shared" si="210"/>
        <v>209.34400000000005</v>
      </c>
      <c r="T1681" s="17">
        <f t="shared" si="211"/>
        <v>0.4025970029847073</v>
      </c>
      <c r="U1681" s="18">
        <v>1</v>
      </c>
    </row>
    <row r="1682" spans="1:21" ht="15.6" x14ac:dyDescent="0.3">
      <c r="A1682" s="2">
        <v>1054</v>
      </c>
      <c r="B1682" s="3">
        <v>46253</v>
      </c>
      <c r="C1682" s="4">
        <f t="shared" si="212"/>
        <v>2026</v>
      </c>
      <c r="D1682" s="5">
        <f t="shared" si="213"/>
        <v>3</v>
      </c>
      <c r="E1682" s="4">
        <f t="shared" si="214"/>
        <v>8</v>
      </c>
      <c r="F1682" s="3" t="str">
        <f t="shared" si="215"/>
        <v>Aug</v>
      </c>
      <c r="G1682" s="4" t="s">
        <v>6</v>
      </c>
      <c r="H1682" s="4" t="s">
        <v>7</v>
      </c>
      <c r="I1682" s="4" t="s">
        <v>2</v>
      </c>
      <c r="J1682" s="4" t="s">
        <v>3</v>
      </c>
      <c r="K1682" s="4" t="s">
        <v>9</v>
      </c>
      <c r="L1682" s="4" t="s">
        <v>37</v>
      </c>
      <c r="M1682" s="6">
        <v>3</v>
      </c>
      <c r="N1682" s="7">
        <v>157.41999999999999</v>
      </c>
      <c r="O1682" s="8">
        <v>0</v>
      </c>
      <c r="P1682" s="7">
        <v>77.989999999999995</v>
      </c>
      <c r="Q1682" s="7">
        <f t="shared" si="208"/>
        <v>472.26</v>
      </c>
      <c r="R1682" s="7">
        <f t="shared" si="209"/>
        <v>233.96999999999997</v>
      </c>
      <c r="S1682" s="7">
        <f t="shared" si="210"/>
        <v>238.29000000000002</v>
      </c>
      <c r="T1682" s="9">
        <f t="shared" si="211"/>
        <v>0.5045737517469191</v>
      </c>
      <c r="U1682" s="10">
        <v>1</v>
      </c>
    </row>
    <row r="1683" spans="1:21" ht="15.6" x14ac:dyDescent="0.3">
      <c r="A1683" s="11">
        <v>1854</v>
      </c>
      <c r="B1683" s="12">
        <v>46253</v>
      </c>
      <c r="C1683" s="4">
        <f t="shared" si="212"/>
        <v>2026</v>
      </c>
      <c r="D1683" s="5">
        <f t="shared" si="213"/>
        <v>3</v>
      </c>
      <c r="E1683" s="4">
        <f t="shared" si="214"/>
        <v>8</v>
      </c>
      <c r="F1683" s="3" t="str">
        <f t="shared" si="215"/>
        <v>Aug</v>
      </c>
      <c r="G1683" s="13" t="s">
        <v>6</v>
      </c>
      <c r="H1683" s="13" t="s">
        <v>49</v>
      </c>
      <c r="I1683" s="13" t="s">
        <v>28</v>
      </c>
      <c r="J1683" s="13" t="s">
        <v>16</v>
      </c>
      <c r="K1683" s="13" t="s">
        <v>9</v>
      </c>
      <c r="L1683" s="13" t="s">
        <v>10</v>
      </c>
      <c r="M1683" s="14">
        <v>1</v>
      </c>
      <c r="N1683" s="15">
        <v>90.37</v>
      </c>
      <c r="O1683" s="16">
        <v>0.05</v>
      </c>
      <c r="P1683" s="15">
        <v>45.89</v>
      </c>
      <c r="Q1683" s="15">
        <f t="shared" si="208"/>
        <v>85.851500000000001</v>
      </c>
      <c r="R1683" s="15">
        <f t="shared" si="209"/>
        <v>45.89</v>
      </c>
      <c r="S1683" s="15">
        <f t="shared" si="210"/>
        <v>39.961500000000001</v>
      </c>
      <c r="T1683" s="17">
        <f t="shared" si="211"/>
        <v>0.46547235633623174</v>
      </c>
      <c r="U1683" s="18">
        <v>1</v>
      </c>
    </row>
    <row r="1684" spans="1:21" ht="15.6" x14ac:dyDescent="0.3">
      <c r="A1684" s="2">
        <v>2140</v>
      </c>
      <c r="B1684" s="3">
        <v>46253</v>
      </c>
      <c r="C1684" s="4">
        <f t="shared" si="212"/>
        <v>2026</v>
      </c>
      <c r="D1684" s="5">
        <f t="shared" si="213"/>
        <v>3</v>
      </c>
      <c r="E1684" s="4">
        <f t="shared" si="214"/>
        <v>8</v>
      </c>
      <c r="F1684" s="3" t="str">
        <f t="shared" si="215"/>
        <v>Aug</v>
      </c>
      <c r="G1684" s="4" t="s">
        <v>6</v>
      </c>
      <c r="H1684" s="4" t="s">
        <v>27</v>
      </c>
      <c r="I1684" s="4" t="s">
        <v>8</v>
      </c>
      <c r="J1684" s="4" t="s">
        <v>16</v>
      </c>
      <c r="K1684" s="4" t="s">
        <v>4</v>
      </c>
      <c r="L1684" s="4" t="s">
        <v>30</v>
      </c>
      <c r="M1684" s="6">
        <v>15</v>
      </c>
      <c r="N1684" s="7">
        <v>104.79</v>
      </c>
      <c r="O1684" s="8">
        <v>0.15</v>
      </c>
      <c r="P1684" s="7">
        <v>49.67</v>
      </c>
      <c r="Q1684" s="7">
        <f t="shared" si="208"/>
        <v>1336.0725</v>
      </c>
      <c r="R1684" s="7">
        <f t="shared" si="209"/>
        <v>745.05000000000007</v>
      </c>
      <c r="S1684" s="7">
        <f t="shared" si="210"/>
        <v>591.02249999999992</v>
      </c>
      <c r="T1684" s="9">
        <f t="shared" si="211"/>
        <v>0.44235810556687599</v>
      </c>
      <c r="U1684" s="10">
        <v>1</v>
      </c>
    </row>
    <row r="1685" spans="1:21" ht="15.6" x14ac:dyDescent="0.3">
      <c r="A1685" s="11">
        <v>2328</v>
      </c>
      <c r="B1685" s="12">
        <v>46253</v>
      </c>
      <c r="C1685" s="4">
        <f t="shared" si="212"/>
        <v>2026</v>
      </c>
      <c r="D1685" s="5">
        <f t="shared" si="213"/>
        <v>3</v>
      </c>
      <c r="E1685" s="4">
        <f t="shared" si="214"/>
        <v>8</v>
      </c>
      <c r="F1685" s="3" t="str">
        <f t="shared" si="215"/>
        <v>Aug</v>
      </c>
      <c r="G1685" s="13" t="s">
        <v>11</v>
      </c>
      <c r="H1685" s="13" t="s">
        <v>12</v>
      </c>
      <c r="I1685" s="13" t="s">
        <v>2</v>
      </c>
      <c r="J1685" s="13" t="s">
        <v>3</v>
      </c>
      <c r="K1685" s="13" t="s">
        <v>14</v>
      </c>
      <c r="L1685" s="13" t="s">
        <v>44</v>
      </c>
      <c r="M1685" s="14">
        <v>1</v>
      </c>
      <c r="N1685" s="15">
        <v>130.94</v>
      </c>
      <c r="O1685" s="16">
        <v>0</v>
      </c>
      <c r="P1685" s="15">
        <v>66.06</v>
      </c>
      <c r="Q1685" s="15">
        <f t="shared" si="208"/>
        <v>130.94</v>
      </c>
      <c r="R1685" s="15">
        <f t="shared" si="209"/>
        <v>66.06</v>
      </c>
      <c r="S1685" s="15">
        <f t="shared" si="210"/>
        <v>64.88</v>
      </c>
      <c r="T1685" s="17">
        <f t="shared" si="211"/>
        <v>0.49549411944402011</v>
      </c>
      <c r="U1685" s="18">
        <v>1</v>
      </c>
    </row>
    <row r="1686" spans="1:21" ht="15.6" x14ac:dyDescent="0.3">
      <c r="A1686" s="2">
        <v>4215</v>
      </c>
      <c r="B1686" s="3">
        <v>46253</v>
      </c>
      <c r="C1686" s="4">
        <f t="shared" si="212"/>
        <v>2026</v>
      </c>
      <c r="D1686" s="5">
        <f t="shared" si="213"/>
        <v>3</v>
      </c>
      <c r="E1686" s="4">
        <f t="shared" si="214"/>
        <v>8</v>
      </c>
      <c r="F1686" s="3" t="str">
        <f t="shared" si="215"/>
        <v>Aug</v>
      </c>
      <c r="G1686" s="4" t="s">
        <v>6</v>
      </c>
      <c r="H1686" s="4" t="s">
        <v>27</v>
      </c>
      <c r="I1686" s="4" t="s">
        <v>2</v>
      </c>
      <c r="J1686" s="4" t="s">
        <v>3</v>
      </c>
      <c r="K1686" s="4" t="s">
        <v>4</v>
      </c>
      <c r="L1686" s="4" t="s">
        <v>26</v>
      </c>
      <c r="M1686" s="6">
        <v>1</v>
      </c>
      <c r="N1686" s="7">
        <v>40.42</v>
      </c>
      <c r="O1686" s="8">
        <v>0.05</v>
      </c>
      <c r="P1686" s="7">
        <v>16.62</v>
      </c>
      <c r="Q1686" s="7">
        <f t="shared" si="208"/>
        <v>38.399000000000001</v>
      </c>
      <c r="R1686" s="7">
        <f t="shared" si="209"/>
        <v>16.62</v>
      </c>
      <c r="S1686" s="7">
        <f t="shared" si="210"/>
        <v>21.779</v>
      </c>
      <c r="T1686" s="9">
        <f t="shared" si="211"/>
        <v>0.5671762285476184</v>
      </c>
      <c r="U1686" s="10">
        <v>1</v>
      </c>
    </row>
    <row r="1687" spans="1:21" ht="15.6" x14ac:dyDescent="0.3">
      <c r="A1687" s="11">
        <v>4563</v>
      </c>
      <c r="B1687" s="12">
        <v>46253</v>
      </c>
      <c r="C1687" s="4">
        <f t="shared" si="212"/>
        <v>2026</v>
      </c>
      <c r="D1687" s="5">
        <f t="shared" si="213"/>
        <v>3</v>
      </c>
      <c r="E1687" s="4">
        <f t="shared" si="214"/>
        <v>8</v>
      </c>
      <c r="F1687" s="3" t="str">
        <f t="shared" si="215"/>
        <v>Aug</v>
      </c>
      <c r="G1687" s="13" t="s">
        <v>6</v>
      </c>
      <c r="H1687" s="13" t="s">
        <v>41</v>
      </c>
      <c r="I1687" s="13" t="s">
        <v>28</v>
      </c>
      <c r="J1687" s="13" t="s">
        <v>3</v>
      </c>
      <c r="K1687" s="13" t="s">
        <v>23</v>
      </c>
      <c r="L1687" s="13" t="s">
        <v>24</v>
      </c>
      <c r="M1687" s="14">
        <v>1</v>
      </c>
      <c r="N1687" s="15">
        <v>338.45</v>
      </c>
      <c r="O1687" s="16">
        <v>0.15</v>
      </c>
      <c r="P1687" s="15">
        <v>197.2</v>
      </c>
      <c r="Q1687" s="15">
        <f t="shared" si="208"/>
        <v>287.6825</v>
      </c>
      <c r="R1687" s="15">
        <f t="shared" si="209"/>
        <v>197.2</v>
      </c>
      <c r="S1687" s="15">
        <f t="shared" si="210"/>
        <v>90.482500000000016</v>
      </c>
      <c r="T1687" s="17">
        <f t="shared" si="211"/>
        <v>0.31452208598020392</v>
      </c>
      <c r="U1687" s="18">
        <v>1</v>
      </c>
    </row>
    <row r="1688" spans="1:21" ht="15.6" x14ac:dyDescent="0.3">
      <c r="A1688" s="2">
        <v>4775</v>
      </c>
      <c r="B1688" s="3">
        <v>46253</v>
      </c>
      <c r="C1688" s="4">
        <f t="shared" si="212"/>
        <v>2026</v>
      </c>
      <c r="D1688" s="5">
        <f t="shared" si="213"/>
        <v>3</v>
      </c>
      <c r="E1688" s="4">
        <f t="shared" si="214"/>
        <v>8</v>
      </c>
      <c r="F1688" s="3" t="str">
        <f t="shared" si="215"/>
        <v>Aug</v>
      </c>
      <c r="G1688" s="4" t="s">
        <v>11</v>
      </c>
      <c r="H1688" s="4" t="s">
        <v>39</v>
      </c>
      <c r="I1688" s="4" t="s">
        <v>28</v>
      </c>
      <c r="J1688" s="4" t="s">
        <v>3</v>
      </c>
      <c r="K1688" s="4" t="s">
        <v>4</v>
      </c>
      <c r="L1688" s="4" t="s">
        <v>30</v>
      </c>
      <c r="M1688" s="6">
        <v>1</v>
      </c>
      <c r="N1688" s="7">
        <v>103.92</v>
      </c>
      <c r="O1688" s="8">
        <v>0.05</v>
      </c>
      <c r="P1688" s="7">
        <v>50.71</v>
      </c>
      <c r="Q1688" s="7">
        <f t="shared" si="208"/>
        <v>98.724000000000004</v>
      </c>
      <c r="R1688" s="7">
        <f t="shared" si="209"/>
        <v>50.71</v>
      </c>
      <c r="S1688" s="7">
        <f t="shared" si="210"/>
        <v>48.014000000000003</v>
      </c>
      <c r="T1688" s="9">
        <f t="shared" si="211"/>
        <v>0.48634577205137558</v>
      </c>
      <c r="U1688" s="10">
        <v>1</v>
      </c>
    </row>
    <row r="1689" spans="1:21" ht="15.6" x14ac:dyDescent="0.3">
      <c r="A1689" s="11">
        <v>247</v>
      </c>
      <c r="B1689" s="12">
        <v>46254</v>
      </c>
      <c r="C1689" s="4">
        <f t="shared" si="212"/>
        <v>2026</v>
      </c>
      <c r="D1689" s="5">
        <f t="shared" si="213"/>
        <v>3</v>
      </c>
      <c r="E1689" s="4">
        <f t="shared" si="214"/>
        <v>8</v>
      </c>
      <c r="F1689" s="3" t="str">
        <f t="shared" si="215"/>
        <v>Aug</v>
      </c>
      <c r="G1689" s="13" t="s">
        <v>0</v>
      </c>
      <c r="H1689" s="13" t="s">
        <v>36</v>
      </c>
      <c r="I1689" s="13" t="s">
        <v>2</v>
      </c>
      <c r="J1689" s="13" t="s">
        <v>13</v>
      </c>
      <c r="K1689" s="13" t="s">
        <v>4</v>
      </c>
      <c r="L1689" s="13" t="s">
        <v>22</v>
      </c>
      <c r="M1689" s="14">
        <v>6</v>
      </c>
      <c r="N1689" s="15">
        <v>51.67</v>
      </c>
      <c r="O1689" s="16">
        <v>0.1</v>
      </c>
      <c r="P1689" s="15">
        <v>23.1</v>
      </c>
      <c r="Q1689" s="15">
        <f t="shared" si="208"/>
        <v>279.01799999999997</v>
      </c>
      <c r="R1689" s="15">
        <f t="shared" si="209"/>
        <v>138.60000000000002</v>
      </c>
      <c r="S1689" s="15">
        <f t="shared" si="210"/>
        <v>140.41799999999995</v>
      </c>
      <c r="T1689" s="17">
        <f t="shared" si="211"/>
        <v>0.50325785433197845</v>
      </c>
      <c r="U1689" s="18">
        <v>1</v>
      </c>
    </row>
    <row r="1690" spans="1:21" ht="15.6" x14ac:dyDescent="0.3">
      <c r="A1690" s="2">
        <v>827</v>
      </c>
      <c r="B1690" s="3">
        <v>46254</v>
      </c>
      <c r="C1690" s="4">
        <f t="shared" si="212"/>
        <v>2026</v>
      </c>
      <c r="D1690" s="5">
        <f t="shared" si="213"/>
        <v>3</v>
      </c>
      <c r="E1690" s="4">
        <f t="shared" si="214"/>
        <v>8</v>
      </c>
      <c r="F1690" s="3" t="str">
        <f t="shared" si="215"/>
        <v>Aug</v>
      </c>
      <c r="G1690" s="4" t="s">
        <v>6</v>
      </c>
      <c r="H1690" s="4" t="s">
        <v>43</v>
      </c>
      <c r="I1690" s="4" t="s">
        <v>8</v>
      </c>
      <c r="J1690" s="4" t="s">
        <v>3</v>
      </c>
      <c r="K1690" s="4" t="s">
        <v>14</v>
      </c>
      <c r="L1690" s="4" t="s">
        <v>48</v>
      </c>
      <c r="M1690" s="6">
        <v>4</v>
      </c>
      <c r="N1690" s="7">
        <v>166.02</v>
      </c>
      <c r="O1690" s="8">
        <v>0.1</v>
      </c>
      <c r="P1690" s="7">
        <v>87.99</v>
      </c>
      <c r="Q1690" s="7">
        <f t="shared" si="208"/>
        <v>597.67200000000003</v>
      </c>
      <c r="R1690" s="7">
        <f t="shared" si="209"/>
        <v>351.96</v>
      </c>
      <c r="S1690" s="7">
        <f t="shared" si="210"/>
        <v>245.71200000000005</v>
      </c>
      <c r="T1690" s="9">
        <f t="shared" si="211"/>
        <v>0.4111151266915633</v>
      </c>
      <c r="U1690" s="10">
        <v>1</v>
      </c>
    </row>
    <row r="1691" spans="1:21" ht="15.6" x14ac:dyDescent="0.3">
      <c r="A1691" s="11">
        <v>1156</v>
      </c>
      <c r="B1691" s="12">
        <v>46254</v>
      </c>
      <c r="C1691" s="4">
        <f t="shared" si="212"/>
        <v>2026</v>
      </c>
      <c r="D1691" s="5">
        <f t="shared" si="213"/>
        <v>3</v>
      </c>
      <c r="E1691" s="4">
        <f t="shared" si="214"/>
        <v>8</v>
      </c>
      <c r="F1691" s="3" t="str">
        <f t="shared" si="215"/>
        <v>Aug</v>
      </c>
      <c r="G1691" s="13" t="s">
        <v>11</v>
      </c>
      <c r="H1691" s="13" t="s">
        <v>25</v>
      </c>
      <c r="I1691" s="13" t="s">
        <v>19</v>
      </c>
      <c r="J1691" s="13" t="s">
        <v>13</v>
      </c>
      <c r="K1691" s="13" t="s">
        <v>4</v>
      </c>
      <c r="L1691" s="13" t="s">
        <v>22</v>
      </c>
      <c r="M1691" s="14">
        <v>2</v>
      </c>
      <c r="N1691" s="15">
        <v>50.59</v>
      </c>
      <c r="O1691" s="16">
        <v>0.1</v>
      </c>
      <c r="P1691" s="15">
        <v>22.68</v>
      </c>
      <c r="Q1691" s="15">
        <f t="shared" si="208"/>
        <v>91.062000000000012</v>
      </c>
      <c r="R1691" s="15">
        <f t="shared" si="209"/>
        <v>45.36</v>
      </c>
      <c r="S1691" s="15">
        <f t="shared" si="210"/>
        <v>45.702000000000012</v>
      </c>
      <c r="T1691" s="17">
        <f t="shared" si="211"/>
        <v>0.5018778414706464</v>
      </c>
      <c r="U1691" s="18">
        <v>1</v>
      </c>
    </row>
    <row r="1692" spans="1:21" ht="15.6" x14ac:dyDescent="0.3">
      <c r="A1692" s="2">
        <v>1543</v>
      </c>
      <c r="B1692" s="3">
        <v>46254</v>
      </c>
      <c r="C1692" s="4">
        <f t="shared" si="212"/>
        <v>2026</v>
      </c>
      <c r="D1692" s="5">
        <f t="shared" si="213"/>
        <v>3</v>
      </c>
      <c r="E1692" s="4">
        <f t="shared" si="214"/>
        <v>8</v>
      </c>
      <c r="F1692" s="3" t="str">
        <f t="shared" si="215"/>
        <v>Aug</v>
      </c>
      <c r="G1692" s="4" t="s">
        <v>20</v>
      </c>
      <c r="H1692" s="4" t="s">
        <v>31</v>
      </c>
      <c r="I1692" s="4" t="s">
        <v>19</v>
      </c>
      <c r="J1692" s="4" t="s">
        <v>3</v>
      </c>
      <c r="K1692" s="4" t="s">
        <v>9</v>
      </c>
      <c r="L1692" s="4" t="s">
        <v>37</v>
      </c>
      <c r="M1692" s="6">
        <v>1</v>
      </c>
      <c r="N1692" s="7">
        <v>155.83000000000001</v>
      </c>
      <c r="O1692" s="8">
        <v>0</v>
      </c>
      <c r="P1692" s="7">
        <v>77.260000000000005</v>
      </c>
      <c r="Q1692" s="7">
        <f t="shared" si="208"/>
        <v>155.83000000000001</v>
      </c>
      <c r="R1692" s="7">
        <f t="shared" si="209"/>
        <v>77.260000000000005</v>
      </c>
      <c r="S1692" s="7">
        <f t="shared" si="210"/>
        <v>78.570000000000007</v>
      </c>
      <c r="T1692" s="9">
        <f t="shared" si="211"/>
        <v>0.50420329846627732</v>
      </c>
      <c r="U1692" s="10">
        <v>1</v>
      </c>
    </row>
    <row r="1693" spans="1:21" ht="15.6" x14ac:dyDescent="0.3">
      <c r="A1693" s="11">
        <v>2613</v>
      </c>
      <c r="B1693" s="12">
        <v>46254</v>
      </c>
      <c r="C1693" s="4">
        <f t="shared" si="212"/>
        <v>2026</v>
      </c>
      <c r="D1693" s="5">
        <f t="shared" si="213"/>
        <v>3</v>
      </c>
      <c r="E1693" s="4">
        <f t="shared" si="214"/>
        <v>8</v>
      </c>
      <c r="F1693" s="3" t="str">
        <f t="shared" si="215"/>
        <v>Aug</v>
      </c>
      <c r="G1693" s="13" t="s">
        <v>20</v>
      </c>
      <c r="H1693" s="13" t="s">
        <v>21</v>
      </c>
      <c r="I1693" s="13" t="s">
        <v>2</v>
      </c>
      <c r="J1693" s="13" t="s">
        <v>13</v>
      </c>
      <c r="K1693" s="13" t="s">
        <v>34</v>
      </c>
      <c r="L1693" s="13" t="s">
        <v>42</v>
      </c>
      <c r="M1693" s="14">
        <v>1</v>
      </c>
      <c r="N1693" s="15">
        <v>36.380000000000003</v>
      </c>
      <c r="O1693" s="16">
        <v>0.05</v>
      </c>
      <c r="P1693" s="15">
        <v>14.2</v>
      </c>
      <c r="Q1693" s="15">
        <f t="shared" si="208"/>
        <v>34.561</v>
      </c>
      <c r="R1693" s="15">
        <f t="shared" si="209"/>
        <v>14.2</v>
      </c>
      <c r="S1693" s="15">
        <f t="shared" si="210"/>
        <v>20.361000000000001</v>
      </c>
      <c r="T1693" s="17">
        <f t="shared" si="211"/>
        <v>0.58913225890454557</v>
      </c>
      <c r="U1693" s="18">
        <v>1</v>
      </c>
    </row>
    <row r="1694" spans="1:21" ht="15.6" x14ac:dyDescent="0.3">
      <c r="A1694" s="2">
        <v>3002</v>
      </c>
      <c r="B1694" s="3">
        <v>46254</v>
      </c>
      <c r="C1694" s="4">
        <f t="shared" si="212"/>
        <v>2026</v>
      </c>
      <c r="D1694" s="5">
        <f t="shared" si="213"/>
        <v>3</v>
      </c>
      <c r="E1694" s="4">
        <f t="shared" si="214"/>
        <v>8</v>
      </c>
      <c r="F1694" s="3" t="str">
        <f t="shared" si="215"/>
        <v>Aug</v>
      </c>
      <c r="G1694" s="4" t="s">
        <v>6</v>
      </c>
      <c r="H1694" s="4" t="s">
        <v>43</v>
      </c>
      <c r="I1694" s="4" t="s">
        <v>19</v>
      </c>
      <c r="J1694" s="4" t="s">
        <v>13</v>
      </c>
      <c r="K1694" s="4" t="s">
        <v>23</v>
      </c>
      <c r="L1694" s="4" t="s">
        <v>51</v>
      </c>
      <c r="M1694" s="6">
        <v>2</v>
      </c>
      <c r="N1694" s="7">
        <v>124.09</v>
      </c>
      <c r="O1694" s="8">
        <v>0</v>
      </c>
      <c r="P1694" s="7">
        <v>60.39</v>
      </c>
      <c r="Q1694" s="7">
        <f t="shared" si="208"/>
        <v>248.18</v>
      </c>
      <c r="R1694" s="7">
        <f t="shared" si="209"/>
        <v>120.78</v>
      </c>
      <c r="S1694" s="7">
        <f t="shared" si="210"/>
        <v>127.4</v>
      </c>
      <c r="T1694" s="9">
        <f t="shared" si="211"/>
        <v>0.513337094044645</v>
      </c>
      <c r="U1694" s="10">
        <v>1</v>
      </c>
    </row>
    <row r="1695" spans="1:21" ht="15.6" x14ac:dyDescent="0.3">
      <c r="A1695" s="11">
        <v>3103</v>
      </c>
      <c r="B1695" s="12">
        <v>46254</v>
      </c>
      <c r="C1695" s="4">
        <f t="shared" si="212"/>
        <v>2026</v>
      </c>
      <c r="D1695" s="5">
        <f t="shared" si="213"/>
        <v>3</v>
      </c>
      <c r="E1695" s="4">
        <f t="shared" si="214"/>
        <v>8</v>
      </c>
      <c r="F1695" s="3" t="str">
        <f t="shared" si="215"/>
        <v>Aug</v>
      </c>
      <c r="G1695" s="13" t="s">
        <v>20</v>
      </c>
      <c r="H1695" s="13" t="s">
        <v>33</v>
      </c>
      <c r="I1695" s="13" t="s">
        <v>2</v>
      </c>
      <c r="J1695" s="13" t="s">
        <v>13</v>
      </c>
      <c r="K1695" s="13" t="s">
        <v>9</v>
      </c>
      <c r="L1695" s="13" t="s">
        <v>17</v>
      </c>
      <c r="M1695" s="14">
        <v>1</v>
      </c>
      <c r="N1695" s="15">
        <v>141.97999999999999</v>
      </c>
      <c r="O1695" s="16">
        <v>0.05</v>
      </c>
      <c r="P1695" s="15">
        <v>79.510000000000005</v>
      </c>
      <c r="Q1695" s="15">
        <f t="shared" si="208"/>
        <v>134.88099999999997</v>
      </c>
      <c r="R1695" s="15">
        <f t="shared" si="209"/>
        <v>79.510000000000005</v>
      </c>
      <c r="S1695" s="15">
        <f t="shared" si="210"/>
        <v>55.370999999999967</v>
      </c>
      <c r="T1695" s="17">
        <f t="shared" si="211"/>
        <v>0.41051741905828082</v>
      </c>
      <c r="U1695" s="18">
        <v>1</v>
      </c>
    </row>
    <row r="1696" spans="1:21" ht="15.6" x14ac:dyDescent="0.3">
      <c r="A1696" s="2">
        <v>3234</v>
      </c>
      <c r="B1696" s="3">
        <v>46254</v>
      </c>
      <c r="C1696" s="4">
        <f t="shared" si="212"/>
        <v>2026</v>
      </c>
      <c r="D1696" s="5">
        <f t="shared" si="213"/>
        <v>3</v>
      </c>
      <c r="E1696" s="4">
        <f t="shared" si="214"/>
        <v>8</v>
      </c>
      <c r="F1696" s="3" t="str">
        <f t="shared" si="215"/>
        <v>Aug</v>
      </c>
      <c r="G1696" s="4" t="s">
        <v>20</v>
      </c>
      <c r="H1696" s="4" t="s">
        <v>47</v>
      </c>
      <c r="I1696" s="4" t="s">
        <v>19</v>
      </c>
      <c r="J1696" s="4" t="s">
        <v>13</v>
      </c>
      <c r="K1696" s="4" t="s">
        <v>23</v>
      </c>
      <c r="L1696" s="4" t="s">
        <v>51</v>
      </c>
      <c r="M1696" s="6">
        <v>5</v>
      </c>
      <c r="N1696" s="7">
        <v>121.93</v>
      </c>
      <c r="O1696" s="8">
        <v>0.15</v>
      </c>
      <c r="P1696" s="7">
        <v>62.28</v>
      </c>
      <c r="Q1696" s="7">
        <f t="shared" si="208"/>
        <v>518.2025000000001</v>
      </c>
      <c r="R1696" s="7">
        <f t="shared" si="209"/>
        <v>311.39999999999998</v>
      </c>
      <c r="S1696" s="7">
        <f t="shared" si="210"/>
        <v>206.80250000000012</v>
      </c>
      <c r="T1696" s="9">
        <f t="shared" si="211"/>
        <v>0.39907661580173792</v>
      </c>
      <c r="U1696" s="10">
        <v>1</v>
      </c>
    </row>
    <row r="1697" spans="1:21" ht="15.6" x14ac:dyDescent="0.3">
      <c r="A1697" s="11">
        <v>3281</v>
      </c>
      <c r="B1697" s="12">
        <v>46254</v>
      </c>
      <c r="C1697" s="4">
        <f t="shared" si="212"/>
        <v>2026</v>
      </c>
      <c r="D1697" s="5">
        <f t="shared" si="213"/>
        <v>3</v>
      </c>
      <c r="E1697" s="4">
        <f t="shared" si="214"/>
        <v>8</v>
      </c>
      <c r="F1697" s="3" t="str">
        <f t="shared" si="215"/>
        <v>Aug</v>
      </c>
      <c r="G1697" s="13" t="s">
        <v>20</v>
      </c>
      <c r="H1697" s="13" t="s">
        <v>21</v>
      </c>
      <c r="I1697" s="13" t="s">
        <v>2</v>
      </c>
      <c r="J1697" s="13" t="s">
        <v>13</v>
      </c>
      <c r="K1697" s="13" t="s">
        <v>14</v>
      </c>
      <c r="L1697" s="13" t="s">
        <v>15</v>
      </c>
      <c r="M1697" s="14">
        <v>1</v>
      </c>
      <c r="N1697" s="15">
        <v>35.58</v>
      </c>
      <c r="O1697" s="16">
        <v>0.15</v>
      </c>
      <c r="P1697" s="15">
        <v>13.94</v>
      </c>
      <c r="Q1697" s="15">
        <f t="shared" si="208"/>
        <v>30.242999999999999</v>
      </c>
      <c r="R1697" s="15">
        <f t="shared" si="209"/>
        <v>13.94</v>
      </c>
      <c r="S1697" s="15">
        <f t="shared" si="210"/>
        <v>16.302999999999997</v>
      </c>
      <c r="T1697" s="17">
        <f t="shared" si="211"/>
        <v>0.53906689151208542</v>
      </c>
      <c r="U1697" s="18">
        <v>1</v>
      </c>
    </row>
    <row r="1698" spans="1:21" ht="15.6" x14ac:dyDescent="0.3">
      <c r="A1698" s="2">
        <v>3870</v>
      </c>
      <c r="B1698" s="3">
        <v>46254</v>
      </c>
      <c r="C1698" s="4">
        <f t="shared" si="212"/>
        <v>2026</v>
      </c>
      <c r="D1698" s="5">
        <f t="shared" si="213"/>
        <v>3</v>
      </c>
      <c r="E1698" s="4">
        <f t="shared" si="214"/>
        <v>8</v>
      </c>
      <c r="F1698" s="3" t="str">
        <f t="shared" si="215"/>
        <v>Aug</v>
      </c>
      <c r="G1698" s="4" t="s">
        <v>11</v>
      </c>
      <c r="H1698" s="4" t="s">
        <v>25</v>
      </c>
      <c r="I1698" s="4" t="s">
        <v>28</v>
      </c>
      <c r="J1698" s="4" t="s">
        <v>3</v>
      </c>
      <c r="K1698" s="4" t="s">
        <v>9</v>
      </c>
      <c r="L1698" s="4" t="s">
        <v>37</v>
      </c>
      <c r="M1698" s="6">
        <v>1</v>
      </c>
      <c r="N1698" s="7">
        <v>157.84</v>
      </c>
      <c r="O1698" s="8">
        <v>0</v>
      </c>
      <c r="P1698" s="7">
        <v>77.87</v>
      </c>
      <c r="Q1698" s="7">
        <f t="shared" si="208"/>
        <v>157.84</v>
      </c>
      <c r="R1698" s="7">
        <f t="shared" si="209"/>
        <v>77.87</v>
      </c>
      <c r="S1698" s="7">
        <f t="shared" si="210"/>
        <v>79.97</v>
      </c>
      <c r="T1698" s="9">
        <f t="shared" si="211"/>
        <v>0.50665230613279266</v>
      </c>
      <c r="U1698" s="10">
        <v>1</v>
      </c>
    </row>
    <row r="1699" spans="1:21" ht="15.6" x14ac:dyDescent="0.3">
      <c r="A1699" s="11">
        <v>3938</v>
      </c>
      <c r="B1699" s="12">
        <v>46254</v>
      </c>
      <c r="C1699" s="4">
        <f t="shared" si="212"/>
        <v>2026</v>
      </c>
      <c r="D1699" s="5">
        <f t="shared" si="213"/>
        <v>3</v>
      </c>
      <c r="E1699" s="4">
        <f t="shared" si="214"/>
        <v>8</v>
      </c>
      <c r="F1699" s="3" t="str">
        <f t="shared" si="215"/>
        <v>Aug</v>
      </c>
      <c r="G1699" s="13" t="s">
        <v>6</v>
      </c>
      <c r="H1699" s="13" t="s">
        <v>43</v>
      </c>
      <c r="I1699" s="13" t="s">
        <v>2</v>
      </c>
      <c r="J1699" s="13" t="s">
        <v>13</v>
      </c>
      <c r="K1699" s="13" t="s">
        <v>23</v>
      </c>
      <c r="L1699" s="13" t="s">
        <v>24</v>
      </c>
      <c r="M1699" s="14">
        <v>1</v>
      </c>
      <c r="N1699" s="15">
        <v>336.35</v>
      </c>
      <c r="O1699" s="16">
        <v>0</v>
      </c>
      <c r="P1699" s="15">
        <v>195.07</v>
      </c>
      <c r="Q1699" s="15">
        <f t="shared" si="208"/>
        <v>336.35</v>
      </c>
      <c r="R1699" s="15">
        <f t="shared" si="209"/>
        <v>195.07</v>
      </c>
      <c r="S1699" s="15">
        <f t="shared" si="210"/>
        <v>141.28000000000003</v>
      </c>
      <c r="T1699" s="17">
        <f t="shared" si="211"/>
        <v>0.42003865021554931</v>
      </c>
      <c r="U1699" s="18">
        <v>1</v>
      </c>
    </row>
    <row r="1700" spans="1:21" ht="15.6" x14ac:dyDescent="0.3">
      <c r="A1700" s="2">
        <v>4237</v>
      </c>
      <c r="B1700" s="3">
        <v>46254</v>
      </c>
      <c r="C1700" s="4">
        <f t="shared" si="212"/>
        <v>2026</v>
      </c>
      <c r="D1700" s="5">
        <f t="shared" si="213"/>
        <v>3</v>
      </c>
      <c r="E1700" s="4">
        <f t="shared" si="214"/>
        <v>8</v>
      </c>
      <c r="F1700" s="3" t="str">
        <f t="shared" si="215"/>
        <v>Aug</v>
      </c>
      <c r="G1700" s="4" t="s">
        <v>20</v>
      </c>
      <c r="H1700" s="4" t="s">
        <v>47</v>
      </c>
      <c r="I1700" s="4" t="s">
        <v>8</v>
      </c>
      <c r="J1700" s="4" t="s">
        <v>3</v>
      </c>
      <c r="K1700" s="4" t="s">
        <v>9</v>
      </c>
      <c r="L1700" s="4" t="s">
        <v>37</v>
      </c>
      <c r="M1700" s="6">
        <v>3</v>
      </c>
      <c r="N1700" s="7">
        <v>153.03</v>
      </c>
      <c r="O1700" s="8">
        <v>0.15</v>
      </c>
      <c r="P1700" s="7">
        <v>78.239999999999995</v>
      </c>
      <c r="Q1700" s="7">
        <f t="shared" si="208"/>
        <v>390.22650000000004</v>
      </c>
      <c r="R1700" s="7">
        <f t="shared" si="209"/>
        <v>234.71999999999997</v>
      </c>
      <c r="S1700" s="7">
        <f t="shared" si="210"/>
        <v>155.50650000000007</v>
      </c>
      <c r="T1700" s="9">
        <f t="shared" si="211"/>
        <v>0.39850317700104954</v>
      </c>
      <c r="U1700" s="10">
        <v>1</v>
      </c>
    </row>
    <row r="1701" spans="1:21" ht="15.6" x14ac:dyDescent="0.3">
      <c r="A1701" s="11">
        <v>4970</v>
      </c>
      <c r="B1701" s="12">
        <v>46254</v>
      </c>
      <c r="C1701" s="4">
        <f t="shared" si="212"/>
        <v>2026</v>
      </c>
      <c r="D1701" s="5">
        <f t="shared" si="213"/>
        <v>3</v>
      </c>
      <c r="E1701" s="4">
        <f t="shared" si="214"/>
        <v>8</v>
      </c>
      <c r="F1701" s="3" t="str">
        <f t="shared" si="215"/>
        <v>Aug</v>
      </c>
      <c r="G1701" s="13" t="s">
        <v>6</v>
      </c>
      <c r="H1701" s="13" t="s">
        <v>49</v>
      </c>
      <c r="I1701" s="13" t="s">
        <v>2</v>
      </c>
      <c r="J1701" s="13" t="s">
        <v>3</v>
      </c>
      <c r="K1701" s="13" t="s">
        <v>4</v>
      </c>
      <c r="L1701" s="13" t="s">
        <v>30</v>
      </c>
      <c r="M1701" s="14">
        <v>2</v>
      </c>
      <c r="N1701" s="15">
        <v>105.01</v>
      </c>
      <c r="O1701" s="16">
        <v>0.15</v>
      </c>
      <c r="P1701" s="15">
        <v>50.56</v>
      </c>
      <c r="Q1701" s="15">
        <f t="shared" si="208"/>
        <v>178.517</v>
      </c>
      <c r="R1701" s="15">
        <f t="shared" si="209"/>
        <v>101.12</v>
      </c>
      <c r="S1701" s="15">
        <f t="shared" si="210"/>
        <v>77.396999999999991</v>
      </c>
      <c r="T1701" s="17">
        <f t="shared" si="211"/>
        <v>0.43355534766996978</v>
      </c>
      <c r="U1701" s="18">
        <v>1</v>
      </c>
    </row>
    <row r="1702" spans="1:21" ht="15.6" x14ac:dyDescent="0.3">
      <c r="A1702" s="2">
        <v>515</v>
      </c>
      <c r="B1702" s="3">
        <v>46255</v>
      </c>
      <c r="C1702" s="4">
        <f t="shared" si="212"/>
        <v>2026</v>
      </c>
      <c r="D1702" s="5">
        <f t="shared" si="213"/>
        <v>3</v>
      </c>
      <c r="E1702" s="4">
        <f t="shared" si="214"/>
        <v>8</v>
      </c>
      <c r="F1702" s="3" t="str">
        <f t="shared" si="215"/>
        <v>Aug</v>
      </c>
      <c r="G1702" s="4" t="s">
        <v>0</v>
      </c>
      <c r="H1702" s="4" t="s">
        <v>1</v>
      </c>
      <c r="I1702" s="4" t="s">
        <v>19</v>
      </c>
      <c r="J1702" s="4" t="s">
        <v>3</v>
      </c>
      <c r="K1702" s="4" t="s">
        <v>14</v>
      </c>
      <c r="L1702" s="4" t="s">
        <v>32</v>
      </c>
      <c r="M1702" s="6">
        <v>2</v>
      </c>
      <c r="N1702" s="7">
        <v>45.47</v>
      </c>
      <c r="O1702" s="8">
        <v>0</v>
      </c>
      <c r="P1702" s="7">
        <v>18.27</v>
      </c>
      <c r="Q1702" s="7">
        <f t="shared" si="208"/>
        <v>90.94</v>
      </c>
      <c r="R1702" s="7">
        <f t="shared" si="209"/>
        <v>36.54</v>
      </c>
      <c r="S1702" s="7">
        <f t="shared" si="210"/>
        <v>54.4</v>
      </c>
      <c r="T1702" s="9">
        <f t="shared" si="211"/>
        <v>0.5981966131515285</v>
      </c>
      <c r="U1702" s="10">
        <v>1</v>
      </c>
    </row>
    <row r="1703" spans="1:21" ht="15.6" x14ac:dyDescent="0.3">
      <c r="A1703" s="11">
        <v>661</v>
      </c>
      <c r="B1703" s="12">
        <v>46255</v>
      </c>
      <c r="C1703" s="4">
        <f t="shared" si="212"/>
        <v>2026</v>
      </c>
      <c r="D1703" s="5">
        <f t="shared" si="213"/>
        <v>3</v>
      </c>
      <c r="E1703" s="4">
        <f t="shared" si="214"/>
        <v>8</v>
      </c>
      <c r="F1703" s="3" t="str">
        <f t="shared" si="215"/>
        <v>Aug</v>
      </c>
      <c r="G1703" s="13" t="s">
        <v>0</v>
      </c>
      <c r="H1703" s="13" t="s">
        <v>50</v>
      </c>
      <c r="I1703" s="13" t="s">
        <v>19</v>
      </c>
      <c r="J1703" s="13" t="s">
        <v>13</v>
      </c>
      <c r="K1703" s="13" t="s">
        <v>14</v>
      </c>
      <c r="L1703" s="13" t="s">
        <v>32</v>
      </c>
      <c r="M1703" s="14">
        <v>2</v>
      </c>
      <c r="N1703" s="15">
        <v>47.58</v>
      </c>
      <c r="O1703" s="16">
        <v>0.1</v>
      </c>
      <c r="P1703" s="15">
        <v>18.47</v>
      </c>
      <c r="Q1703" s="15">
        <f t="shared" si="208"/>
        <v>85.644000000000005</v>
      </c>
      <c r="R1703" s="15">
        <f t="shared" si="209"/>
        <v>36.94</v>
      </c>
      <c r="S1703" s="15">
        <f t="shared" si="210"/>
        <v>48.704000000000008</v>
      </c>
      <c r="T1703" s="17">
        <f t="shared" si="211"/>
        <v>0.56867965064686377</v>
      </c>
      <c r="U1703" s="18">
        <v>1</v>
      </c>
    </row>
    <row r="1704" spans="1:21" ht="15.6" x14ac:dyDescent="0.3">
      <c r="A1704" s="2">
        <v>1443</v>
      </c>
      <c r="B1704" s="3">
        <v>46255</v>
      </c>
      <c r="C1704" s="4">
        <f t="shared" si="212"/>
        <v>2026</v>
      </c>
      <c r="D1704" s="5">
        <f t="shared" si="213"/>
        <v>3</v>
      </c>
      <c r="E1704" s="4">
        <f t="shared" si="214"/>
        <v>8</v>
      </c>
      <c r="F1704" s="3" t="str">
        <f t="shared" si="215"/>
        <v>Aug</v>
      </c>
      <c r="G1704" s="4" t="s">
        <v>20</v>
      </c>
      <c r="H1704" s="4" t="s">
        <v>21</v>
      </c>
      <c r="I1704" s="4" t="s">
        <v>2</v>
      </c>
      <c r="J1704" s="4" t="s">
        <v>13</v>
      </c>
      <c r="K1704" s="4" t="s">
        <v>9</v>
      </c>
      <c r="L1704" s="4" t="s">
        <v>37</v>
      </c>
      <c r="M1704" s="6">
        <v>5</v>
      </c>
      <c r="N1704" s="7">
        <v>155.65</v>
      </c>
      <c r="O1704" s="8">
        <v>0</v>
      </c>
      <c r="P1704" s="7">
        <v>79.13</v>
      </c>
      <c r="Q1704" s="7">
        <f t="shared" si="208"/>
        <v>778.25</v>
      </c>
      <c r="R1704" s="7">
        <f t="shared" si="209"/>
        <v>395.65</v>
      </c>
      <c r="S1704" s="7">
        <f t="shared" si="210"/>
        <v>382.6</v>
      </c>
      <c r="T1704" s="9">
        <f t="shared" si="211"/>
        <v>0.49161580469000965</v>
      </c>
      <c r="U1704" s="10">
        <v>1</v>
      </c>
    </row>
    <row r="1705" spans="1:21" ht="15.6" x14ac:dyDescent="0.3">
      <c r="A1705" s="11">
        <v>1446</v>
      </c>
      <c r="B1705" s="12">
        <v>46255</v>
      </c>
      <c r="C1705" s="4">
        <f t="shared" si="212"/>
        <v>2026</v>
      </c>
      <c r="D1705" s="5">
        <f t="shared" si="213"/>
        <v>3</v>
      </c>
      <c r="E1705" s="4">
        <f t="shared" si="214"/>
        <v>8</v>
      </c>
      <c r="F1705" s="3" t="str">
        <f t="shared" si="215"/>
        <v>Aug</v>
      </c>
      <c r="G1705" s="13" t="s">
        <v>20</v>
      </c>
      <c r="H1705" s="13" t="s">
        <v>47</v>
      </c>
      <c r="I1705" s="13" t="s">
        <v>19</v>
      </c>
      <c r="J1705" s="13" t="s">
        <v>3</v>
      </c>
      <c r="K1705" s="13" t="s">
        <v>23</v>
      </c>
      <c r="L1705" s="13" t="s">
        <v>29</v>
      </c>
      <c r="M1705" s="14">
        <v>1</v>
      </c>
      <c r="N1705" s="15">
        <v>195.15</v>
      </c>
      <c r="O1705" s="16">
        <v>0</v>
      </c>
      <c r="P1705" s="15">
        <v>101.99</v>
      </c>
      <c r="Q1705" s="15">
        <f t="shared" si="208"/>
        <v>195.15</v>
      </c>
      <c r="R1705" s="15">
        <f t="shared" si="209"/>
        <v>101.99</v>
      </c>
      <c r="S1705" s="15">
        <f t="shared" si="210"/>
        <v>93.160000000000011</v>
      </c>
      <c r="T1705" s="17">
        <f t="shared" si="211"/>
        <v>0.47737637714578535</v>
      </c>
      <c r="U1705" s="18">
        <v>1</v>
      </c>
    </row>
    <row r="1706" spans="1:21" ht="15.6" x14ac:dyDescent="0.3">
      <c r="A1706" s="2">
        <v>1524</v>
      </c>
      <c r="B1706" s="3">
        <v>46255</v>
      </c>
      <c r="C1706" s="4">
        <f t="shared" si="212"/>
        <v>2026</v>
      </c>
      <c r="D1706" s="5">
        <f t="shared" si="213"/>
        <v>3</v>
      </c>
      <c r="E1706" s="4">
        <f t="shared" si="214"/>
        <v>8</v>
      </c>
      <c r="F1706" s="3" t="str">
        <f t="shared" si="215"/>
        <v>Aug</v>
      </c>
      <c r="G1706" s="4" t="s">
        <v>6</v>
      </c>
      <c r="H1706" s="4" t="s">
        <v>27</v>
      </c>
      <c r="I1706" s="4" t="s">
        <v>28</v>
      </c>
      <c r="J1706" s="4" t="s">
        <v>13</v>
      </c>
      <c r="K1706" s="4" t="s">
        <v>4</v>
      </c>
      <c r="L1706" s="4" t="s">
        <v>5</v>
      </c>
      <c r="M1706" s="6">
        <v>1</v>
      </c>
      <c r="N1706" s="7">
        <v>81.569999999999993</v>
      </c>
      <c r="O1706" s="8">
        <v>0</v>
      </c>
      <c r="P1706" s="7">
        <v>43.79</v>
      </c>
      <c r="Q1706" s="7">
        <f t="shared" si="208"/>
        <v>81.569999999999993</v>
      </c>
      <c r="R1706" s="7">
        <f t="shared" si="209"/>
        <v>43.79</v>
      </c>
      <c r="S1706" s="7">
        <f t="shared" si="210"/>
        <v>37.779999999999994</v>
      </c>
      <c r="T1706" s="9">
        <f t="shared" si="211"/>
        <v>0.4631604756650729</v>
      </c>
      <c r="U1706" s="10">
        <v>1</v>
      </c>
    </row>
    <row r="1707" spans="1:21" ht="15.6" x14ac:dyDescent="0.3">
      <c r="A1707" s="11">
        <v>1946</v>
      </c>
      <c r="B1707" s="12">
        <v>46255</v>
      </c>
      <c r="C1707" s="4">
        <f t="shared" si="212"/>
        <v>2026</v>
      </c>
      <c r="D1707" s="5">
        <f t="shared" si="213"/>
        <v>3</v>
      </c>
      <c r="E1707" s="4">
        <f t="shared" si="214"/>
        <v>8</v>
      </c>
      <c r="F1707" s="3" t="str">
        <f t="shared" si="215"/>
        <v>Aug</v>
      </c>
      <c r="G1707" s="13" t="s">
        <v>0</v>
      </c>
      <c r="H1707" s="13" t="s">
        <v>50</v>
      </c>
      <c r="I1707" s="13" t="s">
        <v>19</v>
      </c>
      <c r="J1707" s="13" t="s">
        <v>13</v>
      </c>
      <c r="K1707" s="13" t="s">
        <v>23</v>
      </c>
      <c r="L1707" s="13" t="s">
        <v>51</v>
      </c>
      <c r="M1707" s="14">
        <v>5</v>
      </c>
      <c r="N1707" s="15">
        <v>125.44</v>
      </c>
      <c r="O1707" s="16">
        <v>0</v>
      </c>
      <c r="P1707" s="15">
        <v>59.58</v>
      </c>
      <c r="Q1707" s="15">
        <f t="shared" si="208"/>
        <v>627.20000000000005</v>
      </c>
      <c r="R1707" s="15">
        <f t="shared" si="209"/>
        <v>297.89999999999998</v>
      </c>
      <c r="S1707" s="15">
        <f t="shared" si="210"/>
        <v>329.30000000000007</v>
      </c>
      <c r="T1707" s="17">
        <f t="shared" si="211"/>
        <v>0.52503188775510212</v>
      </c>
      <c r="U1707" s="18">
        <v>1</v>
      </c>
    </row>
    <row r="1708" spans="1:21" ht="15.6" x14ac:dyDescent="0.3">
      <c r="A1708" s="2">
        <v>2285</v>
      </c>
      <c r="B1708" s="3">
        <v>46255</v>
      </c>
      <c r="C1708" s="4">
        <f t="shared" si="212"/>
        <v>2026</v>
      </c>
      <c r="D1708" s="5">
        <f t="shared" si="213"/>
        <v>3</v>
      </c>
      <c r="E1708" s="4">
        <f t="shared" si="214"/>
        <v>8</v>
      </c>
      <c r="F1708" s="3" t="str">
        <f t="shared" si="215"/>
        <v>Aug</v>
      </c>
      <c r="G1708" s="4" t="s">
        <v>6</v>
      </c>
      <c r="H1708" s="4" t="s">
        <v>41</v>
      </c>
      <c r="I1708" s="4" t="s">
        <v>2</v>
      </c>
      <c r="J1708" s="4" t="s">
        <v>16</v>
      </c>
      <c r="K1708" s="4" t="s">
        <v>9</v>
      </c>
      <c r="L1708" s="4" t="s">
        <v>37</v>
      </c>
      <c r="M1708" s="6">
        <v>2</v>
      </c>
      <c r="N1708" s="7">
        <v>155.11000000000001</v>
      </c>
      <c r="O1708" s="8">
        <v>0.05</v>
      </c>
      <c r="P1708" s="7">
        <v>80.13</v>
      </c>
      <c r="Q1708" s="7">
        <f t="shared" si="208"/>
        <v>294.709</v>
      </c>
      <c r="R1708" s="7">
        <f t="shared" si="209"/>
        <v>160.26</v>
      </c>
      <c r="S1708" s="7">
        <f t="shared" si="210"/>
        <v>134.44900000000001</v>
      </c>
      <c r="T1708" s="9">
        <f t="shared" si="211"/>
        <v>0.45620934548995795</v>
      </c>
      <c r="U1708" s="10">
        <v>1</v>
      </c>
    </row>
    <row r="1709" spans="1:21" ht="15.6" x14ac:dyDescent="0.3">
      <c r="A1709" s="11">
        <v>2978</v>
      </c>
      <c r="B1709" s="12">
        <v>46255</v>
      </c>
      <c r="C1709" s="4">
        <f t="shared" si="212"/>
        <v>2026</v>
      </c>
      <c r="D1709" s="5">
        <f t="shared" si="213"/>
        <v>3</v>
      </c>
      <c r="E1709" s="4">
        <f t="shared" si="214"/>
        <v>8</v>
      </c>
      <c r="F1709" s="3" t="str">
        <f t="shared" si="215"/>
        <v>Aug</v>
      </c>
      <c r="G1709" s="13" t="s">
        <v>11</v>
      </c>
      <c r="H1709" s="13" t="s">
        <v>39</v>
      </c>
      <c r="I1709" s="13" t="s">
        <v>19</v>
      </c>
      <c r="J1709" s="13" t="s">
        <v>13</v>
      </c>
      <c r="K1709" s="13" t="s">
        <v>4</v>
      </c>
      <c r="L1709" s="13" t="s">
        <v>5</v>
      </c>
      <c r="M1709" s="14">
        <v>1</v>
      </c>
      <c r="N1709" s="15">
        <v>80.7</v>
      </c>
      <c r="O1709" s="16">
        <v>0</v>
      </c>
      <c r="P1709" s="15">
        <v>41.98</v>
      </c>
      <c r="Q1709" s="15">
        <f t="shared" si="208"/>
        <v>80.7</v>
      </c>
      <c r="R1709" s="15">
        <f t="shared" si="209"/>
        <v>41.98</v>
      </c>
      <c r="S1709" s="15">
        <f t="shared" si="210"/>
        <v>38.720000000000006</v>
      </c>
      <c r="T1709" s="17">
        <f t="shared" si="211"/>
        <v>0.47980173482032223</v>
      </c>
      <c r="U1709" s="18">
        <v>1</v>
      </c>
    </row>
    <row r="1710" spans="1:21" ht="15.6" x14ac:dyDescent="0.3">
      <c r="A1710" s="2">
        <v>3842</v>
      </c>
      <c r="B1710" s="3">
        <v>46255</v>
      </c>
      <c r="C1710" s="4">
        <f t="shared" si="212"/>
        <v>2026</v>
      </c>
      <c r="D1710" s="5">
        <f t="shared" si="213"/>
        <v>3</v>
      </c>
      <c r="E1710" s="4">
        <f t="shared" si="214"/>
        <v>8</v>
      </c>
      <c r="F1710" s="3" t="str">
        <f t="shared" si="215"/>
        <v>Aug</v>
      </c>
      <c r="G1710" s="4" t="s">
        <v>20</v>
      </c>
      <c r="H1710" s="4" t="s">
        <v>33</v>
      </c>
      <c r="I1710" s="4" t="s">
        <v>8</v>
      </c>
      <c r="J1710" s="4" t="s">
        <v>3</v>
      </c>
      <c r="K1710" s="4" t="s">
        <v>9</v>
      </c>
      <c r="L1710" s="4" t="s">
        <v>37</v>
      </c>
      <c r="M1710" s="6">
        <v>10</v>
      </c>
      <c r="N1710" s="7">
        <v>156.72</v>
      </c>
      <c r="O1710" s="8">
        <v>0.15</v>
      </c>
      <c r="P1710" s="7">
        <v>78.12</v>
      </c>
      <c r="Q1710" s="7">
        <f t="shared" si="208"/>
        <v>1332.12</v>
      </c>
      <c r="R1710" s="7">
        <f t="shared" si="209"/>
        <v>781.2</v>
      </c>
      <c r="S1710" s="7">
        <f t="shared" si="210"/>
        <v>550.91999999999985</v>
      </c>
      <c r="T1710" s="9">
        <f t="shared" si="211"/>
        <v>0.41356634537429054</v>
      </c>
      <c r="U1710" s="10">
        <v>1</v>
      </c>
    </row>
    <row r="1711" spans="1:21" ht="15.6" x14ac:dyDescent="0.3">
      <c r="A1711" s="11">
        <v>4220</v>
      </c>
      <c r="B1711" s="12">
        <v>46255</v>
      </c>
      <c r="C1711" s="4">
        <f t="shared" si="212"/>
        <v>2026</v>
      </c>
      <c r="D1711" s="5">
        <f t="shared" si="213"/>
        <v>3</v>
      </c>
      <c r="E1711" s="4">
        <f t="shared" si="214"/>
        <v>8</v>
      </c>
      <c r="F1711" s="3" t="str">
        <f t="shared" si="215"/>
        <v>Aug</v>
      </c>
      <c r="G1711" s="13" t="s">
        <v>6</v>
      </c>
      <c r="H1711" s="13" t="s">
        <v>49</v>
      </c>
      <c r="I1711" s="13" t="s">
        <v>8</v>
      </c>
      <c r="J1711" s="13" t="s">
        <v>16</v>
      </c>
      <c r="K1711" s="13" t="s">
        <v>14</v>
      </c>
      <c r="L1711" s="13" t="s">
        <v>48</v>
      </c>
      <c r="M1711" s="14">
        <v>5</v>
      </c>
      <c r="N1711" s="15">
        <v>162.76</v>
      </c>
      <c r="O1711" s="16">
        <v>0.15</v>
      </c>
      <c r="P1711" s="15">
        <v>85.32</v>
      </c>
      <c r="Q1711" s="15">
        <f t="shared" si="208"/>
        <v>691.7299999999999</v>
      </c>
      <c r="R1711" s="15">
        <f t="shared" si="209"/>
        <v>426.59999999999997</v>
      </c>
      <c r="S1711" s="15">
        <f t="shared" si="210"/>
        <v>265.12999999999994</v>
      </c>
      <c r="T1711" s="17">
        <f t="shared" si="211"/>
        <v>0.38328538591647027</v>
      </c>
      <c r="U1711" s="18">
        <v>1</v>
      </c>
    </row>
    <row r="1712" spans="1:21" ht="15.6" x14ac:dyDescent="0.3">
      <c r="A1712" s="2">
        <v>478</v>
      </c>
      <c r="B1712" s="3">
        <v>46256</v>
      </c>
      <c r="C1712" s="4">
        <f t="shared" si="212"/>
        <v>2026</v>
      </c>
      <c r="D1712" s="5">
        <f t="shared" si="213"/>
        <v>3</v>
      </c>
      <c r="E1712" s="4">
        <f t="shared" si="214"/>
        <v>8</v>
      </c>
      <c r="F1712" s="3" t="str">
        <f t="shared" si="215"/>
        <v>Aug</v>
      </c>
      <c r="G1712" s="4" t="s">
        <v>20</v>
      </c>
      <c r="H1712" s="4" t="s">
        <v>33</v>
      </c>
      <c r="I1712" s="4" t="s">
        <v>19</v>
      </c>
      <c r="J1712" s="4" t="s">
        <v>16</v>
      </c>
      <c r="K1712" s="4" t="s">
        <v>34</v>
      </c>
      <c r="L1712" s="4" t="s">
        <v>35</v>
      </c>
      <c r="M1712" s="6">
        <v>2</v>
      </c>
      <c r="N1712" s="7">
        <v>40.22</v>
      </c>
      <c r="O1712" s="8">
        <v>0</v>
      </c>
      <c r="P1712" s="7">
        <v>14.45</v>
      </c>
      <c r="Q1712" s="7">
        <f t="shared" si="208"/>
        <v>80.44</v>
      </c>
      <c r="R1712" s="7">
        <f t="shared" si="209"/>
        <v>28.9</v>
      </c>
      <c r="S1712" s="7">
        <f t="shared" si="210"/>
        <v>51.54</v>
      </c>
      <c r="T1712" s="9">
        <f t="shared" si="211"/>
        <v>0.64072600696171056</v>
      </c>
      <c r="U1712" s="10">
        <v>1</v>
      </c>
    </row>
    <row r="1713" spans="1:21" ht="15.6" x14ac:dyDescent="0.3">
      <c r="A1713" s="11">
        <v>491</v>
      </c>
      <c r="B1713" s="12">
        <v>46256</v>
      </c>
      <c r="C1713" s="4">
        <f t="shared" si="212"/>
        <v>2026</v>
      </c>
      <c r="D1713" s="5">
        <f t="shared" si="213"/>
        <v>3</v>
      </c>
      <c r="E1713" s="4">
        <f t="shared" si="214"/>
        <v>8</v>
      </c>
      <c r="F1713" s="3" t="str">
        <f t="shared" si="215"/>
        <v>Aug</v>
      </c>
      <c r="G1713" s="13" t="s">
        <v>0</v>
      </c>
      <c r="H1713" s="13" t="s">
        <v>36</v>
      </c>
      <c r="I1713" s="13" t="s">
        <v>28</v>
      </c>
      <c r="J1713" s="13" t="s">
        <v>13</v>
      </c>
      <c r="K1713" s="13" t="s">
        <v>14</v>
      </c>
      <c r="L1713" s="13" t="s">
        <v>32</v>
      </c>
      <c r="M1713" s="14">
        <v>1</v>
      </c>
      <c r="N1713" s="15">
        <v>45.42</v>
      </c>
      <c r="O1713" s="16">
        <v>0.15</v>
      </c>
      <c r="P1713" s="15">
        <v>18.079999999999998</v>
      </c>
      <c r="Q1713" s="15">
        <f t="shared" si="208"/>
        <v>38.606999999999999</v>
      </c>
      <c r="R1713" s="15">
        <f t="shared" si="209"/>
        <v>18.079999999999998</v>
      </c>
      <c r="S1713" s="15">
        <f t="shared" si="210"/>
        <v>20.527000000000001</v>
      </c>
      <c r="T1713" s="17">
        <f t="shared" si="211"/>
        <v>0.53169114409304019</v>
      </c>
      <c r="U1713" s="18">
        <v>1</v>
      </c>
    </row>
    <row r="1714" spans="1:21" ht="15.6" x14ac:dyDescent="0.3">
      <c r="A1714" s="2">
        <v>862</v>
      </c>
      <c r="B1714" s="3">
        <v>46256</v>
      </c>
      <c r="C1714" s="4">
        <f t="shared" si="212"/>
        <v>2026</v>
      </c>
      <c r="D1714" s="5">
        <f t="shared" si="213"/>
        <v>3</v>
      </c>
      <c r="E1714" s="4">
        <f t="shared" si="214"/>
        <v>8</v>
      </c>
      <c r="F1714" s="3" t="str">
        <f t="shared" si="215"/>
        <v>Aug</v>
      </c>
      <c r="G1714" s="4" t="s">
        <v>0</v>
      </c>
      <c r="H1714" s="4" t="s">
        <v>36</v>
      </c>
      <c r="I1714" s="4" t="s">
        <v>2</v>
      </c>
      <c r="J1714" s="4" t="s">
        <v>3</v>
      </c>
      <c r="K1714" s="4" t="s">
        <v>9</v>
      </c>
      <c r="L1714" s="4" t="s">
        <v>10</v>
      </c>
      <c r="M1714" s="6">
        <v>1</v>
      </c>
      <c r="N1714" s="7">
        <v>93.55</v>
      </c>
      <c r="O1714" s="8">
        <v>0</v>
      </c>
      <c r="P1714" s="7">
        <v>44.89</v>
      </c>
      <c r="Q1714" s="7">
        <f t="shared" si="208"/>
        <v>93.55</v>
      </c>
      <c r="R1714" s="7">
        <f t="shared" si="209"/>
        <v>44.89</v>
      </c>
      <c r="S1714" s="7">
        <f t="shared" si="210"/>
        <v>48.66</v>
      </c>
      <c r="T1714" s="9">
        <f t="shared" si="211"/>
        <v>0.5201496525921967</v>
      </c>
      <c r="U1714" s="10">
        <v>1</v>
      </c>
    </row>
    <row r="1715" spans="1:21" ht="15.6" x14ac:dyDescent="0.3">
      <c r="A1715" s="11">
        <v>957</v>
      </c>
      <c r="B1715" s="12">
        <v>46256</v>
      </c>
      <c r="C1715" s="4">
        <f t="shared" si="212"/>
        <v>2026</v>
      </c>
      <c r="D1715" s="5">
        <f t="shared" si="213"/>
        <v>3</v>
      </c>
      <c r="E1715" s="4">
        <f t="shared" si="214"/>
        <v>8</v>
      </c>
      <c r="F1715" s="3" t="str">
        <f t="shared" si="215"/>
        <v>Aug</v>
      </c>
      <c r="G1715" s="13" t="s">
        <v>11</v>
      </c>
      <c r="H1715" s="13" t="s">
        <v>12</v>
      </c>
      <c r="I1715" s="13" t="s">
        <v>2</v>
      </c>
      <c r="J1715" s="13" t="s">
        <v>3</v>
      </c>
      <c r="K1715" s="13" t="s">
        <v>9</v>
      </c>
      <c r="L1715" s="13" t="s">
        <v>17</v>
      </c>
      <c r="M1715" s="14">
        <v>2</v>
      </c>
      <c r="N1715" s="15">
        <v>146.85</v>
      </c>
      <c r="O1715" s="16">
        <v>0</v>
      </c>
      <c r="P1715" s="15">
        <v>81.010000000000005</v>
      </c>
      <c r="Q1715" s="15">
        <f t="shared" si="208"/>
        <v>293.7</v>
      </c>
      <c r="R1715" s="15">
        <f t="shared" si="209"/>
        <v>162.02000000000001</v>
      </c>
      <c r="S1715" s="15">
        <f t="shared" si="210"/>
        <v>131.67999999999998</v>
      </c>
      <c r="T1715" s="17">
        <f t="shared" si="211"/>
        <v>0.44834865509022809</v>
      </c>
      <c r="U1715" s="18">
        <v>1</v>
      </c>
    </row>
    <row r="1716" spans="1:21" ht="15.6" x14ac:dyDescent="0.3">
      <c r="A1716" s="2">
        <v>1728</v>
      </c>
      <c r="B1716" s="3">
        <v>46256</v>
      </c>
      <c r="C1716" s="4">
        <f t="shared" si="212"/>
        <v>2026</v>
      </c>
      <c r="D1716" s="5">
        <f t="shared" si="213"/>
        <v>3</v>
      </c>
      <c r="E1716" s="4">
        <f t="shared" si="214"/>
        <v>8</v>
      </c>
      <c r="F1716" s="3" t="str">
        <f t="shared" si="215"/>
        <v>Aug</v>
      </c>
      <c r="G1716" s="4" t="s">
        <v>0</v>
      </c>
      <c r="H1716" s="4" t="s">
        <v>36</v>
      </c>
      <c r="I1716" s="4" t="s">
        <v>8</v>
      </c>
      <c r="J1716" s="4" t="s">
        <v>16</v>
      </c>
      <c r="K1716" s="4" t="s">
        <v>4</v>
      </c>
      <c r="L1716" s="4" t="s">
        <v>30</v>
      </c>
      <c r="M1716" s="6">
        <v>6</v>
      </c>
      <c r="N1716" s="7">
        <v>101.54</v>
      </c>
      <c r="O1716" s="8">
        <v>0.1</v>
      </c>
      <c r="P1716" s="7">
        <v>50</v>
      </c>
      <c r="Q1716" s="7">
        <f t="shared" si="208"/>
        <v>548.31600000000003</v>
      </c>
      <c r="R1716" s="7">
        <f t="shared" si="209"/>
        <v>300</v>
      </c>
      <c r="S1716" s="7">
        <f t="shared" si="210"/>
        <v>248.31600000000003</v>
      </c>
      <c r="T1716" s="9">
        <f t="shared" si="211"/>
        <v>0.45287024270676035</v>
      </c>
      <c r="U1716" s="10">
        <v>1</v>
      </c>
    </row>
    <row r="1717" spans="1:21" ht="15.6" x14ac:dyDescent="0.3">
      <c r="A1717" s="11">
        <v>2743</v>
      </c>
      <c r="B1717" s="12">
        <v>46256</v>
      </c>
      <c r="C1717" s="4">
        <f t="shared" si="212"/>
        <v>2026</v>
      </c>
      <c r="D1717" s="5">
        <f t="shared" si="213"/>
        <v>3</v>
      </c>
      <c r="E1717" s="4">
        <f t="shared" si="214"/>
        <v>8</v>
      </c>
      <c r="F1717" s="3" t="str">
        <f t="shared" si="215"/>
        <v>Aug</v>
      </c>
      <c r="G1717" s="13" t="s">
        <v>20</v>
      </c>
      <c r="H1717" s="13" t="s">
        <v>31</v>
      </c>
      <c r="I1717" s="13" t="s">
        <v>2</v>
      </c>
      <c r="J1717" s="13" t="s">
        <v>16</v>
      </c>
      <c r="K1717" s="13" t="s">
        <v>34</v>
      </c>
      <c r="L1717" s="13" t="s">
        <v>38</v>
      </c>
      <c r="M1717" s="14">
        <v>1</v>
      </c>
      <c r="N1717" s="15">
        <v>125.14</v>
      </c>
      <c r="O1717" s="16">
        <v>0</v>
      </c>
      <c r="P1717" s="15">
        <v>69.44</v>
      </c>
      <c r="Q1717" s="15">
        <f t="shared" si="208"/>
        <v>125.14</v>
      </c>
      <c r="R1717" s="15">
        <f t="shared" si="209"/>
        <v>69.44</v>
      </c>
      <c r="S1717" s="15">
        <f t="shared" si="210"/>
        <v>55.7</v>
      </c>
      <c r="T1717" s="17">
        <f t="shared" si="211"/>
        <v>0.4451014863353045</v>
      </c>
      <c r="U1717" s="18">
        <v>1</v>
      </c>
    </row>
    <row r="1718" spans="1:21" ht="15.6" x14ac:dyDescent="0.3">
      <c r="A1718" s="2">
        <v>3098</v>
      </c>
      <c r="B1718" s="3">
        <v>46256</v>
      </c>
      <c r="C1718" s="4">
        <f t="shared" si="212"/>
        <v>2026</v>
      </c>
      <c r="D1718" s="5">
        <f t="shared" si="213"/>
        <v>3</v>
      </c>
      <c r="E1718" s="4">
        <f t="shared" si="214"/>
        <v>8</v>
      </c>
      <c r="F1718" s="3" t="str">
        <f t="shared" si="215"/>
        <v>Aug</v>
      </c>
      <c r="G1718" s="4" t="s">
        <v>6</v>
      </c>
      <c r="H1718" s="4" t="s">
        <v>27</v>
      </c>
      <c r="I1718" s="4" t="s">
        <v>2</v>
      </c>
      <c r="J1718" s="4" t="s">
        <v>13</v>
      </c>
      <c r="K1718" s="4" t="s">
        <v>4</v>
      </c>
      <c r="L1718" s="4" t="s">
        <v>5</v>
      </c>
      <c r="M1718" s="6">
        <v>2</v>
      </c>
      <c r="N1718" s="7">
        <v>80.239999999999995</v>
      </c>
      <c r="O1718" s="8">
        <v>0.1</v>
      </c>
      <c r="P1718" s="7">
        <v>42.09</v>
      </c>
      <c r="Q1718" s="7">
        <f t="shared" si="208"/>
        <v>144.43199999999999</v>
      </c>
      <c r="R1718" s="7">
        <f t="shared" si="209"/>
        <v>84.18</v>
      </c>
      <c r="S1718" s="7">
        <f t="shared" si="210"/>
        <v>60.251999999999981</v>
      </c>
      <c r="T1718" s="9">
        <f t="shared" si="211"/>
        <v>0.41716517115320695</v>
      </c>
      <c r="U1718" s="10">
        <v>1</v>
      </c>
    </row>
    <row r="1719" spans="1:21" ht="15.6" x14ac:dyDescent="0.3">
      <c r="A1719" s="11">
        <v>3606</v>
      </c>
      <c r="B1719" s="12">
        <v>46256</v>
      </c>
      <c r="C1719" s="4">
        <f t="shared" si="212"/>
        <v>2026</v>
      </c>
      <c r="D1719" s="5">
        <f t="shared" si="213"/>
        <v>3</v>
      </c>
      <c r="E1719" s="4">
        <f t="shared" si="214"/>
        <v>8</v>
      </c>
      <c r="F1719" s="3" t="str">
        <f t="shared" si="215"/>
        <v>Aug</v>
      </c>
      <c r="G1719" s="13" t="s">
        <v>20</v>
      </c>
      <c r="H1719" s="13" t="s">
        <v>21</v>
      </c>
      <c r="I1719" s="13" t="s">
        <v>2</v>
      </c>
      <c r="J1719" s="13" t="s">
        <v>16</v>
      </c>
      <c r="K1719" s="13" t="s">
        <v>9</v>
      </c>
      <c r="L1719" s="13" t="s">
        <v>17</v>
      </c>
      <c r="M1719" s="14">
        <v>1</v>
      </c>
      <c r="N1719" s="15">
        <v>147.24</v>
      </c>
      <c r="O1719" s="16">
        <v>0</v>
      </c>
      <c r="P1719" s="15">
        <v>79.11</v>
      </c>
      <c r="Q1719" s="15">
        <f t="shared" si="208"/>
        <v>147.24</v>
      </c>
      <c r="R1719" s="15">
        <f t="shared" si="209"/>
        <v>79.11</v>
      </c>
      <c r="S1719" s="15">
        <f t="shared" si="210"/>
        <v>68.13000000000001</v>
      </c>
      <c r="T1719" s="17">
        <f t="shared" si="211"/>
        <v>0.46271393643031788</v>
      </c>
      <c r="U1719" s="18">
        <v>1</v>
      </c>
    </row>
    <row r="1720" spans="1:21" ht="15.6" x14ac:dyDescent="0.3">
      <c r="A1720" s="2">
        <v>3815</v>
      </c>
      <c r="B1720" s="3">
        <v>46256</v>
      </c>
      <c r="C1720" s="4">
        <f t="shared" si="212"/>
        <v>2026</v>
      </c>
      <c r="D1720" s="5">
        <f t="shared" si="213"/>
        <v>3</v>
      </c>
      <c r="E1720" s="4">
        <f t="shared" si="214"/>
        <v>8</v>
      </c>
      <c r="F1720" s="3" t="str">
        <f t="shared" si="215"/>
        <v>Aug</v>
      </c>
      <c r="G1720" s="4" t="s">
        <v>11</v>
      </c>
      <c r="H1720" s="4" t="s">
        <v>12</v>
      </c>
      <c r="I1720" s="4" t="s">
        <v>2</v>
      </c>
      <c r="J1720" s="4" t="s">
        <v>3</v>
      </c>
      <c r="K1720" s="4" t="s">
        <v>23</v>
      </c>
      <c r="L1720" s="4" t="s">
        <v>29</v>
      </c>
      <c r="M1720" s="6">
        <v>2</v>
      </c>
      <c r="N1720" s="7">
        <v>199.53</v>
      </c>
      <c r="O1720" s="8">
        <v>0.05</v>
      </c>
      <c r="P1720" s="7">
        <v>105.87</v>
      </c>
      <c r="Q1720" s="7">
        <f t="shared" si="208"/>
        <v>379.10699999999997</v>
      </c>
      <c r="R1720" s="7">
        <f t="shared" si="209"/>
        <v>211.74</v>
      </c>
      <c r="S1720" s="7">
        <f t="shared" si="210"/>
        <v>167.36699999999996</v>
      </c>
      <c r="T1720" s="9">
        <f t="shared" si="211"/>
        <v>0.44147694450379438</v>
      </c>
      <c r="U1720" s="10">
        <v>1</v>
      </c>
    </row>
    <row r="1721" spans="1:21" ht="15.6" x14ac:dyDescent="0.3">
      <c r="A1721" s="11">
        <v>3979</v>
      </c>
      <c r="B1721" s="12">
        <v>46256</v>
      </c>
      <c r="C1721" s="4">
        <f t="shared" si="212"/>
        <v>2026</v>
      </c>
      <c r="D1721" s="5">
        <f t="shared" si="213"/>
        <v>3</v>
      </c>
      <c r="E1721" s="4">
        <f t="shared" si="214"/>
        <v>8</v>
      </c>
      <c r="F1721" s="3" t="str">
        <f t="shared" si="215"/>
        <v>Aug</v>
      </c>
      <c r="G1721" s="13" t="s">
        <v>11</v>
      </c>
      <c r="H1721" s="13" t="s">
        <v>25</v>
      </c>
      <c r="I1721" s="13" t="s">
        <v>2</v>
      </c>
      <c r="J1721" s="13" t="s">
        <v>16</v>
      </c>
      <c r="K1721" s="13" t="s">
        <v>34</v>
      </c>
      <c r="L1721" s="13" t="s">
        <v>35</v>
      </c>
      <c r="M1721" s="14">
        <v>1</v>
      </c>
      <c r="N1721" s="15">
        <v>40.19</v>
      </c>
      <c r="O1721" s="16">
        <v>0.05</v>
      </c>
      <c r="P1721" s="15">
        <v>14.73</v>
      </c>
      <c r="Q1721" s="15">
        <f t="shared" si="208"/>
        <v>38.180499999999995</v>
      </c>
      <c r="R1721" s="15">
        <f t="shared" si="209"/>
        <v>14.73</v>
      </c>
      <c r="S1721" s="15">
        <f t="shared" si="210"/>
        <v>23.450499999999995</v>
      </c>
      <c r="T1721" s="17">
        <f t="shared" si="211"/>
        <v>0.61420096646193734</v>
      </c>
      <c r="U1721" s="18">
        <v>1</v>
      </c>
    </row>
    <row r="1722" spans="1:21" ht="15.6" x14ac:dyDescent="0.3">
      <c r="A1722" s="2">
        <v>4160</v>
      </c>
      <c r="B1722" s="3">
        <v>46256</v>
      </c>
      <c r="C1722" s="4">
        <f t="shared" si="212"/>
        <v>2026</v>
      </c>
      <c r="D1722" s="5">
        <f t="shared" si="213"/>
        <v>3</v>
      </c>
      <c r="E1722" s="4">
        <f t="shared" si="214"/>
        <v>8</v>
      </c>
      <c r="F1722" s="3" t="str">
        <f t="shared" si="215"/>
        <v>Aug</v>
      </c>
      <c r="G1722" s="4" t="s">
        <v>20</v>
      </c>
      <c r="H1722" s="4" t="s">
        <v>31</v>
      </c>
      <c r="I1722" s="4" t="s">
        <v>28</v>
      </c>
      <c r="J1722" s="4" t="s">
        <v>16</v>
      </c>
      <c r="K1722" s="4" t="s">
        <v>34</v>
      </c>
      <c r="L1722" s="4" t="s">
        <v>38</v>
      </c>
      <c r="M1722" s="6">
        <v>4</v>
      </c>
      <c r="N1722" s="7">
        <v>123.31</v>
      </c>
      <c r="O1722" s="8">
        <v>0</v>
      </c>
      <c r="P1722" s="7">
        <v>69.02</v>
      </c>
      <c r="Q1722" s="7">
        <f t="shared" si="208"/>
        <v>493.24</v>
      </c>
      <c r="R1722" s="7">
        <f t="shared" si="209"/>
        <v>276.08</v>
      </c>
      <c r="S1722" s="7">
        <f t="shared" si="210"/>
        <v>217.16000000000003</v>
      </c>
      <c r="T1722" s="9">
        <f t="shared" si="211"/>
        <v>0.44027248398345636</v>
      </c>
      <c r="U1722" s="10">
        <v>1</v>
      </c>
    </row>
    <row r="1723" spans="1:21" ht="15.6" x14ac:dyDescent="0.3">
      <c r="A1723" s="11">
        <v>4172</v>
      </c>
      <c r="B1723" s="12">
        <v>46256</v>
      </c>
      <c r="C1723" s="4">
        <f t="shared" si="212"/>
        <v>2026</v>
      </c>
      <c r="D1723" s="5">
        <f t="shared" si="213"/>
        <v>3</v>
      </c>
      <c r="E1723" s="4">
        <f t="shared" si="214"/>
        <v>8</v>
      </c>
      <c r="F1723" s="3" t="str">
        <f t="shared" si="215"/>
        <v>Aug</v>
      </c>
      <c r="G1723" s="13" t="s">
        <v>20</v>
      </c>
      <c r="H1723" s="13" t="s">
        <v>33</v>
      </c>
      <c r="I1723" s="13" t="s">
        <v>28</v>
      </c>
      <c r="J1723" s="13" t="s">
        <v>13</v>
      </c>
      <c r="K1723" s="13" t="s">
        <v>4</v>
      </c>
      <c r="L1723" s="13" t="s">
        <v>26</v>
      </c>
      <c r="M1723" s="14">
        <v>1</v>
      </c>
      <c r="N1723" s="15">
        <v>40.19</v>
      </c>
      <c r="O1723" s="16">
        <v>0.05</v>
      </c>
      <c r="P1723" s="15">
        <v>16.78</v>
      </c>
      <c r="Q1723" s="15">
        <f t="shared" si="208"/>
        <v>38.180499999999995</v>
      </c>
      <c r="R1723" s="15">
        <f t="shared" si="209"/>
        <v>16.78</v>
      </c>
      <c r="S1723" s="15">
        <f t="shared" si="210"/>
        <v>21.400499999999994</v>
      </c>
      <c r="T1723" s="17">
        <f t="shared" si="211"/>
        <v>0.56050863660769235</v>
      </c>
      <c r="U1723" s="18">
        <v>1</v>
      </c>
    </row>
    <row r="1724" spans="1:21" ht="15.6" x14ac:dyDescent="0.3">
      <c r="A1724" s="2">
        <v>4265</v>
      </c>
      <c r="B1724" s="3">
        <v>46256</v>
      </c>
      <c r="C1724" s="4">
        <f t="shared" si="212"/>
        <v>2026</v>
      </c>
      <c r="D1724" s="5">
        <f t="shared" si="213"/>
        <v>3</v>
      </c>
      <c r="E1724" s="4">
        <f t="shared" si="214"/>
        <v>8</v>
      </c>
      <c r="F1724" s="3" t="str">
        <f t="shared" si="215"/>
        <v>Aug</v>
      </c>
      <c r="G1724" s="4" t="s">
        <v>11</v>
      </c>
      <c r="H1724" s="4" t="s">
        <v>52</v>
      </c>
      <c r="I1724" s="4" t="s">
        <v>2</v>
      </c>
      <c r="J1724" s="4" t="s">
        <v>3</v>
      </c>
      <c r="K1724" s="4" t="s">
        <v>4</v>
      </c>
      <c r="L1724" s="4" t="s">
        <v>26</v>
      </c>
      <c r="M1724" s="6">
        <v>1</v>
      </c>
      <c r="N1724" s="7">
        <v>40.98</v>
      </c>
      <c r="O1724" s="8">
        <v>0.05</v>
      </c>
      <c r="P1724" s="7">
        <v>16.600000000000001</v>
      </c>
      <c r="Q1724" s="7">
        <f t="shared" si="208"/>
        <v>38.930999999999997</v>
      </c>
      <c r="R1724" s="7">
        <f t="shared" si="209"/>
        <v>16.600000000000001</v>
      </c>
      <c r="S1724" s="7">
        <f t="shared" si="210"/>
        <v>22.330999999999996</v>
      </c>
      <c r="T1724" s="9">
        <f t="shared" si="211"/>
        <v>0.57360458246641488</v>
      </c>
      <c r="U1724" s="10">
        <v>1</v>
      </c>
    </row>
    <row r="1725" spans="1:21" ht="15.6" x14ac:dyDescent="0.3">
      <c r="A1725" s="11">
        <v>4321</v>
      </c>
      <c r="B1725" s="12">
        <v>46256</v>
      </c>
      <c r="C1725" s="4">
        <f t="shared" si="212"/>
        <v>2026</v>
      </c>
      <c r="D1725" s="5">
        <f t="shared" si="213"/>
        <v>3</v>
      </c>
      <c r="E1725" s="4">
        <f t="shared" si="214"/>
        <v>8</v>
      </c>
      <c r="F1725" s="3" t="str">
        <f t="shared" si="215"/>
        <v>Aug</v>
      </c>
      <c r="G1725" s="13" t="s">
        <v>20</v>
      </c>
      <c r="H1725" s="13" t="s">
        <v>47</v>
      </c>
      <c r="I1725" s="13" t="s">
        <v>2</v>
      </c>
      <c r="J1725" s="13" t="s">
        <v>13</v>
      </c>
      <c r="K1725" s="13" t="s">
        <v>14</v>
      </c>
      <c r="L1725" s="13" t="s">
        <v>15</v>
      </c>
      <c r="M1725" s="14">
        <v>3</v>
      </c>
      <c r="N1725" s="15">
        <v>35.380000000000003</v>
      </c>
      <c r="O1725" s="16">
        <v>0</v>
      </c>
      <c r="P1725" s="15">
        <v>13.91</v>
      </c>
      <c r="Q1725" s="15">
        <f t="shared" si="208"/>
        <v>106.14000000000001</v>
      </c>
      <c r="R1725" s="15">
        <f t="shared" si="209"/>
        <v>41.730000000000004</v>
      </c>
      <c r="S1725" s="15">
        <f t="shared" si="210"/>
        <v>64.410000000000011</v>
      </c>
      <c r="T1725" s="17">
        <f t="shared" si="211"/>
        <v>0.60684002261164505</v>
      </c>
      <c r="U1725" s="18">
        <v>1</v>
      </c>
    </row>
    <row r="1726" spans="1:21" ht="15.6" x14ac:dyDescent="0.3">
      <c r="A1726" s="2">
        <v>4975</v>
      </c>
      <c r="B1726" s="3">
        <v>46256</v>
      </c>
      <c r="C1726" s="4">
        <f t="shared" si="212"/>
        <v>2026</v>
      </c>
      <c r="D1726" s="5">
        <f t="shared" si="213"/>
        <v>3</v>
      </c>
      <c r="E1726" s="4">
        <f t="shared" si="214"/>
        <v>8</v>
      </c>
      <c r="F1726" s="3" t="str">
        <f t="shared" si="215"/>
        <v>Aug</v>
      </c>
      <c r="G1726" s="4" t="s">
        <v>11</v>
      </c>
      <c r="H1726" s="4" t="s">
        <v>39</v>
      </c>
      <c r="I1726" s="4" t="s">
        <v>19</v>
      </c>
      <c r="J1726" s="4" t="s">
        <v>13</v>
      </c>
      <c r="K1726" s="4" t="s">
        <v>14</v>
      </c>
      <c r="L1726" s="4" t="s">
        <v>44</v>
      </c>
      <c r="M1726" s="6">
        <v>4</v>
      </c>
      <c r="N1726" s="7">
        <v>134.49</v>
      </c>
      <c r="O1726" s="8">
        <v>0</v>
      </c>
      <c r="P1726" s="7">
        <v>68.17</v>
      </c>
      <c r="Q1726" s="7">
        <f t="shared" si="208"/>
        <v>537.96</v>
      </c>
      <c r="R1726" s="7">
        <f t="shared" si="209"/>
        <v>272.68</v>
      </c>
      <c r="S1726" s="7">
        <f t="shared" si="210"/>
        <v>265.28000000000003</v>
      </c>
      <c r="T1726" s="9">
        <f t="shared" si="211"/>
        <v>0.49312216521674473</v>
      </c>
      <c r="U1726" s="10">
        <v>1</v>
      </c>
    </row>
    <row r="1727" spans="1:21" ht="15.6" x14ac:dyDescent="0.3">
      <c r="A1727" s="11">
        <v>991</v>
      </c>
      <c r="B1727" s="12">
        <v>46257</v>
      </c>
      <c r="C1727" s="4">
        <f t="shared" si="212"/>
        <v>2026</v>
      </c>
      <c r="D1727" s="5">
        <f t="shared" si="213"/>
        <v>3</v>
      </c>
      <c r="E1727" s="4">
        <f t="shared" si="214"/>
        <v>8</v>
      </c>
      <c r="F1727" s="3" t="str">
        <f t="shared" si="215"/>
        <v>Aug</v>
      </c>
      <c r="G1727" s="13" t="s">
        <v>11</v>
      </c>
      <c r="H1727" s="13" t="s">
        <v>18</v>
      </c>
      <c r="I1727" s="13" t="s">
        <v>8</v>
      </c>
      <c r="J1727" s="13" t="s">
        <v>16</v>
      </c>
      <c r="K1727" s="13" t="s">
        <v>9</v>
      </c>
      <c r="L1727" s="13" t="s">
        <v>17</v>
      </c>
      <c r="M1727" s="14">
        <v>4</v>
      </c>
      <c r="N1727" s="15">
        <v>145.30000000000001</v>
      </c>
      <c r="O1727" s="16">
        <v>0.15</v>
      </c>
      <c r="P1727" s="15">
        <v>77.040000000000006</v>
      </c>
      <c r="Q1727" s="15">
        <f t="shared" si="208"/>
        <v>494.02000000000004</v>
      </c>
      <c r="R1727" s="15">
        <f t="shared" si="209"/>
        <v>308.16000000000003</v>
      </c>
      <c r="S1727" s="15">
        <f t="shared" si="210"/>
        <v>185.86</v>
      </c>
      <c r="T1727" s="17">
        <f t="shared" si="211"/>
        <v>0.37621958625156876</v>
      </c>
      <c r="U1727" s="18">
        <v>1</v>
      </c>
    </row>
    <row r="1728" spans="1:21" ht="15.6" x14ac:dyDescent="0.3">
      <c r="A1728" s="2">
        <v>1008</v>
      </c>
      <c r="B1728" s="3">
        <v>46257</v>
      </c>
      <c r="C1728" s="4">
        <f t="shared" si="212"/>
        <v>2026</v>
      </c>
      <c r="D1728" s="5">
        <f t="shared" si="213"/>
        <v>3</v>
      </c>
      <c r="E1728" s="4">
        <f t="shared" si="214"/>
        <v>8</v>
      </c>
      <c r="F1728" s="3" t="str">
        <f t="shared" si="215"/>
        <v>Aug</v>
      </c>
      <c r="G1728" s="4" t="s">
        <v>20</v>
      </c>
      <c r="H1728" s="4" t="s">
        <v>21</v>
      </c>
      <c r="I1728" s="4" t="s">
        <v>8</v>
      </c>
      <c r="J1728" s="4" t="s">
        <v>16</v>
      </c>
      <c r="K1728" s="4" t="s">
        <v>14</v>
      </c>
      <c r="L1728" s="4" t="s">
        <v>48</v>
      </c>
      <c r="M1728" s="6">
        <v>10</v>
      </c>
      <c r="N1728" s="7">
        <v>164.55</v>
      </c>
      <c r="O1728" s="8">
        <v>0.1</v>
      </c>
      <c r="P1728" s="7">
        <v>88.23</v>
      </c>
      <c r="Q1728" s="7">
        <f t="shared" si="208"/>
        <v>1480.95</v>
      </c>
      <c r="R1728" s="7">
        <f t="shared" si="209"/>
        <v>882.30000000000007</v>
      </c>
      <c r="S1728" s="7">
        <f t="shared" si="210"/>
        <v>598.65</v>
      </c>
      <c r="T1728" s="9">
        <f t="shared" si="211"/>
        <v>0.40423376886458012</v>
      </c>
      <c r="U1728" s="10">
        <v>1</v>
      </c>
    </row>
    <row r="1729" spans="1:21" ht="15.6" x14ac:dyDescent="0.3">
      <c r="A1729" s="11">
        <v>1083</v>
      </c>
      <c r="B1729" s="12">
        <v>46257</v>
      </c>
      <c r="C1729" s="4">
        <f t="shared" si="212"/>
        <v>2026</v>
      </c>
      <c r="D1729" s="5">
        <f t="shared" si="213"/>
        <v>3</v>
      </c>
      <c r="E1729" s="4">
        <f t="shared" si="214"/>
        <v>8</v>
      </c>
      <c r="F1729" s="3" t="str">
        <f t="shared" si="215"/>
        <v>Aug</v>
      </c>
      <c r="G1729" s="13" t="s">
        <v>0</v>
      </c>
      <c r="H1729" s="13" t="s">
        <v>50</v>
      </c>
      <c r="I1729" s="13" t="s">
        <v>19</v>
      </c>
      <c r="J1729" s="13" t="s">
        <v>13</v>
      </c>
      <c r="K1729" s="13" t="s">
        <v>4</v>
      </c>
      <c r="L1729" s="13" t="s">
        <v>26</v>
      </c>
      <c r="M1729" s="14">
        <v>1</v>
      </c>
      <c r="N1729" s="15">
        <v>39.590000000000003</v>
      </c>
      <c r="O1729" s="16">
        <v>0</v>
      </c>
      <c r="P1729" s="15">
        <v>16.899999999999999</v>
      </c>
      <c r="Q1729" s="15">
        <f t="shared" si="208"/>
        <v>39.590000000000003</v>
      </c>
      <c r="R1729" s="15">
        <f t="shared" si="209"/>
        <v>16.899999999999999</v>
      </c>
      <c r="S1729" s="15">
        <f t="shared" si="210"/>
        <v>22.690000000000005</v>
      </c>
      <c r="T1729" s="17">
        <f t="shared" si="211"/>
        <v>0.57312452639555456</v>
      </c>
      <c r="U1729" s="18">
        <v>1</v>
      </c>
    </row>
    <row r="1730" spans="1:21" ht="15.6" x14ac:dyDescent="0.3">
      <c r="A1730" s="2">
        <v>1553</v>
      </c>
      <c r="B1730" s="3">
        <v>46257</v>
      </c>
      <c r="C1730" s="4">
        <f t="shared" si="212"/>
        <v>2026</v>
      </c>
      <c r="D1730" s="5">
        <f t="shared" si="213"/>
        <v>3</v>
      </c>
      <c r="E1730" s="4">
        <f t="shared" si="214"/>
        <v>8</v>
      </c>
      <c r="F1730" s="3" t="str">
        <f t="shared" si="215"/>
        <v>Aug</v>
      </c>
      <c r="G1730" s="4" t="s">
        <v>11</v>
      </c>
      <c r="H1730" s="4" t="s">
        <v>12</v>
      </c>
      <c r="I1730" s="4" t="s">
        <v>8</v>
      </c>
      <c r="J1730" s="4" t="s">
        <v>16</v>
      </c>
      <c r="K1730" s="4" t="s">
        <v>34</v>
      </c>
      <c r="L1730" s="4" t="s">
        <v>45</v>
      </c>
      <c r="M1730" s="6">
        <v>5</v>
      </c>
      <c r="N1730" s="7">
        <v>51.62</v>
      </c>
      <c r="O1730" s="8">
        <v>0.15</v>
      </c>
      <c r="P1730" s="7">
        <v>22.6</v>
      </c>
      <c r="Q1730" s="7">
        <f t="shared" ref="Q1730:Q1793" si="216">M1730*N1730*(1-O1730)</f>
        <v>219.38499999999996</v>
      </c>
      <c r="R1730" s="7">
        <f t="shared" ref="R1730:R1793" si="217">M1730*P1730</f>
        <v>113</v>
      </c>
      <c r="S1730" s="7">
        <f t="shared" ref="S1730:S1793" si="218">Q1730-R1730</f>
        <v>106.38499999999996</v>
      </c>
      <c r="T1730" s="9">
        <f t="shared" ref="T1730:T1793" si="219">IFERROR(S1730/Q1730,0)</f>
        <v>0.48492376415889865</v>
      </c>
      <c r="U1730" s="10">
        <v>1</v>
      </c>
    </row>
    <row r="1731" spans="1:21" ht="15.6" x14ac:dyDescent="0.3">
      <c r="A1731" s="11">
        <v>1579</v>
      </c>
      <c r="B1731" s="12">
        <v>46257</v>
      </c>
      <c r="C1731" s="4">
        <f t="shared" ref="C1731:C1794" si="220">YEAR(B1731)</f>
        <v>2026</v>
      </c>
      <c r="D1731" s="5">
        <f t="shared" ref="D1731:D1794" si="221">ROUNDUP(MONTH(B1731)/3,0)</f>
        <v>3</v>
      </c>
      <c r="E1731" s="4">
        <f t="shared" ref="E1731:E1794" si="222">MONTH(B1731)</f>
        <v>8</v>
      </c>
      <c r="F1731" s="3" t="str">
        <f t="shared" ref="F1731:F1794" si="223">TEXT(B1731,"MMM")</f>
        <v>Aug</v>
      </c>
      <c r="G1731" s="13" t="s">
        <v>20</v>
      </c>
      <c r="H1731" s="13" t="s">
        <v>31</v>
      </c>
      <c r="I1731" s="13" t="s">
        <v>19</v>
      </c>
      <c r="J1731" s="13" t="s">
        <v>3</v>
      </c>
      <c r="K1731" s="13" t="s">
        <v>9</v>
      </c>
      <c r="L1731" s="13" t="s">
        <v>10</v>
      </c>
      <c r="M1731" s="14">
        <v>3</v>
      </c>
      <c r="N1731" s="15">
        <v>90.71</v>
      </c>
      <c r="O1731" s="16">
        <v>0</v>
      </c>
      <c r="P1731" s="15">
        <v>45.57</v>
      </c>
      <c r="Q1731" s="15">
        <f t="shared" si="216"/>
        <v>272.13</v>
      </c>
      <c r="R1731" s="15">
        <f t="shared" si="217"/>
        <v>136.71</v>
      </c>
      <c r="S1731" s="15">
        <f t="shared" si="218"/>
        <v>135.41999999999999</v>
      </c>
      <c r="T1731" s="17">
        <f t="shared" si="219"/>
        <v>0.49762980928232825</v>
      </c>
      <c r="U1731" s="18">
        <v>1</v>
      </c>
    </row>
    <row r="1732" spans="1:21" ht="15.6" x14ac:dyDescent="0.3">
      <c r="A1732" s="2">
        <v>1732</v>
      </c>
      <c r="B1732" s="3">
        <v>46257</v>
      </c>
      <c r="C1732" s="4">
        <f t="shared" si="220"/>
        <v>2026</v>
      </c>
      <c r="D1732" s="5">
        <f t="shared" si="221"/>
        <v>3</v>
      </c>
      <c r="E1732" s="4">
        <f t="shared" si="222"/>
        <v>8</v>
      </c>
      <c r="F1732" s="3" t="str">
        <f t="shared" si="223"/>
        <v>Aug</v>
      </c>
      <c r="G1732" s="4" t="s">
        <v>6</v>
      </c>
      <c r="H1732" s="4" t="s">
        <v>7</v>
      </c>
      <c r="I1732" s="4" t="s">
        <v>19</v>
      </c>
      <c r="J1732" s="4" t="s">
        <v>13</v>
      </c>
      <c r="K1732" s="4" t="s">
        <v>4</v>
      </c>
      <c r="L1732" s="4" t="s">
        <v>26</v>
      </c>
      <c r="M1732" s="6">
        <v>4</v>
      </c>
      <c r="N1732" s="7">
        <v>41.09</v>
      </c>
      <c r="O1732" s="8">
        <v>0</v>
      </c>
      <c r="P1732" s="7">
        <v>17</v>
      </c>
      <c r="Q1732" s="7">
        <f t="shared" si="216"/>
        <v>164.36</v>
      </c>
      <c r="R1732" s="7">
        <f t="shared" si="217"/>
        <v>68</v>
      </c>
      <c r="S1732" s="7">
        <f t="shared" si="218"/>
        <v>96.360000000000014</v>
      </c>
      <c r="T1732" s="9">
        <f t="shared" si="219"/>
        <v>0.58627403261134103</v>
      </c>
      <c r="U1732" s="10">
        <v>1</v>
      </c>
    </row>
    <row r="1733" spans="1:21" ht="15.6" x14ac:dyDescent="0.3">
      <c r="A1733" s="11">
        <v>2083</v>
      </c>
      <c r="B1733" s="12">
        <v>46257</v>
      </c>
      <c r="C1733" s="4">
        <f t="shared" si="220"/>
        <v>2026</v>
      </c>
      <c r="D1733" s="5">
        <f t="shared" si="221"/>
        <v>3</v>
      </c>
      <c r="E1733" s="4">
        <f t="shared" si="222"/>
        <v>8</v>
      </c>
      <c r="F1733" s="3" t="str">
        <f t="shared" si="223"/>
        <v>Aug</v>
      </c>
      <c r="G1733" s="13" t="s">
        <v>6</v>
      </c>
      <c r="H1733" s="13" t="s">
        <v>49</v>
      </c>
      <c r="I1733" s="13" t="s">
        <v>2</v>
      </c>
      <c r="J1733" s="13" t="s">
        <v>13</v>
      </c>
      <c r="K1733" s="13" t="s">
        <v>9</v>
      </c>
      <c r="L1733" s="13" t="s">
        <v>10</v>
      </c>
      <c r="M1733" s="14">
        <v>1</v>
      </c>
      <c r="N1733" s="15">
        <v>91.37</v>
      </c>
      <c r="O1733" s="16">
        <v>0</v>
      </c>
      <c r="P1733" s="15">
        <v>46.73</v>
      </c>
      <c r="Q1733" s="15">
        <f t="shared" si="216"/>
        <v>91.37</v>
      </c>
      <c r="R1733" s="15">
        <f t="shared" si="217"/>
        <v>46.73</v>
      </c>
      <c r="S1733" s="15">
        <f t="shared" si="218"/>
        <v>44.640000000000008</v>
      </c>
      <c r="T1733" s="17">
        <f t="shared" si="219"/>
        <v>0.48856298566269024</v>
      </c>
      <c r="U1733" s="18">
        <v>1</v>
      </c>
    </row>
    <row r="1734" spans="1:21" ht="15.6" x14ac:dyDescent="0.3">
      <c r="A1734" s="2">
        <v>2176</v>
      </c>
      <c r="B1734" s="3">
        <v>46257</v>
      </c>
      <c r="C1734" s="4">
        <f t="shared" si="220"/>
        <v>2026</v>
      </c>
      <c r="D1734" s="5">
        <f t="shared" si="221"/>
        <v>3</v>
      </c>
      <c r="E1734" s="4">
        <f t="shared" si="222"/>
        <v>8</v>
      </c>
      <c r="F1734" s="3" t="str">
        <f t="shared" si="223"/>
        <v>Aug</v>
      </c>
      <c r="G1734" s="4" t="s">
        <v>6</v>
      </c>
      <c r="H1734" s="4" t="s">
        <v>41</v>
      </c>
      <c r="I1734" s="4" t="s">
        <v>2</v>
      </c>
      <c r="J1734" s="4" t="s">
        <v>13</v>
      </c>
      <c r="K1734" s="4" t="s">
        <v>14</v>
      </c>
      <c r="L1734" s="4" t="s">
        <v>32</v>
      </c>
      <c r="M1734" s="6">
        <v>1</v>
      </c>
      <c r="N1734" s="7">
        <v>46.92</v>
      </c>
      <c r="O1734" s="8">
        <v>0</v>
      </c>
      <c r="P1734" s="7">
        <v>18.3</v>
      </c>
      <c r="Q1734" s="7">
        <f t="shared" si="216"/>
        <v>46.92</v>
      </c>
      <c r="R1734" s="7">
        <f t="shared" si="217"/>
        <v>18.3</v>
      </c>
      <c r="S1734" s="7">
        <f t="shared" si="218"/>
        <v>28.62</v>
      </c>
      <c r="T1734" s="9">
        <f t="shared" si="219"/>
        <v>0.60997442455242967</v>
      </c>
      <c r="U1734" s="10">
        <v>1</v>
      </c>
    </row>
    <row r="1735" spans="1:21" ht="15.6" x14ac:dyDescent="0.3">
      <c r="A1735" s="11">
        <v>2723</v>
      </c>
      <c r="B1735" s="12">
        <v>46257</v>
      </c>
      <c r="C1735" s="4">
        <f t="shared" si="220"/>
        <v>2026</v>
      </c>
      <c r="D1735" s="5">
        <f t="shared" si="221"/>
        <v>3</v>
      </c>
      <c r="E1735" s="4">
        <f t="shared" si="222"/>
        <v>8</v>
      </c>
      <c r="F1735" s="3" t="str">
        <f t="shared" si="223"/>
        <v>Aug</v>
      </c>
      <c r="G1735" s="13" t="s">
        <v>0</v>
      </c>
      <c r="H1735" s="13" t="s">
        <v>1</v>
      </c>
      <c r="I1735" s="13" t="s">
        <v>2</v>
      </c>
      <c r="J1735" s="13" t="s">
        <v>13</v>
      </c>
      <c r="K1735" s="13" t="s">
        <v>4</v>
      </c>
      <c r="L1735" s="13" t="s">
        <v>30</v>
      </c>
      <c r="M1735" s="14">
        <v>1</v>
      </c>
      <c r="N1735" s="15">
        <v>100.29</v>
      </c>
      <c r="O1735" s="16">
        <v>0.05</v>
      </c>
      <c r="P1735" s="15">
        <v>49.82</v>
      </c>
      <c r="Q1735" s="15">
        <f t="shared" si="216"/>
        <v>95.275500000000008</v>
      </c>
      <c r="R1735" s="15">
        <f t="shared" si="217"/>
        <v>49.82</v>
      </c>
      <c r="S1735" s="15">
        <f t="shared" si="218"/>
        <v>45.455500000000008</v>
      </c>
      <c r="T1735" s="17">
        <f t="shared" si="219"/>
        <v>0.47709537079312103</v>
      </c>
      <c r="U1735" s="18">
        <v>1</v>
      </c>
    </row>
    <row r="1736" spans="1:21" ht="15.6" x14ac:dyDescent="0.3">
      <c r="A1736" s="2">
        <v>3299</v>
      </c>
      <c r="B1736" s="3">
        <v>46257</v>
      </c>
      <c r="C1736" s="4">
        <f t="shared" si="220"/>
        <v>2026</v>
      </c>
      <c r="D1736" s="5">
        <f t="shared" si="221"/>
        <v>3</v>
      </c>
      <c r="E1736" s="4">
        <f t="shared" si="222"/>
        <v>8</v>
      </c>
      <c r="F1736" s="3" t="str">
        <f t="shared" si="223"/>
        <v>Aug</v>
      </c>
      <c r="G1736" s="4" t="s">
        <v>0</v>
      </c>
      <c r="H1736" s="4" t="s">
        <v>36</v>
      </c>
      <c r="I1736" s="4" t="s">
        <v>2</v>
      </c>
      <c r="J1736" s="4" t="s">
        <v>13</v>
      </c>
      <c r="K1736" s="4" t="s">
        <v>9</v>
      </c>
      <c r="L1736" s="4" t="s">
        <v>17</v>
      </c>
      <c r="M1736" s="6">
        <v>1</v>
      </c>
      <c r="N1736" s="7">
        <v>147.11000000000001</v>
      </c>
      <c r="O1736" s="8">
        <v>0.15</v>
      </c>
      <c r="P1736" s="7">
        <v>79.599999999999994</v>
      </c>
      <c r="Q1736" s="7">
        <f t="shared" si="216"/>
        <v>125.04350000000001</v>
      </c>
      <c r="R1736" s="7">
        <f t="shared" si="217"/>
        <v>79.599999999999994</v>
      </c>
      <c r="S1736" s="7">
        <f t="shared" si="218"/>
        <v>45.443500000000014</v>
      </c>
      <c r="T1736" s="9">
        <f t="shared" si="219"/>
        <v>0.36342152930780097</v>
      </c>
      <c r="U1736" s="10">
        <v>1</v>
      </c>
    </row>
    <row r="1737" spans="1:21" ht="15.6" x14ac:dyDescent="0.3">
      <c r="A1737" s="11">
        <v>3398</v>
      </c>
      <c r="B1737" s="12">
        <v>46257</v>
      </c>
      <c r="C1737" s="4">
        <f t="shared" si="220"/>
        <v>2026</v>
      </c>
      <c r="D1737" s="5">
        <f t="shared" si="221"/>
        <v>3</v>
      </c>
      <c r="E1737" s="4">
        <f t="shared" si="222"/>
        <v>8</v>
      </c>
      <c r="F1737" s="3" t="str">
        <f t="shared" si="223"/>
        <v>Aug</v>
      </c>
      <c r="G1737" s="13" t="s">
        <v>6</v>
      </c>
      <c r="H1737" s="13" t="s">
        <v>43</v>
      </c>
      <c r="I1737" s="13" t="s">
        <v>2</v>
      </c>
      <c r="J1737" s="13" t="s">
        <v>13</v>
      </c>
      <c r="K1737" s="13" t="s">
        <v>9</v>
      </c>
      <c r="L1737" s="13" t="s">
        <v>37</v>
      </c>
      <c r="M1737" s="14">
        <v>2</v>
      </c>
      <c r="N1737" s="15">
        <v>156.44999999999999</v>
      </c>
      <c r="O1737" s="16">
        <v>0</v>
      </c>
      <c r="P1737" s="15">
        <v>80.13</v>
      </c>
      <c r="Q1737" s="15">
        <f t="shared" si="216"/>
        <v>312.89999999999998</v>
      </c>
      <c r="R1737" s="15">
        <f t="shared" si="217"/>
        <v>160.26</v>
      </c>
      <c r="S1737" s="15">
        <f t="shared" si="218"/>
        <v>152.63999999999999</v>
      </c>
      <c r="T1737" s="17">
        <f t="shared" si="219"/>
        <v>0.487823585810163</v>
      </c>
      <c r="U1737" s="18">
        <v>1</v>
      </c>
    </row>
    <row r="1738" spans="1:21" ht="15.6" x14ac:dyDescent="0.3">
      <c r="A1738" s="2">
        <v>4012</v>
      </c>
      <c r="B1738" s="3">
        <v>46257</v>
      </c>
      <c r="C1738" s="4">
        <f t="shared" si="220"/>
        <v>2026</v>
      </c>
      <c r="D1738" s="5">
        <f t="shared" si="221"/>
        <v>3</v>
      </c>
      <c r="E1738" s="4">
        <f t="shared" si="222"/>
        <v>8</v>
      </c>
      <c r="F1738" s="3" t="str">
        <f t="shared" si="223"/>
        <v>Aug</v>
      </c>
      <c r="G1738" s="4" t="s">
        <v>6</v>
      </c>
      <c r="H1738" s="4" t="s">
        <v>49</v>
      </c>
      <c r="I1738" s="4" t="s">
        <v>2</v>
      </c>
      <c r="J1738" s="4" t="s">
        <v>13</v>
      </c>
      <c r="K1738" s="4" t="s">
        <v>9</v>
      </c>
      <c r="L1738" s="4" t="s">
        <v>46</v>
      </c>
      <c r="M1738" s="6">
        <v>2</v>
      </c>
      <c r="N1738" s="7">
        <v>72.97</v>
      </c>
      <c r="O1738" s="8">
        <v>0</v>
      </c>
      <c r="P1738" s="7">
        <v>33.25</v>
      </c>
      <c r="Q1738" s="7">
        <f t="shared" si="216"/>
        <v>145.94</v>
      </c>
      <c r="R1738" s="7">
        <f t="shared" si="217"/>
        <v>66.5</v>
      </c>
      <c r="S1738" s="7">
        <f t="shared" si="218"/>
        <v>79.44</v>
      </c>
      <c r="T1738" s="9">
        <f t="shared" si="219"/>
        <v>0.54433328765245992</v>
      </c>
      <c r="U1738" s="10">
        <v>1</v>
      </c>
    </row>
    <row r="1739" spans="1:21" ht="15.6" x14ac:dyDescent="0.3">
      <c r="A1739" s="11">
        <v>4064</v>
      </c>
      <c r="B1739" s="12">
        <v>46257</v>
      </c>
      <c r="C1739" s="4">
        <f t="shared" si="220"/>
        <v>2026</v>
      </c>
      <c r="D1739" s="5">
        <f t="shared" si="221"/>
        <v>3</v>
      </c>
      <c r="E1739" s="4">
        <f t="shared" si="222"/>
        <v>8</v>
      </c>
      <c r="F1739" s="3" t="str">
        <f t="shared" si="223"/>
        <v>Aug</v>
      </c>
      <c r="G1739" s="13" t="s">
        <v>20</v>
      </c>
      <c r="H1739" s="13" t="s">
        <v>31</v>
      </c>
      <c r="I1739" s="13" t="s">
        <v>28</v>
      </c>
      <c r="J1739" s="13" t="s">
        <v>3</v>
      </c>
      <c r="K1739" s="13" t="s">
        <v>34</v>
      </c>
      <c r="L1739" s="13" t="s">
        <v>45</v>
      </c>
      <c r="M1739" s="14">
        <v>2</v>
      </c>
      <c r="N1739" s="15">
        <v>51.63</v>
      </c>
      <c r="O1739" s="16">
        <v>0</v>
      </c>
      <c r="P1739" s="15">
        <v>21.39</v>
      </c>
      <c r="Q1739" s="15">
        <f t="shared" si="216"/>
        <v>103.26</v>
      </c>
      <c r="R1739" s="15">
        <f t="shared" si="217"/>
        <v>42.78</v>
      </c>
      <c r="S1739" s="15">
        <f t="shared" si="218"/>
        <v>60.480000000000004</v>
      </c>
      <c r="T1739" s="17">
        <f t="shared" si="219"/>
        <v>0.58570598489250436</v>
      </c>
      <c r="U1739" s="18">
        <v>1</v>
      </c>
    </row>
    <row r="1740" spans="1:21" ht="15.6" x14ac:dyDescent="0.3">
      <c r="A1740" s="2">
        <v>4671</v>
      </c>
      <c r="B1740" s="3">
        <v>46257</v>
      </c>
      <c r="C1740" s="4">
        <f t="shared" si="220"/>
        <v>2026</v>
      </c>
      <c r="D1740" s="5">
        <f t="shared" si="221"/>
        <v>3</v>
      </c>
      <c r="E1740" s="4">
        <f t="shared" si="222"/>
        <v>8</v>
      </c>
      <c r="F1740" s="3" t="str">
        <f t="shared" si="223"/>
        <v>Aug</v>
      </c>
      <c r="G1740" s="4" t="s">
        <v>6</v>
      </c>
      <c r="H1740" s="4" t="s">
        <v>43</v>
      </c>
      <c r="I1740" s="4" t="s">
        <v>8</v>
      </c>
      <c r="J1740" s="4" t="s">
        <v>3</v>
      </c>
      <c r="K1740" s="4" t="s">
        <v>4</v>
      </c>
      <c r="L1740" s="4" t="s">
        <v>30</v>
      </c>
      <c r="M1740" s="6">
        <v>8</v>
      </c>
      <c r="N1740" s="7">
        <v>100.06</v>
      </c>
      <c r="O1740" s="8">
        <v>0.05</v>
      </c>
      <c r="P1740" s="7">
        <v>49.39</v>
      </c>
      <c r="Q1740" s="7">
        <f t="shared" si="216"/>
        <v>760.45600000000002</v>
      </c>
      <c r="R1740" s="7">
        <f t="shared" si="217"/>
        <v>395.12</v>
      </c>
      <c r="S1740" s="7">
        <f t="shared" si="218"/>
        <v>365.33600000000001</v>
      </c>
      <c r="T1740" s="9">
        <f t="shared" si="219"/>
        <v>0.48041701295012468</v>
      </c>
      <c r="U1740" s="10">
        <v>1</v>
      </c>
    </row>
    <row r="1741" spans="1:21" ht="15.6" x14ac:dyDescent="0.3">
      <c r="A1741" s="11">
        <v>1914</v>
      </c>
      <c r="B1741" s="12">
        <v>46258</v>
      </c>
      <c r="C1741" s="4">
        <f t="shared" si="220"/>
        <v>2026</v>
      </c>
      <c r="D1741" s="5">
        <f t="shared" si="221"/>
        <v>3</v>
      </c>
      <c r="E1741" s="4">
        <f t="shared" si="222"/>
        <v>8</v>
      </c>
      <c r="F1741" s="3" t="str">
        <f t="shared" si="223"/>
        <v>Aug</v>
      </c>
      <c r="G1741" s="13" t="s">
        <v>20</v>
      </c>
      <c r="H1741" s="13" t="s">
        <v>33</v>
      </c>
      <c r="I1741" s="13" t="s">
        <v>19</v>
      </c>
      <c r="J1741" s="13" t="s">
        <v>3</v>
      </c>
      <c r="K1741" s="13" t="s">
        <v>23</v>
      </c>
      <c r="L1741" s="13" t="s">
        <v>40</v>
      </c>
      <c r="M1741" s="14">
        <v>4</v>
      </c>
      <c r="N1741" s="15">
        <v>83.2</v>
      </c>
      <c r="O1741" s="16">
        <v>0</v>
      </c>
      <c r="P1741" s="15">
        <v>39.99</v>
      </c>
      <c r="Q1741" s="15">
        <f t="shared" si="216"/>
        <v>332.8</v>
      </c>
      <c r="R1741" s="15">
        <f t="shared" si="217"/>
        <v>159.96</v>
      </c>
      <c r="S1741" s="15">
        <f t="shared" si="218"/>
        <v>172.84</v>
      </c>
      <c r="T1741" s="17">
        <f t="shared" si="219"/>
        <v>0.5193509615384615</v>
      </c>
      <c r="U1741" s="18">
        <v>1</v>
      </c>
    </row>
    <row r="1742" spans="1:21" ht="15.6" x14ac:dyDescent="0.3">
      <c r="A1742" s="2">
        <v>1973</v>
      </c>
      <c r="B1742" s="3">
        <v>46258</v>
      </c>
      <c r="C1742" s="4">
        <f t="shared" si="220"/>
        <v>2026</v>
      </c>
      <c r="D1742" s="5">
        <f t="shared" si="221"/>
        <v>3</v>
      </c>
      <c r="E1742" s="4">
        <f t="shared" si="222"/>
        <v>8</v>
      </c>
      <c r="F1742" s="3" t="str">
        <f t="shared" si="223"/>
        <v>Aug</v>
      </c>
      <c r="G1742" s="4" t="s">
        <v>0</v>
      </c>
      <c r="H1742" s="4" t="s">
        <v>1</v>
      </c>
      <c r="I1742" s="4" t="s">
        <v>2</v>
      </c>
      <c r="J1742" s="4" t="s">
        <v>13</v>
      </c>
      <c r="K1742" s="4" t="s">
        <v>34</v>
      </c>
      <c r="L1742" s="4" t="s">
        <v>45</v>
      </c>
      <c r="M1742" s="6">
        <v>3</v>
      </c>
      <c r="N1742" s="7">
        <v>51.29</v>
      </c>
      <c r="O1742" s="8">
        <v>0</v>
      </c>
      <c r="P1742" s="7">
        <v>22.08</v>
      </c>
      <c r="Q1742" s="7">
        <f t="shared" si="216"/>
        <v>153.87</v>
      </c>
      <c r="R1742" s="7">
        <f t="shared" si="217"/>
        <v>66.239999999999995</v>
      </c>
      <c r="S1742" s="7">
        <f t="shared" si="218"/>
        <v>87.63000000000001</v>
      </c>
      <c r="T1742" s="9">
        <f t="shared" si="219"/>
        <v>0.56950672645739919</v>
      </c>
      <c r="U1742" s="10">
        <v>1</v>
      </c>
    </row>
    <row r="1743" spans="1:21" ht="15.6" x14ac:dyDescent="0.3">
      <c r="A1743" s="11">
        <v>2564</v>
      </c>
      <c r="B1743" s="12">
        <v>46258</v>
      </c>
      <c r="C1743" s="4">
        <f t="shared" si="220"/>
        <v>2026</v>
      </c>
      <c r="D1743" s="5">
        <f t="shared" si="221"/>
        <v>3</v>
      </c>
      <c r="E1743" s="4">
        <f t="shared" si="222"/>
        <v>8</v>
      </c>
      <c r="F1743" s="3" t="str">
        <f t="shared" si="223"/>
        <v>Aug</v>
      </c>
      <c r="G1743" s="13" t="s">
        <v>11</v>
      </c>
      <c r="H1743" s="13" t="s">
        <v>18</v>
      </c>
      <c r="I1743" s="13" t="s">
        <v>2</v>
      </c>
      <c r="J1743" s="13" t="s">
        <v>3</v>
      </c>
      <c r="K1743" s="13" t="s">
        <v>23</v>
      </c>
      <c r="L1743" s="13" t="s">
        <v>29</v>
      </c>
      <c r="M1743" s="14">
        <v>1</v>
      </c>
      <c r="N1743" s="15">
        <v>200.2</v>
      </c>
      <c r="O1743" s="16">
        <v>0</v>
      </c>
      <c r="P1743" s="15">
        <v>103.38</v>
      </c>
      <c r="Q1743" s="15">
        <f t="shared" si="216"/>
        <v>200.2</v>
      </c>
      <c r="R1743" s="15">
        <f t="shared" si="217"/>
        <v>103.38</v>
      </c>
      <c r="S1743" s="15">
        <f t="shared" si="218"/>
        <v>96.82</v>
      </c>
      <c r="T1743" s="17">
        <f t="shared" si="219"/>
        <v>0.48361638361638359</v>
      </c>
      <c r="U1743" s="18">
        <v>1</v>
      </c>
    </row>
    <row r="1744" spans="1:21" ht="15.6" x14ac:dyDescent="0.3">
      <c r="A1744" s="2">
        <v>2791</v>
      </c>
      <c r="B1744" s="3">
        <v>46258</v>
      </c>
      <c r="C1744" s="4">
        <f t="shared" si="220"/>
        <v>2026</v>
      </c>
      <c r="D1744" s="5">
        <f t="shared" si="221"/>
        <v>3</v>
      </c>
      <c r="E1744" s="4">
        <f t="shared" si="222"/>
        <v>8</v>
      </c>
      <c r="F1744" s="3" t="str">
        <f t="shared" si="223"/>
        <v>Aug</v>
      </c>
      <c r="G1744" s="4" t="s">
        <v>0</v>
      </c>
      <c r="H1744" s="4" t="s">
        <v>50</v>
      </c>
      <c r="I1744" s="4" t="s">
        <v>19</v>
      </c>
      <c r="J1744" s="4" t="s">
        <v>16</v>
      </c>
      <c r="K1744" s="4" t="s">
        <v>34</v>
      </c>
      <c r="L1744" s="4" t="s">
        <v>42</v>
      </c>
      <c r="M1744" s="6">
        <v>2</v>
      </c>
      <c r="N1744" s="7">
        <v>36.869999999999997</v>
      </c>
      <c r="O1744" s="8">
        <v>0</v>
      </c>
      <c r="P1744" s="7">
        <v>13.71</v>
      </c>
      <c r="Q1744" s="7">
        <f t="shared" si="216"/>
        <v>73.739999999999995</v>
      </c>
      <c r="R1744" s="7">
        <f t="shared" si="217"/>
        <v>27.42</v>
      </c>
      <c r="S1744" s="7">
        <f t="shared" si="218"/>
        <v>46.319999999999993</v>
      </c>
      <c r="T1744" s="9">
        <f t="shared" si="219"/>
        <v>0.62815296989422287</v>
      </c>
      <c r="U1744" s="10">
        <v>1</v>
      </c>
    </row>
    <row r="1745" spans="1:21" ht="15.6" x14ac:dyDescent="0.3">
      <c r="A1745" s="11">
        <v>3559</v>
      </c>
      <c r="B1745" s="12">
        <v>46258</v>
      </c>
      <c r="C1745" s="4">
        <f t="shared" si="220"/>
        <v>2026</v>
      </c>
      <c r="D1745" s="5">
        <f t="shared" si="221"/>
        <v>3</v>
      </c>
      <c r="E1745" s="4">
        <f t="shared" si="222"/>
        <v>8</v>
      </c>
      <c r="F1745" s="3" t="str">
        <f t="shared" si="223"/>
        <v>Aug</v>
      </c>
      <c r="G1745" s="13" t="s">
        <v>20</v>
      </c>
      <c r="H1745" s="13" t="s">
        <v>33</v>
      </c>
      <c r="I1745" s="13" t="s">
        <v>2</v>
      </c>
      <c r="J1745" s="13" t="s">
        <v>3</v>
      </c>
      <c r="K1745" s="13" t="s">
        <v>34</v>
      </c>
      <c r="L1745" s="13" t="s">
        <v>42</v>
      </c>
      <c r="M1745" s="14">
        <v>1</v>
      </c>
      <c r="N1745" s="15">
        <v>36.28</v>
      </c>
      <c r="O1745" s="16">
        <v>0.1</v>
      </c>
      <c r="P1745" s="15">
        <v>14.16</v>
      </c>
      <c r="Q1745" s="15">
        <f t="shared" si="216"/>
        <v>32.652000000000001</v>
      </c>
      <c r="R1745" s="15">
        <f t="shared" si="217"/>
        <v>14.16</v>
      </c>
      <c r="S1745" s="15">
        <f t="shared" si="218"/>
        <v>18.492000000000001</v>
      </c>
      <c r="T1745" s="17">
        <f t="shared" si="219"/>
        <v>0.56633590591694227</v>
      </c>
      <c r="U1745" s="18">
        <v>1</v>
      </c>
    </row>
    <row r="1746" spans="1:21" ht="15.6" x14ac:dyDescent="0.3">
      <c r="A1746" s="2">
        <v>3839</v>
      </c>
      <c r="B1746" s="3">
        <v>46258</v>
      </c>
      <c r="C1746" s="4">
        <f t="shared" si="220"/>
        <v>2026</v>
      </c>
      <c r="D1746" s="5">
        <f t="shared" si="221"/>
        <v>3</v>
      </c>
      <c r="E1746" s="4">
        <f t="shared" si="222"/>
        <v>8</v>
      </c>
      <c r="F1746" s="3" t="str">
        <f t="shared" si="223"/>
        <v>Aug</v>
      </c>
      <c r="G1746" s="4" t="s">
        <v>0</v>
      </c>
      <c r="H1746" s="4" t="s">
        <v>50</v>
      </c>
      <c r="I1746" s="4" t="s">
        <v>28</v>
      </c>
      <c r="J1746" s="4" t="s">
        <v>3</v>
      </c>
      <c r="K1746" s="4" t="s">
        <v>9</v>
      </c>
      <c r="L1746" s="4" t="s">
        <v>10</v>
      </c>
      <c r="M1746" s="6">
        <v>2</v>
      </c>
      <c r="N1746" s="7">
        <v>93.88</v>
      </c>
      <c r="O1746" s="8">
        <v>0.05</v>
      </c>
      <c r="P1746" s="7">
        <v>46.57</v>
      </c>
      <c r="Q1746" s="7">
        <f t="shared" si="216"/>
        <v>178.37199999999999</v>
      </c>
      <c r="R1746" s="7">
        <f t="shared" si="217"/>
        <v>93.14</v>
      </c>
      <c r="S1746" s="7">
        <f t="shared" si="218"/>
        <v>85.231999999999985</v>
      </c>
      <c r="T1746" s="9">
        <f t="shared" si="219"/>
        <v>0.47783284371986628</v>
      </c>
      <c r="U1746" s="10">
        <v>1</v>
      </c>
    </row>
    <row r="1747" spans="1:21" ht="15.6" x14ac:dyDescent="0.3">
      <c r="A1747" s="11">
        <v>4133</v>
      </c>
      <c r="B1747" s="12">
        <v>46258</v>
      </c>
      <c r="C1747" s="4">
        <f t="shared" si="220"/>
        <v>2026</v>
      </c>
      <c r="D1747" s="5">
        <f t="shared" si="221"/>
        <v>3</v>
      </c>
      <c r="E1747" s="4">
        <f t="shared" si="222"/>
        <v>8</v>
      </c>
      <c r="F1747" s="3" t="str">
        <f t="shared" si="223"/>
        <v>Aug</v>
      </c>
      <c r="G1747" s="13" t="s">
        <v>20</v>
      </c>
      <c r="H1747" s="13" t="s">
        <v>21</v>
      </c>
      <c r="I1747" s="13" t="s">
        <v>2</v>
      </c>
      <c r="J1747" s="13" t="s">
        <v>13</v>
      </c>
      <c r="K1747" s="13" t="s">
        <v>23</v>
      </c>
      <c r="L1747" s="13" t="s">
        <v>29</v>
      </c>
      <c r="M1747" s="14">
        <v>1</v>
      </c>
      <c r="N1747" s="15">
        <v>192.67</v>
      </c>
      <c r="O1747" s="16">
        <v>0.05</v>
      </c>
      <c r="P1747" s="15">
        <v>101.04</v>
      </c>
      <c r="Q1747" s="15">
        <f t="shared" si="216"/>
        <v>183.03649999999999</v>
      </c>
      <c r="R1747" s="15">
        <f t="shared" si="217"/>
        <v>101.04</v>
      </c>
      <c r="S1747" s="15">
        <f t="shared" si="218"/>
        <v>81.996499999999983</v>
      </c>
      <c r="T1747" s="17">
        <f t="shared" si="219"/>
        <v>0.44797895501716867</v>
      </c>
      <c r="U1747" s="18">
        <v>1</v>
      </c>
    </row>
    <row r="1748" spans="1:21" ht="15.6" x14ac:dyDescent="0.3">
      <c r="A1748" s="2">
        <v>4765</v>
      </c>
      <c r="B1748" s="3">
        <v>46258</v>
      </c>
      <c r="C1748" s="4">
        <f t="shared" si="220"/>
        <v>2026</v>
      </c>
      <c r="D1748" s="5">
        <f t="shared" si="221"/>
        <v>3</v>
      </c>
      <c r="E1748" s="4">
        <f t="shared" si="222"/>
        <v>8</v>
      </c>
      <c r="F1748" s="3" t="str">
        <f t="shared" si="223"/>
        <v>Aug</v>
      </c>
      <c r="G1748" s="4" t="s">
        <v>0</v>
      </c>
      <c r="H1748" s="4" t="s">
        <v>50</v>
      </c>
      <c r="I1748" s="4" t="s">
        <v>2</v>
      </c>
      <c r="J1748" s="4" t="s">
        <v>13</v>
      </c>
      <c r="K1748" s="4" t="s">
        <v>4</v>
      </c>
      <c r="L1748" s="4" t="s">
        <v>5</v>
      </c>
      <c r="M1748" s="6">
        <v>1</v>
      </c>
      <c r="N1748" s="7">
        <v>80.099999999999994</v>
      </c>
      <c r="O1748" s="8">
        <v>0.05</v>
      </c>
      <c r="P1748" s="7">
        <v>43.49</v>
      </c>
      <c r="Q1748" s="7">
        <f t="shared" si="216"/>
        <v>76.094999999999985</v>
      </c>
      <c r="R1748" s="7">
        <f t="shared" si="217"/>
        <v>43.49</v>
      </c>
      <c r="S1748" s="7">
        <f t="shared" si="218"/>
        <v>32.604999999999983</v>
      </c>
      <c r="T1748" s="9">
        <f t="shared" si="219"/>
        <v>0.42847756094355727</v>
      </c>
      <c r="U1748" s="10">
        <v>1</v>
      </c>
    </row>
    <row r="1749" spans="1:21" ht="15.6" x14ac:dyDescent="0.3">
      <c r="A1749" s="11">
        <v>1868</v>
      </c>
      <c r="B1749" s="12">
        <v>46259</v>
      </c>
      <c r="C1749" s="4">
        <f t="shared" si="220"/>
        <v>2026</v>
      </c>
      <c r="D1749" s="5">
        <f t="shared" si="221"/>
        <v>3</v>
      </c>
      <c r="E1749" s="4">
        <f t="shared" si="222"/>
        <v>8</v>
      </c>
      <c r="F1749" s="3" t="str">
        <f t="shared" si="223"/>
        <v>Aug</v>
      </c>
      <c r="G1749" s="13" t="s">
        <v>20</v>
      </c>
      <c r="H1749" s="13" t="s">
        <v>33</v>
      </c>
      <c r="I1749" s="13" t="s">
        <v>28</v>
      </c>
      <c r="J1749" s="13" t="s">
        <v>3</v>
      </c>
      <c r="K1749" s="13" t="s">
        <v>9</v>
      </c>
      <c r="L1749" s="13" t="s">
        <v>17</v>
      </c>
      <c r="M1749" s="14">
        <v>1</v>
      </c>
      <c r="N1749" s="15">
        <v>145.02000000000001</v>
      </c>
      <c r="O1749" s="16">
        <v>0</v>
      </c>
      <c r="P1749" s="15">
        <v>78.959999999999994</v>
      </c>
      <c r="Q1749" s="15">
        <f t="shared" si="216"/>
        <v>145.02000000000001</v>
      </c>
      <c r="R1749" s="15">
        <f t="shared" si="217"/>
        <v>78.959999999999994</v>
      </c>
      <c r="S1749" s="15">
        <f t="shared" si="218"/>
        <v>66.060000000000016</v>
      </c>
      <c r="T1749" s="17">
        <f t="shared" si="219"/>
        <v>0.4555233760860572</v>
      </c>
      <c r="U1749" s="18">
        <v>1</v>
      </c>
    </row>
    <row r="1750" spans="1:21" ht="15.6" x14ac:dyDescent="0.3">
      <c r="A1750" s="2">
        <v>987</v>
      </c>
      <c r="B1750" s="3">
        <v>46260</v>
      </c>
      <c r="C1750" s="4">
        <f t="shared" si="220"/>
        <v>2026</v>
      </c>
      <c r="D1750" s="5">
        <f t="shared" si="221"/>
        <v>3</v>
      </c>
      <c r="E1750" s="4">
        <f t="shared" si="222"/>
        <v>8</v>
      </c>
      <c r="F1750" s="3" t="str">
        <f t="shared" si="223"/>
        <v>Aug</v>
      </c>
      <c r="G1750" s="4" t="s">
        <v>6</v>
      </c>
      <c r="H1750" s="4" t="s">
        <v>41</v>
      </c>
      <c r="I1750" s="4" t="s">
        <v>28</v>
      </c>
      <c r="J1750" s="4" t="s">
        <v>3</v>
      </c>
      <c r="K1750" s="4" t="s">
        <v>14</v>
      </c>
      <c r="L1750" s="4" t="s">
        <v>15</v>
      </c>
      <c r="M1750" s="6">
        <v>1</v>
      </c>
      <c r="N1750" s="7">
        <v>37</v>
      </c>
      <c r="O1750" s="8">
        <v>0.15</v>
      </c>
      <c r="P1750" s="7">
        <v>13.68</v>
      </c>
      <c r="Q1750" s="7">
        <f t="shared" si="216"/>
        <v>31.45</v>
      </c>
      <c r="R1750" s="7">
        <f t="shared" si="217"/>
        <v>13.68</v>
      </c>
      <c r="S1750" s="7">
        <f t="shared" si="218"/>
        <v>17.77</v>
      </c>
      <c r="T1750" s="9">
        <f t="shared" si="219"/>
        <v>0.56502384737678857</v>
      </c>
      <c r="U1750" s="10">
        <v>1</v>
      </c>
    </row>
    <row r="1751" spans="1:21" ht="15.6" x14ac:dyDescent="0.3">
      <c r="A1751" s="11">
        <v>2503</v>
      </c>
      <c r="B1751" s="12">
        <v>46260</v>
      </c>
      <c r="C1751" s="4">
        <f t="shared" si="220"/>
        <v>2026</v>
      </c>
      <c r="D1751" s="5">
        <f t="shared" si="221"/>
        <v>3</v>
      </c>
      <c r="E1751" s="4">
        <f t="shared" si="222"/>
        <v>8</v>
      </c>
      <c r="F1751" s="3" t="str">
        <f t="shared" si="223"/>
        <v>Aug</v>
      </c>
      <c r="G1751" s="13" t="s">
        <v>6</v>
      </c>
      <c r="H1751" s="13" t="s">
        <v>27</v>
      </c>
      <c r="I1751" s="13" t="s">
        <v>2</v>
      </c>
      <c r="J1751" s="13" t="s">
        <v>3</v>
      </c>
      <c r="K1751" s="13" t="s">
        <v>4</v>
      </c>
      <c r="L1751" s="13" t="s">
        <v>22</v>
      </c>
      <c r="M1751" s="14">
        <v>2</v>
      </c>
      <c r="N1751" s="15">
        <v>50.02</v>
      </c>
      <c r="O1751" s="16">
        <v>0</v>
      </c>
      <c r="P1751" s="15">
        <v>21.99</v>
      </c>
      <c r="Q1751" s="15">
        <f t="shared" si="216"/>
        <v>100.04</v>
      </c>
      <c r="R1751" s="15">
        <f t="shared" si="217"/>
        <v>43.98</v>
      </c>
      <c r="S1751" s="15">
        <f t="shared" si="218"/>
        <v>56.060000000000009</v>
      </c>
      <c r="T1751" s="17">
        <f t="shared" si="219"/>
        <v>0.56037584966013598</v>
      </c>
      <c r="U1751" s="18">
        <v>1</v>
      </c>
    </row>
    <row r="1752" spans="1:21" ht="15.6" x14ac:dyDescent="0.3">
      <c r="A1752" s="2">
        <v>4928</v>
      </c>
      <c r="B1752" s="3">
        <v>46260</v>
      </c>
      <c r="C1752" s="4">
        <f t="shared" si="220"/>
        <v>2026</v>
      </c>
      <c r="D1752" s="5">
        <f t="shared" si="221"/>
        <v>3</v>
      </c>
      <c r="E1752" s="4">
        <f t="shared" si="222"/>
        <v>8</v>
      </c>
      <c r="F1752" s="3" t="str">
        <f t="shared" si="223"/>
        <v>Aug</v>
      </c>
      <c r="G1752" s="4" t="s">
        <v>6</v>
      </c>
      <c r="H1752" s="4" t="s">
        <v>41</v>
      </c>
      <c r="I1752" s="4" t="s">
        <v>19</v>
      </c>
      <c r="J1752" s="4" t="s">
        <v>3</v>
      </c>
      <c r="K1752" s="4" t="s">
        <v>34</v>
      </c>
      <c r="L1752" s="4" t="s">
        <v>42</v>
      </c>
      <c r="M1752" s="6">
        <v>2</v>
      </c>
      <c r="N1752" s="7">
        <v>35.950000000000003</v>
      </c>
      <c r="O1752" s="8">
        <v>0.05</v>
      </c>
      <c r="P1752" s="7">
        <v>13.93</v>
      </c>
      <c r="Q1752" s="7">
        <f t="shared" si="216"/>
        <v>68.305000000000007</v>
      </c>
      <c r="R1752" s="7">
        <f t="shared" si="217"/>
        <v>27.86</v>
      </c>
      <c r="S1752" s="7">
        <f t="shared" si="218"/>
        <v>40.445000000000007</v>
      </c>
      <c r="T1752" s="9">
        <f t="shared" si="219"/>
        <v>0.59212356342873884</v>
      </c>
      <c r="U1752" s="10">
        <v>1</v>
      </c>
    </row>
    <row r="1753" spans="1:21" ht="15.6" x14ac:dyDescent="0.3">
      <c r="A1753" s="11">
        <v>852</v>
      </c>
      <c r="B1753" s="12">
        <v>46261</v>
      </c>
      <c r="C1753" s="4">
        <f t="shared" si="220"/>
        <v>2026</v>
      </c>
      <c r="D1753" s="5">
        <f t="shared" si="221"/>
        <v>3</v>
      </c>
      <c r="E1753" s="4">
        <f t="shared" si="222"/>
        <v>8</v>
      </c>
      <c r="F1753" s="3" t="str">
        <f t="shared" si="223"/>
        <v>Aug</v>
      </c>
      <c r="G1753" s="13" t="s">
        <v>0</v>
      </c>
      <c r="H1753" s="13" t="s">
        <v>36</v>
      </c>
      <c r="I1753" s="13" t="s">
        <v>2</v>
      </c>
      <c r="J1753" s="13" t="s">
        <v>13</v>
      </c>
      <c r="K1753" s="13" t="s">
        <v>14</v>
      </c>
      <c r="L1753" s="13" t="s">
        <v>32</v>
      </c>
      <c r="M1753" s="14">
        <v>3</v>
      </c>
      <c r="N1753" s="15">
        <v>45.84</v>
      </c>
      <c r="O1753" s="16">
        <v>0.15</v>
      </c>
      <c r="P1753" s="15">
        <v>17.899999999999999</v>
      </c>
      <c r="Q1753" s="15">
        <f t="shared" si="216"/>
        <v>116.89200000000001</v>
      </c>
      <c r="R1753" s="15">
        <f t="shared" si="217"/>
        <v>53.699999999999996</v>
      </c>
      <c r="S1753" s="15">
        <f t="shared" si="218"/>
        <v>63.192000000000014</v>
      </c>
      <c r="T1753" s="17">
        <f t="shared" si="219"/>
        <v>0.54060158094651478</v>
      </c>
      <c r="U1753" s="18">
        <v>1</v>
      </c>
    </row>
    <row r="1754" spans="1:21" ht="15.6" x14ac:dyDescent="0.3">
      <c r="A1754" s="2">
        <v>2188</v>
      </c>
      <c r="B1754" s="3">
        <v>46261</v>
      </c>
      <c r="C1754" s="4">
        <f t="shared" si="220"/>
        <v>2026</v>
      </c>
      <c r="D1754" s="5">
        <f t="shared" si="221"/>
        <v>3</v>
      </c>
      <c r="E1754" s="4">
        <f t="shared" si="222"/>
        <v>8</v>
      </c>
      <c r="F1754" s="3" t="str">
        <f t="shared" si="223"/>
        <v>Aug</v>
      </c>
      <c r="G1754" s="4" t="s">
        <v>6</v>
      </c>
      <c r="H1754" s="4" t="s">
        <v>27</v>
      </c>
      <c r="I1754" s="4" t="s">
        <v>2</v>
      </c>
      <c r="J1754" s="4" t="s">
        <v>13</v>
      </c>
      <c r="K1754" s="4" t="s">
        <v>23</v>
      </c>
      <c r="L1754" s="4" t="s">
        <v>40</v>
      </c>
      <c r="M1754" s="6">
        <v>1</v>
      </c>
      <c r="N1754" s="7">
        <v>83.23</v>
      </c>
      <c r="O1754" s="8">
        <v>0.1</v>
      </c>
      <c r="P1754" s="7">
        <v>40.229999999999997</v>
      </c>
      <c r="Q1754" s="7">
        <f t="shared" si="216"/>
        <v>74.907000000000011</v>
      </c>
      <c r="R1754" s="7">
        <f t="shared" si="217"/>
        <v>40.229999999999997</v>
      </c>
      <c r="S1754" s="7">
        <f t="shared" si="218"/>
        <v>34.677000000000014</v>
      </c>
      <c r="T1754" s="9">
        <f t="shared" si="219"/>
        <v>0.46293403820737727</v>
      </c>
      <c r="U1754" s="10">
        <v>1</v>
      </c>
    </row>
    <row r="1755" spans="1:21" ht="15.6" x14ac:dyDescent="0.3">
      <c r="A1755" s="11">
        <v>2574</v>
      </c>
      <c r="B1755" s="12">
        <v>46261</v>
      </c>
      <c r="C1755" s="4">
        <f t="shared" si="220"/>
        <v>2026</v>
      </c>
      <c r="D1755" s="5">
        <f t="shared" si="221"/>
        <v>3</v>
      </c>
      <c r="E1755" s="4">
        <f t="shared" si="222"/>
        <v>8</v>
      </c>
      <c r="F1755" s="3" t="str">
        <f t="shared" si="223"/>
        <v>Aug</v>
      </c>
      <c r="G1755" s="13" t="s">
        <v>0</v>
      </c>
      <c r="H1755" s="13" t="s">
        <v>36</v>
      </c>
      <c r="I1755" s="13" t="s">
        <v>19</v>
      </c>
      <c r="J1755" s="13" t="s">
        <v>13</v>
      </c>
      <c r="K1755" s="13" t="s">
        <v>4</v>
      </c>
      <c r="L1755" s="13" t="s">
        <v>30</v>
      </c>
      <c r="M1755" s="14">
        <v>1</v>
      </c>
      <c r="N1755" s="15">
        <v>104.33</v>
      </c>
      <c r="O1755" s="16">
        <v>0.1</v>
      </c>
      <c r="P1755" s="15">
        <v>49.86</v>
      </c>
      <c r="Q1755" s="15">
        <f t="shared" si="216"/>
        <v>93.897000000000006</v>
      </c>
      <c r="R1755" s="15">
        <f t="shared" si="217"/>
        <v>49.86</v>
      </c>
      <c r="S1755" s="15">
        <f t="shared" si="218"/>
        <v>44.037000000000006</v>
      </c>
      <c r="T1755" s="17">
        <f t="shared" si="219"/>
        <v>0.46899261957251032</v>
      </c>
      <c r="U1755" s="18">
        <v>1</v>
      </c>
    </row>
    <row r="1756" spans="1:21" ht="15.6" x14ac:dyDescent="0.3">
      <c r="A1756" s="2">
        <v>2942</v>
      </c>
      <c r="B1756" s="3">
        <v>46261</v>
      </c>
      <c r="C1756" s="4">
        <f t="shared" si="220"/>
        <v>2026</v>
      </c>
      <c r="D1756" s="5">
        <f t="shared" si="221"/>
        <v>3</v>
      </c>
      <c r="E1756" s="4">
        <f t="shared" si="222"/>
        <v>8</v>
      </c>
      <c r="F1756" s="3" t="str">
        <f t="shared" si="223"/>
        <v>Aug</v>
      </c>
      <c r="G1756" s="4" t="s">
        <v>6</v>
      </c>
      <c r="H1756" s="4" t="s">
        <v>27</v>
      </c>
      <c r="I1756" s="4" t="s">
        <v>2</v>
      </c>
      <c r="J1756" s="4" t="s">
        <v>13</v>
      </c>
      <c r="K1756" s="4" t="s">
        <v>9</v>
      </c>
      <c r="L1756" s="4" t="s">
        <v>37</v>
      </c>
      <c r="M1756" s="6">
        <v>1</v>
      </c>
      <c r="N1756" s="7">
        <v>156.94999999999999</v>
      </c>
      <c r="O1756" s="8">
        <v>0</v>
      </c>
      <c r="P1756" s="7">
        <v>80.41</v>
      </c>
      <c r="Q1756" s="7">
        <f t="shared" si="216"/>
        <v>156.94999999999999</v>
      </c>
      <c r="R1756" s="7">
        <f t="shared" si="217"/>
        <v>80.41</v>
      </c>
      <c r="S1756" s="7">
        <f t="shared" si="218"/>
        <v>76.539999999999992</v>
      </c>
      <c r="T1756" s="9">
        <f t="shared" si="219"/>
        <v>0.48767123287671232</v>
      </c>
      <c r="U1756" s="10">
        <v>1</v>
      </c>
    </row>
    <row r="1757" spans="1:21" ht="15.6" x14ac:dyDescent="0.3">
      <c r="A1757" s="11">
        <v>3211</v>
      </c>
      <c r="B1757" s="12">
        <v>46261</v>
      </c>
      <c r="C1757" s="4">
        <f t="shared" si="220"/>
        <v>2026</v>
      </c>
      <c r="D1757" s="5">
        <f t="shared" si="221"/>
        <v>3</v>
      </c>
      <c r="E1757" s="4">
        <f t="shared" si="222"/>
        <v>8</v>
      </c>
      <c r="F1757" s="3" t="str">
        <f t="shared" si="223"/>
        <v>Aug</v>
      </c>
      <c r="G1757" s="13" t="s">
        <v>6</v>
      </c>
      <c r="H1757" s="13" t="s">
        <v>49</v>
      </c>
      <c r="I1757" s="13" t="s">
        <v>19</v>
      </c>
      <c r="J1757" s="13" t="s">
        <v>16</v>
      </c>
      <c r="K1757" s="13" t="s">
        <v>4</v>
      </c>
      <c r="L1757" s="13" t="s">
        <v>26</v>
      </c>
      <c r="M1757" s="14">
        <v>3</v>
      </c>
      <c r="N1757" s="15">
        <v>41.33</v>
      </c>
      <c r="O1757" s="16">
        <v>0.05</v>
      </c>
      <c r="P1757" s="15">
        <v>17</v>
      </c>
      <c r="Q1757" s="15">
        <f t="shared" si="216"/>
        <v>117.79049999999999</v>
      </c>
      <c r="R1757" s="15">
        <f t="shared" si="217"/>
        <v>51</v>
      </c>
      <c r="S1757" s="15">
        <f t="shared" si="218"/>
        <v>66.790499999999994</v>
      </c>
      <c r="T1757" s="17">
        <f t="shared" si="219"/>
        <v>0.56702790123142355</v>
      </c>
      <c r="U1757" s="18">
        <v>1</v>
      </c>
    </row>
    <row r="1758" spans="1:21" ht="15.6" x14ac:dyDescent="0.3">
      <c r="A1758" s="2">
        <v>3306</v>
      </c>
      <c r="B1758" s="3">
        <v>46261</v>
      </c>
      <c r="C1758" s="4">
        <f t="shared" si="220"/>
        <v>2026</v>
      </c>
      <c r="D1758" s="5">
        <f t="shared" si="221"/>
        <v>3</v>
      </c>
      <c r="E1758" s="4">
        <f t="shared" si="222"/>
        <v>8</v>
      </c>
      <c r="F1758" s="3" t="str">
        <f t="shared" si="223"/>
        <v>Aug</v>
      </c>
      <c r="G1758" s="4" t="s">
        <v>0</v>
      </c>
      <c r="H1758" s="4" t="s">
        <v>50</v>
      </c>
      <c r="I1758" s="4" t="s">
        <v>2</v>
      </c>
      <c r="J1758" s="4" t="s">
        <v>16</v>
      </c>
      <c r="K1758" s="4" t="s">
        <v>14</v>
      </c>
      <c r="L1758" s="4" t="s">
        <v>15</v>
      </c>
      <c r="M1758" s="6">
        <v>1</v>
      </c>
      <c r="N1758" s="7">
        <v>35.590000000000003</v>
      </c>
      <c r="O1758" s="8">
        <v>0</v>
      </c>
      <c r="P1758" s="7">
        <v>13.66</v>
      </c>
      <c r="Q1758" s="7">
        <f t="shared" si="216"/>
        <v>35.590000000000003</v>
      </c>
      <c r="R1758" s="7">
        <f t="shared" si="217"/>
        <v>13.66</v>
      </c>
      <c r="S1758" s="7">
        <f t="shared" si="218"/>
        <v>21.930000000000003</v>
      </c>
      <c r="T1758" s="9">
        <f t="shared" si="219"/>
        <v>0.61618432143860635</v>
      </c>
      <c r="U1758" s="10">
        <v>1</v>
      </c>
    </row>
    <row r="1759" spans="1:21" ht="15.6" x14ac:dyDescent="0.3">
      <c r="A1759" s="11">
        <v>3837</v>
      </c>
      <c r="B1759" s="12">
        <v>46261</v>
      </c>
      <c r="C1759" s="4">
        <f t="shared" si="220"/>
        <v>2026</v>
      </c>
      <c r="D1759" s="5">
        <f t="shared" si="221"/>
        <v>3</v>
      </c>
      <c r="E1759" s="4">
        <f t="shared" si="222"/>
        <v>8</v>
      </c>
      <c r="F1759" s="3" t="str">
        <f t="shared" si="223"/>
        <v>Aug</v>
      </c>
      <c r="G1759" s="13" t="s">
        <v>20</v>
      </c>
      <c r="H1759" s="13" t="s">
        <v>33</v>
      </c>
      <c r="I1759" s="13" t="s">
        <v>2</v>
      </c>
      <c r="J1759" s="13" t="s">
        <v>3</v>
      </c>
      <c r="K1759" s="13" t="s">
        <v>23</v>
      </c>
      <c r="L1759" s="13" t="s">
        <v>24</v>
      </c>
      <c r="M1759" s="14">
        <v>2</v>
      </c>
      <c r="N1759" s="15">
        <v>335.87</v>
      </c>
      <c r="O1759" s="16">
        <v>0.1</v>
      </c>
      <c r="P1759" s="15">
        <v>196.54</v>
      </c>
      <c r="Q1759" s="15">
        <f t="shared" si="216"/>
        <v>604.56600000000003</v>
      </c>
      <c r="R1759" s="15">
        <f t="shared" si="217"/>
        <v>393.08</v>
      </c>
      <c r="S1759" s="15">
        <f t="shared" si="218"/>
        <v>211.48600000000005</v>
      </c>
      <c r="T1759" s="17">
        <f t="shared" si="219"/>
        <v>0.34981457773014035</v>
      </c>
      <c r="U1759" s="18">
        <v>1</v>
      </c>
    </row>
    <row r="1760" spans="1:21" ht="15.6" x14ac:dyDescent="0.3">
      <c r="A1760" s="2">
        <v>4169</v>
      </c>
      <c r="B1760" s="3">
        <v>46261</v>
      </c>
      <c r="C1760" s="4">
        <f t="shared" si="220"/>
        <v>2026</v>
      </c>
      <c r="D1760" s="5">
        <f t="shared" si="221"/>
        <v>3</v>
      </c>
      <c r="E1760" s="4">
        <f t="shared" si="222"/>
        <v>8</v>
      </c>
      <c r="F1760" s="3" t="str">
        <f t="shared" si="223"/>
        <v>Aug</v>
      </c>
      <c r="G1760" s="4" t="s">
        <v>20</v>
      </c>
      <c r="H1760" s="4" t="s">
        <v>47</v>
      </c>
      <c r="I1760" s="4" t="s">
        <v>2</v>
      </c>
      <c r="J1760" s="4" t="s">
        <v>13</v>
      </c>
      <c r="K1760" s="4" t="s">
        <v>34</v>
      </c>
      <c r="L1760" s="4" t="s">
        <v>45</v>
      </c>
      <c r="M1760" s="6">
        <v>1</v>
      </c>
      <c r="N1760" s="7">
        <v>50.7</v>
      </c>
      <c r="O1760" s="8">
        <v>0.05</v>
      </c>
      <c r="P1760" s="7">
        <v>21.65</v>
      </c>
      <c r="Q1760" s="7">
        <f t="shared" si="216"/>
        <v>48.164999999999999</v>
      </c>
      <c r="R1760" s="7">
        <f t="shared" si="217"/>
        <v>21.65</v>
      </c>
      <c r="S1760" s="7">
        <f t="shared" si="218"/>
        <v>26.515000000000001</v>
      </c>
      <c r="T1760" s="9">
        <f t="shared" si="219"/>
        <v>0.55050347762898377</v>
      </c>
      <c r="U1760" s="10">
        <v>1</v>
      </c>
    </row>
    <row r="1761" spans="1:21" ht="15.6" x14ac:dyDescent="0.3">
      <c r="A1761" s="11">
        <v>4452</v>
      </c>
      <c r="B1761" s="12">
        <v>46261</v>
      </c>
      <c r="C1761" s="4">
        <f t="shared" si="220"/>
        <v>2026</v>
      </c>
      <c r="D1761" s="5">
        <f t="shared" si="221"/>
        <v>3</v>
      </c>
      <c r="E1761" s="4">
        <f t="shared" si="222"/>
        <v>8</v>
      </c>
      <c r="F1761" s="3" t="str">
        <f t="shared" si="223"/>
        <v>Aug</v>
      </c>
      <c r="G1761" s="13" t="s">
        <v>11</v>
      </c>
      <c r="H1761" s="13" t="s">
        <v>12</v>
      </c>
      <c r="I1761" s="13" t="s">
        <v>28</v>
      </c>
      <c r="J1761" s="13" t="s">
        <v>13</v>
      </c>
      <c r="K1761" s="13" t="s">
        <v>9</v>
      </c>
      <c r="L1761" s="13" t="s">
        <v>37</v>
      </c>
      <c r="M1761" s="14">
        <v>3</v>
      </c>
      <c r="N1761" s="15">
        <v>152.76</v>
      </c>
      <c r="O1761" s="16">
        <v>0.1</v>
      </c>
      <c r="P1761" s="15">
        <v>77.36</v>
      </c>
      <c r="Q1761" s="15">
        <f t="shared" si="216"/>
        <v>412.452</v>
      </c>
      <c r="R1761" s="15">
        <f t="shared" si="217"/>
        <v>232.07999999999998</v>
      </c>
      <c r="S1761" s="15">
        <f t="shared" si="218"/>
        <v>180.37200000000001</v>
      </c>
      <c r="T1761" s="17">
        <f t="shared" si="219"/>
        <v>0.43731634226528182</v>
      </c>
      <c r="U1761" s="18">
        <v>1</v>
      </c>
    </row>
    <row r="1762" spans="1:21" ht="15.6" x14ac:dyDescent="0.3">
      <c r="A1762" s="2">
        <v>4740</v>
      </c>
      <c r="B1762" s="3">
        <v>46261</v>
      </c>
      <c r="C1762" s="4">
        <f t="shared" si="220"/>
        <v>2026</v>
      </c>
      <c r="D1762" s="5">
        <f t="shared" si="221"/>
        <v>3</v>
      </c>
      <c r="E1762" s="4">
        <f t="shared" si="222"/>
        <v>8</v>
      </c>
      <c r="F1762" s="3" t="str">
        <f t="shared" si="223"/>
        <v>Aug</v>
      </c>
      <c r="G1762" s="4" t="s">
        <v>0</v>
      </c>
      <c r="H1762" s="4" t="s">
        <v>50</v>
      </c>
      <c r="I1762" s="4" t="s">
        <v>8</v>
      </c>
      <c r="J1762" s="4" t="s">
        <v>3</v>
      </c>
      <c r="K1762" s="4" t="s">
        <v>9</v>
      </c>
      <c r="L1762" s="4" t="s">
        <v>46</v>
      </c>
      <c r="M1762" s="6">
        <v>5</v>
      </c>
      <c r="N1762" s="7">
        <v>72.78</v>
      </c>
      <c r="O1762" s="8">
        <v>0.1</v>
      </c>
      <c r="P1762" s="7">
        <v>33.25</v>
      </c>
      <c r="Q1762" s="7">
        <f t="shared" si="216"/>
        <v>327.51</v>
      </c>
      <c r="R1762" s="7">
        <f t="shared" si="217"/>
        <v>166.25</v>
      </c>
      <c r="S1762" s="7">
        <f t="shared" si="218"/>
        <v>161.26</v>
      </c>
      <c r="T1762" s="9">
        <f t="shared" si="219"/>
        <v>0.49238191200268694</v>
      </c>
      <c r="U1762" s="10">
        <v>1</v>
      </c>
    </row>
    <row r="1763" spans="1:21" ht="15.6" x14ac:dyDescent="0.3">
      <c r="A1763" s="11">
        <v>5000</v>
      </c>
      <c r="B1763" s="12">
        <v>46261</v>
      </c>
      <c r="C1763" s="4">
        <f t="shared" si="220"/>
        <v>2026</v>
      </c>
      <c r="D1763" s="5">
        <f t="shared" si="221"/>
        <v>3</v>
      </c>
      <c r="E1763" s="4">
        <f t="shared" si="222"/>
        <v>8</v>
      </c>
      <c r="F1763" s="3" t="str">
        <f t="shared" si="223"/>
        <v>Aug</v>
      </c>
      <c r="G1763" s="13" t="s">
        <v>6</v>
      </c>
      <c r="H1763" s="13" t="s">
        <v>43</v>
      </c>
      <c r="I1763" s="13" t="s">
        <v>28</v>
      </c>
      <c r="J1763" s="13" t="s">
        <v>13</v>
      </c>
      <c r="K1763" s="13" t="s">
        <v>14</v>
      </c>
      <c r="L1763" s="13" t="s">
        <v>15</v>
      </c>
      <c r="M1763" s="14">
        <v>2</v>
      </c>
      <c r="N1763" s="15">
        <v>37</v>
      </c>
      <c r="O1763" s="16">
        <v>0</v>
      </c>
      <c r="P1763" s="15">
        <v>13.83</v>
      </c>
      <c r="Q1763" s="15">
        <f t="shared" si="216"/>
        <v>74</v>
      </c>
      <c r="R1763" s="15">
        <f t="shared" si="217"/>
        <v>27.66</v>
      </c>
      <c r="S1763" s="15">
        <f t="shared" si="218"/>
        <v>46.34</v>
      </c>
      <c r="T1763" s="17">
        <f t="shared" si="219"/>
        <v>0.62621621621621626</v>
      </c>
      <c r="U1763" s="18">
        <v>1</v>
      </c>
    </row>
    <row r="1764" spans="1:21" ht="15.6" x14ac:dyDescent="0.3">
      <c r="A1764" s="2">
        <v>5058</v>
      </c>
      <c r="B1764" s="3">
        <v>46261</v>
      </c>
      <c r="C1764" s="4">
        <f t="shared" si="220"/>
        <v>2026</v>
      </c>
      <c r="D1764" s="5">
        <f t="shared" si="221"/>
        <v>3</v>
      </c>
      <c r="E1764" s="4">
        <f t="shared" si="222"/>
        <v>8</v>
      </c>
      <c r="F1764" s="3" t="str">
        <f t="shared" si="223"/>
        <v>Aug</v>
      </c>
      <c r="G1764" s="4" t="s">
        <v>6</v>
      </c>
      <c r="H1764" s="4" t="s">
        <v>41</v>
      </c>
      <c r="I1764" s="4" t="s">
        <v>8</v>
      </c>
      <c r="J1764" s="4" t="s">
        <v>16</v>
      </c>
      <c r="K1764" s="4" t="s">
        <v>4</v>
      </c>
      <c r="L1764" s="4" t="s">
        <v>26</v>
      </c>
      <c r="M1764" s="6">
        <v>6</v>
      </c>
      <c r="N1764" s="7">
        <v>41.33</v>
      </c>
      <c r="O1764" s="8">
        <v>0.2</v>
      </c>
      <c r="P1764" s="7">
        <v>17.02</v>
      </c>
      <c r="Q1764" s="7">
        <f t="shared" si="216"/>
        <v>198.38400000000001</v>
      </c>
      <c r="R1764" s="7">
        <f t="shared" si="217"/>
        <v>102.12</v>
      </c>
      <c r="S1764" s="7">
        <f t="shared" si="218"/>
        <v>96.26400000000001</v>
      </c>
      <c r="T1764" s="9">
        <f t="shared" si="219"/>
        <v>0.48524074522138883</v>
      </c>
      <c r="U1764" s="10">
        <v>1</v>
      </c>
    </row>
    <row r="1765" spans="1:21" ht="15.6" x14ac:dyDescent="0.3">
      <c r="A1765" s="11">
        <v>496</v>
      </c>
      <c r="B1765" s="12">
        <v>46262</v>
      </c>
      <c r="C1765" s="4">
        <f t="shared" si="220"/>
        <v>2026</v>
      </c>
      <c r="D1765" s="5">
        <f t="shared" si="221"/>
        <v>3</v>
      </c>
      <c r="E1765" s="4">
        <f t="shared" si="222"/>
        <v>8</v>
      </c>
      <c r="F1765" s="3" t="str">
        <f t="shared" si="223"/>
        <v>Aug</v>
      </c>
      <c r="G1765" s="13" t="s">
        <v>0</v>
      </c>
      <c r="H1765" s="13" t="s">
        <v>50</v>
      </c>
      <c r="I1765" s="13" t="s">
        <v>19</v>
      </c>
      <c r="J1765" s="13" t="s">
        <v>3</v>
      </c>
      <c r="K1765" s="13" t="s">
        <v>34</v>
      </c>
      <c r="L1765" s="13" t="s">
        <v>42</v>
      </c>
      <c r="M1765" s="14">
        <v>1</v>
      </c>
      <c r="N1765" s="15">
        <v>37.020000000000003</v>
      </c>
      <c r="O1765" s="16">
        <v>0</v>
      </c>
      <c r="P1765" s="15">
        <v>13.64</v>
      </c>
      <c r="Q1765" s="15">
        <f t="shared" si="216"/>
        <v>37.020000000000003</v>
      </c>
      <c r="R1765" s="15">
        <f t="shared" si="217"/>
        <v>13.64</v>
      </c>
      <c r="S1765" s="15">
        <f t="shared" si="218"/>
        <v>23.380000000000003</v>
      </c>
      <c r="T1765" s="17">
        <f t="shared" si="219"/>
        <v>0.63155051323608857</v>
      </c>
      <c r="U1765" s="18">
        <v>1</v>
      </c>
    </row>
    <row r="1766" spans="1:21" ht="15.6" x14ac:dyDescent="0.3">
      <c r="A1766" s="2">
        <v>1343</v>
      </c>
      <c r="B1766" s="3">
        <v>46262</v>
      </c>
      <c r="C1766" s="4">
        <f t="shared" si="220"/>
        <v>2026</v>
      </c>
      <c r="D1766" s="5">
        <f t="shared" si="221"/>
        <v>3</v>
      </c>
      <c r="E1766" s="4">
        <f t="shared" si="222"/>
        <v>8</v>
      </c>
      <c r="F1766" s="3" t="str">
        <f t="shared" si="223"/>
        <v>Aug</v>
      </c>
      <c r="G1766" s="4" t="s">
        <v>20</v>
      </c>
      <c r="H1766" s="4" t="s">
        <v>33</v>
      </c>
      <c r="I1766" s="4" t="s">
        <v>2</v>
      </c>
      <c r="J1766" s="4" t="s">
        <v>13</v>
      </c>
      <c r="K1766" s="4" t="s">
        <v>23</v>
      </c>
      <c r="L1766" s="4" t="s">
        <v>40</v>
      </c>
      <c r="M1766" s="6">
        <v>1</v>
      </c>
      <c r="N1766" s="7">
        <v>81.06</v>
      </c>
      <c r="O1766" s="8">
        <v>0</v>
      </c>
      <c r="P1766" s="7">
        <v>38.43</v>
      </c>
      <c r="Q1766" s="7">
        <f t="shared" si="216"/>
        <v>81.06</v>
      </c>
      <c r="R1766" s="7">
        <f t="shared" si="217"/>
        <v>38.43</v>
      </c>
      <c r="S1766" s="7">
        <f t="shared" si="218"/>
        <v>42.63</v>
      </c>
      <c r="T1766" s="9">
        <f t="shared" si="219"/>
        <v>0.52590673575129532</v>
      </c>
      <c r="U1766" s="10">
        <v>1</v>
      </c>
    </row>
    <row r="1767" spans="1:21" ht="15.6" x14ac:dyDescent="0.3">
      <c r="A1767" s="11">
        <v>1455</v>
      </c>
      <c r="B1767" s="12">
        <v>46262</v>
      </c>
      <c r="C1767" s="4">
        <f t="shared" si="220"/>
        <v>2026</v>
      </c>
      <c r="D1767" s="5">
        <f t="shared" si="221"/>
        <v>3</v>
      </c>
      <c r="E1767" s="4">
        <f t="shared" si="222"/>
        <v>8</v>
      </c>
      <c r="F1767" s="3" t="str">
        <f t="shared" si="223"/>
        <v>Aug</v>
      </c>
      <c r="G1767" s="13" t="s">
        <v>11</v>
      </c>
      <c r="H1767" s="13" t="s">
        <v>12</v>
      </c>
      <c r="I1767" s="13" t="s">
        <v>2</v>
      </c>
      <c r="J1767" s="13" t="s">
        <v>13</v>
      </c>
      <c r="K1767" s="13" t="s">
        <v>4</v>
      </c>
      <c r="L1767" s="13" t="s">
        <v>22</v>
      </c>
      <c r="M1767" s="14">
        <v>2</v>
      </c>
      <c r="N1767" s="15">
        <v>51.91</v>
      </c>
      <c r="O1767" s="16">
        <v>0</v>
      </c>
      <c r="P1767" s="15">
        <v>21.94</v>
      </c>
      <c r="Q1767" s="15">
        <f t="shared" si="216"/>
        <v>103.82</v>
      </c>
      <c r="R1767" s="15">
        <f t="shared" si="217"/>
        <v>43.88</v>
      </c>
      <c r="S1767" s="15">
        <f t="shared" si="218"/>
        <v>59.939999999999991</v>
      </c>
      <c r="T1767" s="17">
        <f t="shared" si="219"/>
        <v>0.57734540550953573</v>
      </c>
      <c r="U1767" s="18">
        <v>1</v>
      </c>
    </row>
    <row r="1768" spans="1:21" ht="15.6" x14ac:dyDescent="0.3">
      <c r="A1768" s="2">
        <v>1632</v>
      </c>
      <c r="B1768" s="3">
        <v>46262</v>
      </c>
      <c r="C1768" s="4">
        <f t="shared" si="220"/>
        <v>2026</v>
      </c>
      <c r="D1768" s="5">
        <f t="shared" si="221"/>
        <v>3</v>
      </c>
      <c r="E1768" s="4">
        <f t="shared" si="222"/>
        <v>8</v>
      </c>
      <c r="F1768" s="3" t="str">
        <f t="shared" si="223"/>
        <v>Aug</v>
      </c>
      <c r="G1768" s="4" t="s">
        <v>20</v>
      </c>
      <c r="H1768" s="4" t="s">
        <v>31</v>
      </c>
      <c r="I1768" s="4" t="s">
        <v>28</v>
      </c>
      <c r="J1768" s="4" t="s">
        <v>13</v>
      </c>
      <c r="K1768" s="4" t="s">
        <v>14</v>
      </c>
      <c r="L1768" s="4" t="s">
        <v>15</v>
      </c>
      <c r="M1768" s="6">
        <v>1</v>
      </c>
      <c r="N1768" s="7">
        <v>35.700000000000003</v>
      </c>
      <c r="O1768" s="8">
        <v>0.05</v>
      </c>
      <c r="P1768" s="7">
        <v>13.45</v>
      </c>
      <c r="Q1768" s="7">
        <f t="shared" si="216"/>
        <v>33.914999999999999</v>
      </c>
      <c r="R1768" s="7">
        <f t="shared" si="217"/>
        <v>13.45</v>
      </c>
      <c r="S1768" s="7">
        <f t="shared" si="218"/>
        <v>20.465</v>
      </c>
      <c r="T1768" s="9">
        <f t="shared" si="219"/>
        <v>0.60342031549461894</v>
      </c>
      <c r="U1768" s="10">
        <v>1</v>
      </c>
    </row>
    <row r="1769" spans="1:21" ht="15.6" x14ac:dyDescent="0.3">
      <c r="A1769" s="11">
        <v>1817</v>
      </c>
      <c r="B1769" s="12">
        <v>46262</v>
      </c>
      <c r="C1769" s="4">
        <f t="shared" si="220"/>
        <v>2026</v>
      </c>
      <c r="D1769" s="5">
        <f t="shared" si="221"/>
        <v>3</v>
      </c>
      <c r="E1769" s="4">
        <f t="shared" si="222"/>
        <v>8</v>
      </c>
      <c r="F1769" s="3" t="str">
        <f t="shared" si="223"/>
        <v>Aug</v>
      </c>
      <c r="G1769" s="13" t="s">
        <v>0</v>
      </c>
      <c r="H1769" s="13" t="s">
        <v>36</v>
      </c>
      <c r="I1769" s="13" t="s">
        <v>19</v>
      </c>
      <c r="J1769" s="13" t="s">
        <v>13</v>
      </c>
      <c r="K1769" s="13" t="s">
        <v>34</v>
      </c>
      <c r="L1769" s="13" t="s">
        <v>42</v>
      </c>
      <c r="M1769" s="14">
        <v>1</v>
      </c>
      <c r="N1769" s="15">
        <v>36.590000000000003</v>
      </c>
      <c r="O1769" s="16">
        <v>0.05</v>
      </c>
      <c r="P1769" s="15">
        <v>14.15</v>
      </c>
      <c r="Q1769" s="15">
        <f t="shared" si="216"/>
        <v>34.7605</v>
      </c>
      <c r="R1769" s="15">
        <f t="shared" si="217"/>
        <v>14.15</v>
      </c>
      <c r="S1769" s="15">
        <f t="shared" si="218"/>
        <v>20.610500000000002</v>
      </c>
      <c r="T1769" s="17">
        <f t="shared" si="219"/>
        <v>0.59292875534011313</v>
      </c>
      <c r="U1769" s="18">
        <v>1</v>
      </c>
    </row>
    <row r="1770" spans="1:21" ht="15.6" x14ac:dyDescent="0.3">
      <c r="A1770" s="2">
        <v>2993</v>
      </c>
      <c r="B1770" s="3">
        <v>46262</v>
      </c>
      <c r="C1770" s="4">
        <f t="shared" si="220"/>
        <v>2026</v>
      </c>
      <c r="D1770" s="5">
        <f t="shared" si="221"/>
        <v>3</v>
      </c>
      <c r="E1770" s="4">
        <f t="shared" si="222"/>
        <v>8</v>
      </c>
      <c r="F1770" s="3" t="str">
        <f t="shared" si="223"/>
        <v>Aug</v>
      </c>
      <c r="G1770" s="4" t="s">
        <v>6</v>
      </c>
      <c r="H1770" s="4" t="s">
        <v>43</v>
      </c>
      <c r="I1770" s="4" t="s">
        <v>8</v>
      </c>
      <c r="J1770" s="4" t="s">
        <v>16</v>
      </c>
      <c r="K1770" s="4" t="s">
        <v>14</v>
      </c>
      <c r="L1770" s="4" t="s">
        <v>15</v>
      </c>
      <c r="M1770" s="6">
        <v>3</v>
      </c>
      <c r="N1770" s="7">
        <v>35.520000000000003</v>
      </c>
      <c r="O1770" s="8">
        <v>0.1</v>
      </c>
      <c r="P1770" s="7">
        <v>13.78</v>
      </c>
      <c r="Q1770" s="7">
        <f t="shared" si="216"/>
        <v>95.904000000000011</v>
      </c>
      <c r="R1770" s="7">
        <f t="shared" si="217"/>
        <v>41.339999999999996</v>
      </c>
      <c r="S1770" s="7">
        <f t="shared" si="218"/>
        <v>54.564000000000014</v>
      </c>
      <c r="T1770" s="9">
        <f t="shared" si="219"/>
        <v>0.56894394394394399</v>
      </c>
      <c r="U1770" s="10">
        <v>1</v>
      </c>
    </row>
    <row r="1771" spans="1:21" ht="15.6" x14ac:dyDescent="0.3">
      <c r="A1771" s="11">
        <v>4676</v>
      </c>
      <c r="B1771" s="12">
        <v>46262</v>
      </c>
      <c r="C1771" s="4">
        <f t="shared" si="220"/>
        <v>2026</v>
      </c>
      <c r="D1771" s="5">
        <f t="shared" si="221"/>
        <v>3</v>
      </c>
      <c r="E1771" s="4">
        <f t="shared" si="222"/>
        <v>8</v>
      </c>
      <c r="F1771" s="3" t="str">
        <f t="shared" si="223"/>
        <v>Aug</v>
      </c>
      <c r="G1771" s="13" t="s">
        <v>20</v>
      </c>
      <c r="H1771" s="13" t="s">
        <v>47</v>
      </c>
      <c r="I1771" s="13" t="s">
        <v>19</v>
      </c>
      <c r="J1771" s="13" t="s">
        <v>13</v>
      </c>
      <c r="K1771" s="13" t="s">
        <v>4</v>
      </c>
      <c r="L1771" s="13" t="s">
        <v>5</v>
      </c>
      <c r="M1771" s="14">
        <v>2</v>
      </c>
      <c r="N1771" s="15">
        <v>81.88</v>
      </c>
      <c r="O1771" s="16">
        <v>0.1</v>
      </c>
      <c r="P1771" s="15">
        <v>42.87</v>
      </c>
      <c r="Q1771" s="15">
        <f t="shared" si="216"/>
        <v>147.38399999999999</v>
      </c>
      <c r="R1771" s="15">
        <f t="shared" si="217"/>
        <v>85.74</v>
      </c>
      <c r="S1771" s="15">
        <f t="shared" si="218"/>
        <v>61.643999999999991</v>
      </c>
      <c r="T1771" s="17">
        <f t="shared" si="219"/>
        <v>0.41825435596808336</v>
      </c>
      <c r="U1771" s="18">
        <v>1</v>
      </c>
    </row>
    <row r="1772" spans="1:21" ht="15.6" x14ac:dyDescent="0.3">
      <c r="A1772" s="2">
        <v>5105</v>
      </c>
      <c r="B1772" s="3">
        <v>46262</v>
      </c>
      <c r="C1772" s="4">
        <f t="shared" si="220"/>
        <v>2026</v>
      </c>
      <c r="D1772" s="5">
        <f t="shared" si="221"/>
        <v>3</v>
      </c>
      <c r="E1772" s="4">
        <f t="shared" si="222"/>
        <v>8</v>
      </c>
      <c r="F1772" s="3" t="str">
        <f t="shared" si="223"/>
        <v>Aug</v>
      </c>
      <c r="G1772" s="4" t="s">
        <v>20</v>
      </c>
      <c r="H1772" s="4" t="s">
        <v>31</v>
      </c>
      <c r="I1772" s="4" t="s">
        <v>2</v>
      </c>
      <c r="J1772" s="4" t="s">
        <v>16</v>
      </c>
      <c r="K1772" s="4" t="s">
        <v>14</v>
      </c>
      <c r="L1772" s="4" t="s">
        <v>32</v>
      </c>
      <c r="M1772" s="6">
        <v>4</v>
      </c>
      <c r="N1772" s="7">
        <v>46.54</v>
      </c>
      <c r="O1772" s="8">
        <v>0</v>
      </c>
      <c r="P1772" s="7">
        <v>18.86</v>
      </c>
      <c r="Q1772" s="7">
        <f t="shared" si="216"/>
        <v>186.16</v>
      </c>
      <c r="R1772" s="7">
        <f t="shared" si="217"/>
        <v>75.44</v>
      </c>
      <c r="S1772" s="7">
        <f t="shared" si="218"/>
        <v>110.72</v>
      </c>
      <c r="T1772" s="9">
        <f t="shared" si="219"/>
        <v>0.5947571981091534</v>
      </c>
      <c r="U1772" s="10">
        <v>1</v>
      </c>
    </row>
    <row r="1773" spans="1:21" ht="15.6" x14ac:dyDescent="0.3">
      <c r="A1773" s="11">
        <v>223</v>
      </c>
      <c r="B1773" s="12">
        <v>46263</v>
      </c>
      <c r="C1773" s="4">
        <f t="shared" si="220"/>
        <v>2026</v>
      </c>
      <c r="D1773" s="5">
        <f t="shared" si="221"/>
        <v>3</v>
      </c>
      <c r="E1773" s="4">
        <f t="shared" si="222"/>
        <v>8</v>
      </c>
      <c r="F1773" s="3" t="str">
        <f t="shared" si="223"/>
        <v>Aug</v>
      </c>
      <c r="G1773" s="13" t="s">
        <v>11</v>
      </c>
      <c r="H1773" s="13" t="s">
        <v>12</v>
      </c>
      <c r="I1773" s="13" t="s">
        <v>19</v>
      </c>
      <c r="J1773" s="13" t="s">
        <v>3</v>
      </c>
      <c r="K1773" s="13" t="s">
        <v>34</v>
      </c>
      <c r="L1773" s="13" t="s">
        <v>45</v>
      </c>
      <c r="M1773" s="14">
        <v>1</v>
      </c>
      <c r="N1773" s="15">
        <v>49.79</v>
      </c>
      <c r="O1773" s="16">
        <v>0</v>
      </c>
      <c r="P1773" s="15">
        <v>21.43</v>
      </c>
      <c r="Q1773" s="15">
        <f t="shared" si="216"/>
        <v>49.79</v>
      </c>
      <c r="R1773" s="15">
        <f t="shared" si="217"/>
        <v>21.43</v>
      </c>
      <c r="S1773" s="15">
        <f t="shared" si="218"/>
        <v>28.36</v>
      </c>
      <c r="T1773" s="17">
        <f t="shared" si="219"/>
        <v>0.56959228760795344</v>
      </c>
      <c r="U1773" s="18">
        <v>1</v>
      </c>
    </row>
    <row r="1774" spans="1:21" ht="15.6" x14ac:dyDescent="0.3">
      <c r="A1774" s="2">
        <v>1023</v>
      </c>
      <c r="B1774" s="3">
        <v>46263</v>
      </c>
      <c r="C1774" s="4">
        <f t="shared" si="220"/>
        <v>2026</v>
      </c>
      <c r="D1774" s="5">
        <f t="shared" si="221"/>
        <v>3</v>
      </c>
      <c r="E1774" s="4">
        <f t="shared" si="222"/>
        <v>8</v>
      </c>
      <c r="F1774" s="3" t="str">
        <f t="shared" si="223"/>
        <v>Aug</v>
      </c>
      <c r="G1774" s="4" t="s">
        <v>11</v>
      </c>
      <c r="H1774" s="4" t="s">
        <v>18</v>
      </c>
      <c r="I1774" s="4" t="s">
        <v>2</v>
      </c>
      <c r="J1774" s="4" t="s">
        <v>13</v>
      </c>
      <c r="K1774" s="4" t="s">
        <v>9</v>
      </c>
      <c r="L1774" s="4" t="s">
        <v>10</v>
      </c>
      <c r="M1774" s="6">
        <v>6</v>
      </c>
      <c r="N1774" s="7">
        <v>90.19</v>
      </c>
      <c r="O1774" s="8">
        <v>0</v>
      </c>
      <c r="P1774" s="7">
        <v>45.61</v>
      </c>
      <c r="Q1774" s="7">
        <f t="shared" si="216"/>
        <v>541.14</v>
      </c>
      <c r="R1774" s="7">
        <f t="shared" si="217"/>
        <v>273.65999999999997</v>
      </c>
      <c r="S1774" s="7">
        <f t="shared" si="218"/>
        <v>267.48</v>
      </c>
      <c r="T1774" s="9">
        <f t="shared" si="219"/>
        <v>0.4942898325756736</v>
      </c>
      <c r="U1774" s="10">
        <v>1</v>
      </c>
    </row>
    <row r="1775" spans="1:21" ht="15.6" x14ac:dyDescent="0.3">
      <c r="A1775" s="11">
        <v>1694</v>
      </c>
      <c r="B1775" s="12">
        <v>46263</v>
      </c>
      <c r="C1775" s="4">
        <f t="shared" si="220"/>
        <v>2026</v>
      </c>
      <c r="D1775" s="5">
        <f t="shared" si="221"/>
        <v>3</v>
      </c>
      <c r="E1775" s="4">
        <f t="shared" si="222"/>
        <v>8</v>
      </c>
      <c r="F1775" s="3" t="str">
        <f t="shared" si="223"/>
        <v>Aug</v>
      </c>
      <c r="G1775" s="13" t="s">
        <v>6</v>
      </c>
      <c r="H1775" s="13" t="s">
        <v>43</v>
      </c>
      <c r="I1775" s="13" t="s">
        <v>2</v>
      </c>
      <c r="J1775" s="13" t="s">
        <v>13</v>
      </c>
      <c r="K1775" s="13" t="s">
        <v>9</v>
      </c>
      <c r="L1775" s="13" t="s">
        <v>46</v>
      </c>
      <c r="M1775" s="14">
        <v>1</v>
      </c>
      <c r="N1775" s="15">
        <v>70.38</v>
      </c>
      <c r="O1775" s="16">
        <v>0.15</v>
      </c>
      <c r="P1775" s="15">
        <v>32.64</v>
      </c>
      <c r="Q1775" s="15">
        <f t="shared" si="216"/>
        <v>59.822999999999993</v>
      </c>
      <c r="R1775" s="15">
        <f t="shared" si="217"/>
        <v>32.64</v>
      </c>
      <c r="S1775" s="15">
        <f t="shared" si="218"/>
        <v>27.182999999999993</v>
      </c>
      <c r="T1775" s="17">
        <f t="shared" si="219"/>
        <v>0.45439045183290699</v>
      </c>
      <c r="U1775" s="18">
        <v>1</v>
      </c>
    </row>
    <row r="1776" spans="1:21" ht="15.6" x14ac:dyDescent="0.3">
      <c r="A1776" s="2">
        <v>2006</v>
      </c>
      <c r="B1776" s="3">
        <v>46263</v>
      </c>
      <c r="C1776" s="4">
        <f t="shared" si="220"/>
        <v>2026</v>
      </c>
      <c r="D1776" s="5">
        <f t="shared" si="221"/>
        <v>3</v>
      </c>
      <c r="E1776" s="4">
        <f t="shared" si="222"/>
        <v>8</v>
      </c>
      <c r="F1776" s="3" t="str">
        <f t="shared" si="223"/>
        <v>Aug</v>
      </c>
      <c r="G1776" s="4" t="s">
        <v>20</v>
      </c>
      <c r="H1776" s="4" t="s">
        <v>47</v>
      </c>
      <c r="I1776" s="4" t="s">
        <v>2</v>
      </c>
      <c r="J1776" s="4" t="s">
        <v>13</v>
      </c>
      <c r="K1776" s="4" t="s">
        <v>14</v>
      </c>
      <c r="L1776" s="4" t="s">
        <v>32</v>
      </c>
      <c r="M1776" s="6">
        <v>1</v>
      </c>
      <c r="N1776" s="7">
        <v>46.43</v>
      </c>
      <c r="O1776" s="8">
        <v>0</v>
      </c>
      <c r="P1776" s="7">
        <v>18.2</v>
      </c>
      <c r="Q1776" s="7">
        <f t="shared" si="216"/>
        <v>46.43</v>
      </c>
      <c r="R1776" s="7">
        <f t="shared" si="217"/>
        <v>18.2</v>
      </c>
      <c r="S1776" s="7">
        <f t="shared" si="218"/>
        <v>28.23</v>
      </c>
      <c r="T1776" s="9">
        <f t="shared" si="219"/>
        <v>0.60801206116734874</v>
      </c>
      <c r="U1776" s="10">
        <v>1</v>
      </c>
    </row>
    <row r="1777" spans="1:21" ht="15.6" x14ac:dyDescent="0.3">
      <c r="A1777" s="11">
        <v>3026</v>
      </c>
      <c r="B1777" s="12">
        <v>46263</v>
      </c>
      <c r="C1777" s="4">
        <f t="shared" si="220"/>
        <v>2026</v>
      </c>
      <c r="D1777" s="5">
        <f t="shared" si="221"/>
        <v>3</v>
      </c>
      <c r="E1777" s="4">
        <f t="shared" si="222"/>
        <v>8</v>
      </c>
      <c r="F1777" s="3" t="str">
        <f t="shared" si="223"/>
        <v>Aug</v>
      </c>
      <c r="G1777" s="13" t="s">
        <v>0</v>
      </c>
      <c r="H1777" s="13" t="s">
        <v>1</v>
      </c>
      <c r="I1777" s="13" t="s">
        <v>2</v>
      </c>
      <c r="J1777" s="13" t="s">
        <v>13</v>
      </c>
      <c r="K1777" s="13" t="s">
        <v>23</v>
      </c>
      <c r="L1777" s="13" t="s">
        <v>29</v>
      </c>
      <c r="M1777" s="14">
        <v>1</v>
      </c>
      <c r="N1777" s="15">
        <v>194.75</v>
      </c>
      <c r="O1777" s="16">
        <v>0.05</v>
      </c>
      <c r="P1777" s="15">
        <v>105.94</v>
      </c>
      <c r="Q1777" s="15">
        <f t="shared" si="216"/>
        <v>185.01249999999999</v>
      </c>
      <c r="R1777" s="15">
        <f t="shared" si="217"/>
        <v>105.94</v>
      </c>
      <c r="S1777" s="15">
        <f t="shared" si="218"/>
        <v>79.072499999999991</v>
      </c>
      <c r="T1777" s="17">
        <f t="shared" si="219"/>
        <v>0.42739004121343149</v>
      </c>
      <c r="U1777" s="18">
        <v>1</v>
      </c>
    </row>
    <row r="1778" spans="1:21" ht="15.6" x14ac:dyDescent="0.3">
      <c r="A1778" s="2">
        <v>3057</v>
      </c>
      <c r="B1778" s="3">
        <v>46263</v>
      </c>
      <c r="C1778" s="4">
        <f t="shared" si="220"/>
        <v>2026</v>
      </c>
      <c r="D1778" s="5">
        <f t="shared" si="221"/>
        <v>3</v>
      </c>
      <c r="E1778" s="4">
        <f t="shared" si="222"/>
        <v>8</v>
      </c>
      <c r="F1778" s="3" t="str">
        <f t="shared" si="223"/>
        <v>Aug</v>
      </c>
      <c r="G1778" s="4" t="s">
        <v>6</v>
      </c>
      <c r="H1778" s="4" t="s">
        <v>49</v>
      </c>
      <c r="I1778" s="4" t="s">
        <v>19</v>
      </c>
      <c r="J1778" s="4" t="s">
        <v>3</v>
      </c>
      <c r="K1778" s="4" t="s">
        <v>9</v>
      </c>
      <c r="L1778" s="4" t="s">
        <v>17</v>
      </c>
      <c r="M1778" s="6">
        <v>2</v>
      </c>
      <c r="N1778" s="7">
        <v>142.16</v>
      </c>
      <c r="O1778" s="8">
        <v>0</v>
      </c>
      <c r="P1778" s="7">
        <v>79.36</v>
      </c>
      <c r="Q1778" s="7">
        <f t="shared" si="216"/>
        <v>284.32</v>
      </c>
      <c r="R1778" s="7">
        <f t="shared" si="217"/>
        <v>158.72</v>
      </c>
      <c r="S1778" s="7">
        <f t="shared" si="218"/>
        <v>125.6</v>
      </c>
      <c r="T1778" s="9">
        <f t="shared" si="219"/>
        <v>0.44175576814856499</v>
      </c>
      <c r="U1778" s="10">
        <v>1</v>
      </c>
    </row>
    <row r="1779" spans="1:21" ht="15.6" x14ac:dyDescent="0.3">
      <c r="A1779" s="11">
        <v>3112</v>
      </c>
      <c r="B1779" s="12">
        <v>46263</v>
      </c>
      <c r="C1779" s="4">
        <f t="shared" si="220"/>
        <v>2026</v>
      </c>
      <c r="D1779" s="5">
        <f t="shared" si="221"/>
        <v>3</v>
      </c>
      <c r="E1779" s="4">
        <f t="shared" si="222"/>
        <v>8</v>
      </c>
      <c r="F1779" s="3" t="str">
        <f t="shared" si="223"/>
        <v>Aug</v>
      </c>
      <c r="G1779" s="13" t="s">
        <v>20</v>
      </c>
      <c r="H1779" s="13" t="s">
        <v>33</v>
      </c>
      <c r="I1779" s="13" t="s">
        <v>2</v>
      </c>
      <c r="J1779" s="13" t="s">
        <v>16</v>
      </c>
      <c r="K1779" s="13" t="s">
        <v>14</v>
      </c>
      <c r="L1779" s="13" t="s">
        <v>32</v>
      </c>
      <c r="M1779" s="14">
        <v>2</v>
      </c>
      <c r="N1779" s="15">
        <v>47.69</v>
      </c>
      <c r="O1779" s="16">
        <v>0.05</v>
      </c>
      <c r="P1779" s="15">
        <v>18.8</v>
      </c>
      <c r="Q1779" s="15">
        <f t="shared" si="216"/>
        <v>90.61099999999999</v>
      </c>
      <c r="R1779" s="15">
        <f t="shared" si="217"/>
        <v>37.6</v>
      </c>
      <c r="S1779" s="15">
        <f t="shared" si="218"/>
        <v>53.010999999999989</v>
      </c>
      <c r="T1779" s="17">
        <f t="shared" si="219"/>
        <v>0.58503934400900548</v>
      </c>
      <c r="U1779" s="18">
        <v>1</v>
      </c>
    </row>
    <row r="1780" spans="1:21" ht="15.6" x14ac:dyDescent="0.3">
      <c r="A1780" s="2">
        <v>3137</v>
      </c>
      <c r="B1780" s="3">
        <v>46263</v>
      </c>
      <c r="C1780" s="4">
        <f t="shared" si="220"/>
        <v>2026</v>
      </c>
      <c r="D1780" s="5">
        <f t="shared" si="221"/>
        <v>3</v>
      </c>
      <c r="E1780" s="4">
        <f t="shared" si="222"/>
        <v>8</v>
      </c>
      <c r="F1780" s="3" t="str">
        <f t="shared" si="223"/>
        <v>Aug</v>
      </c>
      <c r="G1780" s="4" t="s">
        <v>11</v>
      </c>
      <c r="H1780" s="4" t="s">
        <v>25</v>
      </c>
      <c r="I1780" s="4" t="s">
        <v>19</v>
      </c>
      <c r="J1780" s="4" t="s">
        <v>13</v>
      </c>
      <c r="K1780" s="4" t="s">
        <v>14</v>
      </c>
      <c r="L1780" s="4" t="s">
        <v>48</v>
      </c>
      <c r="M1780" s="6">
        <v>3</v>
      </c>
      <c r="N1780" s="7">
        <v>164.51</v>
      </c>
      <c r="O1780" s="8">
        <v>0</v>
      </c>
      <c r="P1780" s="7">
        <v>86.76</v>
      </c>
      <c r="Q1780" s="7">
        <f t="shared" si="216"/>
        <v>493.53</v>
      </c>
      <c r="R1780" s="7">
        <f t="shared" si="217"/>
        <v>260.28000000000003</v>
      </c>
      <c r="S1780" s="7">
        <f t="shared" si="218"/>
        <v>233.24999999999994</v>
      </c>
      <c r="T1780" s="9">
        <f t="shared" si="219"/>
        <v>0.47261564646526039</v>
      </c>
      <c r="U1780" s="10">
        <v>1</v>
      </c>
    </row>
    <row r="1781" spans="1:21" ht="15.6" x14ac:dyDescent="0.3">
      <c r="A1781" s="11">
        <v>3983</v>
      </c>
      <c r="B1781" s="12">
        <v>46263</v>
      </c>
      <c r="C1781" s="4">
        <f t="shared" si="220"/>
        <v>2026</v>
      </c>
      <c r="D1781" s="5">
        <f t="shared" si="221"/>
        <v>3</v>
      </c>
      <c r="E1781" s="4">
        <f t="shared" si="222"/>
        <v>8</v>
      </c>
      <c r="F1781" s="3" t="str">
        <f t="shared" si="223"/>
        <v>Aug</v>
      </c>
      <c r="G1781" s="13" t="s">
        <v>11</v>
      </c>
      <c r="H1781" s="13" t="s">
        <v>12</v>
      </c>
      <c r="I1781" s="13" t="s">
        <v>28</v>
      </c>
      <c r="J1781" s="13" t="s">
        <v>16</v>
      </c>
      <c r="K1781" s="13" t="s">
        <v>23</v>
      </c>
      <c r="L1781" s="13" t="s">
        <v>29</v>
      </c>
      <c r="M1781" s="14">
        <v>2</v>
      </c>
      <c r="N1781" s="15">
        <v>194.71</v>
      </c>
      <c r="O1781" s="16">
        <v>0.1</v>
      </c>
      <c r="P1781" s="15">
        <v>105.57</v>
      </c>
      <c r="Q1781" s="15">
        <f t="shared" si="216"/>
        <v>350.47800000000001</v>
      </c>
      <c r="R1781" s="15">
        <f t="shared" si="217"/>
        <v>211.14</v>
      </c>
      <c r="S1781" s="15">
        <f t="shared" si="218"/>
        <v>139.33800000000002</v>
      </c>
      <c r="T1781" s="17">
        <f t="shared" si="219"/>
        <v>0.39756561039494637</v>
      </c>
      <c r="U1781" s="18">
        <v>1</v>
      </c>
    </row>
    <row r="1782" spans="1:21" ht="15.6" x14ac:dyDescent="0.3">
      <c r="A1782" s="2">
        <v>4016</v>
      </c>
      <c r="B1782" s="3">
        <v>46263</v>
      </c>
      <c r="C1782" s="4">
        <f t="shared" si="220"/>
        <v>2026</v>
      </c>
      <c r="D1782" s="5">
        <f t="shared" si="221"/>
        <v>3</v>
      </c>
      <c r="E1782" s="4">
        <f t="shared" si="222"/>
        <v>8</v>
      </c>
      <c r="F1782" s="3" t="str">
        <f t="shared" si="223"/>
        <v>Aug</v>
      </c>
      <c r="G1782" s="4" t="s">
        <v>20</v>
      </c>
      <c r="H1782" s="4" t="s">
        <v>47</v>
      </c>
      <c r="I1782" s="4" t="s">
        <v>8</v>
      </c>
      <c r="J1782" s="4" t="s">
        <v>16</v>
      </c>
      <c r="K1782" s="4" t="s">
        <v>9</v>
      </c>
      <c r="L1782" s="4" t="s">
        <v>17</v>
      </c>
      <c r="M1782" s="6">
        <v>5</v>
      </c>
      <c r="N1782" s="7">
        <v>145.24</v>
      </c>
      <c r="O1782" s="8">
        <v>0.15</v>
      </c>
      <c r="P1782" s="7">
        <v>77.69</v>
      </c>
      <c r="Q1782" s="7">
        <f t="shared" si="216"/>
        <v>617.27</v>
      </c>
      <c r="R1782" s="7">
        <f t="shared" si="217"/>
        <v>388.45</v>
      </c>
      <c r="S1782" s="7">
        <f t="shared" si="218"/>
        <v>228.82</v>
      </c>
      <c r="T1782" s="9">
        <f t="shared" si="219"/>
        <v>0.37069677774717708</v>
      </c>
      <c r="U1782" s="10">
        <v>1</v>
      </c>
    </row>
    <row r="1783" spans="1:21" ht="15.6" x14ac:dyDescent="0.3">
      <c r="A1783" s="11">
        <v>4340</v>
      </c>
      <c r="B1783" s="12">
        <v>46263</v>
      </c>
      <c r="C1783" s="4">
        <f t="shared" si="220"/>
        <v>2026</v>
      </c>
      <c r="D1783" s="5">
        <f t="shared" si="221"/>
        <v>3</v>
      </c>
      <c r="E1783" s="4">
        <f t="shared" si="222"/>
        <v>8</v>
      </c>
      <c r="F1783" s="3" t="str">
        <f t="shared" si="223"/>
        <v>Aug</v>
      </c>
      <c r="G1783" s="13" t="s">
        <v>20</v>
      </c>
      <c r="H1783" s="13" t="s">
        <v>33</v>
      </c>
      <c r="I1783" s="13" t="s">
        <v>2</v>
      </c>
      <c r="J1783" s="13" t="s">
        <v>13</v>
      </c>
      <c r="K1783" s="13" t="s">
        <v>14</v>
      </c>
      <c r="L1783" s="13" t="s">
        <v>15</v>
      </c>
      <c r="M1783" s="14">
        <v>2</v>
      </c>
      <c r="N1783" s="15">
        <v>35.6</v>
      </c>
      <c r="O1783" s="16">
        <v>0.15</v>
      </c>
      <c r="P1783" s="15">
        <v>13.67</v>
      </c>
      <c r="Q1783" s="15">
        <f t="shared" si="216"/>
        <v>60.52</v>
      </c>
      <c r="R1783" s="15">
        <f t="shared" si="217"/>
        <v>27.34</v>
      </c>
      <c r="S1783" s="15">
        <f t="shared" si="218"/>
        <v>33.180000000000007</v>
      </c>
      <c r="T1783" s="17">
        <f t="shared" si="219"/>
        <v>0.54824851288830145</v>
      </c>
      <c r="U1783" s="18">
        <v>1</v>
      </c>
    </row>
    <row r="1784" spans="1:21" ht="15.6" x14ac:dyDescent="0.3">
      <c r="A1784" s="2">
        <v>4640</v>
      </c>
      <c r="B1784" s="3">
        <v>46263</v>
      </c>
      <c r="C1784" s="4">
        <f t="shared" si="220"/>
        <v>2026</v>
      </c>
      <c r="D1784" s="5">
        <f t="shared" si="221"/>
        <v>3</v>
      </c>
      <c r="E1784" s="4">
        <f t="shared" si="222"/>
        <v>8</v>
      </c>
      <c r="F1784" s="3" t="str">
        <f t="shared" si="223"/>
        <v>Aug</v>
      </c>
      <c r="G1784" s="4" t="s">
        <v>0</v>
      </c>
      <c r="H1784" s="4" t="s">
        <v>50</v>
      </c>
      <c r="I1784" s="4" t="s">
        <v>2</v>
      </c>
      <c r="J1784" s="4" t="s">
        <v>13</v>
      </c>
      <c r="K1784" s="4" t="s">
        <v>34</v>
      </c>
      <c r="L1784" s="4" t="s">
        <v>35</v>
      </c>
      <c r="M1784" s="6">
        <v>2</v>
      </c>
      <c r="N1784" s="7">
        <v>41.05</v>
      </c>
      <c r="O1784" s="8">
        <v>0.05</v>
      </c>
      <c r="P1784" s="7">
        <v>14.47</v>
      </c>
      <c r="Q1784" s="7">
        <f t="shared" si="216"/>
        <v>77.99499999999999</v>
      </c>
      <c r="R1784" s="7">
        <f t="shared" si="217"/>
        <v>28.94</v>
      </c>
      <c r="S1784" s="7">
        <f t="shared" si="218"/>
        <v>49.054999999999993</v>
      </c>
      <c r="T1784" s="9">
        <f t="shared" si="219"/>
        <v>0.62895057375472785</v>
      </c>
      <c r="U1784" s="10">
        <v>1</v>
      </c>
    </row>
    <row r="1785" spans="1:21" ht="15.6" x14ac:dyDescent="0.3">
      <c r="A1785" s="11">
        <v>4733</v>
      </c>
      <c r="B1785" s="12">
        <v>46263</v>
      </c>
      <c r="C1785" s="4">
        <f t="shared" si="220"/>
        <v>2026</v>
      </c>
      <c r="D1785" s="5">
        <f t="shared" si="221"/>
        <v>3</v>
      </c>
      <c r="E1785" s="4">
        <f t="shared" si="222"/>
        <v>8</v>
      </c>
      <c r="F1785" s="3" t="str">
        <f t="shared" si="223"/>
        <v>Aug</v>
      </c>
      <c r="G1785" s="13" t="s">
        <v>11</v>
      </c>
      <c r="H1785" s="13" t="s">
        <v>12</v>
      </c>
      <c r="I1785" s="13" t="s">
        <v>2</v>
      </c>
      <c r="J1785" s="13" t="s">
        <v>13</v>
      </c>
      <c r="K1785" s="13" t="s">
        <v>9</v>
      </c>
      <c r="L1785" s="13" t="s">
        <v>37</v>
      </c>
      <c r="M1785" s="14">
        <v>2</v>
      </c>
      <c r="N1785" s="15">
        <v>153.63999999999999</v>
      </c>
      <c r="O1785" s="16">
        <v>0.05</v>
      </c>
      <c r="P1785" s="15">
        <v>77.709999999999994</v>
      </c>
      <c r="Q1785" s="15">
        <f t="shared" si="216"/>
        <v>291.91599999999994</v>
      </c>
      <c r="R1785" s="15">
        <f t="shared" si="217"/>
        <v>155.41999999999999</v>
      </c>
      <c r="S1785" s="15">
        <f t="shared" si="218"/>
        <v>136.49599999999995</v>
      </c>
      <c r="T1785" s="17">
        <f t="shared" si="219"/>
        <v>0.46758656599843784</v>
      </c>
      <c r="U1785" s="18">
        <v>1</v>
      </c>
    </row>
    <row r="1786" spans="1:21" ht="15.6" x14ac:dyDescent="0.3">
      <c r="A1786" s="2">
        <v>4827</v>
      </c>
      <c r="B1786" s="3">
        <v>46263</v>
      </c>
      <c r="C1786" s="4">
        <f t="shared" si="220"/>
        <v>2026</v>
      </c>
      <c r="D1786" s="5">
        <f t="shared" si="221"/>
        <v>3</v>
      </c>
      <c r="E1786" s="4">
        <f t="shared" si="222"/>
        <v>8</v>
      </c>
      <c r="F1786" s="3" t="str">
        <f t="shared" si="223"/>
        <v>Aug</v>
      </c>
      <c r="G1786" s="4" t="s">
        <v>11</v>
      </c>
      <c r="H1786" s="4" t="s">
        <v>12</v>
      </c>
      <c r="I1786" s="4" t="s">
        <v>2</v>
      </c>
      <c r="J1786" s="4" t="s">
        <v>3</v>
      </c>
      <c r="K1786" s="4" t="s">
        <v>14</v>
      </c>
      <c r="L1786" s="4" t="s">
        <v>15</v>
      </c>
      <c r="M1786" s="6">
        <v>5</v>
      </c>
      <c r="N1786" s="7">
        <v>36.700000000000003</v>
      </c>
      <c r="O1786" s="8">
        <v>0</v>
      </c>
      <c r="P1786" s="7">
        <v>13.45</v>
      </c>
      <c r="Q1786" s="7">
        <f t="shared" si="216"/>
        <v>183.5</v>
      </c>
      <c r="R1786" s="7">
        <f t="shared" si="217"/>
        <v>67.25</v>
      </c>
      <c r="S1786" s="7">
        <f t="shared" si="218"/>
        <v>116.25</v>
      </c>
      <c r="T1786" s="9">
        <f t="shared" si="219"/>
        <v>0.63351498637602177</v>
      </c>
      <c r="U1786" s="10">
        <v>1</v>
      </c>
    </row>
    <row r="1787" spans="1:21" ht="15.6" x14ac:dyDescent="0.3">
      <c r="A1787" s="11">
        <v>5180</v>
      </c>
      <c r="B1787" s="12">
        <v>46263</v>
      </c>
      <c r="C1787" s="4">
        <f t="shared" si="220"/>
        <v>2026</v>
      </c>
      <c r="D1787" s="5">
        <f t="shared" si="221"/>
        <v>3</v>
      </c>
      <c r="E1787" s="4">
        <f t="shared" si="222"/>
        <v>8</v>
      </c>
      <c r="F1787" s="3" t="str">
        <f t="shared" si="223"/>
        <v>Aug</v>
      </c>
      <c r="G1787" s="13" t="s">
        <v>0</v>
      </c>
      <c r="H1787" s="13" t="s">
        <v>50</v>
      </c>
      <c r="I1787" s="13" t="s">
        <v>8</v>
      </c>
      <c r="J1787" s="13" t="s">
        <v>16</v>
      </c>
      <c r="K1787" s="13" t="s">
        <v>23</v>
      </c>
      <c r="L1787" s="13" t="s">
        <v>51</v>
      </c>
      <c r="M1787" s="14">
        <v>8</v>
      </c>
      <c r="N1787" s="15">
        <v>124</v>
      </c>
      <c r="O1787" s="16">
        <v>0.1</v>
      </c>
      <c r="P1787" s="15">
        <v>61.85</v>
      </c>
      <c r="Q1787" s="15">
        <f t="shared" si="216"/>
        <v>892.80000000000007</v>
      </c>
      <c r="R1787" s="15">
        <f t="shared" si="217"/>
        <v>494.8</v>
      </c>
      <c r="S1787" s="15">
        <f t="shared" si="218"/>
        <v>398.00000000000006</v>
      </c>
      <c r="T1787" s="17">
        <f t="shared" si="219"/>
        <v>0.44578853046594985</v>
      </c>
      <c r="U1787" s="18">
        <v>1</v>
      </c>
    </row>
    <row r="1788" spans="1:21" ht="15.6" x14ac:dyDescent="0.3">
      <c r="A1788" s="2">
        <v>121</v>
      </c>
      <c r="B1788" s="3">
        <v>46264</v>
      </c>
      <c r="C1788" s="4">
        <f t="shared" si="220"/>
        <v>2026</v>
      </c>
      <c r="D1788" s="5">
        <f t="shared" si="221"/>
        <v>3</v>
      </c>
      <c r="E1788" s="4">
        <f t="shared" si="222"/>
        <v>8</v>
      </c>
      <c r="F1788" s="3" t="str">
        <f t="shared" si="223"/>
        <v>Aug</v>
      </c>
      <c r="G1788" s="4" t="s">
        <v>6</v>
      </c>
      <c r="H1788" s="4" t="s">
        <v>7</v>
      </c>
      <c r="I1788" s="4" t="s">
        <v>28</v>
      </c>
      <c r="J1788" s="4" t="s">
        <v>13</v>
      </c>
      <c r="K1788" s="4" t="s">
        <v>4</v>
      </c>
      <c r="L1788" s="4" t="s">
        <v>5</v>
      </c>
      <c r="M1788" s="6">
        <v>1</v>
      </c>
      <c r="N1788" s="7">
        <v>81.23</v>
      </c>
      <c r="O1788" s="8">
        <v>0.1</v>
      </c>
      <c r="P1788" s="7">
        <v>42.65</v>
      </c>
      <c r="Q1788" s="7">
        <f t="shared" si="216"/>
        <v>73.106999999999999</v>
      </c>
      <c r="R1788" s="7">
        <f t="shared" si="217"/>
        <v>42.65</v>
      </c>
      <c r="S1788" s="7">
        <f t="shared" si="218"/>
        <v>30.457000000000001</v>
      </c>
      <c r="T1788" s="9">
        <f t="shared" si="219"/>
        <v>0.41660853269864723</v>
      </c>
      <c r="U1788" s="10">
        <v>1</v>
      </c>
    </row>
    <row r="1789" spans="1:21" ht="15.6" x14ac:dyDescent="0.3">
      <c r="A1789" s="11">
        <v>618</v>
      </c>
      <c r="B1789" s="12">
        <v>46264</v>
      </c>
      <c r="C1789" s="4">
        <f t="shared" si="220"/>
        <v>2026</v>
      </c>
      <c r="D1789" s="5">
        <f t="shared" si="221"/>
        <v>3</v>
      </c>
      <c r="E1789" s="4">
        <f t="shared" si="222"/>
        <v>8</v>
      </c>
      <c r="F1789" s="3" t="str">
        <f t="shared" si="223"/>
        <v>Aug</v>
      </c>
      <c r="G1789" s="13" t="s">
        <v>6</v>
      </c>
      <c r="H1789" s="13" t="s">
        <v>43</v>
      </c>
      <c r="I1789" s="13" t="s">
        <v>2</v>
      </c>
      <c r="J1789" s="13" t="s">
        <v>16</v>
      </c>
      <c r="K1789" s="13" t="s">
        <v>4</v>
      </c>
      <c r="L1789" s="13" t="s">
        <v>26</v>
      </c>
      <c r="M1789" s="14">
        <v>2</v>
      </c>
      <c r="N1789" s="15">
        <v>41.06</v>
      </c>
      <c r="O1789" s="16">
        <v>0.05</v>
      </c>
      <c r="P1789" s="15">
        <v>16.559999999999999</v>
      </c>
      <c r="Q1789" s="15">
        <f t="shared" si="216"/>
        <v>78.013999999999996</v>
      </c>
      <c r="R1789" s="15">
        <f t="shared" si="217"/>
        <v>33.119999999999997</v>
      </c>
      <c r="S1789" s="15">
        <f t="shared" si="218"/>
        <v>44.893999999999998</v>
      </c>
      <c r="T1789" s="17">
        <f t="shared" si="219"/>
        <v>0.5754608147255621</v>
      </c>
      <c r="U1789" s="18">
        <v>1</v>
      </c>
    </row>
    <row r="1790" spans="1:21" ht="15.6" x14ac:dyDescent="0.3">
      <c r="A1790" s="2">
        <v>2860</v>
      </c>
      <c r="B1790" s="3">
        <v>46264</v>
      </c>
      <c r="C1790" s="4">
        <f t="shared" si="220"/>
        <v>2026</v>
      </c>
      <c r="D1790" s="5">
        <f t="shared" si="221"/>
        <v>3</v>
      </c>
      <c r="E1790" s="4">
        <f t="shared" si="222"/>
        <v>8</v>
      </c>
      <c r="F1790" s="3" t="str">
        <f t="shared" si="223"/>
        <v>Aug</v>
      </c>
      <c r="G1790" s="4" t="s">
        <v>20</v>
      </c>
      <c r="H1790" s="4" t="s">
        <v>31</v>
      </c>
      <c r="I1790" s="4" t="s">
        <v>28</v>
      </c>
      <c r="J1790" s="4" t="s">
        <v>3</v>
      </c>
      <c r="K1790" s="4" t="s">
        <v>9</v>
      </c>
      <c r="L1790" s="4" t="s">
        <v>17</v>
      </c>
      <c r="M1790" s="6">
        <v>1</v>
      </c>
      <c r="N1790" s="7">
        <v>143.49</v>
      </c>
      <c r="O1790" s="8">
        <v>0.1</v>
      </c>
      <c r="P1790" s="7">
        <v>80.72</v>
      </c>
      <c r="Q1790" s="7">
        <f t="shared" si="216"/>
        <v>129.14100000000002</v>
      </c>
      <c r="R1790" s="7">
        <f t="shared" si="217"/>
        <v>80.72</v>
      </c>
      <c r="S1790" s="7">
        <f t="shared" si="218"/>
        <v>48.421000000000021</v>
      </c>
      <c r="T1790" s="9">
        <f t="shared" si="219"/>
        <v>0.3749467636149636</v>
      </c>
      <c r="U1790" s="10">
        <v>1</v>
      </c>
    </row>
    <row r="1791" spans="1:21" ht="15.6" x14ac:dyDescent="0.3">
      <c r="A1791" s="11">
        <v>3768</v>
      </c>
      <c r="B1791" s="12">
        <v>46264</v>
      </c>
      <c r="C1791" s="4">
        <f t="shared" si="220"/>
        <v>2026</v>
      </c>
      <c r="D1791" s="5">
        <f t="shared" si="221"/>
        <v>3</v>
      </c>
      <c r="E1791" s="4">
        <f t="shared" si="222"/>
        <v>8</v>
      </c>
      <c r="F1791" s="3" t="str">
        <f t="shared" si="223"/>
        <v>Aug</v>
      </c>
      <c r="G1791" s="13" t="s">
        <v>11</v>
      </c>
      <c r="H1791" s="13" t="s">
        <v>18</v>
      </c>
      <c r="I1791" s="13" t="s">
        <v>19</v>
      </c>
      <c r="J1791" s="13" t="s">
        <v>13</v>
      </c>
      <c r="K1791" s="13" t="s">
        <v>9</v>
      </c>
      <c r="L1791" s="13" t="s">
        <v>17</v>
      </c>
      <c r="M1791" s="14">
        <v>1</v>
      </c>
      <c r="N1791" s="15">
        <v>143.38</v>
      </c>
      <c r="O1791" s="16">
        <v>0</v>
      </c>
      <c r="P1791" s="15">
        <v>78.37</v>
      </c>
      <c r="Q1791" s="15">
        <f t="shared" si="216"/>
        <v>143.38</v>
      </c>
      <c r="R1791" s="15">
        <f t="shared" si="217"/>
        <v>78.37</v>
      </c>
      <c r="S1791" s="15">
        <f t="shared" si="218"/>
        <v>65.009999999999991</v>
      </c>
      <c r="T1791" s="17">
        <f t="shared" si="219"/>
        <v>0.45341051750592826</v>
      </c>
      <c r="U1791" s="18">
        <v>1</v>
      </c>
    </row>
    <row r="1792" spans="1:21" ht="15.6" x14ac:dyDescent="0.3">
      <c r="A1792" s="2">
        <v>3987</v>
      </c>
      <c r="B1792" s="3">
        <v>46264</v>
      </c>
      <c r="C1792" s="4">
        <f t="shared" si="220"/>
        <v>2026</v>
      </c>
      <c r="D1792" s="5">
        <f t="shared" si="221"/>
        <v>3</v>
      </c>
      <c r="E1792" s="4">
        <f t="shared" si="222"/>
        <v>8</v>
      </c>
      <c r="F1792" s="3" t="str">
        <f t="shared" si="223"/>
        <v>Aug</v>
      </c>
      <c r="G1792" s="4" t="s">
        <v>6</v>
      </c>
      <c r="H1792" s="4" t="s">
        <v>43</v>
      </c>
      <c r="I1792" s="4" t="s">
        <v>28</v>
      </c>
      <c r="J1792" s="4" t="s">
        <v>16</v>
      </c>
      <c r="K1792" s="4" t="s">
        <v>9</v>
      </c>
      <c r="L1792" s="4" t="s">
        <v>17</v>
      </c>
      <c r="M1792" s="6">
        <v>1</v>
      </c>
      <c r="N1792" s="7">
        <v>144.54</v>
      </c>
      <c r="O1792" s="8">
        <v>0</v>
      </c>
      <c r="P1792" s="7">
        <v>78.77</v>
      </c>
      <c r="Q1792" s="7">
        <f t="shared" si="216"/>
        <v>144.54</v>
      </c>
      <c r="R1792" s="7">
        <f t="shared" si="217"/>
        <v>78.77</v>
      </c>
      <c r="S1792" s="7">
        <f t="shared" si="218"/>
        <v>65.77</v>
      </c>
      <c r="T1792" s="9">
        <f t="shared" si="219"/>
        <v>0.45502974955029751</v>
      </c>
      <c r="U1792" s="10">
        <v>1</v>
      </c>
    </row>
    <row r="1793" spans="1:21" ht="15.6" x14ac:dyDescent="0.3">
      <c r="A1793" s="11">
        <v>4990</v>
      </c>
      <c r="B1793" s="12">
        <v>46264</v>
      </c>
      <c r="C1793" s="4">
        <f t="shared" si="220"/>
        <v>2026</v>
      </c>
      <c r="D1793" s="5">
        <f t="shared" si="221"/>
        <v>3</v>
      </c>
      <c r="E1793" s="4">
        <f t="shared" si="222"/>
        <v>8</v>
      </c>
      <c r="F1793" s="3" t="str">
        <f t="shared" si="223"/>
        <v>Aug</v>
      </c>
      <c r="G1793" s="13" t="s">
        <v>20</v>
      </c>
      <c r="H1793" s="13" t="s">
        <v>33</v>
      </c>
      <c r="I1793" s="13" t="s">
        <v>28</v>
      </c>
      <c r="J1793" s="13" t="s">
        <v>3</v>
      </c>
      <c r="K1793" s="13" t="s">
        <v>34</v>
      </c>
      <c r="L1793" s="13" t="s">
        <v>35</v>
      </c>
      <c r="M1793" s="14">
        <v>1</v>
      </c>
      <c r="N1793" s="15">
        <v>40.92</v>
      </c>
      <c r="O1793" s="16">
        <v>0.1</v>
      </c>
      <c r="P1793" s="15">
        <v>14.94</v>
      </c>
      <c r="Q1793" s="15">
        <f t="shared" si="216"/>
        <v>36.828000000000003</v>
      </c>
      <c r="R1793" s="15">
        <f t="shared" si="217"/>
        <v>14.94</v>
      </c>
      <c r="S1793" s="15">
        <f t="shared" si="218"/>
        <v>21.888000000000005</v>
      </c>
      <c r="T1793" s="17">
        <f t="shared" si="219"/>
        <v>0.59433040078201382</v>
      </c>
      <c r="U1793" s="18">
        <v>1</v>
      </c>
    </row>
    <row r="1794" spans="1:21" ht="15.6" x14ac:dyDescent="0.3">
      <c r="A1794" s="2">
        <v>348</v>
      </c>
      <c r="B1794" s="3">
        <v>46265</v>
      </c>
      <c r="C1794" s="4">
        <f t="shared" si="220"/>
        <v>2026</v>
      </c>
      <c r="D1794" s="5">
        <f t="shared" si="221"/>
        <v>3</v>
      </c>
      <c r="E1794" s="4">
        <f t="shared" si="222"/>
        <v>8</v>
      </c>
      <c r="F1794" s="3" t="str">
        <f t="shared" si="223"/>
        <v>Aug</v>
      </c>
      <c r="G1794" s="4" t="s">
        <v>6</v>
      </c>
      <c r="H1794" s="4" t="s">
        <v>43</v>
      </c>
      <c r="I1794" s="4" t="s">
        <v>8</v>
      </c>
      <c r="J1794" s="4" t="s">
        <v>16</v>
      </c>
      <c r="K1794" s="4" t="s">
        <v>9</v>
      </c>
      <c r="L1794" s="4" t="s">
        <v>37</v>
      </c>
      <c r="M1794" s="6">
        <v>5</v>
      </c>
      <c r="N1794" s="7">
        <v>151.21</v>
      </c>
      <c r="O1794" s="8">
        <v>0.15</v>
      </c>
      <c r="P1794" s="7">
        <v>77.12</v>
      </c>
      <c r="Q1794" s="7">
        <f t="shared" ref="Q1794:Q1857" si="224">M1794*N1794*(1-O1794)</f>
        <v>642.64250000000004</v>
      </c>
      <c r="R1794" s="7">
        <f t="shared" ref="R1794:R1857" si="225">M1794*P1794</f>
        <v>385.6</v>
      </c>
      <c r="S1794" s="7">
        <f t="shared" ref="S1794:S1857" si="226">Q1794-R1794</f>
        <v>257.04250000000002</v>
      </c>
      <c r="T1794" s="9">
        <f t="shared" ref="T1794:T1857" si="227">IFERROR(S1794/Q1794,0)</f>
        <v>0.39997743691087967</v>
      </c>
      <c r="U1794" s="10">
        <v>1</v>
      </c>
    </row>
    <row r="1795" spans="1:21" ht="15.6" x14ac:dyDescent="0.3">
      <c r="A1795" s="11">
        <v>1642</v>
      </c>
      <c r="B1795" s="12">
        <v>46265</v>
      </c>
      <c r="C1795" s="4">
        <f t="shared" ref="C1795:C1858" si="228">YEAR(B1795)</f>
        <v>2026</v>
      </c>
      <c r="D1795" s="5">
        <f t="shared" ref="D1795:D1858" si="229">ROUNDUP(MONTH(B1795)/3,0)</f>
        <v>3</v>
      </c>
      <c r="E1795" s="4">
        <f t="shared" ref="E1795:E1858" si="230">MONTH(B1795)</f>
        <v>8</v>
      </c>
      <c r="F1795" s="3" t="str">
        <f t="shared" ref="F1795:F1858" si="231">TEXT(B1795,"MMM")</f>
        <v>Aug</v>
      </c>
      <c r="G1795" s="13" t="s">
        <v>20</v>
      </c>
      <c r="H1795" s="13" t="s">
        <v>33</v>
      </c>
      <c r="I1795" s="13" t="s">
        <v>28</v>
      </c>
      <c r="J1795" s="13" t="s">
        <v>13</v>
      </c>
      <c r="K1795" s="13" t="s">
        <v>34</v>
      </c>
      <c r="L1795" s="13" t="s">
        <v>35</v>
      </c>
      <c r="M1795" s="14">
        <v>1</v>
      </c>
      <c r="N1795" s="15">
        <v>40.770000000000003</v>
      </c>
      <c r="O1795" s="16">
        <v>0</v>
      </c>
      <c r="P1795" s="15">
        <v>15.13</v>
      </c>
      <c r="Q1795" s="15">
        <f t="shared" si="224"/>
        <v>40.770000000000003</v>
      </c>
      <c r="R1795" s="15">
        <f t="shared" si="225"/>
        <v>15.13</v>
      </c>
      <c r="S1795" s="15">
        <f t="shared" si="226"/>
        <v>25.64</v>
      </c>
      <c r="T1795" s="17">
        <f t="shared" si="227"/>
        <v>0.62889379445670834</v>
      </c>
      <c r="U1795" s="18">
        <v>1</v>
      </c>
    </row>
    <row r="1796" spans="1:21" ht="15.6" x14ac:dyDescent="0.3">
      <c r="A1796" s="2">
        <v>2146</v>
      </c>
      <c r="B1796" s="3">
        <v>46265</v>
      </c>
      <c r="C1796" s="4">
        <f t="shared" si="228"/>
        <v>2026</v>
      </c>
      <c r="D1796" s="5">
        <f t="shared" si="229"/>
        <v>3</v>
      </c>
      <c r="E1796" s="4">
        <f t="shared" si="230"/>
        <v>8</v>
      </c>
      <c r="F1796" s="3" t="str">
        <f t="shared" si="231"/>
        <v>Aug</v>
      </c>
      <c r="G1796" s="4" t="s">
        <v>0</v>
      </c>
      <c r="H1796" s="4" t="s">
        <v>1</v>
      </c>
      <c r="I1796" s="4" t="s">
        <v>28</v>
      </c>
      <c r="J1796" s="4" t="s">
        <v>13</v>
      </c>
      <c r="K1796" s="4" t="s">
        <v>34</v>
      </c>
      <c r="L1796" s="4" t="s">
        <v>42</v>
      </c>
      <c r="M1796" s="6">
        <v>1</v>
      </c>
      <c r="N1796" s="7">
        <v>35.47</v>
      </c>
      <c r="O1796" s="8">
        <v>0.05</v>
      </c>
      <c r="P1796" s="7">
        <v>14.1</v>
      </c>
      <c r="Q1796" s="7">
        <f t="shared" si="224"/>
        <v>33.6965</v>
      </c>
      <c r="R1796" s="7">
        <f t="shared" si="225"/>
        <v>14.1</v>
      </c>
      <c r="S1796" s="7">
        <f t="shared" si="226"/>
        <v>19.596499999999999</v>
      </c>
      <c r="T1796" s="9">
        <f t="shared" si="227"/>
        <v>0.58155891561438122</v>
      </c>
      <c r="U1796" s="10">
        <v>1</v>
      </c>
    </row>
    <row r="1797" spans="1:21" ht="15.6" x14ac:dyDescent="0.3">
      <c r="A1797" s="11">
        <v>2629</v>
      </c>
      <c r="B1797" s="12">
        <v>46265</v>
      </c>
      <c r="C1797" s="4">
        <f t="shared" si="228"/>
        <v>2026</v>
      </c>
      <c r="D1797" s="5">
        <f t="shared" si="229"/>
        <v>3</v>
      </c>
      <c r="E1797" s="4">
        <f t="shared" si="230"/>
        <v>8</v>
      </c>
      <c r="F1797" s="3" t="str">
        <f t="shared" si="231"/>
        <v>Aug</v>
      </c>
      <c r="G1797" s="13" t="s">
        <v>20</v>
      </c>
      <c r="H1797" s="13" t="s">
        <v>33</v>
      </c>
      <c r="I1797" s="13" t="s">
        <v>2</v>
      </c>
      <c r="J1797" s="13" t="s">
        <v>3</v>
      </c>
      <c r="K1797" s="13" t="s">
        <v>4</v>
      </c>
      <c r="L1797" s="13" t="s">
        <v>5</v>
      </c>
      <c r="M1797" s="14">
        <v>1</v>
      </c>
      <c r="N1797" s="15">
        <v>81.72</v>
      </c>
      <c r="O1797" s="16">
        <v>0</v>
      </c>
      <c r="P1797" s="15">
        <v>42.38</v>
      </c>
      <c r="Q1797" s="15">
        <f t="shared" si="224"/>
        <v>81.72</v>
      </c>
      <c r="R1797" s="15">
        <f t="shared" si="225"/>
        <v>42.38</v>
      </c>
      <c r="S1797" s="15">
        <f t="shared" si="226"/>
        <v>39.339999999999996</v>
      </c>
      <c r="T1797" s="17">
        <f t="shared" si="227"/>
        <v>0.48139990210474787</v>
      </c>
      <c r="U1797" s="18">
        <v>1</v>
      </c>
    </row>
    <row r="1798" spans="1:21" ht="15.6" x14ac:dyDescent="0.3">
      <c r="A1798" s="2">
        <v>2870</v>
      </c>
      <c r="B1798" s="3">
        <v>46265</v>
      </c>
      <c r="C1798" s="4">
        <f t="shared" si="228"/>
        <v>2026</v>
      </c>
      <c r="D1798" s="5">
        <f t="shared" si="229"/>
        <v>3</v>
      </c>
      <c r="E1798" s="4">
        <f t="shared" si="230"/>
        <v>8</v>
      </c>
      <c r="F1798" s="3" t="str">
        <f t="shared" si="231"/>
        <v>Aug</v>
      </c>
      <c r="G1798" s="4" t="s">
        <v>20</v>
      </c>
      <c r="H1798" s="4" t="s">
        <v>31</v>
      </c>
      <c r="I1798" s="4" t="s">
        <v>2</v>
      </c>
      <c r="J1798" s="4" t="s">
        <v>13</v>
      </c>
      <c r="K1798" s="4" t="s">
        <v>14</v>
      </c>
      <c r="L1798" s="4" t="s">
        <v>32</v>
      </c>
      <c r="M1798" s="6">
        <v>1</v>
      </c>
      <c r="N1798" s="7">
        <v>45.84</v>
      </c>
      <c r="O1798" s="8">
        <v>0</v>
      </c>
      <c r="P1798" s="7">
        <v>17.84</v>
      </c>
      <c r="Q1798" s="7">
        <f t="shared" si="224"/>
        <v>45.84</v>
      </c>
      <c r="R1798" s="7">
        <f t="shared" si="225"/>
        <v>17.84</v>
      </c>
      <c r="S1798" s="7">
        <f t="shared" si="226"/>
        <v>28.000000000000004</v>
      </c>
      <c r="T1798" s="9">
        <f t="shared" si="227"/>
        <v>0.61082024432809778</v>
      </c>
      <c r="U1798" s="10">
        <v>1</v>
      </c>
    </row>
    <row r="1799" spans="1:21" ht="15.6" x14ac:dyDescent="0.3">
      <c r="A1799" s="11">
        <v>2975</v>
      </c>
      <c r="B1799" s="12">
        <v>46265</v>
      </c>
      <c r="C1799" s="4">
        <f t="shared" si="228"/>
        <v>2026</v>
      </c>
      <c r="D1799" s="5">
        <f t="shared" si="229"/>
        <v>3</v>
      </c>
      <c r="E1799" s="4">
        <f t="shared" si="230"/>
        <v>8</v>
      </c>
      <c r="F1799" s="3" t="str">
        <f t="shared" si="231"/>
        <v>Aug</v>
      </c>
      <c r="G1799" s="13" t="s">
        <v>6</v>
      </c>
      <c r="H1799" s="13" t="s">
        <v>43</v>
      </c>
      <c r="I1799" s="13" t="s">
        <v>2</v>
      </c>
      <c r="J1799" s="13" t="s">
        <v>13</v>
      </c>
      <c r="K1799" s="13" t="s">
        <v>14</v>
      </c>
      <c r="L1799" s="13" t="s">
        <v>32</v>
      </c>
      <c r="M1799" s="14">
        <v>1</v>
      </c>
      <c r="N1799" s="15">
        <v>46.59</v>
      </c>
      <c r="O1799" s="16">
        <v>0</v>
      </c>
      <c r="P1799" s="15">
        <v>18.47</v>
      </c>
      <c r="Q1799" s="15">
        <f t="shared" si="224"/>
        <v>46.59</v>
      </c>
      <c r="R1799" s="15">
        <f t="shared" si="225"/>
        <v>18.47</v>
      </c>
      <c r="S1799" s="15">
        <f t="shared" si="226"/>
        <v>28.120000000000005</v>
      </c>
      <c r="T1799" s="17">
        <f t="shared" si="227"/>
        <v>0.60356299635114841</v>
      </c>
      <c r="U1799" s="18">
        <v>1</v>
      </c>
    </row>
    <row r="1800" spans="1:21" ht="15.6" x14ac:dyDescent="0.3">
      <c r="A1800" s="2">
        <v>3163</v>
      </c>
      <c r="B1800" s="3">
        <v>46265</v>
      </c>
      <c r="C1800" s="4">
        <f t="shared" si="228"/>
        <v>2026</v>
      </c>
      <c r="D1800" s="5">
        <f t="shared" si="229"/>
        <v>3</v>
      </c>
      <c r="E1800" s="4">
        <f t="shared" si="230"/>
        <v>8</v>
      </c>
      <c r="F1800" s="3" t="str">
        <f t="shared" si="231"/>
        <v>Aug</v>
      </c>
      <c r="G1800" s="4" t="s">
        <v>0</v>
      </c>
      <c r="H1800" s="4" t="s">
        <v>50</v>
      </c>
      <c r="I1800" s="4" t="s">
        <v>19</v>
      </c>
      <c r="J1800" s="4" t="s">
        <v>16</v>
      </c>
      <c r="K1800" s="4" t="s">
        <v>9</v>
      </c>
      <c r="L1800" s="4" t="s">
        <v>46</v>
      </c>
      <c r="M1800" s="6">
        <v>1</v>
      </c>
      <c r="N1800" s="7">
        <v>69.959999999999994</v>
      </c>
      <c r="O1800" s="8">
        <v>0</v>
      </c>
      <c r="P1800" s="7">
        <v>32.340000000000003</v>
      </c>
      <c r="Q1800" s="7">
        <f t="shared" si="224"/>
        <v>69.959999999999994</v>
      </c>
      <c r="R1800" s="7">
        <f t="shared" si="225"/>
        <v>32.340000000000003</v>
      </c>
      <c r="S1800" s="7">
        <f t="shared" si="226"/>
        <v>37.61999999999999</v>
      </c>
      <c r="T1800" s="9">
        <f t="shared" si="227"/>
        <v>0.53773584905660365</v>
      </c>
      <c r="U1800" s="10">
        <v>1</v>
      </c>
    </row>
    <row r="1801" spans="1:21" ht="15.6" x14ac:dyDescent="0.3">
      <c r="A1801" s="11">
        <v>94</v>
      </c>
      <c r="B1801" s="12">
        <v>46266</v>
      </c>
      <c r="C1801" s="4">
        <f t="shared" si="228"/>
        <v>2026</v>
      </c>
      <c r="D1801" s="5">
        <f t="shared" si="229"/>
        <v>3</v>
      </c>
      <c r="E1801" s="4">
        <f t="shared" si="230"/>
        <v>9</v>
      </c>
      <c r="F1801" s="3" t="str">
        <f t="shared" si="231"/>
        <v>Sep</v>
      </c>
      <c r="G1801" s="13" t="s">
        <v>6</v>
      </c>
      <c r="H1801" s="13" t="s">
        <v>27</v>
      </c>
      <c r="I1801" s="13" t="s">
        <v>19</v>
      </c>
      <c r="J1801" s="13" t="s">
        <v>3</v>
      </c>
      <c r="K1801" s="13" t="s">
        <v>4</v>
      </c>
      <c r="L1801" s="13" t="s">
        <v>22</v>
      </c>
      <c r="M1801" s="14">
        <v>5</v>
      </c>
      <c r="N1801" s="15">
        <v>50.76</v>
      </c>
      <c r="O1801" s="16">
        <v>0</v>
      </c>
      <c r="P1801" s="15">
        <v>22.89</v>
      </c>
      <c r="Q1801" s="15">
        <f t="shared" si="224"/>
        <v>253.79999999999998</v>
      </c>
      <c r="R1801" s="15">
        <f t="shared" si="225"/>
        <v>114.45</v>
      </c>
      <c r="S1801" s="15">
        <f t="shared" si="226"/>
        <v>139.34999999999997</v>
      </c>
      <c r="T1801" s="17">
        <f t="shared" si="227"/>
        <v>0.54905437352245856</v>
      </c>
      <c r="U1801" s="18">
        <v>1</v>
      </c>
    </row>
    <row r="1802" spans="1:21" ht="15.6" x14ac:dyDescent="0.3">
      <c r="A1802" s="2">
        <v>271</v>
      </c>
      <c r="B1802" s="3">
        <v>46266</v>
      </c>
      <c r="C1802" s="4">
        <f t="shared" si="228"/>
        <v>2026</v>
      </c>
      <c r="D1802" s="5">
        <f t="shared" si="229"/>
        <v>3</v>
      </c>
      <c r="E1802" s="4">
        <f t="shared" si="230"/>
        <v>9</v>
      </c>
      <c r="F1802" s="3" t="str">
        <f t="shared" si="231"/>
        <v>Sep</v>
      </c>
      <c r="G1802" s="4" t="s">
        <v>6</v>
      </c>
      <c r="H1802" s="4" t="s">
        <v>43</v>
      </c>
      <c r="I1802" s="4" t="s">
        <v>28</v>
      </c>
      <c r="J1802" s="4" t="s">
        <v>3</v>
      </c>
      <c r="K1802" s="4" t="s">
        <v>9</v>
      </c>
      <c r="L1802" s="4" t="s">
        <v>10</v>
      </c>
      <c r="M1802" s="6">
        <v>1</v>
      </c>
      <c r="N1802" s="7">
        <v>94.29</v>
      </c>
      <c r="O1802" s="8">
        <v>0.1</v>
      </c>
      <c r="P1802" s="7">
        <v>45.12</v>
      </c>
      <c r="Q1802" s="7">
        <f t="shared" si="224"/>
        <v>84.861000000000004</v>
      </c>
      <c r="R1802" s="7">
        <f t="shared" si="225"/>
        <v>45.12</v>
      </c>
      <c r="S1802" s="7">
        <f t="shared" si="226"/>
        <v>39.741000000000007</v>
      </c>
      <c r="T1802" s="9">
        <f t="shared" si="227"/>
        <v>0.46830699614663984</v>
      </c>
      <c r="U1802" s="10">
        <v>1</v>
      </c>
    </row>
    <row r="1803" spans="1:21" ht="15.6" x14ac:dyDescent="0.3">
      <c r="A1803" s="11">
        <v>1481</v>
      </c>
      <c r="B1803" s="12">
        <v>46266</v>
      </c>
      <c r="C1803" s="4">
        <f t="shared" si="228"/>
        <v>2026</v>
      </c>
      <c r="D1803" s="5">
        <f t="shared" si="229"/>
        <v>3</v>
      </c>
      <c r="E1803" s="4">
        <f t="shared" si="230"/>
        <v>9</v>
      </c>
      <c r="F1803" s="3" t="str">
        <f t="shared" si="231"/>
        <v>Sep</v>
      </c>
      <c r="G1803" s="13" t="s">
        <v>6</v>
      </c>
      <c r="H1803" s="13" t="s">
        <v>43</v>
      </c>
      <c r="I1803" s="13" t="s">
        <v>8</v>
      </c>
      <c r="J1803" s="13" t="s">
        <v>16</v>
      </c>
      <c r="K1803" s="13" t="s">
        <v>4</v>
      </c>
      <c r="L1803" s="13" t="s">
        <v>5</v>
      </c>
      <c r="M1803" s="14">
        <v>6</v>
      </c>
      <c r="N1803" s="15">
        <v>81.430000000000007</v>
      </c>
      <c r="O1803" s="16">
        <v>0.05</v>
      </c>
      <c r="P1803" s="15">
        <v>42.24</v>
      </c>
      <c r="Q1803" s="15">
        <f t="shared" si="224"/>
        <v>464.15100000000001</v>
      </c>
      <c r="R1803" s="15">
        <f t="shared" si="225"/>
        <v>253.44</v>
      </c>
      <c r="S1803" s="15">
        <f t="shared" si="226"/>
        <v>210.71100000000001</v>
      </c>
      <c r="T1803" s="17">
        <f t="shared" si="227"/>
        <v>0.45397079829624415</v>
      </c>
      <c r="U1803" s="18">
        <v>1</v>
      </c>
    </row>
    <row r="1804" spans="1:21" ht="15.6" x14ac:dyDescent="0.3">
      <c r="A1804" s="2">
        <v>1663</v>
      </c>
      <c r="B1804" s="3">
        <v>46266</v>
      </c>
      <c r="C1804" s="4">
        <f t="shared" si="228"/>
        <v>2026</v>
      </c>
      <c r="D1804" s="5">
        <f t="shared" si="229"/>
        <v>3</v>
      </c>
      <c r="E1804" s="4">
        <f t="shared" si="230"/>
        <v>9</v>
      </c>
      <c r="F1804" s="3" t="str">
        <f t="shared" si="231"/>
        <v>Sep</v>
      </c>
      <c r="G1804" s="4" t="s">
        <v>11</v>
      </c>
      <c r="H1804" s="4" t="s">
        <v>25</v>
      </c>
      <c r="I1804" s="4" t="s">
        <v>2</v>
      </c>
      <c r="J1804" s="4" t="s">
        <v>3</v>
      </c>
      <c r="K1804" s="4" t="s">
        <v>14</v>
      </c>
      <c r="L1804" s="4" t="s">
        <v>32</v>
      </c>
      <c r="M1804" s="6">
        <v>1</v>
      </c>
      <c r="N1804" s="7">
        <v>45.54</v>
      </c>
      <c r="O1804" s="8">
        <v>0.1</v>
      </c>
      <c r="P1804" s="7">
        <v>18.440000000000001</v>
      </c>
      <c r="Q1804" s="7">
        <f t="shared" si="224"/>
        <v>40.985999999999997</v>
      </c>
      <c r="R1804" s="7">
        <f t="shared" si="225"/>
        <v>18.440000000000001</v>
      </c>
      <c r="S1804" s="7">
        <f t="shared" si="226"/>
        <v>22.545999999999996</v>
      </c>
      <c r="T1804" s="9">
        <f t="shared" si="227"/>
        <v>0.5500902747279558</v>
      </c>
      <c r="U1804" s="10">
        <v>1</v>
      </c>
    </row>
    <row r="1805" spans="1:21" ht="15.6" x14ac:dyDescent="0.3">
      <c r="A1805" s="11">
        <v>2866</v>
      </c>
      <c r="B1805" s="12">
        <v>46266</v>
      </c>
      <c r="C1805" s="4">
        <f t="shared" si="228"/>
        <v>2026</v>
      </c>
      <c r="D1805" s="5">
        <f t="shared" si="229"/>
        <v>3</v>
      </c>
      <c r="E1805" s="4">
        <f t="shared" si="230"/>
        <v>9</v>
      </c>
      <c r="F1805" s="3" t="str">
        <f t="shared" si="231"/>
        <v>Sep</v>
      </c>
      <c r="G1805" s="13" t="s">
        <v>0</v>
      </c>
      <c r="H1805" s="13" t="s">
        <v>50</v>
      </c>
      <c r="I1805" s="13" t="s">
        <v>28</v>
      </c>
      <c r="J1805" s="13" t="s">
        <v>3</v>
      </c>
      <c r="K1805" s="13" t="s">
        <v>9</v>
      </c>
      <c r="L1805" s="13" t="s">
        <v>37</v>
      </c>
      <c r="M1805" s="14">
        <v>2</v>
      </c>
      <c r="N1805" s="15">
        <v>156.63999999999999</v>
      </c>
      <c r="O1805" s="16">
        <v>0.1</v>
      </c>
      <c r="P1805" s="15">
        <v>80.09</v>
      </c>
      <c r="Q1805" s="15">
        <f t="shared" si="224"/>
        <v>281.952</v>
      </c>
      <c r="R1805" s="15">
        <f t="shared" si="225"/>
        <v>160.18</v>
      </c>
      <c r="S1805" s="15">
        <f t="shared" si="226"/>
        <v>121.77199999999999</v>
      </c>
      <c r="T1805" s="17">
        <f t="shared" si="227"/>
        <v>0.43188911587787987</v>
      </c>
      <c r="U1805" s="18">
        <v>1</v>
      </c>
    </row>
    <row r="1806" spans="1:21" ht="15.6" x14ac:dyDescent="0.3">
      <c r="A1806" s="2">
        <v>3288</v>
      </c>
      <c r="B1806" s="3">
        <v>46266</v>
      </c>
      <c r="C1806" s="4">
        <f t="shared" si="228"/>
        <v>2026</v>
      </c>
      <c r="D1806" s="5">
        <f t="shared" si="229"/>
        <v>3</v>
      </c>
      <c r="E1806" s="4">
        <f t="shared" si="230"/>
        <v>9</v>
      </c>
      <c r="F1806" s="3" t="str">
        <f t="shared" si="231"/>
        <v>Sep</v>
      </c>
      <c r="G1806" s="4" t="s">
        <v>20</v>
      </c>
      <c r="H1806" s="4" t="s">
        <v>31</v>
      </c>
      <c r="I1806" s="4" t="s">
        <v>28</v>
      </c>
      <c r="J1806" s="4" t="s">
        <v>16</v>
      </c>
      <c r="K1806" s="4" t="s">
        <v>9</v>
      </c>
      <c r="L1806" s="4" t="s">
        <v>46</v>
      </c>
      <c r="M1806" s="6">
        <v>1</v>
      </c>
      <c r="N1806" s="7">
        <v>72.81</v>
      </c>
      <c r="O1806" s="8">
        <v>0</v>
      </c>
      <c r="P1806" s="7">
        <v>32.299999999999997</v>
      </c>
      <c r="Q1806" s="7">
        <f t="shared" si="224"/>
        <v>72.81</v>
      </c>
      <c r="R1806" s="7">
        <f t="shared" si="225"/>
        <v>32.299999999999997</v>
      </c>
      <c r="S1806" s="7">
        <f t="shared" si="226"/>
        <v>40.510000000000005</v>
      </c>
      <c r="T1806" s="9">
        <f t="shared" si="227"/>
        <v>0.55637961818431536</v>
      </c>
      <c r="U1806" s="10">
        <v>1</v>
      </c>
    </row>
    <row r="1807" spans="1:21" ht="15.6" x14ac:dyDescent="0.3">
      <c r="A1807" s="11">
        <v>3426</v>
      </c>
      <c r="B1807" s="12">
        <v>46266</v>
      </c>
      <c r="C1807" s="4">
        <f t="shared" si="228"/>
        <v>2026</v>
      </c>
      <c r="D1807" s="5">
        <f t="shared" si="229"/>
        <v>3</v>
      </c>
      <c r="E1807" s="4">
        <f t="shared" si="230"/>
        <v>9</v>
      </c>
      <c r="F1807" s="3" t="str">
        <f t="shared" si="231"/>
        <v>Sep</v>
      </c>
      <c r="G1807" s="13" t="s">
        <v>6</v>
      </c>
      <c r="H1807" s="13" t="s">
        <v>41</v>
      </c>
      <c r="I1807" s="13" t="s">
        <v>19</v>
      </c>
      <c r="J1807" s="13" t="s">
        <v>13</v>
      </c>
      <c r="K1807" s="13" t="s">
        <v>23</v>
      </c>
      <c r="L1807" s="13" t="s">
        <v>40</v>
      </c>
      <c r="M1807" s="14">
        <v>6</v>
      </c>
      <c r="N1807" s="15">
        <v>80.319999999999993</v>
      </c>
      <c r="O1807" s="16">
        <v>0</v>
      </c>
      <c r="P1807" s="15">
        <v>38.42</v>
      </c>
      <c r="Q1807" s="15">
        <f t="shared" si="224"/>
        <v>481.91999999999996</v>
      </c>
      <c r="R1807" s="15">
        <f t="shared" si="225"/>
        <v>230.52</v>
      </c>
      <c r="S1807" s="15">
        <f t="shared" si="226"/>
        <v>251.39999999999995</v>
      </c>
      <c r="T1807" s="17">
        <f t="shared" si="227"/>
        <v>0.52166334661354574</v>
      </c>
      <c r="U1807" s="18">
        <v>1</v>
      </c>
    </row>
    <row r="1808" spans="1:21" ht="15.6" x14ac:dyDescent="0.3">
      <c r="A1808" s="2">
        <v>4826</v>
      </c>
      <c r="B1808" s="3">
        <v>46266</v>
      </c>
      <c r="C1808" s="4">
        <f t="shared" si="228"/>
        <v>2026</v>
      </c>
      <c r="D1808" s="5">
        <f t="shared" si="229"/>
        <v>3</v>
      </c>
      <c r="E1808" s="4">
        <f t="shared" si="230"/>
        <v>9</v>
      </c>
      <c r="F1808" s="3" t="str">
        <f t="shared" si="231"/>
        <v>Sep</v>
      </c>
      <c r="G1808" s="4" t="s">
        <v>20</v>
      </c>
      <c r="H1808" s="4" t="s">
        <v>47</v>
      </c>
      <c r="I1808" s="4" t="s">
        <v>19</v>
      </c>
      <c r="J1808" s="4" t="s">
        <v>3</v>
      </c>
      <c r="K1808" s="4" t="s">
        <v>14</v>
      </c>
      <c r="L1808" s="4" t="s">
        <v>48</v>
      </c>
      <c r="M1808" s="6">
        <v>5</v>
      </c>
      <c r="N1808" s="7">
        <v>166.81</v>
      </c>
      <c r="O1808" s="8">
        <v>0.05</v>
      </c>
      <c r="P1808" s="7">
        <v>89.24</v>
      </c>
      <c r="Q1808" s="7">
        <f t="shared" si="224"/>
        <v>792.34749999999997</v>
      </c>
      <c r="R1808" s="7">
        <f t="shared" si="225"/>
        <v>446.2</v>
      </c>
      <c r="S1808" s="7">
        <f t="shared" si="226"/>
        <v>346.14749999999998</v>
      </c>
      <c r="T1808" s="9">
        <f t="shared" si="227"/>
        <v>0.43686324497774021</v>
      </c>
      <c r="U1808" s="10">
        <v>1</v>
      </c>
    </row>
    <row r="1809" spans="1:21" ht="15.6" x14ac:dyDescent="0.3">
      <c r="A1809" s="11">
        <v>662</v>
      </c>
      <c r="B1809" s="12">
        <v>46267</v>
      </c>
      <c r="C1809" s="4">
        <f t="shared" si="228"/>
        <v>2026</v>
      </c>
      <c r="D1809" s="5">
        <f t="shared" si="229"/>
        <v>3</v>
      </c>
      <c r="E1809" s="4">
        <f t="shared" si="230"/>
        <v>9</v>
      </c>
      <c r="F1809" s="3" t="str">
        <f t="shared" si="231"/>
        <v>Sep</v>
      </c>
      <c r="G1809" s="13" t="s">
        <v>20</v>
      </c>
      <c r="H1809" s="13" t="s">
        <v>47</v>
      </c>
      <c r="I1809" s="13" t="s">
        <v>2</v>
      </c>
      <c r="J1809" s="13" t="s">
        <v>13</v>
      </c>
      <c r="K1809" s="13" t="s">
        <v>34</v>
      </c>
      <c r="L1809" s="13" t="s">
        <v>35</v>
      </c>
      <c r="M1809" s="14">
        <v>1</v>
      </c>
      <c r="N1809" s="15">
        <v>40.56</v>
      </c>
      <c r="O1809" s="16">
        <v>0.15</v>
      </c>
      <c r="P1809" s="15">
        <v>14.28</v>
      </c>
      <c r="Q1809" s="15">
        <f t="shared" si="224"/>
        <v>34.475999999999999</v>
      </c>
      <c r="R1809" s="15">
        <f t="shared" si="225"/>
        <v>14.28</v>
      </c>
      <c r="S1809" s="15">
        <f t="shared" si="226"/>
        <v>20.195999999999998</v>
      </c>
      <c r="T1809" s="17">
        <f t="shared" si="227"/>
        <v>0.58579881656804733</v>
      </c>
      <c r="U1809" s="18">
        <v>1</v>
      </c>
    </row>
    <row r="1810" spans="1:21" ht="15.6" x14ac:dyDescent="0.3">
      <c r="A1810" s="2">
        <v>1393</v>
      </c>
      <c r="B1810" s="3">
        <v>46267</v>
      </c>
      <c r="C1810" s="4">
        <f t="shared" si="228"/>
        <v>2026</v>
      </c>
      <c r="D1810" s="5">
        <f t="shared" si="229"/>
        <v>3</v>
      </c>
      <c r="E1810" s="4">
        <f t="shared" si="230"/>
        <v>9</v>
      </c>
      <c r="F1810" s="3" t="str">
        <f t="shared" si="231"/>
        <v>Sep</v>
      </c>
      <c r="G1810" s="4" t="s">
        <v>11</v>
      </c>
      <c r="H1810" s="4" t="s">
        <v>52</v>
      </c>
      <c r="I1810" s="4" t="s">
        <v>2</v>
      </c>
      <c r="J1810" s="4" t="s">
        <v>3</v>
      </c>
      <c r="K1810" s="4" t="s">
        <v>14</v>
      </c>
      <c r="L1810" s="4" t="s">
        <v>48</v>
      </c>
      <c r="M1810" s="6">
        <v>2</v>
      </c>
      <c r="N1810" s="7">
        <v>162.4</v>
      </c>
      <c r="O1810" s="8">
        <v>0.1</v>
      </c>
      <c r="P1810" s="7">
        <v>88.04</v>
      </c>
      <c r="Q1810" s="7">
        <f t="shared" si="224"/>
        <v>292.32</v>
      </c>
      <c r="R1810" s="7">
        <f t="shared" si="225"/>
        <v>176.08</v>
      </c>
      <c r="S1810" s="7">
        <f t="shared" si="226"/>
        <v>116.23999999999998</v>
      </c>
      <c r="T1810" s="9">
        <f t="shared" si="227"/>
        <v>0.39764641488779412</v>
      </c>
      <c r="U1810" s="10">
        <v>1</v>
      </c>
    </row>
    <row r="1811" spans="1:21" ht="15.6" x14ac:dyDescent="0.3">
      <c r="A1811" s="11">
        <v>1568</v>
      </c>
      <c r="B1811" s="12">
        <v>46267</v>
      </c>
      <c r="C1811" s="4">
        <f t="shared" si="228"/>
        <v>2026</v>
      </c>
      <c r="D1811" s="5">
        <f t="shared" si="229"/>
        <v>3</v>
      </c>
      <c r="E1811" s="4">
        <f t="shared" si="230"/>
        <v>9</v>
      </c>
      <c r="F1811" s="3" t="str">
        <f t="shared" si="231"/>
        <v>Sep</v>
      </c>
      <c r="G1811" s="13" t="s">
        <v>0</v>
      </c>
      <c r="H1811" s="13" t="s">
        <v>50</v>
      </c>
      <c r="I1811" s="13" t="s">
        <v>19</v>
      </c>
      <c r="J1811" s="13" t="s">
        <v>3</v>
      </c>
      <c r="K1811" s="13" t="s">
        <v>34</v>
      </c>
      <c r="L1811" s="13" t="s">
        <v>38</v>
      </c>
      <c r="M1811" s="14">
        <v>5</v>
      </c>
      <c r="N1811" s="15">
        <v>123.09</v>
      </c>
      <c r="O1811" s="16">
        <v>0</v>
      </c>
      <c r="P1811" s="15">
        <v>70.3</v>
      </c>
      <c r="Q1811" s="15">
        <f t="shared" si="224"/>
        <v>615.45000000000005</v>
      </c>
      <c r="R1811" s="15">
        <f t="shared" si="225"/>
        <v>351.5</v>
      </c>
      <c r="S1811" s="15">
        <f t="shared" si="226"/>
        <v>263.95000000000005</v>
      </c>
      <c r="T1811" s="17">
        <f t="shared" si="227"/>
        <v>0.42887318222438869</v>
      </c>
      <c r="U1811" s="18">
        <v>1</v>
      </c>
    </row>
    <row r="1812" spans="1:21" ht="15.6" x14ac:dyDescent="0.3">
      <c r="A1812" s="2">
        <v>2428</v>
      </c>
      <c r="B1812" s="3">
        <v>46267</v>
      </c>
      <c r="C1812" s="4">
        <f t="shared" si="228"/>
        <v>2026</v>
      </c>
      <c r="D1812" s="5">
        <f t="shared" si="229"/>
        <v>3</v>
      </c>
      <c r="E1812" s="4">
        <f t="shared" si="230"/>
        <v>9</v>
      </c>
      <c r="F1812" s="3" t="str">
        <f t="shared" si="231"/>
        <v>Sep</v>
      </c>
      <c r="G1812" s="4" t="s">
        <v>6</v>
      </c>
      <c r="H1812" s="4" t="s">
        <v>27</v>
      </c>
      <c r="I1812" s="4" t="s">
        <v>28</v>
      </c>
      <c r="J1812" s="4" t="s">
        <v>13</v>
      </c>
      <c r="K1812" s="4" t="s">
        <v>14</v>
      </c>
      <c r="L1812" s="4" t="s">
        <v>15</v>
      </c>
      <c r="M1812" s="6">
        <v>1</v>
      </c>
      <c r="N1812" s="7">
        <v>36.69</v>
      </c>
      <c r="O1812" s="8">
        <v>0</v>
      </c>
      <c r="P1812" s="7">
        <v>13.92</v>
      </c>
      <c r="Q1812" s="7">
        <f t="shared" si="224"/>
        <v>36.69</v>
      </c>
      <c r="R1812" s="7">
        <f t="shared" si="225"/>
        <v>13.92</v>
      </c>
      <c r="S1812" s="7">
        <f t="shared" si="226"/>
        <v>22.769999999999996</v>
      </c>
      <c r="T1812" s="9">
        <f t="shared" si="227"/>
        <v>0.6206050695012264</v>
      </c>
      <c r="U1812" s="10">
        <v>1</v>
      </c>
    </row>
    <row r="1813" spans="1:21" ht="15.6" x14ac:dyDescent="0.3">
      <c r="A1813" s="11">
        <v>2890</v>
      </c>
      <c r="B1813" s="12">
        <v>46267</v>
      </c>
      <c r="C1813" s="4">
        <f t="shared" si="228"/>
        <v>2026</v>
      </c>
      <c r="D1813" s="5">
        <f t="shared" si="229"/>
        <v>3</v>
      </c>
      <c r="E1813" s="4">
        <f t="shared" si="230"/>
        <v>9</v>
      </c>
      <c r="F1813" s="3" t="str">
        <f t="shared" si="231"/>
        <v>Sep</v>
      </c>
      <c r="G1813" s="13" t="s">
        <v>11</v>
      </c>
      <c r="H1813" s="13" t="s">
        <v>18</v>
      </c>
      <c r="I1813" s="13" t="s">
        <v>2</v>
      </c>
      <c r="J1813" s="13" t="s">
        <v>16</v>
      </c>
      <c r="K1813" s="13" t="s">
        <v>14</v>
      </c>
      <c r="L1813" s="13" t="s">
        <v>44</v>
      </c>
      <c r="M1813" s="14">
        <v>4</v>
      </c>
      <c r="N1813" s="15">
        <v>130.43</v>
      </c>
      <c r="O1813" s="16">
        <v>0</v>
      </c>
      <c r="P1813" s="15">
        <v>66.849999999999994</v>
      </c>
      <c r="Q1813" s="15">
        <f t="shared" si="224"/>
        <v>521.72</v>
      </c>
      <c r="R1813" s="15">
        <f t="shared" si="225"/>
        <v>267.39999999999998</v>
      </c>
      <c r="S1813" s="15">
        <f t="shared" si="226"/>
        <v>254.32000000000005</v>
      </c>
      <c r="T1813" s="17">
        <f t="shared" si="227"/>
        <v>0.48746454036648018</v>
      </c>
      <c r="U1813" s="18">
        <v>1</v>
      </c>
    </row>
    <row r="1814" spans="1:21" ht="15.6" x14ac:dyDescent="0.3">
      <c r="A1814" s="2">
        <v>2108</v>
      </c>
      <c r="B1814" s="3">
        <v>46268</v>
      </c>
      <c r="C1814" s="4">
        <f t="shared" si="228"/>
        <v>2026</v>
      </c>
      <c r="D1814" s="5">
        <f t="shared" si="229"/>
        <v>3</v>
      </c>
      <c r="E1814" s="4">
        <f t="shared" si="230"/>
        <v>9</v>
      </c>
      <c r="F1814" s="3" t="str">
        <f t="shared" si="231"/>
        <v>Sep</v>
      </c>
      <c r="G1814" s="4" t="s">
        <v>6</v>
      </c>
      <c r="H1814" s="4" t="s">
        <v>41</v>
      </c>
      <c r="I1814" s="4" t="s">
        <v>2</v>
      </c>
      <c r="J1814" s="4" t="s">
        <v>3</v>
      </c>
      <c r="K1814" s="4" t="s">
        <v>9</v>
      </c>
      <c r="L1814" s="4" t="s">
        <v>17</v>
      </c>
      <c r="M1814" s="6">
        <v>1</v>
      </c>
      <c r="N1814" s="7">
        <v>146.13999999999999</v>
      </c>
      <c r="O1814" s="8">
        <v>0</v>
      </c>
      <c r="P1814" s="7">
        <v>81.040000000000006</v>
      </c>
      <c r="Q1814" s="7">
        <f t="shared" si="224"/>
        <v>146.13999999999999</v>
      </c>
      <c r="R1814" s="7">
        <f t="shared" si="225"/>
        <v>81.040000000000006</v>
      </c>
      <c r="S1814" s="7">
        <f t="shared" si="226"/>
        <v>65.09999999999998</v>
      </c>
      <c r="T1814" s="9">
        <f t="shared" si="227"/>
        <v>0.44546325441357593</v>
      </c>
      <c r="U1814" s="10">
        <v>1</v>
      </c>
    </row>
    <row r="1815" spans="1:21" ht="15.6" x14ac:dyDescent="0.3">
      <c r="A1815" s="11">
        <v>2340</v>
      </c>
      <c r="B1815" s="12">
        <v>46268</v>
      </c>
      <c r="C1815" s="4">
        <f t="shared" si="228"/>
        <v>2026</v>
      </c>
      <c r="D1815" s="5">
        <f t="shared" si="229"/>
        <v>3</v>
      </c>
      <c r="E1815" s="4">
        <f t="shared" si="230"/>
        <v>9</v>
      </c>
      <c r="F1815" s="3" t="str">
        <f t="shared" si="231"/>
        <v>Sep</v>
      </c>
      <c r="G1815" s="13" t="s">
        <v>6</v>
      </c>
      <c r="H1815" s="13" t="s">
        <v>49</v>
      </c>
      <c r="I1815" s="13" t="s">
        <v>19</v>
      </c>
      <c r="J1815" s="13" t="s">
        <v>13</v>
      </c>
      <c r="K1815" s="13" t="s">
        <v>23</v>
      </c>
      <c r="L1815" s="13" t="s">
        <v>24</v>
      </c>
      <c r="M1815" s="14">
        <v>4</v>
      </c>
      <c r="N1815" s="15">
        <v>332.93</v>
      </c>
      <c r="O1815" s="16">
        <v>0</v>
      </c>
      <c r="P1815" s="15">
        <v>193.56</v>
      </c>
      <c r="Q1815" s="15">
        <f t="shared" si="224"/>
        <v>1331.72</v>
      </c>
      <c r="R1815" s="15">
        <f t="shared" si="225"/>
        <v>774.24</v>
      </c>
      <c r="S1815" s="15">
        <f t="shared" si="226"/>
        <v>557.48</v>
      </c>
      <c r="T1815" s="17">
        <f t="shared" si="227"/>
        <v>0.41861652599645571</v>
      </c>
      <c r="U1815" s="18">
        <v>1</v>
      </c>
    </row>
    <row r="1816" spans="1:21" ht="15.6" x14ac:dyDescent="0.3">
      <c r="A1816" s="2">
        <v>3078</v>
      </c>
      <c r="B1816" s="3">
        <v>46268</v>
      </c>
      <c r="C1816" s="4">
        <f t="shared" si="228"/>
        <v>2026</v>
      </c>
      <c r="D1816" s="5">
        <f t="shared" si="229"/>
        <v>3</v>
      </c>
      <c r="E1816" s="4">
        <f t="shared" si="230"/>
        <v>9</v>
      </c>
      <c r="F1816" s="3" t="str">
        <f t="shared" si="231"/>
        <v>Sep</v>
      </c>
      <c r="G1816" s="4" t="s">
        <v>6</v>
      </c>
      <c r="H1816" s="4" t="s">
        <v>49</v>
      </c>
      <c r="I1816" s="4" t="s">
        <v>19</v>
      </c>
      <c r="J1816" s="4" t="s">
        <v>16</v>
      </c>
      <c r="K1816" s="4" t="s">
        <v>23</v>
      </c>
      <c r="L1816" s="4" t="s">
        <v>51</v>
      </c>
      <c r="M1816" s="6">
        <v>4</v>
      </c>
      <c r="N1816" s="7">
        <v>122.43</v>
      </c>
      <c r="O1816" s="8">
        <v>0</v>
      </c>
      <c r="P1816" s="7">
        <v>61.5</v>
      </c>
      <c r="Q1816" s="7">
        <f t="shared" si="224"/>
        <v>489.72</v>
      </c>
      <c r="R1816" s="7">
        <f t="shared" si="225"/>
        <v>246</v>
      </c>
      <c r="S1816" s="7">
        <f t="shared" si="226"/>
        <v>243.72000000000003</v>
      </c>
      <c r="T1816" s="9">
        <f t="shared" si="227"/>
        <v>0.49767213918157316</v>
      </c>
      <c r="U1816" s="10">
        <v>1</v>
      </c>
    </row>
    <row r="1817" spans="1:21" ht="15.6" x14ac:dyDescent="0.3">
      <c r="A1817" s="11">
        <v>3575</v>
      </c>
      <c r="B1817" s="12">
        <v>46268</v>
      </c>
      <c r="C1817" s="4">
        <f t="shared" si="228"/>
        <v>2026</v>
      </c>
      <c r="D1817" s="5">
        <f t="shared" si="229"/>
        <v>3</v>
      </c>
      <c r="E1817" s="4">
        <f t="shared" si="230"/>
        <v>9</v>
      </c>
      <c r="F1817" s="3" t="str">
        <f t="shared" si="231"/>
        <v>Sep</v>
      </c>
      <c r="G1817" s="13" t="s">
        <v>11</v>
      </c>
      <c r="H1817" s="13" t="s">
        <v>12</v>
      </c>
      <c r="I1817" s="13" t="s">
        <v>28</v>
      </c>
      <c r="J1817" s="13" t="s">
        <v>3</v>
      </c>
      <c r="K1817" s="13" t="s">
        <v>4</v>
      </c>
      <c r="L1817" s="13" t="s">
        <v>5</v>
      </c>
      <c r="M1817" s="14">
        <v>3</v>
      </c>
      <c r="N1817" s="15">
        <v>81.12</v>
      </c>
      <c r="O1817" s="16">
        <v>0.1</v>
      </c>
      <c r="P1817" s="15">
        <v>41.78</v>
      </c>
      <c r="Q1817" s="15">
        <f t="shared" si="224"/>
        <v>219.02400000000003</v>
      </c>
      <c r="R1817" s="15">
        <f t="shared" si="225"/>
        <v>125.34</v>
      </c>
      <c r="S1817" s="15">
        <f t="shared" si="226"/>
        <v>93.684000000000026</v>
      </c>
      <c r="T1817" s="17">
        <f t="shared" si="227"/>
        <v>0.42773394696471628</v>
      </c>
      <c r="U1817" s="18">
        <v>1</v>
      </c>
    </row>
    <row r="1818" spans="1:21" ht="15.6" x14ac:dyDescent="0.3">
      <c r="A1818" s="2">
        <v>3700</v>
      </c>
      <c r="B1818" s="3">
        <v>46268</v>
      </c>
      <c r="C1818" s="4">
        <f t="shared" si="228"/>
        <v>2026</v>
      </c>
      <c r="D1818" s="5">
        <f t="shared" si="229"/>
        <v>3</v>
      </c>
      <c r="E1818" s="4">
        <f t="shared" si="230"/>
        <v>9</v>
      </c>
      <c r="F1818" s="3" t="str">
        <f t="shared" si="231"/>
        <v>Sep</v>
      </c>
      <c r="G1818" s="4" t="s">
        <v>6</v>
      </c>
      <c r="H1818" s="4" t="s">
        <v>49</v>
      </c>
      <c r="I1818" s="4" t="s">
        <v>2</v>
      </c>
      <c r="J1818" s="4" t="s">
        <v>3</v>
      </c>
      <c r="K1818" s="4" t="s">
        <v>14</v>
      </c>
      <c r="L1818" s="4" t="s">
        <v>48</v>
      </c>
      <c r="M1818" s="6">
        <v>1</v>
      </c>
      <c r="N1818" s="7">
        <v>168.54</v>
      </c>
      <c r="O1818" s="8">
        <v>0.05</v>
      </c>
      <c r="P1818" s="7">
        <v>87.82</v>
      </c>
      <c r="Q1818" s="7">
        <f t="shared" si="224"/>
        <v>160.11299999999997</v>
      </c>
      <c r="R1818" s="7">
        <f t="shared" si="225"/>
        <v>87.82</v>
      </c>
      <c r="S1818" s="7">
        <f t="shared" si="226"/>
        <v>72.292999999999978</v>
      </c>
      <c r="T1818" s="9">
        <f t="shared" si="227"/>
        <v>0.45151236938911887</v>
      </c>
      <c r="U1818" s="10">
        <v>1</v>
      </c>
    </row>
    <row r="1819" spans="1:21" ht="15.6" x14ac:dyDescent="0.3">
      <c r="A1819" s="11">
        <v>3762</v>
      </c>
      <c r="B1819" s="12">
        <v>46268</v>
      </c>
      <c r="C1819" s="4">
        <f t="shared" si="228"/>
        <v>2026</v>
      </c>
      <c r="D1819" s="5">
        <f t="shared" si="229"/>
        <v>3</v>
      </c>
      <c r="E1819" s="4">
        <f t="shared" si="230"/>
        <v>9</v>
      </c>
      <c r="F1819" s="3" t="str">
        <f t="shared" si="231"/>
        <v>Sep</v>
      </c>
      <c r="G1819" s="13" t="s">
        <v>0</v>
      </c>
      <c r="H1819" s="13" t="s">
        <v>1</v>
      </c>
      <c r="I1819" s="13" t="s">
        <v>19</v>
      </c>
      <c r="J1819" s="13" t="s">
        <v>13</v>
      </c>
      <c r="K1819" s="13" t="s">
        <v>4</v>
      </c>
      <c r="L1819" s="13" t="s">
        <v>26</v>
      </c>
      <c r="M1819" s="14">
        <v>4</v>
      </c>
      <c r="N1819" s="15">
        <v>39.61</v>
      </c>
      <c r="O1819" s="16">
        <v>0.1</v>
      </c>
      <c r="P1819" s="15">
        <v>16.829999999999998</v>
      </c>
      <c r="Q1819" s="15">
        <f t="shared" si="224"/>
        <v>142.596</v>
      </c>
      <c r="R1819" s="15">
        <f t="shared" si="225"/>
        <v>67.319999999999993</v>
      </c>
      <c r="S1819" s="15">
        <f t="shared" si="226"/>
        <v>75.27600000000001</v>
      </c>
      <c r="T1819" s="17">
        <f t="shared" si="227"/>
        <v>0.52789699570815452</v>
      </c>
      <c r="U1819" s="18">
        <v>1</v>
      </c>
    </row>
    <row r="1820" spans="1:21" ht="15.6" x14ac:dyDescent="0.3">
      <c r="A1820" s="2">
        <v>2790</v>
      </c>
      <c r="B1820" s="3">
        <v>46269</v>
      </c>
      <c r="C1820" s="4">
        <f t="shared" si="228"/>
        <v>2026</v>
      </c>
      <c r="D1820" s="5">
        <f t="shared" si="229"/>
        <v>3</v>
      </c>
      <c r="E1820" s="4">
        <f t="shared" si="230"/>
        <v>9</v>
      </c>
      <c r="F1820" s="3" t="str">
        <f t="shared" si="231"/>
        <v>Sep</v>
      </c>
      <c r="G1820" s="4" t="s">
        <v>20</v>
      </c>
      <c r="H1820" s="4" t="s">
        <v>33</v>
      </c>
      <c r="I1820" s="4" t="s">
        <v>2</v>
      </c>
      <c r="J1820" s="4" t="s">
        <v>3</v>
      </c>
      <c r="K1820" s="4" t="s">
        <v>34</v>
      </c>
      <c r="L1820" s="4" t="s">
        <v>35</v>
      </c>
      <c r="M1820" s="6">
        <v>1</v>
      </c>
      <c r="N1820" s="7">
        <v>39.85</v>
      </c>
      <c r="O1820" s="8">
        <v>0.1</v>
      </c>
      <c r="P1820" s="7">
        <v>14.96</v>
      </c>
      <c r="Q1820" s="7">
        <f t="shared" si="224"/>
        <v>35.865000000000002</v>
      </c>
      <c r="R1820" s="7">
        <f t="shared" si="225"/>
        <v>14.96</v>
      </c>
      <c r="S1820" s="7">
        <f t="shared" si="226"/>
        <v>20.905000000000001</v>
      </c>
      <c r="T1820" s="9">
        <f t="shared" si="227"/>
        <v>0.58288024536456151</v>
      </c>
      <c r="U1820" s="10">
        <v>1</v>
      </c>
    </row>
    <row r="1821" spans="1:21" ht="15.6" x14ac:dyDescent="0.3">
      <c r="A1821" s="11">
        <v>4149</v>
      </c>
      <c r="B1821" s="12">
        <v>46269</v>
      </c>
      <c r="C1821" s="4">
        <f t="shared" si="228"/>
        <v>2026</v>
      </c>
      <c r="D1821" s="5">
        <f t="shared" si="229"/>
        <v>3</v>
      </c>
      <c r="E1821" s="4">
        <f t="shared" si="230"/>
        <v>9</v>
      </c>
      <c r="F1821" s="3" t="str">
        <f t="shared" si="231"/>
        <v>Sep</v>
      </c>
      <c r="G1821" s="13" t="s">
        <v>20</v>
      </c>
      <c r="H1821" s="13" t="s">
        <v>33</v>
      </c>
      <c r="I1821" s="13" t="s">
        <v>2</v>
      </c>
      <c r="J1821" s="13" t="s">
        <v>13</v>
      </c>
      <c r="K1821" s="13" t="s">
        <v>34</v>
      </c>
      <c r="L1821" s="13" t="s">
        <v>35</v>
      </c>
      <c r="M1821" s="14">
        <v>1</v>
      </c>
      <c r="N1821" s="15">
        <v>40.51</v>
      </c>
      <c r="O1821" s="16">
        <v>0.05</v>
      </c>
      <c r="P1821" s="15">
        <v>14.7</v>
      </c>
      <c r="Q1821" s="15">
        <f t="shared" si="224"/>
        <v>38.484499999999997</v>
      </c>
      <c r="R1821" s="15">
        <f t="shared" si="225"/>
        <v>14.7</v>
      </c>
      <c r="S1821" s="15">
        <f t="shared" si="226"/>
        <v>23.784499999999998</v>
      </c>
      <c r="T1821" s="17">
        <f t="shared" si="227"/>
        <v>0.6180280372617547</v>
      </c>
      <c r="U1821" s="18">
        <v>1</v>
      </c>
    </row>
    <row r="1822" spans="1:21" ht="15.6" x14ac:dyDescent="0.3">
      <c r="A1822" s="2">
        <v>1955</v>
      </c>
      <c r="B1822" s="3">
        <v>46270</v>
      </c>
      <c r="C1822" s="4">
        <f t="shared" si="228"/>
        <v>2026</v>
      </c>
      <c r="D1822" s="5">
        <f t="shared" si="229"/>
        <v>3</v>
      </c>
      <c r="E1822" s="4">
        <f t="shared" si="230"/>
        <v>9</v>
      </c>
      <c r="F1822" s="3" t="str">
        <f t="shared" si="231"/>
        <v>Sep</v>
      </c>
      <c r="G1822" s="4" t="s">
        <v>6</v>
      </c>
      <c r="H1822" s="4" t="s">
        <v>43</v>
      </c>
      <c r="I1822" s="4" t="s">
        <v>2</v>
      </c>
      <c r="J1822" s="4" t="s">
        <v>3</v>
      </c>
      <c r="K1822" s="4" t="s">
        <v>23</v>
      </c>
      <c r="L1822" s="4" t="s">
        <v>51</v>
      </c>
      <c r="M1822" s="6">
        <v>1</v>
      </c>
      <c r="N1822" s="7">
        <v>121.59</v>
      </c>
      <c r="O1822" s="8">
        <v>0</v>
      </c>
      <c r="P1822" s="7">
        <v>62.44</v>
      </c>
      <c r="Q1822" s="7">
        <f t="shared" si="224"/>
        <v>121.59</v>
      </c>
      <c r="R1822" s="7">
        <f t="shared" si="225"/>
        <v>62.44</v>
      </c>
      <c r="S1822" s="7">
        <f t="shared" si="226"/>
        <v>59.150000000000006</v>
      </c>
      <c r="T1822" s="9">
        <f t="shared" si="227"/>
        <v>0.4864709268854347</v>
      </c>
      <c r="U1822" s="10">
        <v>1</v>
      </c>
    </row>
    <row r="1823" spans="1:21" ht="15.6" x14ac:dyDescent="0.3">
      <c r="A1823" s="11">
        <v>2077</v>
      </c>
      <c r="B1823" s="12">
        <v>46270</v>
      </c>
      <c r="C1823" s="4">
        <f t="shared" si="228"/>
        <v>2026</v>
      </c>
      <c r="D1823" s="5">
        <f t="shared" si="229"/>
        <v>3</v>
      </c>
      <c r="E1823" s="4">
        <f t="shared" si="230"/>
        <v>9</v>
      </c>
      <c r="F1823" s="3" t="str">
        <f t="shared" si="231"/>
        <v>Sep</v>
      </c>
      <c r="G1823" s="13" t="s">
        <v>20</v>
      </c>
      <c r="H1823" s="13" t="s">
        <v>33</v>
      </c>
      <c r="I1823" s="13" t="s">
        <v>8</v>
      </c>
      <c r="J1823" s="13" t="s">
        <v>16</v>
      </c>
      <c r="K1823" s="13" t="s">
        <v>9</v>
      </c>
      <c r="L1823" s="13" t="s">
        <v>37</v>
      </c>
      <c r="M1823" s="14">
        <v>4</v>
      </c>
      <c r="N1823" s="15">
        <v>152.99</v>
      </c>
      <c r="O1823" s="16">
        <v>0.15</v>
      </c>
      <c r="P1823" s="15">
        <v>77.12</v>
      </c>
      <c r="Q1823" s="15">
        <f t="shared" si="224"/>
        <v>520.16600000000005</v>
      </c>
      <c r="R1823" s="15">
        <f t="shared" si="225"/>
        <v>308.48</v>
      </c>
      <c r="S1823" s="15">
        <f t="shared" si="226"/>
        <v>211.68600000000004</v>
      </c>
      <c r="T1823" s="17">
        <f t="shared" si="227"/>
        <v>0.40695854784818697</v>
      </c>
      <c r="U1823" s="18">
        <v>1</v>
      </c>
    </row>
    <row r="1824" spans="1:21" ht="15.6" x14ac:dyDescent="0.3">
      <c r="A1824" s="2">
        <v>2879</v>
      </c>
      <c r="B1824" s="3">
        <v>46270</v>
      </c>
      <c r="C1824" s="4">
        <f t="shared" si="228"/>
        <v>2026</v>
      </c>
      <c r="D1824" s="5">
        <f t="shared" si="229"/>
        <v>3</v>
      </c>
      <c r="E1824" s="4">
        <f t="shared" si="230"/>
        <v>9</v>
      </c>
      <c r="F1824" s="3" t="str">
        <f t="shared" si="231"/>
        <v>Sep</v>
      </c>
      <c r="G1824" s="4" t="s">
        <v>11</v>
      </c>
      <c r="H1824" s="4" t="s">
        <v>39</v>
      </c>
      <c r="I1824" s="4" t="s">
        <v>2</v>
      </c>
      <c r="J1824" s="4" t="s">
        <v>16</v>
      </c>
      <c r="K1824" s="4" t="s">
        <v>14</v>
      </c>
      <c r="L1824" s="4" t="s">
        <v>15</v>
      </c>
      <c r="M1824" s="6">
        <v>3</v>
      </c>
      <c r="N1824" s="7">
        <v>36.19</v>
      </c>
      <c r="O1824" s="8">
        <v>0.1</v>
      </c>
      <c r="P1824" s="7">
        <v>13.97</v>
      </c>
      <c r="Q1824" s="7">
        <f t="shared" si="224"/>
        <v>97.712999999999994</v>
      </c>
      <c r="R1824" s="7">
        <f t="shared" si="225"/>
        <v>41.910000000000004</v>
      </c>
      <c r="S1824" s="7">
        <f t="shared" si="226"/>
        <v>55.80299999999999</v>
      </c>
      <c r="T1824" s="9">
        <f t="shared" si="227"/>
        <v>0.57109084768659235</v>
      </c>
      <c r="U1824" s="10">
        <v>1</v>
      </c>
    </row>
    <row r="1825" spans="1:21" ht="15.6" x14ac:dyDescent="0.3">
      <c r="A1825" s="11">
        <v>3353</v>
      </c>
      <c r="B1825" s="12">
        <v>46270</v>
      </c>
      <c r="C1825" s="4">
        <f t="shared" si="228"/>
        <v>2026</v>
      </c>
      <c r="D1825" s="5">
        <f t="shared" si="229"/>
        <v>3</v>
      </c>
      <c r="E1825" s="4">
        <f t="shared" si="230"/>
        <v>9</v>
      </c>
      <c r="F1825" s="3" t="str">
        <f t="shared" si="231"/>
        <v>Sep</v>
      </c>
      <c r="G1825" s="13" t="s">
        <v>11</v>
      </c>
      <c r="H1825" s="13" t="s">
        <v>52</v>
      </c>
      <c r="I1825" s="13" t="s">
        <v>19</v>
      </c>
      <c r="J1825" s="13" t="s">
        <v>13</v>
      </c>
      <c r="K1825" s="13" t="s">
        <v>9</v>
      </c>
      <c r="L1825" s="13" t="s">
        <v>17</v>
      </c>
      <c r="M1825" s="14">
        <v>2</v>
      </c>
      <c r="N1825" s="15">
        <v>142.44</v>
      </c>
      <c r="O1825" s="16">
        <v>0</v>
      </c>
      <c r="P1825" s="15">
        <v>77.33</v>
      </c>
      <c r="Q1825" s="15">
        <f t="shared" si="224"/>
        <v>284.88</v>
      </c>
      <c r="R1825" s="15">
        <f t="shared" si="225"/>
        <v>154.66</v>
      </c>
      <c r="S1825" s="15">
        <f t="shared" si="226"/>
        <v>130.22</v>
      </c>
      <c r="T1825" s="17">
        <f t="shared" si="227"/>
        <v>0.45710474585790506</v>
      </c>
      <c r="U1825" s="18">
        <v>1</v>
      </c>
    </row>
    <row r="1826" spans="1:21" ht="15.6" x14ac:dyDescent="0.3">
      <c r="A1826" s="2">
        <v>3514</v>
      </c>
      <c r="B1826" s="3">
        <v>46270</v>
      </c>
      <c r="C1826" s="4">
        <f t="shared" si="228"/>
        <v>2026</v>
      </c>
      <c r="D1826" s="5">
        <f t="shared" si="229"/>
        <v>3</v>
      </c>
      <c r="E1826" s="4">
        <f t="shared" si="230"/>
        <v>9</v>
      </c>
      <c r="F1826" s="3" t="str">
        <f t="shared" si="231"/>
        <v>Sep</v>
      </c>
      <c r="G1826" s="4" t="s">
        <v>6</v>
      </c>
      <c r="H1826" s="4" t="s">
        <v>27</v>
      </c>
      <c r="I1826" s="4" t="s">
        <v>2</v>
      </c>
      <c r="J1826" s="4" t="s">
        <v>13</v>
      </c>
      <c r="K1826" s="4" t="s">
        <v>14</v>
      </c>
      <c r="L1826" s="4" t="s">
        <v>44</v>
      </c>
      <c r="M1826" s="6">
        <v>2</v>
      </c>
      <c r="N1826" s="7">
        <v>133.81</v>
      </c>
      <c r="O1826" s="8">
        <v>0</v>
      </c>
      <c r="P1826" s="7">
        <v>66.78</v>
      </c>
      <c r="Q1826" s="7">
        <f t="shared" si="224"/>
        <v>267.62</v>
      </c>
      <c r="R1826" s="7">
        <f t="shared" si="225"/>
        <v>133.56</v>
      </c>
      <c r="S1826" s="7">
        <f t="shared" si="226"/>
        <v>134.06</v>
      </c>
      <c r="T1826" s="9">
        <f t="shared" si="227"/>
        <v>0.5009341603766535</v>
      </c>
      <c r="U1826" s="10">
        <v>1</v>
      </c>
    </row>
    <row r="1827" spans="1:21" ht="15.6" x14ac:dyDescent="0.3">
      <c r="A1827" s="11">
        <v>3964</v>
      </c>
      <c r="B1827" s="12">
        <v>46270</v>
      </c>
      <c r="C1827" s="4">
        <f t="shared" si="228"/>
        <v>2026</v>
      </c>
      <c r="D1827" s="5">
        <f t="shared" si="229"/>
        <v>3</v>
      </c>
      <c r="E1827" s="4">
        <f t="shared" si="230"/>
        <v>9</v>
      </c>
      <c r="F1827" s="3" t="str">
        <f t="shared" si="231"/>
        <v>Sep</v>
      </c>
      <c r="G1827" s="13" t="s">
        <v>6</v>
      </c>
      <c r="H1827" s="13" t="s">
        <v>43</v>
      </c>
      <c r="I1827" s="13" t="s">
        <v>19</v>
      </c>
      <c r="J1827" s="13" t="s">
        <v>13</v>
      </c>
      <c r="K1827" s="13" t="s">
        <v>34</v>
      </c>
      <c r="L1827" s="13" t="s">
        <v>35</v>
      </c>
      <c r="M1827" s="14">
        <v>2</v>
      </c>
      <c r="N1827" s="15">
        <v>40.49</v>
      </c>
      <c r="O1827" s="16">
        <v>0.15</v>
      </c>
      <c r="P1827" s="15">
        <v>14.32</v>
      </c>
      <c r="Q1827" s="15">
        <f t="shared" si="224"/>
        <v>68.832999999999998</v>
      </c>
      <c r="R1827" s="15">
        <f t="shared" si="225"/>
        <v>28.64</v>
      </c>
      <c r="S1827" s="15">
        <f t="shared" si="226"/>
        <v>40.192999999999998</v>
      </c>
      <c r="T1827" s="17">
        <f t="shared" si="227"/>
        <v>0.58392050324698908</v>
      </c>
      <c r="U1827" s="18">
        <v>1</v>
      </c>
    </row>
    <row r="1828" spans="1:21" ht="15.6" x14ac:dyDescent="0.3">
      <c r="A1828" s="2">
        <v>4599</v>
      </c>
      <c r="B1828" s="3">
        <v>46270</v>
      </c>
      <c r="C1828" s="4">
        <f t="shared" si="228"/>
        <v>2026</v>
      </c>
      <c r="D1828" s="5">
        <f t="shared" si="229"/>
        <v>3</v>
      </c>
      <c r="E1828" s="4">
        <f t="shared" si="230"/>
        <v>9</v>
      </c>
      <c r="F1828" s="3" t="str">
        <f t="shared" si="231"/>
        <v>Sep</v>
      </c>
      <c r="G1828" s="4" t="s">
        <v>11</v>
      </c>
      <c r="H1828" s="4" t="s">
        <v>12</v>
      </c>
      <c r="I1828" s="4" t="s">
        <v>2</v>
      </c>
      <c r="J1828" s="4" t="s">
        <v>16</v>
      </c>
      <c r="K1828" s="4" t="s">
        <v>23</v>
      </c>
      <c r="L1828" s="4" t="s">
        <v>29</v>
      </c>
      <c r="M1828" s="6">
        <v>4</v>
      </c>
      <c r="N1828" s="7">
        <v>198.1</v>
      </c>
      <c r="O1828" s="8">
        <v>0</v>
      </c>
      <c r="P1828" s="7">
        <v>101.61</v>
      </c>
      <c r="Q1828" s="7">
        <f t="shared" si="224"/>
        <v>792.4</v>
      </c>
      <c r="R1828" s="7">
        <f t="shared" si="225"/>
        <v>406.44</v>
      </c>
      <c r="S1828" s="7">
        <f t="shared" si="226"/>
        <v>385.96</v>
      </c>
      <c r="T1828" s="9">
        <f t="shared" si="227"/>
        <v>0.48707723372034323</v>
      </c>
      <c r="U1828" s="10">
        <v>1</v>
      </c>
    </row>
    <row r="1829" spans="1:21" ht="15.6" x14ac:dyDescent="0.3">
      <c r="A1829" s="11">
        <v>5030</v>
      </c>
      <c r="B1829" s="12">
        <v>46270</v>
      </c>
      <c r="C1829" s="4">
        <f t="shared" si="228"/>
        <v>2026</v>
      </c>
      <c r="D1829" s="5">
        <f t="shared" si="229"/>
        <v>3</v>
      </c>
      <c r="E1829" s="4">
        <f t="shared" si="230"/>
        <v>9</v>
      </c>
      <c r="F1829" s="3" t="str">
        <f t="shared" si="231"/>
        <v>Sep</v>
      </c>
      <c r="G1829" s="13" t="s">
        <v>6</v>
      </c>
      <c r="H1829" s="13" t="s">
        <v>43</v>
      </c>
      <c r="I1829" s="13" t="s">
        <v>19</v>
      </c>
      <c r="J1829" s="13" t="s">
        <v>13</v>
      </c>
      <c r="K1829" s="13" t="s">
        <v>4</v>
      </c>
      <c r="L1829" s="13" t="s">
        <v>5</v>
      </c>
      <c r="M1829" s="14">
        <v>1</v>
      </c>
      <c r="N1829" s="15">
        <v>83.73</v>
      </c>
      <c r="O1829" s="16">
        <v>0.15</v>
      </c>
      <c r="P1829" s="15">
        <v>43.34</v>
      </c>
      <c r="Q1829" s="15">
        <f t="shared" si="224"/>
        <v>71.170500000000004</v>
      </c>
      <c r="R1829" s="15">
        <f t="shared" si="225"/>
        <v>43.34</v>
      </c>
      <c r="S1829" s="15">
        <f t="shared" si="226"/>
        <v>27.830500000000001</v>
      </c>
      <c r="T1829" s="17">
        <f t="shared" si="227"/>
        <v>0.39103982689457006</v>
      </c>
      <c r="U1829" s="18">
        <v>1</v>
      </c>
    </row>
    <row r="1830" spans="1:21" ht="15.6" x14ac:dyDescent="0.3">
      <c r="A1830" s="2">
        <v>1593</v>
      </c>
      <c r="B1830" s="3">
        <v>46271</v>
      </c>
      <c r="C1830" s="4">
        <f t="shared" si="228"/>
        <v>2026</v>
      </c>
      <c r="D1830" s="5">
        <f t="shared" si="229"/>
        <v>3</v>
      </c>
      <c r="E1830" s="4">
        <f t="shared" si="230"/>
        <v>9</v>
      </c>
      <c r="F1830" s="3" t="str">
        <f t="shared" si="231"/>
        <v>Sep</v>
      </c>
      <c r="G1830" s="4" t="s">
        <v>6</v>
      </c>
      <c r="H1830" s="4" t="s">
        <v>49</v>
      </c>
      <c r="I1830" s="4" t="s">
        <v>19</v>
      </c>
      <c r="J1830" s="4" t="s">
        <v>13</v>
      </c>
      <c r="K1830" s="4" t="s">
        <v>23</v>
      </c>
      <c r="L1830" s="4" t="s">
        <v>29</v>
      </c>
      <c r="M1830" s="6">
        <v>2</v>
      </c>
      <c r="N1830" s="7">
        <v>194.92</v>
      </c>
      <c r="O1830" s="8">
        <v>0</v>
      </c>
      <c r="P1830" s="7">
        <v>102.66</v>
      </c>
      <c r="Q1830" s="7">
        <f t="shared" si="224"/>
        <v>389.84</v>
      </c>
      <c r="R1830" s="7">
        <f t="shared" si="225"/>
        <v>205.32</v>
      </c>
      <c r="S1830" s="7">
        <f t="shared" si="226"/>
        <v>184.51999999999998</v>
      </c>
      <c r="T1830" s="9">
        <f t="shared" si="227"/>
        <v>0.47332238867227577</v>
      </c>
      <c r="U1830" s="10">
        <v>1</v>
      </c>
    </row>
    <row r="1831" spans="1:21" ht="15.6" x14ac:dyDescent="0.3">
      <c r="A1831" s="11">
        <v>1818</v>
      </c>
      <c r="B1831" s="12">
        <v>46271</v>
      </c>
      <c r="C1831" s="4">
        <f t="shared" si="228"/>
        <v>2026</v>
      </c>
      <c r="D1831" s="5">
        <f t="shared" si="229"/>
        <v>3</v>
      </c>
      <c r="E1831" s="4">
        <f t="shared" si="230"/>
        <v>9</v>
      </c>
      <c r="F1831" s="3" t="str">
        <f t="shared" si="231"/>
        <v>Sep</v>
      </c>
      <c r="G1831" s="13" t="s">
        <v>6</v>
      </c>
      <c r="H1831" s="13" t="s">
        <v>43</v>
      </c>
      <c r="I1831" s="13" t="s">
        <v>19</v>
      </c>
      <c r="J1831" s="13" t="s">
        <v>13</v>
      </c>
      <c r="K1831" s="13" t="s">
        <v>14</v>
      </c>
      <c r="L1831" s="13" t="s">
        <v>48</v>
      </c>
      <c r="M1831" s="14">
        <v>1</v>
      </c>
      <c r="N1831" s="15">
        <v>161.03</v>
      </c>
      <c r="O1831" s="16">
        <v>0</v>
      </c>
      <c r="P1831" s="15">
        <v>89.86</v>
      </c>
      <c r="Q1831" s="15">
        <f t="shared" si="224"/>
        <v>161.03</v>
      </c>
      <c r="R1831" s="15">
        <f t="shared" si="225"/>
        <v>89.86</v>
      </c>
      <c r="S1831" s="15">
        <f t="shared" si="226"/>
        <v>71.17</v>
      </c>
      <c r="T1831" s="17">
        <f t="shared" si="227"/>
        <v>0.44196733527914056</v>
      </c>
      <c r="U1831" s="18">
        <v>1</v>
      </c>
    </row>
    <row r="1832" spans="1:21" ht="15.6" x14ac:dyDescent="0.3">
      <c r="A1832" s="2">
        <v>2370</v>
      </c>
      <c r="B1832" s="3">
        <v>46271</v>
      </c>
      <c r="C1832" s="4">
        <f t="shared" si="228"/>
        <v>2026</v>
      </c>
      <c r="D1832" s="5">
        <f t="shared" si="229"/>
        <v>3</v>
      </c>
      <c r="E1832" s="4">
        <f t="shared" si="230"/>
        <v>9</v>
      </c>
      <c r="F1832" s="3" t="str">
        <f t="shared" si="231"/>
        <v>Sep</v>
      </c>
      <c r="G1832" s="4" t="s">
        <v>20</v>
      </c>
      <c r="H1832" s="4" t="s">
        <v>21</v>
      </c>
      <c r="I1832" s="4" t="s">
        <v>28</v>
      </c>
      <c r="J1832" s="4" t="s">
        <v>13</v>
      </c>
      <c r="K1832" s="4" t="s">
        <v>34</v>
      </c>
      <c r="L1832" s="4" t="s">
        <v>42</v>
      </c>
      <c r="M1832" s="6">
        <v>1</v>
      </c>
      <c r="N1832" s="7">
        <v>35.68</v>
      </c>
      <c r="O1832" s="8">
        <v>0.05</v>
      </c>
      <c r="P1832" s="7">
        <v>13.76</v>
      </c>
      <c r="Q1832" s="7">
        <f t="shared" si="224"/>
        <v>33.896000000000001</v>
      </c>
      <c r="R1832" s="7">
        <f t="shared" si="225"/>
        <v>13.76</v>
      </c>
      <c r="S1832" s="7">
        <f t="shared" si="226"/>
        <v>20.136000000000003</v>
      </c>
      <c r="T1832" s="9">
        <f t="shared" si="227"/>
        <v>0.59405239556289835</v>
      </c>
      <c r="U1832" s="10">
        <v>1</v>
      </c>
    </row>
    <row r="1833" spans="1:21" ht="15.6" x14ac:dyDescent="0.3">
      <c r="A1833" s="11">
        <v>2726</v>
      </c>
      <c r="B1833" s="12">
        <v>46271</v>
      </c>
      <c r="C1833" s="4">
        <f t="shared" si="228"/>
        <v>2026</v>
      </c>
      <c r="D1833" s="5">
        <f t="shared" si="229"/>
        <v>3</v>
      </c>
      <c r="E1833" s="4">
        <f t="shared" si="230"/>
        <v>9</v>
      </c>
      <c r="F1833" s="3" t="str">
        <f t="shared" si="231"/>
        <v>Sep</v>
      </c>
      <c r="G1833" s="13" t="s">
        <v>6</v>
      </c>
      <c r="H1833" s="13" t="s">
        <v>27</v>
      </c>
      <c r="I1833" s="13" t="s">
        <v>2</v>
      </c>
      <c r="J1833" s="13" t="s">
        <v>13</v>
      </c>
      <c r="K1833" s="13" t="s">
        <v>4</v>
      </c>
      <c r="L1833" s="13" t="s">
        <v>26</v>
      </c>
      <c r="M1833" s="14">
        <v>1</v>
      </c>
      <c r="N1833" s="15">
        <v>39.68</v>
      </c>
      <c r="O1833" s="16">
        <v>0.05</v>
      </c>
      <c r="P1833" s="15">
        <v>16.63</v>
      </c>
      <c r="Q1833" s="15">
        <f t="shared" si="224"/>
        <v>37.695999999999998</v>
      </c>
      <c r="R1833" s="15">
        <f t="shared" si="225"/>
        <v>16.63</v>
      </c>
      <c r="S1833" s="15">
        <f t="shared" si="226"/>
        <v>21.065999999999999</v>
      </c>
      <c r="T1833" s="17">
        <f t="shared" si="227"/>
        <v>0.55883913412563668</v>
      </c>
      <c r="U1833" s="18">
        <v>1</v>
      </c>
    </row>
    <row r="1834" spans="1:21" ht="15.6" x14ac:dyDescent="0.3">
      <c r="A1834" s="2">
        <v>2755</v>
      </c>
      <c r="B1834" s="3">
        <v>46271</v>
      </c>
      <c r="C1834" s="4">
        <f t="shared" si="228"/>
        <v>2026</v>
      </c>
      <c r="D1834" s="5">
        <f t="shared" si="229"/>
        <v>3</v>
      </c>
      <c r="E1834" s="4">
        <f t="shared" si="230"/>
        <v>9</v>
      </c>
      <c r="F1834" s="3" t="str">
        <f t="shared" si="231"/>
        <v>Sep</v>
      </c>
      <c r="G1834" s="4" t="s">
        <v>11</v>
      </c>
      <c r="H1834" s="4" t="s">
        <v>39</v>
      </c>
      <c r="I1834" s="4" t="s">
        <v>2</v>
      </c>
      <c r="J1834" s="4" t="s">
        <v>13</v>
      </c>
      <c r="K1834" s="4" t="s">
        <v>9</v>
      </c>
      <c r="L1834" s="4" t="s">
        <v>17</v>
      </c>
      <c r="M1834" s="6">
        <v>3</v>
      </c>
      <c r="N1834" s="7">
        <v>146.22</v>
      </c>
      <c r="O1834" s="8">
        <v>0</v>
      </c>
      <c r="P1834" s="7">
        <v>80.13</v>
      </c>
      <c r="Q1834" s="7">
        <f t="shared" si="224"/>
        <v>438.65999999999997</v>
      </c>
      <c r="R1834" s="7">
        <f t="shared" si="225"/>
        <v>240.39</v>
      </c>
      <c r="S1834" s="7">
        <f t="shared" si="226"/>
        <v>198.26999999999998</v>
      </c>
      <c r="T1834" s="9">
        <f t="shared" si="227"/>
        <v>0.4519901518260156</v>
      </c>
      <c r="U1834" s="10">
        <v>1</v>
      </c>
    </row>
    <row r="1835" spans="1:21" ht="15.6" x14ac:dyDescent="0.3">
      <c r="A1835" s="11">
        <v>3187</v>
      </c>
      <c r="B1835" s="12">
        <v>46271</v>
      </c>
      <c r="C1835" s="4">
        <f t="shared" si="228"/>
        <v>2026</v>
      </c>
      <c r="D1835" s="5">
        <f t="shared" si="229"/>
        <v>3</v>
      </c>
      <c r="E1835" s="4">
        <f t="shared" si="230"/>
        <v>9</v>
      </c>
      <c r="F1835" s="3" t="str">
        <f t="shared" si="231"/>
        <v>Sep</v>
      </c>
      <c r="G1835" s="13" t="s">
        <v>20</v>
      </c>
      <c r="H1835" s="13" t="s">
        <v>31</v>
      </c>
      <c r="I1835" s="13" t="s">
        <v>19</v>
      </c>
      <c r="J1835" s="13" t="s">
        <v>3</v>
      </c>
      <c r="K1835" s="13" t="s">
        <v>9</v>
      </c>
      <c r="L1835" s="13" t="s">
        <v>46</v>
      </c>
      <c r="M1835" s="14">
        <v>1</v>
      </c>
      <c r="N1835" s="15">
        <v>71.680000000000007</v>
      </c>
      <c r="O1835" s="16">
        <v>0</v>
      </c>
      <c r="P1835" s="15">
        <v>31.87</v>
      </c>
      <c r="Q1835" s="15">
        <f t="shared" si="224"/>
        <v>71.680000000000007</v>
      </c>
      <c r="R1835" s="15">
        <f t="shared" si="225"/>
        <v>31.87</v>
      </c>
      <c r="S1835" s="15">
        <f t="shared" si="226"/>
        <v>39.81</v>
      </c>
      <c r="T1835" s="17">
        <f t="shared" si="227"/>
        <v>0.5553850446428571</v>
      </c>
      <c r="U1835" s="18">
        <v>1</v>
      </c>
    </row>
    <row r="1836" spans="1:21" ht="15.6" x14ac:dyDescent="0.3">
      <c r="A1836" s="2">
        <v>3471</v>
      </c>
      <c r="B1836" s="3">
        <v>46271</v>
      </c>
      <c r="C1836" s="4">
        <f t="shared" si="228"/>
        <v>2026</v>
      </c>
      <c r="D1836" s="5">
        <f t="shared" si="229"/>
        <v>3</v>
      </c>
      <c r="E1836" s="4">
        <f t="shared" si="230"/>
        <v>9</v>
      </c>
      <c r="F1836" s="3" t="str">
        <f t="shared" si="231"/>
        <v>Sep</v>
      </c>
      <c r="G1836" s="4" t="s">
        <v>11</v>
      </c>
      <c r="H1836" s="4" t="s">
        <v>39</v>
      </c>
      <c r="I1836" s="4" t="s">
        <v>28</v>
      </c>
      <c r="J1836" s="4" t="s">
        <v>13</v>
      </c>
      <c r="K1836" s="4" t="s">
        <v>34</v>
      </c>
      <c r="L1836" s="4" t="s">
        <v>45</v>
      </c>
      <c r="M1836" s="6">
        <v>2</v>
      </c>
      <c r="N1836" s="7">
        <v>51.77</v>
      </c>
      <c r="O1836" s="8">
        <v>0</v>
      </c>
      <c r="P1836" s="7">
        <v>21.46</v>
      </c>
      <c r="Q1836" s="7">
        <f t="shared" si="224"/>
        <v>103.54</v>
      </c>
      <c r="R1836" s="7">
        <f t="shared" si="225"/>
        <v>42.92</v>
      </c>
      <c r="S1836" s="7">
        <f t="shared" si="226"/>
        <v>60.620000000000005</v>
      </c>
      <c r="T1836" s="9">
        <f t="shared" si="227"/>
        <v>0.58547421286459345</v>
      </c>
      <c r="U1836" s="10">
        <v>1</v>
      </c>
    </row>
    <row r="1837" spans="1:21" ht="15.6" x14ac:dyDescent="0.3">
      <c r="A1837" s="11">
        <v>3529</v>
      </c>
      <c r="B1837" s="12">
        <v>46271</v>
      </c>
      <c r="C1837" s="4">
        <f t="shared" si="228"/>
        <v>2026</v>
      </c>
      <c r="D1837" s="5">
        <f t="shared" si="229"/>
        <v>3</v>
      </c>
      <c r="E1837" s="4">
        <f t="shared" si="230"/>
        <v>9</v>
      </c>
      <c r="F1837" s="3" t="str">
        <f t="shared" si="231"/>
        <v>Sep</v>
      </c>
      <c r="G1837" s="13" t="s">
        <v>11</v>
      </c>
      <c r="H1837" s="13" t="s">
        <v>25</v>
      </c>
      <c r="I1837" s="13" t="s">
        <v>8</v>
      </c>
      <c r="J1837" s="13" t="s">
        <v>3</v>
      </c>
      <c r="K1837" s="13" t="s">
        <v>34</v>
      </c>
      <c r="L1837" s="13" t="s">
        <v>35</v>
      </c>
      <c r="M1837" s="14">
        <v>4</v>
      </c>
      <c r="N1837" s="15">
        <v>39.4</v>
      </c>
      <c r="O1837" s="16">
        <v>0.15</v>
      </c>
      <c r="P1837" s="15">
        <v>14.95</v>
      </c>
      <c r="Q1837" s="15">
        <f t="shared" si="224"/>
        <v>133.95999999999998</v>
      </c>
      <c r="R1837" s="15">
        <f t="shared" si="225"/>
        <v>59.8</v>
      </c>
      <c r="S1837" s="15">
        <f t="shared" si="226"/>
        <v>74.159999999999982</v>
      </c>
      <c r="T1837" s="17">
        <f t="shared" si="227"/>
        <v>0.55359808898178553</v>
      </c>
      <c r="U1837" s="18">
        <v>1</v>
      </c>
    </row>
    <row r="1838" spans="1:21" ht="15.6" x14ac:dyDescent="0.3">
      <c r="A1838" s="2">
        <v>3549</v>
      </c>
      <c r="B1838" s="3">
        <v>46271</v>
      </c>
      <c r="C1838" s="4">
        <f t="shared" si="228"/>
        <v>2026</v>
      </c>
      <c r="D1838" s="5">
        <f t="shared" si="229"/>
        <v>3</v>
      </c>
      <c r="E1838" s="4">
        <f t="shared" si="230"/>
        <v>9</v>
      </c>
      <c r="F1838" s="3" t="str">
        <f t="shared" si="231"/>
        <v>Sep</v>
      </c>
      <c r="G1838" s="4" t="s">
        <v>20</v>
      </c>
      <c r="H1838" s="4" t="s">
        <v>33</v>
      </c>
      <c r="I1838" s="4" t="s">
        <v>2</v>
      </c>
      <c r="J1838" s="4" t="s">
        <v>13</v>
      </c>
      <c r="K1838" s="4" t="s">
        <v>14</v>
      </c>
      <c r="L1838" s="4" t="s">
        <v>32</v>
      </c>
      <c r="M1838" s="6">
        <v>1</v>
      </c>
      <c r="N1838" s="7">
        <v>47.17</v>
      </c>
      <c r="O1838" s="8">
        <v>0</v>
      </c>
      <c r="P1838" s="7">
        <v>18.64</v>
      </c>
      <c r="Q1838" s="7">
        <f t="shared" si="224"/>
        <v>47.17</v>
      </c>
      <c r="R1838" s="7">
        <f t="shared" si="225"/>
        <v>18.64</v>
      </c>
      <c r="S1838" s="7">
        <f t="shared" si="226"/>
        <v>28.53</v>
      </c>
      <c r="T1838" s="9">
        <f t="shared" si="227"/>
        <v>0.60483358066567738</v>
      </c>
      <c r="U1838" s="10">
        <v>1</v>
      </c>
    </row>
    <row r="1839" spans="1:21" ht="15.6" x14ac:dyDescent="0.3">
      <c r="A1839" s="11">
        <v>4003</v>
      </c>
      <c r="B1839" s="12">
        <v>46271</v>
      </c>
      <c r="C1839" s="4">
        <f t="shared" si="228"/>
        <v>2026</v>
      </c>
      <c r="D1839" s="5">
        <f t="shared" si="229"/>
        <v>3</v>
      </c>
      <c r="E1839" s="4">
        <f t="shared" si="230"/>
        <v>9</v>
      </c>
      <c r="F1839" s="3" t="str">
        <f t="shared" si="231"/>
        <v>Sep</v>
      </c>
      <c r="G1839" s="13" t="s">
        <v>20</v>
      </c>
      <c r="H1839" s="13" t="s">
        <v>21</v>
      </c>
      <c r="I1839" s="13" t="s">
        <v>28</v>
      </c>
      <c r="J1839" s="13" t="s">
        <v>3</v>
      </c>
      <c r="K1839" s="13" t="s">
        <v>34</v>
      </c>
      <c r="L1839" s="13" t="s">
        <v>45</v>
      </c>
      <c r="M1839" s="14">
        <v>2</v>
      </c>
      <c r="N1839" s="15">
        <v>50.41</v>
      </c>
      <c r="O1839" s="16">
        <v>0.1</v>
      </c>
      <c r="P1839" s="15">
        <v>22.05</v>
      </c>
      <c r="Q1839" s="15">
        <f t="shared" si="224"/>
        <v>90.738</v>
      </c>
      <c r="R1839" s="15">
        <f t="shared" si="225"/>
        <v>44.1</v>
      </c>
      <c r="S1839" s="15">
        <f t="shared" si="226"/>
        <v>46.637999999999998</v>
      </c>
      <c r="T1839" s="17">
        <f t="shared" si="227"/>
        <v>0.51398532037294187</v>
      </c>
      <c r="U1839" s="18">
        <v>1</v>
      </c>
    </row>
    <row r="1840" spans="1:21" ht="15.6" x14ac:dyDescent="0.3">
      <c r="A1840" s="2">
        <v>4613</v>
      </c>
      <c r="B1840" s="3">
        <v>46271</v>
      </c>
      <c r="C1840" s="4">
        <f t="shared" si="228"/>
        <v>2026</v>
      </c>
      <c r="D1840" s="5">
        <f t="shared" si="229"/>
        <v>3</v>
      </c>
      <c r="E1840" s="4">
        <f t="shared" si="230"/>
        <v>9</v>
      </c>
      <c r="F1840" s="3" t="str">
        <f t="shared" si="231"/>
        <v>Sep</v>
      </c>
      <c r="G1840" s="4" t="s">
        <v>20</v>
      </c>
      <c r="H1840" s="4" t="s">
        <v>47</v>
      </c>
      <c r="I1840" s="4" t="s">
        <v>2</v>
      </c>
      <c r="J1840" s="4" t="s">
        <v>16</v>
      </c>
      <c r="K1840" s="4" t="s">
        <v>4</v>
      </c>
      <c r="L1840" s="4" t="s">
        <v>5</v>
      </c>
      <c r="M1840" s="6">
        <v>4</v>
      </c>
      <c r="N1840" s="7">
        <v>80.38</v>
      </c>
      <c r="O1840" s="8">
        <v>0.1</v>
      </c>
      <c r="P1840" s="7">
        <v>42.55</v>
      </c>
      <c r="Q1840" s="7">
        <f t="shared" si="224"/>
        <v>289.36799999999999</v>
      </c>
      <c r="R1840" s="7">
        <f t="shared" si="225"/>
        <v>170.2</v>
      </c>
      <c r="S1840" s="7">
        <f t="shared" si="226"/>
        <v>119.16800000000001</v>
      </c>
      <c r="T1840" s="9">
        <f t="shared" si="227"/>
        <v>0.41182162505874875</v>
      </c>
      <c r="U1840" s="10">
        <v>1</v>
      </c>
    </row>
    <row r="1841" spans="1:21" ht="15.6" x14ac:dyDescent="0.3">
      <c r="A1841" s="11">
        <v>75</v>
      </c>
      <c r="B1841" s="12">
        <v>46272</v>
      </c>
      <c r="C1841" s="4">
        <f t="shared" si="228"/>
        <v>2026</v>
      </c>
      <c r="D1841" s="5">
        <f t="shared" si="229"/>
        <v>3</v>
      </c>
      <c r="E1841" s="4">
        <f t="shared" si="230"/>
        <v>9</v>
      </c>
      <c r="F1841" s="3" t="str">
        <f t="shared" si="231"/>
        <v>Sep</v>
      </c>
      <c r="G1841" s="13" t="s">
        <v>0</v>
      </c>
      <c r="H1841" s="13" t="s">
        <v>1</v>
      </c>
      <c r="I1841" s="13" t="s">
        <v>2</v>
      </c>
      <c r="J1841" s="13" t="s">
        <v>16</v>
      </c>
      <c r="K1841" s="13" t="s">
        <v>34</v>
      </c>
      <c r="L1841" s="13" t="s">
        <v>35</v>
      </c>
      <c r="M1841" s="14">
        <v>2</v>
      </c>
      <c r="N1841" s="15">
        <v>40.78</v>
      </c>
      <c r="O1841" s="16">
        <v>0</v>
      </c>
      <c r="P1841" s="15">
        <v>15.04</v>
      </c>
      <c r="Q1841" s="15">
        <f t="shared" si="224"/>
        <v>81.56</v>
      </c>
      <c r="R1841" s="15">
        <f t="shared" si="225"/>
        <v>30.08</v>
      </c>
      <c r="S1841" s="15">
        <f t="shared" si="226"/>
        <v>51.480000000000004</v>
      </c>
      <c r="T1841" s="17">
        <f t="shared" si="227"/>
        <v>0.63119176066699367</v>
      </c>
      <c r="U1841" s="18">
        <v>1</v>
      </c>
    </row>
    <row r="1842" spans="1:21" ht="15.6" x14ac:dyDescent="0.3">
      <c r="A1842" s="2">
        <v>601</v>
      </c>
      <c r="B1842" s="3">
        <v>46272</v>
      </c>
      <c r="C1842" s="4">
        <f t="shared" si="228"/>
        <v>2026</v>
      </c>
      <c r="D1842" s="5">
        <f t="shared" si="229"/>
        <v>3</v>
      </c>
      <c r="E1842" s="4">
        <f t="shared" si="230"/>
        <v>9</v>
      </c>
      <c r="F1842" s="3" t="str">
        <f t="shared" si="231"/>
        <v>Sep</v>
      </c>
      <c r="G1842" s="4" t="s">
        <v>6</v>
      </c>
      <c r="H1842" s="4" t="s">
        <v>43</v>
      </c>
      <c r="I1842" s="4" t="s">
        <v>2</v>
      </c>
      <c r="J1842" s="4" t="s">
        <v>3</v>
      </c>
      <c r="K1842" s="4" t="s">
        <v>9</v>
      </c>
      <c r="L1842" s="4" t="s">
        <v>17</v>
      </c>
      <c r="M1842" s="6">
        <v>1</v>
      </c>
      <c r="N1842" s="7">
        <v>141.69</v>
      </c>
      <c r="O1842" s="8">
        <v>0</v>
      </c>
      <c r="P1842" s="7">
        <v>80.34</v>
      </c>
      <c r="Q1842" s="7">
        <f t="shared" si="224"/>
        <v>141.69</v>
      </c>
      <c r="R1842" s="7">
        <f t="shared" si="225"/>
        <v>80.34</v>
      </c>
      <c r="S1842" s="7">
        <f t="shared" si="226"/>
        <v>61.349999999999994</v>
      </c>
      <c r="T1842" s="9">
        <f t="shared" si="227"/>
        <v>0.43298750793986868</v>
      </c>
      <c r="U1842" s="10">
        <v>1</v>
      </c>
    </row>
    <row r="1843" spans="1:21" ht="15.6" x14ac:dyDescent="0.3">
      <c r="A1843" s="11">
        <v>1617</v>
      </c>
      <c r="B1843" s="12">
        <v>46272</v>
      </c>
      <c r="C1843" s="4">
        <f t="shared" si="228"/>
        <v>2026</v>
      </c>
      <c r="D1843" s="5">
        <f t="shared" si="229"/>
        <v>3</v>
      </c>
      <c r="E1843" s="4">
        <f t="shared" si="230"/>
        <v>9</v>
      </c>
      <c r="F1843" s="3" t="str">
        <f t="shared" si="231"/>
        <v>Sep</v>
      </c>
      <c r="G1843" s="13" t="s">
        <v>20</v>
      </c>
      <c r="H1843" s="13" t="s">
        <v>33</v>
      </c>
      <c r="I1843" s="13" t="s">
        <v>2</v>
      </c>
      <c r="J1843" s="13" t="s">
        <v>13</v>
      </c>
      <c r="K1843" s="13" t="s">
        <v>23</v>
      </c>
      <c r="L1843" s="13" t="s">
        <v>40</v>
      </c>
      <c r="M1843" s="14">
        <v>1</v>
      </c>
      <c r="N1843" s="15">
        <v>83.28</v>
      </c>
      <c r="O1843" s="16">
        <v>0.1</v>
      </c>
      <c r="P1843" s="15">
        <v>39.75</v>
      </c>
      <c r="Q1843" s="15">
        <f t="shared" si="224"/>
        <v>74.951999999999998</v>
      </c>
      <c r="R1843" s="15">
        <f t="shared" si="225"/>
        <v>39.75</v>
      </c>
      <c r="S1843" s="15">
        <f t="shared" si="226"/>
        <v>35.201999999999998</v>
      </c>
      <c r="T1843" s="17">
        <f t="shared" si="227"/>
        <v>0.46966058277297468</v>
      </c>
      <c r="U1843" s="18">
        <v>1</v>
      </c>
    </row>
    <row r="1844" spans="1:21" ht="15.6" x14ac:dyDescent="0.3">
      <c r="A1844" s="2">
        <v>2305</v>
      </c>
      <c r="B1844" s="3">
        <v>46272</v>
      </c>
      <c r="C1844" s="4">
        <f t="shared" si="228"/>
        <v>2026</v>
      </c>
      <c r="D1844" s="5">
        <f t="shared" si="229"/>
        <v>3</v>
      </c>
      <c r="E1844" s="4">
        <f t="shared" si="230"/>
        <v>9</v>
      </c>
      <c r="F1844" s="3" t="str">
        <f t="shared" si="231"/>
        <v>Sep</v>
      </c>
      <c r="G1844" s="4" t="s">
        <v>20</v>
      </c>
      <c r="H1844" s="4" t="s">
        <v>31</v>
      </c>
      <c r="I1844" s="4" t="s">
        <v>28</v>
      </c>
      <c r="J1844" s="4" t="s">
        <v>3</v>
      </c>
      <c r="K1844" s="4" t="s">
        <v>23</v>
      </c>
      <c r="L1844" s="4" t="s">
        <v>40</v>
      </c>
      <c r="M1844" s="6">
        <v>2</v>
      </c>
      <c r="N1844" s="7">
        <v>82.43</v>
      </c>
      <c r="O1844" s="8">
        <v>0</v>
      </c>
      <c r="P1844" s="7">
        <v>40.51</v>
      </c>
      <c r="Q1844" s="7">
        <f t="shared" si="224"/>
        <v>164.86</v>
      </c>
      <c r="R1844" s="7">
        <f t="shared" si="225"/>
        <v>81.02</v>
      </c>
      <c r="S1844" s="7">
        <f t="shared" si="226"/>
        <v>83.840000000000018</v>
      </c>
      <c r="T1844" s="9">
        <f t="shared" si="227"/>
        <v>0.50855271139148372</v>
      </c>
      <c r="U1844" s="10">
        <v>1</v>
      </c>
    </row>
    <row r="1845" spans="1:21" ht="15.6" x14ac:dyDescent="0.3">
      <c r="A1845" s="11">
        <v>2344</v>
      </c>
      <c r="B1845" s="12">
        <v>46272</v>
      </c>
      <c r="C1845" s="4">
        <f t="shared" si="228"/>
        <v>2026</v>
      </c>
      <c r="D1845" s="5">
        <f t="shared" si="229"/>
        <v>3</v>
      </c>
      <c r="E1845" s="4">
        <f t="shared" si="230"/>
        <v>9</v>
      </c>
      <c r="F1845" s="3" t="str">
        <f t="shared" si="231"/>
        <v>Sep</v>
      </c>
      <c r="G1845" s="13" t="s">
        <v>0</v>
      </c>
      <c r="H1845" s="13" t="s">
        <v>50</v>
      </c>
      <c r="I1845" s="13" t="s">
        <v>28</v>
      </c>
      <c r="J1845" s="13" t="s">
        <v>13</v>
      </c>
      <c r="K1845" s="13" t="s">
        <v>34</v>
      </c>
      <c r="L1845" s="13" t="s">
        <v>42</v>
      </c>
      <c r="M1845" s="14">
        <v>4</v>
      </c>
      <c r="N1845" s="15">
        <v>36.380000000000003</v>
      </c>
      <c r="O1845" s="16">
        <v>0</v>
      </c>
      <c r="P1845" s="15">
        <v>14.16</v>
      </c>
      <c r="Q1845" s="15">
        <f t="shared" si="224"/>
        <v>145.52000000000001</v>
      </c>
      <c r="R1845" s="15">
        <f t="shared" si="225"/>
        <v>56.64</v>
      </c>
      <c r="S1845" s="15">
        <f t="shared" si="226"/>
        <v>88.88000000000001</v>
      </c>
      <c r="T1845" s="17">
        <f t="shared" si="227"/>
        <v>0.61077515118196812</v>
      </c>
      <c r="U1845" s="18">
        <v>1</v>
      </c>
    </row>
    <row r="1846" spans="1:21" ht="15.6" x14ac:dyDescent="0.3">
      <c r="A1846" s="2">
        <v>2601</v>
      </c>
      <c r="B1846" s="3">
        <v>46272</v>
      </c>
      <c r="C1846" s="4">
        <f t="shared" si="228"/>
        <v>2026</v>
      </c>
      <c r="D1846" s="5">
        <f t="shared" si="229"/>
        <v>3</v>
      </c>
      <c r="E1846" s="4">
        <f t="shared" si="230"/>
        <v>9</v>
      </c>
      <c r="F1846" s="3" t="str">
        <f t="shared" si="231"/>
        <v>Sep</v>
      </c>
      <c r="G1846" s="4" t="s">
        <v>6</v>
      </c>
      <c r="H1846" s="4" t="s">
        <v>41</v>
      </c>
      <c r="I1846" s="4" t="s">
        <v>2</v>
      </c>
      <c r="J1846" s="4" t="s">
        <v>13</v>
      </c>
      <c r="K1846" s="4" t="s">
        <v>4</v>
      </c>
      <c r="L1846" s="4" t="s">
        <v>5</v>
      </c>
      <c r="M1846" s="6">
        <v>1</v>
      </c>
      <c r="N1846" s="7">
        <v>82.86</v>
      </c>
      <c r="O1846" s="8">
        <v>0</v>
      </c>
      <c r="P1846" s="7">
        <v>43.33</v>
      </c>
      <c r="Q1846" s="7">
        <f t="shared" si="224"/>
        <v>82.86</v>
      </c>
      <c r="R1846" s="7">
        <f t="shared" si="225"/>
        <v>43.33</v>
      </c>
      <c r="S1846" s="7">
        <f t="shared" si="226"/>
        <v>39.53</v>
      </c>
      <c r="T1846" s="9">
        <f t="shared" si="227"/>
        <v>0.47706975621530295</v>
      </c>
      <c r="U1846" s="10">
        <v>1</v>
      </c>
    </row>
    <row r="1847" spans="1:21" ht="15.6" x14ac:dyDescent="0.3">
      <c r="A1847" s="11">
        <v>2831</v>
      </c>
      <c r="B1847" s="12">
        <v>46272</v>
      </c>
      <c r="C1847" s="4">
        <f t="shared" si="228"/>
        <v>2026</v>
      </c>
      <c r="D1847" s="5">
        <f t="shared" si="229"/>
        <v>3</v>
      </c>
      <c r="E1847" s="4">
        <f t="shared" si="230"/>
        <v>9</v>
      </c>
      <c r="F1847" s="3" t="str">
        <f t="shared" si="231"/>
        <v>Sep</v>
      </c>
      <c r="G1847" s="13" t="s">
        <v>0</v>
      </c>
      <c r="H1847" s="13" t="s">
        <v>36</v>
      </c>
      <c r="I1847" s="13" t="s">
        <v>2</v>
      </c>
      <c r="J1847" s="13" t="s">
        <v>13</v>
      </c>
      <c r="K1847" s="13" t="s">
        <v>14</v>
      </c>
      <c r="L1847" s="13" t="s">
        <v>32</v>
      </c>
      <c r="M1847" s="14">
        <v>1</v>
      </c>
      <c r="N1847" s="15">
        <v>46.44</v>
      </c>
      <c r="O1847" s="16">
        <v>0.05</v>
      </c>
      <c r="P1847" s="15">
        <v>17.88</v>
      </c>
      <c r="Q1847" s="15">
        <f t="shared" si="224"/>
        <v>44.117999999999995</v>
      </c>
      <c r="R1847" s="15">
        <f t="shared" si="225"/>
        <v>17.88</v>
      </c>
      <c r="S1847" s="15">
        <f t="shared" si="226"/>
        <v>26.237999999999996</v>
      </c>
      <c r="T1847" s="17">
        <f t="shared" si="227"/>
        <v>0.59472324221406225</v>
      </c>
      <c r="U1847" s="18">
        <v>1</v>
      </c>
    </row>
    <row r="1848" spans="1:21" ht="15.6" x14ac:dyDescent="0.3">
      <c r="A1848" s="2">
        <v>2845</v>
      </c>
      <c r="B1848" s="3">
        <v>46272</v>
      </c>
      <c r="C1848" s="4">
        <f t="shared" si="228"/>
        <v>2026</v>
      </c>
      <c r="D1848" s="5">
        <f t="shared" si="229"/>
        <v>3</v>
      </c>
      <c r="E1848" s="4">
        <f t="shared" si="230"/>
        <v>9</v>
      </c>
      <c r="F1848" s="3" t="str">
        <f t="shared" si="231"/>
        <v>Sep</v>
      </c>
      <c r="G1848" s="4" t="s">
        <v>0</v>
      </c>
      <c r="H1848" s="4" t="s">
        <v>1</v>
      </c>
      <c r="I1848" s="4" t="s">
        <v>8</v>
      </c>
      <c r="J1848" s="4" t="s">
        <v>16</v>
      </c>
      <c r="K1848" s="4" t="s">
        <v>14</v>
      </c>
      <c r="L1848" s="4" t="s">
        <v>44</v>
      </c>
      <c r="M1848" s="6">
        <v>4</v>
      </c>
      <c r="N1848" s="7">
        <v>133.26</v>
      </c>
      <c r="O1848" s="8">
        <v>0.1</v>
      </c>
      <c r="P1848" s="7">
        <v>68.77</v>
      </c>
      <c r="Q1848" s="7">
        <f t="shared" si="224"/>
        <v>479.73599999999999</v>
      </c>
      <c r="R1848" s="7">
        <f t="shared" si="225"/>
        <v>275.08</v>
      </c>
      <c r="S1848" s="7">
        <f t="shared" si="226"/>
        <v>204.65600000000001</v>
      </c>
      <c r="T1848" s="9">
        <f t="shared" si="227"/>
        <v>0.42660129738022579</v>
      </c>
      <c r="U1848" s="10">
        <v>1</v>
      </c>
    </row>
    <row r="1849" spans="1:21" ht="15.6" x14ac:dyDescent="0.3">
      <c r="A1849" s="11">
        <v>3679</v>
      </c>
      <c r="B1849" s="12">
        <v>46272</v>
      </c>
      <c r="C1849" s="4">
        <f t="shared" si="228"/>
        <v>2026</v>
      </c>
      <c r="D1849" s="5">
        <f t="shared" si="229"/>
        <v>3</v>
      </c>
      <c r="E1849" s="4">
        <f t="shared" si="230"/>
        <v>9</v>
      </c>
      <c r="F1849" s="3" t="str">
        <f t="shared" si="231"/>
        <v>Sep</v>
      </c>
      <c r="G1849" s="13" t="s">
        <v>6</v>
      </c>
      <c r="H1849" s="13" t="s">
        <v>43</v>
      </c>
      <c r="I1849" s="13" t="s">
        <v>28</v>
      </c>
      <c r="J1849" s="13" t="s">
        <v>13</v>
      </c>
      <c r="K1849" s="13" t="s">
        <v>9</v>
      </c>
      <c r="L1849" s="13" t="s">
        <v>17</v>
      </c>
      <c r="M1849" s="14">
        <v>1</v>
      </c>
      <c r="N1849" s="15">
        <v>147.36000000000001</v>
      </c>
      <c r="O1849" s="16">
        <v>0</v>
      </c>
      <c r="P1849" s="15">
        <v>81.599999999999994</v>
      </c>
      <c r="Q1849" s="15">
        <f t="shared" si="224"/>
        <v>147.36000000000001</v>
      </c>
      <c r="R1849" s="15">
        <f t="shared" si="225"/>
        <v>81.599999999999994</v>
      </c>
      <c r="S1849" s="15">
        <f t="shared" si="226"/>
        <v>65.760000000000019</v>
      </c>
      <c r="T1849" s="17">
        <f t="shared" si="227"/>
        <v>0.44625407166123787</v>
      </c>
      <c r="U1849" s="18">
        <v>1</v>
      </c>
    </row>
    <row r="1850" spans="1:21" ht="15.6" x14ac:dyDescent="0.3">
      <c r="A1850" s="2">
        <v>3828</v>
      </c>
      <c r="B1850" s="3">
        <v>46272</v>
      </c>
      <c r="C1850" s="4">
        <f t="shared" si="228"/>
        <v>2026</v>
      </c>
      <c r="D1850" s="5">
        <f t="shared" si="229"/>
        <v>3</v>
      </c>
      <c r="E1850" s="4">
        <f t="shared" si="230"/>
        <v>9</v>
      </c>
      <c r="F1850" s="3" t="str">
        <f t="shared" si="231"/>
        <v>Sep</v>
      </c>
      <c r="G1850" s="4" t="s">
        <v>0</v>
      </c>
      <c r="H1850" s="4" t="s">
        <v>1</v>
      </c>
      <c r="I1850" s="4" t="s">
        <v>2</v>
      </c>
      <c r="J1850" s="4" t="s">
        <v>13</v>
      </c>
      <c r="K1850" s="4" t="s">
        <v>14</v>
      </c>
      <c r="L1850" s="4" t="s">
        <v>48</v>
      </c>
      <c r="M1850" s="6">
        <v>2</v>
      </c>
      <c r="N1850" s="7">
        <v>166.13</v>
      </c>
      <c r="O1850" s="8">
        <v>0.15</v>
      </c>
      <c r="P1850" s="7">
        <v>86.71</v>
      </c>
      <c r="Q1850" s="7">
        <f t="shared" si="224"/>
        <v>282.42099999999999</v>
      </c>
      <c r="R1850" s="7">
        <f t="shared" si="225"/>
        <v>173.42</v>
      </c>
      <c r="S1850" s="7">
        <f t="shared" si="226"/>
        <v>109.001</v>
      </c>
      <c r="T1850" s="9">
        <f t="shared" si="227"/>
        <v>0.38595217777714835</v>
      </c>
      <c r="U1850" s="10">
        <v>1</v>
      </c>
    </row>
    <row r="1851" spans="1:21" ht="15.6" x14ac:dyDescent="0.3">
      <c r="A1851" s="11">
        <v>4226</v>
      </c>
      <c r="B1851" s="12">
        <v>46272</v>
      </c>
      <c r="C1851" s="4">
        <f t="shared" si="228"/>
        <v>2026</v>
      </c>
      <c r="D1851" s="5">
        <f t="shared" si="229"/>
        <v>3</v>
      </c>
      <c r="E1851" s="4">
        <f t="shared" si="230"/>
        <v>9</v>
      </c>
      <c r="F1851" s="3" t="str">
        <f t="shared" si="231"/>
        <v>Sep</v>
      </c>
      <c r="G1851" s="13" t="s">
        <v>11</v>
      </c>
      <c r="H1851" s="13" t="s">
        <v>18</v>
      </c>
      <c r="I1851" s="13" t="s">
        <v>2</v>
      </c>
      <c r="J1851" s="13" t="s">
        <v>13</v>
      </c>
      <c r="K1851" s="13" t="s">
        <v>34</v>
      </c>
      <c r="L1851" s="13" t="s">
        <v>45</v>
      </c>
      <c r="M1851" s="14">
        <v>1</v>
      </c>
      <c r="N1851" s="15">
        <v>51.74</v>
      </c>
      <c r="O1851" s="16">
        <v>0</v>
      </c>
      <c r="P1851" s="15">
        <v>22.45</v>
      </c>
      <c r="Q1851" s="15">
        <f t="shared" si="224"/>
        <v>51.74</v>
      </c>
      <c r="R1851" s="15">
        <f t="shared" si="225"/>
        <v>22.45</v>
      </c>
      <c r="S1851" s="15">
        <f t="shared" si="226"/>
        <v>29.290000000000003</v>
      </c>
      <c r="T1851" s="17">
        <f t="shared" si="227"/>
        <v>0.56609972941631237</v>
      </c>
      <c r="U1851" s="18">
        <v>1</v>
      </c>
    </row>
    <row r="1852" spans="1:21" ht="15.6" x14ac:dyDescent="0.3">
      <c r="A1852" s="2">
        <v>58</v>
      </c>
      <c r="B1852" s="3">
        <v>46273</v>
      </c>
      <c r="C1852" s="4">
        <f t="shared" si="228"/>
        <v>2026</v>
      </c>
      <c r="D1852" s="5">
        <f t="shared" si="229"/>
        <v>3</v>
      </c>
      <c r="E1852" s="4">
        <f t="shared" si="230"/>
        <v>9</v>
      </c>
      <c r="F1852" s="3" t="str">
        <f t="shared" si="231"/>
        <v>Sep</v>
      </c>
      <c r="G1852" s="4" t="s">
        <v>0</v>
      </c>
      <c r="H1852" s="4" t="s">
        <v>1</v>
      </c>
      <c r="I1852" s="4" t="s">
        <v>19</v>
      </c>
      <c r="J1852" s="4" t="s">
        <v>3</v>
      </c>
      <c r="K1852" s="4" t="s">
        <v>9</v>
      </c>
      <c r="L1852" s="4" t="s">
        <v>46</v>
      </c>
      <c r="M1852" s="6">
        <v>1</v>
      </c>
      <c r="N1852" s="7">
        <v>71.7</v>
      </c>
      <c r="O1852" s="8">
        <v>0</v>
      </c>
      <c r="P1852" s="7">
        <v>32</v>
      </c>
      <c r="Q1852" s="7">
        <f t="shared" si="224"/>
        <v>71.7</v>
      </c>
      <c r="R1852" s="7">
        <f t="shared" si="225"/>
        <v>32</v>
      </c>
      <c r="S1852" s="7">
        <f t="shared" si="226"/>
        <v>39.700000000000003</v>
      </c>
      <c r="T1852" s="9">
        <f t="shared" si="227"/>
        <v>0.55369595536959559</v>
      </c>
      <c r="U1852" s="10">
        <v>1</v>
      </c>
    </row>
    <row r="1853" spans="1:21" ht="15.6" x14ac:dyDescent="0.3">
      <c r="A1853" s="11">
        <v>1224</v>
      </c>
      <c r="B1853" s="12">
        <v>46273</v>
      </c>
      <c r="C1853" s="4">
        <f t="shared" si="228"/>
        <v>2026</v>
      </c>
      <c r="D1853" s="5">
        <f t="shared" si="229"/>
        <v>3</v>
      </c>
      <c r="E1853" s="4">
        <f t="shared" si="230"/>
        <v>9</v>
      </c>
      <c r="F1853" s="3" t="str">
        <f t="shared" si="231"/>
        <v>Sep</v>
      </c>
      <c r="G1853" s="13" t="s">
        <v>11</v>
      </c>
      <c r="H1853" s="13" t="s">
        <v>12</v>
      </c>
      <c r="I1853" s="13" t="s">
        <v>2</v>
      </c>
      <c r="J1853" s="13" t="s">
        <v>3</v>
      </c>
      <c r="K1853" s="13" t="s">
        <v>4</v>
      </c>
      <c r="L1853" s="13" t="s">
        <v>26</v>
      </c>
      <c r="M1853" s="14">
        <v>2</v>
      </c>
      <c r="N1853" s="15">
        <v>39.409999999999997</v>
      </c>
      <c r="O1853" s="16">
        <v>0.05</v>
      </c>
      <c r="P1853" s="15">
        <v>17.12</v>
      </c>
      <c r="Q1853" s="15">
        <f t="shared" si="224"/>
        <v>74.878999999999991</v>
      </c>
      <c r="R1853" s="15">
        <f t="shared" si="225"/>
        <v>34.24</v>
      </c>
      <c r="S1853" s="15">
        <f t="shared" si="226"/>
        <v>40.638999999999989</v>
      </c>
      <c r="T1853" s="17">
        <f t="shared" si="227"/>
        <v>0.54272893601677363</v>
      </c>
      <c r="U1853" s="18">
        <v>1</v>
      </c>
    </row>
    <row r="1854" spans="1:21" ht="15.6" x14ac:dyDescent="0.3">
      <c r="A1854" s="2">
        <v>4345</v>
      </c>
      <c r="B1854" s="3">
        <v>46273</v>
      </c>
      <c r="C1854" s="4">
        <f t="shared" si="228"/>
        <v>2026</v>
      </c>
      <c r="D1854" s="5">
        <f t="shared" si="229"/>
        <v>3</v>
      </c>
      <c r="E1854" s="4">
        <f t="shared" si="230"/>
        <v>9</v>
      </c>
      <c r="F1854" s="3" t="str">
        <f t="shared" si="231"/>
        <v>Sep</v>
      </c>
      <c r="G1854" s="4" t="s">
        <v>0</v>
      </c>
      <c r="H1854" s="4" t="s">
        <v>36</v>
      </c>
      <c r="I1854" s="4" t="s">
        <v>2</v>
      </c>
      <c r="J1854" s="4" t="s">
        <v>13</v>
      </c>
      <c r="K1854" s="4" t="s">
        <v>23</v>
      </c>
      <c r="L1854" s="4" t="s">
        <v>24</v>
      </c>
      <c r="M1854" s="6">
        <v>2</v>
      </c>
      <c r="N1854" s="7">
        <v>345.33</v>
      </c>
      <c r="O1854" s="8">
        <v>0</v>
      </c>
      <c r="P1854" s="7">
        <v>198.22</v>
      </c>
      <c r="Q1854" s="7">
        <f t="shared" si="224"/>
        <v>690.66</v>
      </c>
      <c r="R1854" s="7">
        <f t="shared" si="225"/>
        <v>396.44</v>
      </c>
      <c r="S1854" s="7">
        <f t="shared" si="226"/>
        <v>294.21999999999997</v>
      </c>
      <c r="T1854" s="9">
        <f t="shared" si="227"/>
        <v>0.42599832044710856</v>
      </c>
      <c r="U1854" s="10">
        <v>1</v>
      </c>
    </row>
    <row r="1855" spans="1:21" ht="15.6" x14ac:dyDescent="0.3">
      <c r="A1855" s="11">
        <v>1069</v>
      </c>
      <c r="B1855" s="12">
        <v>46274</v>
      </c>
      <c r="C1855" s="4">
        <f t="shared" si="228"/>
        <v>2026</v>
      </c>
      <c r="D1855" s="5">
        <f t="shared" si="229"/>
        <v>3</v>
      </c>
      <c r="E1855" s="4">
        <f t="shared" si="230"/>
        <v>9</v>
      </c>
      <c r="F1855" s="3" t="str">
        <f t="shared" si="231"/>
        <v>Sep</v>
      </c>
      <c r="G1855" s="13" t="s">
        <v>20</v>
      </c>
      <c r="H1855" s="13" t="s">
        <v>47</v>
      </c>
      <c r="I1855" s="13" t="s">
        <v>2</v>
      </c>
      <c r="J1855" s="13" t="s">
        <v>3</v>
      </c>
      <c r="K1855" s="13" t="s">
        <v>9</v>
      </c>
      <c r="L1855" s="13" t="s">
        <v>17</v>
      </c>
      <c r="M1855" s="14">
        <v>1</v>
      </c>
      <c r="N1855" s="15">
        <v>145.33000000000001</v>
      </c>
      <c r="O1855" s="16">
        <v>0.1</v>
      </c>
      <c r="P1855" s="15">
        <v>80.97</v>
      </c>
      <c r="Q1855" s="15">
        <f t="shared" si="224"/>
        <v>130.79700000000003</v>
      </c>
      <c r="R1855" s="15">
        <f t="shared" si="225"/>
        <v>80.97</v>
      </c>
      <c r="S1855" s="15">
        <f t="shared" si="226"/>
        <v>49.827000000000027</v>
      </c>
      <c r="T1855" s="17">
        <f t="shared" si="227"/>
        <v>0.3809491043372556</v>
      </c>
      <c r="U1855" s="18">
        <v>1</v>
      </c>
    </row>
    <row r="1856" spans="1:21" ht="15.6" x14ac:dyDescent="0.3">
      <c r="A1856" s="2">
        <v>1489</v>
      </c>
      <c r="B1856" s="3">
        <v>46274</v>
      </c>
      <c r="C1856" s="4">
        <f t="shared" si="228"/>
        <v>2026</v>
      </c>
      <c r="D1856" s="5">
        <f t="shared" si="229"/>
        <v>3</v>
      </c>
      <c r="E1856" s="4">
        <f t="shared" si="230"/>
        <v>9</v>
      </c>
      <c r="F1856" s="3" t="str">
        <f t="shared" si="231"/>
        <v>Sep</v>
      </c>
      <c r="G1856" s="4" t="s">
        <v>0</v>
      </c>
      <c r="H1856" s="4" t="s">
        <v>1</v>
      </c>
      <c r="I1856" s="4" t="s">
        <v>2</v>
      </c>
      <c r="J1856" s="4" t="s">
        <v>3</v>
      </c>
      <c r="K1856" s="4" t="s">
        <v>4</v>
      </c>
      <c r="L1856" s="4" t="s">
        <v>22</v>
      </c>
      <c r="M1856" s="6">
        <v>3</v>
      </c>
      <c r="N1856" s="7">
        <v>50.03</v>
      </c>
      <c r="O1856" s="8">
        <v>0.1</v>
      </c>
      <c r="P1856" s="7">
        <v>22.89</v>
      </c>
      <c r="Q1856" s="7">
        <f t="shared" si="224"/>
        <v>135.08100000000002</v>
      </c>
      <c r="R1856" s="7">
        <f t="shared" si="225"/>
        <v>68.67</v>
      </c>
      <c r="S1856" s="7">
        <f t="shared" si="226"/>
        <v>66.411000000000016</v>
      </c>
      <c r="T1856" s="9">
        <f t="shared" si="227"/>
        <v>0.49163835032313952</v>
      </c>
      <c r="U1856" s="10">
        <v>1</v>
      </c>
    </row>
    <row r="1857" spans="1:21" ht="15.6" x14ac:dyDescent="0.3">
      <c r="A1857" s="11">
        <v>2045</v>
      </c>
      <c r="B1857" s="12">
        <v>46274</v>
      </c>
      <c r="C1857" s="4">
        <f t="shared" si="228"/>
        <v>2026</v>
      </c>
      <c r="D1857" s="5">
        <f t="shared" si="229"/>
        <v>3</v>
      </c>
      <c r="E1857" s="4">
        <f t="shared" si="230"/>
        <v>9</v>
      </c>
      <c r="F1857" s="3" t="str">
        <f t="shared" si="231"/>
        <v>Sep</v>
      </c>
      <c r="G1857" s="13" t="s">
        <v>6</v>
      </c>
      <c r="H1857" s="13" t="s">
        <v>7</v>
      </c>
      <c r="I1857" s="13" t="s">
        <v>28</v>
      </c>
      <c r="J1857" s="13" t="s">
        <v>3</v>
      </c>
      <c r="K1857" s="13" t="s">
        <v>14</v>
      </c>
      <c r="L1857" s="13" t="s">
        <v>15</v>
      </c>
      <c r="M1857" s="14">
        <v>1</v>
      </c>
      <c r="N1857" s="15">
        <v>35.68</v>
      </c>
      <c r="O1857" s="16">
        <v>0.05</v>
      </c>
      <c r="P1857" s="15">
        <v>13.37</v>
      </c>
      <c r="Q1857" s="15">
        <f t="shared" si="224"/>
        <v>33.896000000000001</v>
      </c>
      <c r="R1857" s="15">
        <f t="shared" si="225"/>
        <v>13.37</v>
      </c>
      <c r="S1857" s="15">
        <f t="shared" si="226"/>
        <v>20.526000000000003</v>
      </c>
      <c r="T1857" s="17">
        <f t="shared" si="227"/>
        <v>0.60555817795610112</v>
      </c>
      <c r="U1857" s="18">
        <v>1</v>
      </c>
    </row>
    <row r="1858" spans="1:21" ht="15.6" x14ac:dyDescent="0.3">
      <c r="A1858" s="2">
        <v>2610</v>
      </c>
      <c r="B1858" s="3">
        <v>46274</v>
      </c>
      <c r="C1858" s="4">
        <f t="shared" si="228"/>
        <v>2026</v>
      </c>
      <c r="D1858" s="5">
        <f t="shared" si="229"/>
        <v>3</v>
      </c>
      <c r="E1858" s="4">
        <f t="shared" si="230"/>
        <v>9</v>
      </c>
      <c r="F1858" s="3" t="str">
        <f t="shared" si="231"/>
        <v>Sep</v>
      </c>
      <c r="G1858" s="4" t="s">
        <v>20</v>
      </c>
      <c r="H1858" s="4" t="s">
        <v>33</v>
      </c>
      <c r="I1858" s="4" t="s">
        <v>2</v>
      </c>
      <c r="J1858" s="4" t="s">
        <v>3</v>
      </c>
      <c r="K1858" s="4" t="s">
        <v>23</v>
      </c>
      <c r="L1858" s="4" t="s">
        <v>24</v>
      </c>
      <c r="M1858" s="6">
        <v>1</v>
      </c>
      <c r="N1858" s="7">
        <v>341.87</v>
      </c>
      <c r="O1858" s="8">
        <v>0.1</v>
      </c>
      <c r="P1858" s="7">
        <v>190.66</v>
      </c>
      <c r="Q1858" s="7">
        <f t="shared" ref="Q1858:Q1921" si="232">M1858*N1858*(1-O1858)</f>
        <v>307.68299999999999</v>
      </c>
      <c r="R1858" s="7">
        <f t="shared" ref="R1858:R1921" si="233">M1858*P1858</f>
        <v>190.66</v>
      </c>
      <c r="S1858" s="7">
        <f t="shared" ref="S1858:S1921" si="234">Q1858-R1858</f>
        <v>117.023</v>
      </c>
      <c r="T1858" s="9">
        <f t="shared" ref="T1858:T1921" si="235">IFERROR(S1858/Q1858,0)</f>
        <v>0.38033625517171893</v>
      </c>
      <c r="U1858" s="10">
        <v>1</v>
      </c>
    </row>
    <row r="1859" spans="1:21" ht="15.6" x14ac:dyDescent="0.3">
      <c r="A1859" s="11">
        <v>4210</v>
      </c>
      <c r="B1859" s="12">
        <v>46274</v>
      </c>
      <c r="C1859" s="4">
        <f t="shared" ref="C1859:C1922" si="236">YEAR(B1859)</f>
        <v>2026</v>
      </c>
      <c r="D1859" s="5">
        <f t="shared" ref="D1859:D1922" si="237">ROUNDUP(MONTH(B1859)/3,0)</f>
        <v>3</v>
      </c>
      <c r="E1859" s="4">
        <f t="shared" ref="E1859:E1922" si="238">MONTH(B1859)</f>
        <v>9</v>
      </c>
      <c r="F1859" s="3" t="str">
        <f t="shared" ref="F1859:F1922" si="239">TEXT(B1859,"MMM")</f>
        <v>Sep</v>
      </c>
      <c r="G1859" s="13" t="s">
        <v>6</v>
      </c>
      <c r="H1859" s="13" t="s">
        <v>27</v>
      </c>
      <c r="I1859" s="13" t="s">
        <v>2</v>
      </c>
      <c r="J1859" s="13" t="s">
        <v>3</v>
      </c>
      <c r="K1859" s="13" t="s">
        <v>14</v>
      </c>
      <c r="L1859" s="13" t="s">
        <v>48</v>
      </c>
      <c r="M1859" s="14">
        <v>1</v>
      </c>
      <c r="N1859" s="15">
        <v>164.6</v>
      </c>
      <c r="O1859" s="16">
        <v>0</v>
      </c>
      <c r="P1859" s="15">
        <v>87.21</v>
      </c>
      <c r="Q1859" s="15">
        <f t="shared" si="232"/>
        <v>164.6</v>
      </c>
      <c r="R1859" s="15">
        <f t="shared" si="233"/>
        <v>87.21</v>
      </c>
      <c r="S1859" s="15">
        <f t="shared" si="234"/>
        <v>77.39</v>
      </c>
      <c r="T1859" s="17">
        <f t="shared" si="235"/>
        <v>0.47017010935601461</v>
      </c>
      <c r="U1859" s="18">
        <v>1</v>
      </c>
    </row>
    <row r="1860" spans="1:21" ht="15.6" x14ac:dyDescent="0.3">
      <c r="A1860" s="2">
        <v>4584</v>
      </c>
      <c r="B1860" s="3">
        <v>46274</v>
      </c>
      <c r="C1860" s="4">
        <f t="shared" si="236"/>
        <v>2026</v>
      </c>
      <c r="D1860" s="5">
        <f t="shared" si="237"/>
        <v>3</v>
      </c>
      <c r="E1860" s="4">
        <f t="shared" si="238"/>
        <v>9</v>
      </c>
      <c r="F1860" s="3" t="str">
        <f t="shared" si="239"/>
        <v>Sep</v>
      </c>
      <c r="G1860" s="4" t="s">
        <v>20</v>
      </c>
      <c r="H1860" s="4" t="s">
        <v>33</v>
      </c>
      <c r="I1860" s="4" t="s">
        <v>2</v>
      </c>
      <c r="J1860" s="4" t="s">
        <v>3</v>
      </c>
      <c r="K1860" s="4" t="s">
        <v>34</v>
      </c>
      <c r="L1860" s="4" t="s">
        <v>35</v>
      </c>
      <c r="M1860" s="6">
        <v>2</v>
      </c>
      <c r="N1860" s="7">
        <v>41.24</v>
      </c>
      <c r="O1860" s="8">
        <v>0</v>
      </c>
      <c r="P1860" s="7">
        <v>14.46</v>
      </c>
      <c r="Q1860" s="7">
        <f t="shared" si="232"/>
        <v>82.48</v>
      </c>
      <c r="R1860" s="7">
        <f t="shared" si="233"/>
        <v>28.92</v>
      </c>
      <c r="S1860" s="7">
        <f t="shared" si="234"/>
        <v>53.56</v>
      </c>
      <c r="T1860" s="9">
        <f t="shared" si="235"/>
        <v>0.64936954413191073</v>
      </c>
      <c r="U1860" s="10">
        <v>1</v>
      </c>
    </row>
    <row r="1861" spans="1:21" ht="15.6" x14ac:dyDescent="0.3">
      <c r="A1861" s="11">
        <v>44</v>
      </c>
      <c r="B1861" s="12">
        <v>46275</v>
      </c>
      <c r="C1861" s="4">
        <f t="shared" si="236"/>
        <v>2026</v>
      </c>
      <c r="D1861" s="5">
        <f t="shared" si="237"/>
        <v>3</v>
      </c>
      <c r="E1861" s="4">
        <f t="shared" si="238"/>
        <v>9</v>
      </c>
      <c r="F1861" s="3" t="str">
        <f t="shared" si="239"/>
        <v>Sep</v>
      </c>
      <c r="G1861" s="13" t="s">
        <v>11</v>
      </c>
      <c r="H1861" s="13" t="s">
        <v>39</v>
      </c>
      <c r="I1861" s="13" t="s">
        <v>19</v>
      </c>
      <c r="J1861" s="13" t="s">
        <v>13</v>
      </c>
      <c r="K1861" s="13" t="s">
        <v>4</v>
      </c>
      <c r="L1861" s="13" t="s">
        <v>26</v>
      </c>
      <c r="M1861" s="14">
        <v>1</v>
      </c>
      <c r="N1861" s="15">
        <v>40.1</v>
      </c>
      <c r="O1861" s="16">
        <v>0</v>
      </c>
      <c r="P1861" s="15">
        <v>16.920000000000002</v>
      </c>
      <c r="Q1861" s="15">
        <f t="shared" si="232"/>
        <v>40.1</v>
      </c>
      <c r="R1861" s="15">
        <f t="shared" si="233"/>
        <v>16.920000000000002</v>
      </c>
      <c r="S1861" s="15">
        <f t="shared" si="234"/>
        <v>23.18</v>
      </c>
      <c r="T1861" s="17">
        <f t="shared" si="235"/>
        <v>0.57805486284289276</v>
      </c>
      <c r="U1861" s="18">
        <v>1</v>
      </c>
    </row>
    <row r="1862" spans="1:21" ht="15.6" x14ac:dyDescent="0.3">
      <c r="A1862" s="2">
        <v>97</v>
      </c>
      <c r="B1862" s="3">
        <v>46275</v>
      </c>
      <c r="C1862" s="4">
        <f t="shared" si="236"/>
        <v>2026</v>
      </c>
      <c r="D1862" s="5">
        <f t="shared" si="237"/>
        <v>3</v>
      </c>
      <c r="E1862" s="4">
        <f t="shared" si="238"/>
        <v>9</v>
      </c>
      <c r="F1862" s="3" t="str">
        <f t="shared" si="239"/>
        <v>Sep</v>
      </c>
      <c r="G1862" s="4" t="s">
        <v>6</v>
      </c>
      <c r="H1862" s="4" t="s">
        <v>27</v>
      </c>
      <c r="I1862" s="4" t="s">
        <v>2</v>
      </c>
      <c r="J1862" s="4" t="s">
        <v>13</v>
      </c>
      <c r="K1862" s="4" t="s">
        <v>23</v>
      </c>
      <c r="L1862" s="4" t="s">
        <v>40</v>
      </c>
      <c r="M1862" s="6">
        <v>2</v>
      </c>
      <c r="N1862" s="7">
        <v>80.239999999999995</v>
      </c>
      <c r="O1862" s="8">
        <v>0</v>
      </c>
      <c r="P1862" s="7">
        <v>40.5</v>
      </c>
      <c r="Q1862" s="7">
        <f t="shared" si="232"/>
        <v>160.47999999999999</v>
      </c>
      <c r="R1862" s="7">
        <f t="shared" si="233"/>
        <v>81</v>
      </c>
      <c r="S1862" s="7">
        <f t="shared" si="234"/>
        <v>79.47999999999999</v>
      </c>
      <c r="T1862" s="9">
        <f t="shared" si="235"/>
        <v>0.49526420737786636</v>
      </c>
      <c r="U1862" s="10">
        <v>1</v>
      </c>
    </row>
    <row r="1863" spans="1:21" ht="15.6" x14ac:dyDescent="0.3">
      <c r="A1863" s="11">
        <v>1015</v>
      </c>
      <c r="B1863" s="12">
        <v>46275</v>
      </c>
      <c r="C1863" s="4">
        <f t="shared" si="236"/>
        <v>2026</v>
      </c>
      <c r="D1863" s="5">
        <f t="shared" si="237"/>
        <v>3</v>
      </c>
      <c r="E1863" s="4">
        <f t="shared" si="238"/>
        <v>9</v>
      </c>
      <c r="F1863" s="3" t="str">
        <f t="shared" si="239"/>
        <v>Sep</v>
      </c>
      <c r="G1863" s="13" t="s">
        <v>11</v>
      </c>
      <c r="H1863" s="13" t="s">
        <v>18</v>
      </c>
      <c r="I1863" s="13" t="s">
        <v>2</v>
      </c>
      <c r="J1863" s="13" t="s">
        <v>13</v>
      </c>
      <c r="K1863" s="13" t="s">
        <v>9</v>
      </c>
      <c r="L1863" s="13" t="s">
        <v>37</v>
      </c>
      <c r="M1863" s="14">
        <v>4</v>
      </c>
      <c r="N1863" s="15">
        <v>151.01</v>
      </c>
      <c r="O1863" s="16">
        <v>0</v>
      </c>
      <c r="P1863" s="15">
        <v>80.569999999999993</v>
      </c>
      <c r="Q1863" s="15">
        <f t="shared" si="232"/>
        <v>604.04</v>
      </c>
      <c r="R1863" s="15">
        <f t="shared" si="233"/>
        <v>322.27999999999997</v>
      </c>
      <c r="S1863" s="15">
        <f t="shared" si="234"/>
        <v>281.76</v>
      </c>
      <c r="T1863" s="17">
        <f t="shared" si="235"/>
        <v>0.46645917488908023</v>
      </c>
      <c r="U1863" s="18">
        <v>1</v>
      </c>
    </row>
    <row r="1864" spans="1:21" ht="15.6" x14ac:dyDescent="0.3">
      <c r="A1864" s="2">
        <v>1128</v>
      </c>
      <c r="B1864" s="3">
        <v>46275</v>
      </c>
      <c r="C1864" s="4">
        <f t="shared" si="236"/>
        <v>2026</v>
      </c>
      <c r="D1864" s="5">
        <f t="shared" si="237"/>
        <v>3</v>
      </c>
      <c r="E1864" s="4">
        <f t="shared" si="238"/>
        <v>9</v>
      </c>
      <c r="F1864" s="3" t="str">
        <f t="shared" si="239"/>
        <v>Sep</v>
      </c>
      <c r="G1864" s="4" t="s">
        <v>0</v>
      </c>
      <c r="H1864" s="4" t="s">
        <v>50</v>
      </c>
      <c r="I1864" s="4" t="s">
        <v>28</v>
      </c>
      <c r="J1864" s="4" t="s">
        <v>3</v>
      </c>
      <c r="K1864" s="4" t="s">
        <v>4</v>
      </c>
      <c r="L1864" s="4" t="s">
        <v>22</v>
      </c>
      <c r="M1864" s="6">
        <v>1</v>
      </c>
      <c r="N1864" s="7">
        <v>51.32</v>
      </c>
      <c r="O1864" s="8">
        <v>0.1</v>
      </c>
      <c r="P1864" s="7">
        <v>22.67</v>
      </c>
      <c r="Q1864" s="7">
        <f t="shared" si="232"/>
        <v>46.188000000000002</v>
      </c>
      <c r="R1864" s="7">
        <f t="shared" si="233"/>
        <v>22.67</v>
      </c>
      <c r="S1864" s="7">
        <f t="shared" si="234"/>
        <v>23.518000000000001</v>
      </c>
      <c r="T1864" s="9">
        <f t="shared" si="235"/>
        <v>0.50917987356023209</v>
      </c>
      <c r="U1864" s="10">
        <v>1</v>
      </c>
    </row>
    <row r="1865" spans="1:21" ht="15.6" x14ac:dyDescent="0.3">
      <c r="A1865" s="11">
        <v>3548</v>
      </c>
      <c r="B1865" s="12">
        <v>46275</v>
      </c>
      <c r="C1865" s="4">
        <f t="shared" si="236"/>
        <v>2026</v>
      </c>
      <c r="D1865" s="5">
        <f t="shared" si="237"/>
        <v>3</v>
      </c>
      <c r="E1865" s="4">
        <f t="shared" si="238"/>
        <v>9</v>
      </c>
      <c r="F1865" s="3" t="str">
        <f t="shared" si="239"/>
        <v>Sep</v>
      </c>
      <c r="G1865" s="13" t="s">
        <v>20</v>
      </c>
      <c r="H1865" s="13" t="s">
        <v>31</v>
      </c>
      <c r="I1865" s="13" t="s">
        <v>19</v>
      </c>
      <c r="J1865" s="13" t="s">
        <v>3</v>
      </c>
      <c r="K1865" s="13" t="s">
        <v>9</v>
      </c>
      <c r="L1865" s="13" t="s">
        <v>46</v>
      </c>
      <c r="M1865" s="14">
        <v>2</v>
      </c>
      <c r="N1865" s="15">
        <v>72.61</v>
      </c>
      <c r="O1865" s="16">
        <v>0</v>
      </c>
      <c r="P1865" s="15">
        <v>32.68</v>
      </c>
      <c r="Q1865" s="15">
        <f t="shared" si="232"/>
        <v>145.22</v>
      </c>
      <c r="R1865" s="15">
        <f t="shared" si="233"/>
        <v>65.36</v>
      </c>
      <c r="S1865" s="15">
        <f t="shared" si="234"/>
        <v>79.86</v>
      </c>
      <c r="T1865" s="17">
        <f t="shared" si="235"/>
        <v>0.54992425285773305</v>
      </c>
      <c r="U1865" s="18">
        <v>1</v>
      </c>
    </row>
    <row r="1866" spans="1:21" ht="15.6" x14ac:dyDescent="0.3">
      <c r="A1866" s="2">
        <v>242</v>
      </c>
      <c r="B1866" s="3">
        <v>46276</v>
      </c>
      <c r="C1866" s="4">
        <f t="shared" si="236"/>
        <v>2026</v>
      </c>
      <c r="D1866" s="5">
        <f t="shared" si="237"/>
        <v>3</v>
      </c>
      <c r="E1866" s="4">
        <f t="shared" si="238"/>
        <v>9</v>
      </c>
      <c r="F1866" s="3" t="str">
        <f t="shared" si="239"/>
        <v>Sep</v>
      </c>
      <c r="G1866" s="4" t="s">
        <v>20</v>
      </c>
      <c r="H1866" s="4" t="s">
        <v>47</v>
      </c>
      <c r="I1866" s="4" t="s">
        <v>28</v>
      </c>
      <c r="J1866" s="4" t="s">
        <v>16</v>
      </c>
      <c r="K1866" s="4" t="s">
        <v>34</v>
      </c>
      <c r="L1866" s="4" t="s">
        <v>35</v>
      </c>
      <c r="M1866" s="6">
        <v>5</v>
      </c>
      <c r="N1866" s="7">
        <v>40.94</v>
      </c>
      <c r="O1866" s="8">
        <v>0</v>
      </c>
      <c r="P1866" s="7">
        <v>14.78</v>
      </c>
      <c r="Q1866" s="7">
        <f t="shared" si="232"/>
        <v>204.7</v>
      </c>
      <c r="R1866" s="7">
        <f t="shared" si="233"/>
        <v>73.899999999999991</v>
      </c>
      <c r="S1866" s="7">
        <f t="shared" si="234"/>
        <v>130.80000000000001</v>
      </c>
      <c r="T1866" s="9">
        <f t="shared" si="235"/>
        <v>0.6389838788470934</v>
      </c>
      <c r="U1866" s="10">
        <v>1</v>
      </c>
    </row>
    <row r="1867" spans="1:21" ht="15.6" x14ac:dyDescent="0.3">
      <c r="A1867" s="11">
        <v>784</v>
      </c>
      <c r="B1867" s="12">
        <v>46276</v>
      </c>
      <c r="C1867" s="4">
        <f t="shared" si="236"/>
        <v>2026</v>
      </c>
      <c r="D1867" s="5">
        <f t="shared" si="237"/>
        <v>3</v>
      </c>
      <c r="E1867" s="4">
        <f t="shared" si="238"/>
        <v>9</v>
      </c>
      <c r="F1867" s="3" t="str">
        <f t="shared" si="239"/>
        <v>Sep</v>
      </c>
      <c r="G1867" s="13" t="s">
        <v>11</v>
      </c>
      <c r="H1867" s="13" t="s">
        <v>52</v>
      </c>
      <c r="I1867" s="13" t="s">
        <v>28</v>
      </c>
      <c r="J1867" s="13" t="s">
        <v>13</v>
      </c>
      <c r="K1867" s="13" t="s">
        <v>4</v>
      </c>
      <c r="L1867" s="13" t="s">
        <v>5</v>
      </c>
      <c r="M1867" s="14">
        <v>4</v>
      </c>
      <c r="N1867" s="15">
        <v>81.69</v>
      </c>
      <c r="O1867" s="16">
        <v>0</v>
      </c>
      <c r="P1867" s="15">
        <v>42.23</v>
      </c>
      <c r="Q1867" s="15">
        <f t="shared" si="232"/>
        <v>326.76</v>
      </c>
      <c r="R1867" s="15">
        <f t="shared" si="233"/>
        <v>168.92</v>
      </c>
      <c r="S1867" s="15">
        <f t="shared" si="234"/>
        <v>157.84</v>
      </c>
      <c r="T1867" s="17">
        <f t="shared" si="235"/>
        <v>0.48304566042355246</v>
      </c>
      <c r="U1867" s="18">
        <v>1</v>
      </c>
    </row>
    <row r="1868" spans="1:21" ht="15.6" x14ac:dyDescent="0.3">
      <c r="A1868" s="2">
        <v>1535</v>
      </c>
      <c r="B1868" s="3">
        <v>46276</v>
      </c>
      <c r="C1868" s="4">
        <f t="shared" si="236"/>
        <v>2026</v>
      </c>
      <c r="D1868" s="5">
        <f t="shared" si="237"/>
        <v>3</v>
      </c>
      <c r="E1868" s="4">
        <f t="shared" si="238"/>
        <v>9</v>
      </c>
      <c r="F1868" s="3" t="str">
        <f t="shared" si="239"/>
        <v>Sep</v>
      </c>
      <c r="G1868" s="4" t="s">
        <v>0</v>
      </c>
      <c r="H1868" s="4" t="s">
        <v>50</v>
      </c>
      <c r="I1868" s="4" t="s">
        <v>19</v>
      </c>
      <c r="J1868" s="4" t="s">
        <v>13</v>
      </c>
      <c r="K1868" s="4" t="s">
        <v>4</v>
      </c>
      <c r="L1868" s="4" t="s">
        <v>22</v>
      </c>
      <c r="M1868" s="6">
        <v>1</v>
      </c>
      <c r="N1868" s="7">
        <v>51.25</v>
      </c>
      <c r="O1868" s="8">
        <v>0.05</v>
      </c>
      <c r="P1868" s="7">
        <v>21.99</v>
      </c>
      <c r="Q1868" s="7">
        <f t="shared" si="232"/>
        <v>48.6875</v>
      </c>
      <c r="R1868" s="7">
        <f t="shared" si="233"/>
        <v>21.99</v>
      </c>
      <c r="S1868" s="7">
        <f t="shared" si="234"/>
        <v>26.697500000000002</v>
      </c>
      <c r="T1868" s="9">
        <f t="shared" si="235"/>
        <v>0.54834403080872918</v>
      </c>
      <c r="U1868" s="10">
        <v>1</v>
      </c>
    </row>
    <row r="1869" spans="1:21" ht="15.6" x14ac:dyDescent="0.3">
      <c r="A1869" s="11">
        <v>1687</v>
      </c>
      <c r="B1869" s="12">
        <v>46276</v>
      </c>
      <c r="C1869" s="4">
        <f t="shared" si="236"/>
        <v>2026</v>
      </c>
      <c r="D1869" s="5">
        <f t="shared" si="237"/>
        <v>3</v>
      </c>
      <c r="E1869" s="4">
        <f t="shared" si="238"/>
        <v>9</v>
      </c>
      <c r="F1869" s="3" t="str">
        <f t="shared" si="239"/>
        <v>Sep</v>
      </c>
      <c r="G1869" s="13" t="s">
        <v>11</v>
      </c>
      <c r="H1869" s="13" t="s">
        <v>52</v>
      </c>
      <c r="I1869" s="13" t="s">
        <v>2</v>
      </c>
      <c r="J1869" s="13" t="s">
        <v>3</v>
      </c>
      <c r="K1869" s="13" t="s">
        <v>34</v>
      </c>
      <c r="L1869" s="13" t="s">
        <v>45</v>
      </c>
      <c r="M1869" s="14">
        <v>1</v>
      </c>
      <c r="N1869" s="15">
        <v>50.78</v>
      </c>
      <c r="O1869" s="16">
        <v>0.05</v>
      </c>
      <c r="P1869" s="15">
        <v>22.52</v>
      </c>
      <c r="Q1869" s="15">
        <f t="shared" si="232"/>
        <v>48.241</v>
      </c>
      <c r="R1869" s="15">
        <f t="shared" si="233"/>
        <v>22.52</v>
      </c>
      <c r="S1869" s="15">
        <f t="shared" si="234"/>
        <v>25.721</v>
      </c>
      <c r="T1869" s="17">
        <f t="shared" si="235"/>
        <v>0.5331771729441761</v>
      </c>
      <c r="U1869" s="18">
        <v>1</v>
      </c>
    </row>
    <row r="1870" spans="1:21" ht="15.6" x14ac:dyDescent="0.3">
      <c r="A1870" s="2">
        <v>2162</v>
      </c>
      <c r="B1870" s="3">
        <v>46276</v>
      </c>
      <c r="C1870" s="4">
        <f t="shared" si="236"/>
        <v>2026</v>
      </c>
      <c r="D1870" s="5">
        <f t="shared" si="237"/>
        <v>3</v>
      </c>
      <c r="E1870" s="4">
        <f t="shared" si="238"/>
        <v>9</v>
      </c>
      <c r="F1870" s="3" t="str">
        <f t="shared" si="239"/>
        <v>Sep</v>
      </c>
      <c r="G1870" s="4" t="s">
        <v>6</v>
      </c>
      <c r="H1870" s="4" t="s">
        <v>7</v>
      </c>
      <c r="I1870" s="4" t="s">
        <v>2</v>
      </c>
      <c r="J1870" s="4" t="s">
        <v>13</v>
      </c>
      <c r="K1870" s="4" t="s">
        <v>14</v>
      </c>
      <c r="L1870" s="4" t="s">
        <v>44</v>
      </c>
      <c r="M1870" s="6">
        <v>1</v>
      </c>
      <c r="N1870" s="7">
        <v>133.31</v>
      </c>
      <c r="O1870" s="8">
        <v>0.05</v>
      </c>
      <c r="P1870" s="7">
        <v>67.790000000000006</v>
      </c>
      <c r="Q1870" s="7">
        <f t="shared" si="232"/>
        <v>126.64449999999999</v>
      </c>
      <c r="R1870" s="7">
        <f t="shared" si="233"/>
        <v>67.790000000000006</v>
      </c>
      <c r="S1870" s="7">
        <f t="shared" si="234"/>
        <v>58.854499999999987</v>
      </c>
      <c r="T1870" s="9">
        <f t="shared" si="235"/>
        <v>0.46472211584395684</v>
      </c>
      <c r="U1870" s="10">
        <v>1</v>
      </c>
    </row>
    <row r="1871" spans="1:21" ht="15.6" x14ac:dyDescent="0.3">
      <c r="A1871" s="11">
        <v>2307</v>
      </c>
      <c r="B1871" s="12">
        <v>46276</v>
      </c>
      <c r="C1871" s="4">
        <f t="shared" si="236"/>
        <v>2026</v>
      </c>
      <c r="D1871" s="5">
        <f t="shared" si="237"/>
        <v>3</v>
      </c>
      <c r="E1871" s="4">
        <f t="shared" si="238"/>
        <v>9</v>
      </c>
      <c r="F1871" s="3" t="str">
        <f t="shared" si="239"/>
        <v>Sep</v>
      </c>
      <c r="G1871" s="13" t="s">
        <v>11</v>
      </c>
      <c r="H1871" s="13" t="s">
        <v>12</v>
      </c>
      <c r="I1871" s="13" t="s">
        <v>2</v>
      </c>
      <c r="J1871" s="13" t="s">
        <v>3</v>
      </c>
      <c r="K1871" s="13" t="s">
        <v>14</v>
      </c>
      <c r="L1871" s="13" t="s">
        <v>48</v>
      </c>
      <c r="M1871" s="14">
        <v>1</v>
      </c>
      <c r="N1871" s="15">
        <v>162.06</v>
      </c>
      <c r="O1871" s="16">
        <v>0</v>
      </c>
      <c r="P1871" s="15">
        <v>86.95</v>
      </c>
      <c r="Q1871" s="15">
        <f t="shared" si="232"/>
        <v>162.06</v>
      </c>
      <c r="R1871" s="15">
        <f t="shared" si="233"/>
        <v>86.95</v>
      </c>
      <c r="S1871" s="15">
        <f t="shared" si="234"/>
        <v>75.11</v>
      </c>
      <c r="T1871" s="17">
        <f t="shared" si="235"/>
        <v>0.4634703196347032</v>
      </c>
      <c r="U1871" s="18">
        <v>1</v>
      </c>
    </row>
    <row r="1872" spans="1:21" ht="15.6" x14ac:dyDescent="0.3">
      <c r="A1872" s="2">
        <v>3976</v>
      </c>
      <c r="B1872" s="3">
        <v>46276</v>
      </c>
      <c r="C1872" s="4">
        <f t="shared" si="236"/>
        <v>2026</v>
      </c>
      <c r="D1872" s="5">
        <f t="shared" si="237"/>
        <v>3</v>
      </c>
      <c r="E1872" s="4">
        <f t="shared" si="238"/>
        <v>9</v>
      </c>
      <c r="F1872" s="3" t="str">
        <f t="shared" si="239"/>
        <v>Sep</v>
      </c>
      <c r="G1872" s="4" t="s">
        <v>11</v>
      </c>
      <c r="H1872" s="4" t="s">
        <v>25</v>
      </c>
      <c r="I1872" s="4" t="s">
        <v>19</v>
      </c>
      <c r="J1872" s="4" t="s">
        <v>3</v>
      </c>
      <c r="K1872" s="4" t="s">
        <v>14</v>
      </c>
      <c r="L1872" s="4" t="s">
        <v>15</v>
      </c>
      <c r="M1872" s="6">
        <v>2</v>
      </c>
      <c r="N1872" s="7">
        <v>37.03</v>
      </c>
      <c r="O1872" s="8">
        <v>0.1</v>
      </c>
      <c r="P1872" s="7">
        <v>13.46</v>
      </c>
      <c r="Q1872" s="7">
        <f t="shared" si="232"/>
        <v>66.654000000000011</v>
      </c>
      <c r="R1872" s="7">
        <f t="shared" si="233"/>
        <v>26.92</v>
      </c>
      <c r="S1872" s="7">
        <f t="shared" si="234"/>
        <v>39.734000000000009</v>
      </c>
      <c r="T1872" s="9">
        <f t="shared" si="235"/>
        <v>0.59612326342004984</v>
      </c>
      <c r="U1872" s="10">
        <v>1</v>
      </c>
    </row>
    <row r="1873" spans="1:21" ht="15.6" x14ac:dyDescent="0.3">
      <c r="A1873" s="11">
        <v>5066</v>
      </c>
      <c r="B1873" s="12">
        <v>46276</v>
      </c>
      <c r="C1873" s="4">
        <f t="shared" si="236"/>
        <v>2026</v>
      </c>
      <c r="D1873" s="5">
        <f t="shared" si="237"/>
        <v>3</v>
      </c>
      <c r="E1873" s="4">
        <f t="shared" si="238"/>
        <v>9</v>
      </c>
      <c r="F1873" s="3" t="str">
        <f t="shared" si="239"/>
        <v>Sep</v>
      </c>
      <c r="G1873" s="13" t="s">
        <v>6</v>
      </c>
      <c r="H1873" s="13" t="s">
        <v>41</v>
      </c>
      <c r="I1873" s="13" t="s">
        <v>2</v>
      </c>
      <c r="J1873" s="13" t="s">
        <v>13</v>
      </c>
      <c r="K1873" s="13" t="s">
        <v>23</v>
      </c>
      <c r="L1873" s="13" t="s">
        <v>24</v>
      </c>
      <c r="M1873" s="14">
        <v>1</v>
      </c>
      <c r="N1873" s="15">
        <v>338.01</v>
      </c>
      <c r="O1873" s="16">
        <v>0</v>
      </c>
      <c r="P1873" s="15">
        <v>190.89</v>
      </c>
      <c r="Q1873" s="15">
        <f t="shared" si="232"/>
        <v>338.01</v>
      </c>
      <c r="R1873" s="15">
        <f t="shared" si="233"/>
        <v>190.89</v>
      </c>
      <c r="S1873" s="15">
        <f t="shared" si="234"/>
        <v>147.12</v>
      </c>
      <c r="T1873" s="17">
        <f t="shared" si="235"/>
        <v>0.43525339486997427</v>
      </c>
      <c r="U1873" s="18">
        <v>1</v>
      </c>
    </row>
    <row r="1874" spans="1:21" ht="15.6" x14ac:dyDescent="0.3">
      <c r="A1874" s="2">
        <v>78</v>
      </c>
      <c r="B1874" s="3">
        <v>46277</v>
      </c>
      <c r="C1874" s="4">
        <f t="shared" si="236"/>
        <v>2026</v>
      </c>
      <c r="D1874" s="5">
        <f t="shared" si="237"/>
        <v>3</v>
      </c>
      <c r="E1874" s="4">
        <f t="shared" si="238"/>
        <v>9</v>
      </c>
      <c r="F1874" s="3" t="str">
        <f t="shared" si="239"/>
        <v>Sep</v>
      </c>
      <c r="G1874" s="4" t="s">
        <v>20</v>
      </c>
      <c r="H1874" s="4" t="s">
        <v>47</v>
      </c>
      <c r="I1874" s="4" t="s">
        <v>2</v>
      </c>
      <c r="J1874" s="4" t="s">
        <v>13</v>
      </c>
      <c r="K1874" s="4" t="s">
        <v>34</v>
      </c>
      <c r="L1874" s="4" t="s">
        <v>35</v>
      </c>
      <c r="M1874" s="6">
        <v>5</v>
      </c>
      <c r="N1874" s="7">
        <v>40.78</v>
      </c>
      <c r="O1874" s="8">
        <v>0.05</v>
      </c>
      <c r="P1874" s="7">
        <v>14.94</v>
      </c>
      <c r="Q1874" s="7">
        <f t="shared" si="232"/>
        <v>193.70499999999998</v>
      </c>
      <c r="R1874" s="7">
        <f t="shared" si="233"/>
        <v>74.7</v>
      </c>
      <c r="S1874" s="7">
        <f t="shared" si="234"/>
        <v>119.00499999999998</v>
      </c>
      <c r="T1874" s="9">
        <f t="shared" si="235"/>
        <v>0.61436204537828132</v>
      </c>
      <c r="U1874" s="10">
        <v>1</v>
      </c>
    </row>
    <row r="1875" spans="1:21" ht="15.6" x14ac:dyDescent="0.3">
      <c r="A1875" s="11">
        <v>354</v>
      </c>
      <c r="B1875" s="12">
        <v>46277</v>
      </c>
      <c r="C1875" s="4">
        <f t="shared" si="236"/>
        <v>2026</v>
      </c>
      <c r="D1875" s="5">
        <f t="shared" si="237"/>
        <v>3</v>
      </c>
      <c r="E1875" s="4">
        <f t="shared" si="238"/>
        <v>9</v>
      </c>
      <c r="F1875" s="3" t="str">
        <f t="shared" si="239"/>
        <v>Sep</v>
      </c>
      <c r="G1875" s="13" t="s">
        <v>11</v>
      </c>
      <c r="H1875" s="13" t="s">
        <v>52</v>
      </c>
      <c r="I1875" s="13" t="s">
        <v>2</v>
      </c>
      <c r="J1875" s="13" t="s">
        <v>3</v>
      </c>
      <c r="K1875" s="13" t="s">
        <v>4</v>
      </c>
      <c r="L1875" s="13" t="s">
        <v>22</v>
      </c>
      <c r="M1875" s="14">
        <v>4</v>
      </c>
      <c r="N1875" s="15">
        <v>51.47</v>
      </c>
      <c r="O1875" s="16">
        <v>0</v>
      </c>
      <c r="P1875" s="15">
        <v>21.9</v>
      </c>
      <c r="Q1875" s="15">
        <f t="shared" si="232"/>
        <v>205.88</v>
      </c>
      <c r="R1875" s="15">
        <f t="shared" si="233"/>
        <v>87.6</v>
      </c>
      <c r="S1875" s="15">
        <f t="shared" si="234"/>
        <v>118.28</v>
      </c>
      <c r="T1875" s="17">
        <f t="shared" si="235"/>
        <v>0.57450942296483387</v>
      </c>
      <c r="U1875" s="18">
        <v>1</v>
      </c>
    </row>
    <row r="1876" spans="1:21" ht="15.6" x14ac:dyDescent="0.3">
      <c r="A1876" s="2">
        <v>1738</v>
      </c>
      <c r="B1876" s="3">
        <v>46277</v>
      </c>
      <c r="C1876" s="4">
        <f t="shared" si="236"/>
        <v>2026</v>
      </c>
      <c r="D1876" s="5">
        <f t="shared" si="237"/>
        <v>3</v>
      </c>
      <c r="E1876" s="4">
        <f t="shared" si="238"/>
        <v>9</v>
      </c>
      <c r="F1876" s="3" t="str">
        <f t="shared" si="239"/>
        <v>Sep</v>
      </c>
      <c r="G1876" s="4" t="s">
        <v>0</v>
      </c>
      <c r="H1876" s="4" t="s">
        <v>50</v>
      </c>
      <c r="I1876" s="4" t="s">
        <v>8</v>
      </c>
      <c r="J1876" s="4" t="s">
        <v>16</v>
      </c>
      <c r="K1876" s="4" t="s">
        <v>9</v>
      </c>
      <c r="L1876" s="4" t="s">
        <v>17</v>
      </c>
      <c r="M1876" s="6">
        <v>10</v>
      </c>
      <c r="N1876" s="7">
        <v>144.4</v>
      </c>
      <c r="O1876" s="8">
        <v>0.1</v>
      </c>
      <c r="P1876" s="7">
        <v>81.069999999999993</v>
      </c>
      <c r="Q1876" s="7">
        <f t="shared" si="232"/>
        <v>1299.6000000000001</v>
      </c>
      <c r="R1876" s="7">
        <f t="shared" si="233"/>
        <v>810.69999999999993</v>
      </c>
      <c r="S1876" s="7">
        <f t="shared" si="234"/>
        <v>488.9000000000002</v>
      </c>
      <c r="T1876" s="9">
        <f t="shared" si="235"/>
        <v>0.37619267466912909</v>
      </c>
      <c r="U1876" s="10">
        <v>1</v>
      </c>
    </row>
    <row r="1877" spans="1:21" ht="15.6" x14ac:dyDescent="0.3">
      <c r="A1877" s="11">
        <v>1900</v>
      </c>
      <c r="B1877" s="12">
        <v>46277</v>
      </c>
      <c r="C1877" s="4">
        <f t="shared" si="236"/>
        <v>2026</v>
      </c>
      <c r="D1877" s="5">
        <f t="shared" si="237"/>
        <v>3</v>
      </c>
      <c r="E1877" s="4">
        <f t="shared" si="238"/>
        <v>9</v>
      </c>
      <c r="F1877" s="3" t="str">
        <f t="shared" si="239"/>
        <v>Sep</v>
      </c>
      <c r="G1877" s="13" t="s">
        <v>6</v>
      </c>
      <c r="H1877" s="13" t="s">
        <v>27</v>
      </c>
      <c r="I1877" s="13" t="s">
        <v>19</v>
      </c>
      <c r="J1877" s="13" t="s">
        <v>13</v>
      </c>
      <c r="K1877" s="13" t="s">
        <v>34</v>
      </c>
      <c r="L1877" s="13" t="s">
        <v>45</v>
      </c>
      <c r="M1877" s="14">
        <v>1</v>
      </c>
      <c r="N1877" s="15">
        <v>51.34</v>
      </c>
      <c r="O1877" s="16">
        <v>0.1</v>
      </c>
      <c r="P1877" s="15">
        <v>22.63</v>
      </c>
      <c r="Q1877" s="15">
        <f t="shared" si="232"/>
        <v>46.206000000000003</v>
      </c>
      <c r="R1877" s="15">
        <f t="shared" si="233"/>
        <v>22.63</v>
      </c>
      <c r="S1877" s="15">
        <f t="shared" si="234"/>
        <v>23.576000000000004</v>
      </c>
      <c r="T1877" s="17">
        <f t="shared" si="235"/>
        <v>0.51023676578799293</v>
      </c>
      <c r="U1877" s="18">
        <v>1</v>
      </c>
    </row>
    <row r="1878" spans="1:21" ht="15.6" x14ac:dyDescent="0.3">
      <c r="A1878" s="2">
        <v>3375</v>
      </c>
      <c r="B1878" s="3">
        <v>46277</v>
      </c>
      <c r="C1878" s="4">
        <f t="shared" si="236"/>
        <v>2026</v>
      </c>
      <c r="D1878" s="5">
        <f t="shared" si="237"/>
        <v>3</v>
      </c>
      <c r="E1878" s="4">
        <f t="shared" si="238"/>
        <v>9</v>
      </c>
      <c r="F1878" s="3" t="str">
        <f t="shared" si="239"/>
        <v>Sep</v>
      </c>
      <c r="G1878" s="4" t="s">
        <v>6</v>
      </c>
      <c r="H1878" s="4" t="s">
        <v>7</v>
      </c>
      <c r="I1878" s="4" t="s">
        <v>8</v>
      </c>
      <c r="J1878" s="4" t="s">
        <v>3</v>
      </c>
      <c r="K1878" s="4" t="s">
        <v>14</v>
      </c>
      <c r="L1878" s="4" t="s">
        <v>32</v>
      </c>
      <c r="M1878" s="6">
        <v>6</v>
      </c>
      <c r="N1878" s="7">
        <v>47.72</v>
      </c>
      <c r="O1878" s="8">
        <v>0.1</v>
      </c>
      <c r="P1878" s="7">
        <v>18.41</v>
      </c>
      <c r="Q1878" s="7">
        <f t="shared" si="232"/>
        <v>257.68799999999999</v>
      </c>
      <c r="R1878" s="7">
        <f t="shared" si="233"/>
        <v>110.46000000000001</v>
      </c>
      <c r="S1878" s="7">
        <f t="shared" si="234"/>
        <v>147.22799999999998</v>
      </c>
      <c r="T1878" s="9">
        <f t="shared" si="235"/>
        <v>0.57134208810654741</v>
      </c>
      <c r="U1878" s="10">
        <v>1</v>
      </c>
    </row>
    <row r="1879" spans="1:21" ht="15.6" x14ac:dyDescent="0.3">
      <c r="A1879" s="11">
        <v>3567</v>
      </c>
      <c r="B1879" s="12">
        <v>46277</v>
      </c>
      <c r="C1879" s="4">
        <f t="shared" si="236"/>
        <v>2026</v>
      </c>
      <c r="D1879" s="5">
        <f t="shared" si="237"/>
        <v>3</v>
      </c>
      <c r="E1879" s="4">
        <f t="shared" si="238"/>
        <v>9</v>
      </c>
      <c r="F1879" s="3" t="str">
        <f t="shared" si="239"/>
        <v>Sep</v>
      </c>
      <c r="G1879" s="13" t="s">
        <v>6</v>
      </c>
      <c r="H1879" s="13" t="s">
        <v>41</v>
      </c>
      <c r="I1879" s="13" t="s">
        <v>2</v>
      </c>
      <c r="J1879" s="13" t="s">
        <v>16</v>
      </c>
      <c r="K1879" s="13" t="s">
        <v>23</v>
      </c>
      <c r="L1879" s="13" t="s">
        <v>40</v>
      </c>
      <c r="M1879" s="14">
        <v>1</v>
      </c>
      <c r="N1879" s="15">
        <v>81.489999999999995</v>
      </c>
      <c r="O1879" s="16">
        <v>0.1</v>
      </c>
      <c r="P1879" s="15">
        <v>38.83</v>
      </c>
      <c r="Q1879" s="15">
        <f t="shared" si="232"/>
        <v>73.340999999999994</v>
      </c>
      <c r="R1879" s="15">
        <f t="shared" si="233"/>
        <v>38.83</v>
      </c>
      <c r="S1879" s="15">
        <f t="shared" si="234"/>
        <v>34.510999999999996</v>
      </c>
      <c r="T1879" s="17">
        <f t="shared" si="235"/>
        <v>0.47055535103148305</v>
      </c>
      <c r="U1879" s="18">
        <v>1</v>
      </c>
    </row>
    <row r="1880" spans="1:21" ht="15.6" x14ac:dyDescent="0.3">
      <c r="A1880" s="2">
        <v>4106</v>
      </c>
      <c r="B1880" s="3">
        <v>46277</v>
      </c>
      <c r="C1880" s="4">
        <f t="shared" si="236"/>
        <v>2026</v>
      </c>
      <c r="D1880" s="5">
        <f t="shared" si="237"/>
        <v>3</v>
      </c>
      <c r="E1880" s="4">
        <f t="shared" si="238"/>
        <v>9</v>
      </c>
      <c r="F1880" s="3" t="str">
        <f t="shared" si="239"/>
        <v>Sep</v>
      </c>
      <c r="G1880" s="4" t="s">
        <v>6</v>
      </c>
      <c r="H1880" s="4" t="s">
        <v>27</v>
      </c>
      <c r="I1880" s="4" t="s">
        <v>19</v>
      </c>
      <c r="J1880" s="4" t="s">
        <v>3</v>
      </c>
      <c r="K1880" s="4" t="s">
        <v>4</v>
      </c>
      <c r="L1880" s="4" t="s">
        <v>26</v>
      </c>
      <c r="M1880" s="6">
        <v>2</v>
      </c>
      <c r="N1880" s="7">
        <v>39.700000000000003</v>
      </c>
      <c r="O1880" s="8">
        <v>0</v>
      </c>
      <c r="P1880" s="7">
        <v>16.32</v>
      </c>
      <c r="Q1880" s="7">
        <f t="shared" si="232"/>
        <v>79.400000000000006</v>
      </c>
      <c r="R1880" s="7">
        <f t="shared" si="233"/>
        <v>32.64</v>
      </c>
      <c r="S1880" s="7">
        <f t="shared" si="234"/>
        <v>46.760000000000005</v>
      </c>
      <c r="T1880" s="9">
        <f t="shared" si="235"/>
        <v>0.58891687657430736</v>
      </c>
      <c r="U1880" s="10">
        <v>1</v>
      </c>
    </row>
    <row r="1881" spans="1:21" ht="15.6" x14ac:dyDescent="0.3">
      <c r="A1881" s="11">
        <v>4293</v>
      </c>
      <c r="B1881" s="12">
        <v>46277</v>
      </c>
      <c r="C1881" s="4">
        <f t="shared" si="236"/>
        <v>2026</v>
      </c>
      <c r="D1881" s="5">
        <f t="shared" si="237"/>
        <v>3</v>
      </c>
      <c r="E1881" s="4">
        <f t="shared" si="238"/>
        <v>9</v>
      </c>
      <c r="F1881" s="3" t="str">
        <f t="shared" si="239"/>
        <v>Sep</v>
      </c>
      <c r="G1881" s="13" t="s">
        <v>6</v>
      </c>
      <c r="H1881" s="13" t="s">
        <v>43</v>
      </c>
      <c r="I1881" s="13" t="s">
        <v>8</v>
      </c>
      <c r="J1881" s="13" t="s">
        <v>13</v>
      </c>
      <c r="K1881" s="13" t="s">
        <v>23</v>
      </c>
      <c r="L1881" s="13" t="s">
        <v>24</v>
      </c>
      <c r="M1881" s="14">
        <v>4</v>
      </c>
      <c r="N1881" s="15">
        <v>344.67</v>
      </c>
      <c r="O1881" s="16">
        <v>0.1</v>
      </c>
      <c r="P1881" s="15">
        <v>195.35</v>
      </c>
      <c r="Q1881" s="15">
        <f t="shared" si="232"/>
        <v>1240.8120000000001</v>
      </c>
      <c r="R1881" s="15">
        <f t="shared" si="233"/>
        <v>781.4</v>
      </c>
      <c r="S1881" s="15">
        <f t="shared" si="234"/>
        <v>459.41200000000015</v>
      </c>
      <c r="T1881" s="17">
        <f t="shared" si="235"/>
        <v>0.37025109363868186</v>
      </c>
      <c r="U1881" s="18">
        <v>1</v>
      </c>
    </row>
    <row r="1882" spans="1:21" ht="15.6" x14ac:dyDescent="0.3">
      <c r="A1882" s="2">
        <v>4859</v>
      </c>
      <c r="B1882" s="3">
        <v>46277</v>
      </c>
      <c r="C1882" s="4">
        <f t="shared" si="236"/>
        <v>2026</v>
      </c>
      <c r="D1882" s="5">
        <f t="shared" si="237"/>
        <v>3</v>
      </c>
      <c r="E1882" s="4">
        <f t="shared" si="238"/>
        <v>9</v>
      </c>
      <c r="F1882" s="3" t="str">
        <f t="shared" si="239"/>
        <v>Sep</v>
      </c>
      <c r="G1882" s="4" t="s">
        <v>0</v>
      </c>
      <c r="H1882" s="4" t="s">
        <v>1</v>
      </c>
      <c r="I1882" s="4" t="s">
        <v>2</v>
      </c>
      <c r="J1882" s="4" t="s">
        <v>3</v>
      </c>
      <c r="K1882" s="4" t="s">
        <v>4</v>
      </c>
      <c r="L1882" s="4" t="s">
        <v>5</v>
      </c>
      <c r="M1882" s="6">
        <v>1</v>
      </c>
      <c r="N1882" s="7">
        <v>80.39</v>
      </c>
      <c r="O1882" s="8">
        <v>0</v>
      </c>
      <c r="P1882" s="7">
        <v>42.85</v>
      </c>
      <c r="Q1882" s="7">
        <f t="shared" si="232"/>
        <v>80.39</v>
      </c>
      <c r="R1882" s="7">
        <f t="shared" si="233"/>
        <v>42.85</v>
      </c>
      <c r="S1882" s="7">
        <f t="shared" si="234"/>
        <v>37.54</v>
      </c>
      <c r="T1882" s="9">
        <f t="shared" si="235"/>
        <v>0.46697350416718497</v>
      </c>
      <c r="U1882" s="10">
        <v>1</v>
      </c>
    </row>
    <row r="1883" spans="1:21" ht="15.6" x14ac:dyDescent="0.3">
      <c r="A1883" s="11">
        <v>770</v>
      </c>
      <c r="B1883" s="12">
        <v>46278</v>
      </c>
      <c r="C1883" s="4">
        <f t="shared" si="236"/>
        <v>2026</v>
      </c>
      <c r="D1883" s="5">
        <f t="shared" si="237"/>
        <v>3</v>
      </c>
      <c r="E1883" s="4">
        <f t="shared" si="238"/>
        <v>9</v>
      </c>
      <c r="F1883" s="3" t="str">
        <f t="shared" si="239"/>
        <v>Sep</v>
      </c>
      <c r="G1883" s="13" t="s">
        <v>11</v>
      </c>
      <c r="H1883" s="13" t="s">
        <v>18</v>
      </c>
      <c r="I1883" s="13" t="s">
        <v>19</v>
      </c>
      <c r="J1883" s="13" t="s">
        <v>3</v>
      </c>
      <c r="K1883" s="13" t="s">
        <v>9</v>
      </c>
      <c r="L1883" s="13" t="s">
        <v>17</v>
      </c>
      <c r="M1883" s="14">
        <v>1</v>
      </c>
      <c r="N1883" s="15">
        <v>143.66999999999999</v>
      </c>
      <c r="O1883" s="16">
        <v>0.1</v>
      </c>
      <c r="P1883" s="15">
        <v>79.89</v>
      </c>
      <c r="Q1883" s="15">
        <f t="shared" si="232"/>
        <v>129.303</v>
      </c>
      <c r="R1883" s="15">
        <f t="shared" si="233"/>
        <v>79.89</v>
      </c>
      <c r="S1883" s="15">
        <f t="shared" si="234"/>
        <v>49.412999999999997</v>
      </c>
      <c r="T1883" s="17">
        <f t="shared" si="235"/>
        <v>0.38214890605786406</v>
      </c>
      <c r="U1883" s="18">
        <v>1</v>
      </c>
    </row>
    <row r="1884" spans="1:21" ht="15.6" x14ac:dyDescent="0.3">
      <c r="A1884" s="2">
        <v>1375</v>
      </c>
      <c r="B1884" s="3">
        <v>46278</v>
      </c>
      <c r="C1884" s="4">
        <f t="shared" si="236"/>
        <v>2026</v>
      </c>
      <c r="D1884" s="5">
        <f t="shared" si="237"/>
        <v>3</v>
      </c>
      <c r="E1884" s="4">
        <f t="shared" si="238"/>
        <v>9</v>
      </c>
      <c r="F1884" s="3" t="str">
        <f t="shared" si="239"/>
        <v>Sep</v>
      </c>
      <c r="G1884" s="4" t="s">
        <v>6</v>
      </c>
      <c r="H1884" s="4" t="s">
        <v>43</v>
      </c>
      <c r="I1884" s="4" t="s">
        <v>19</v>
      </c>
      <c r="J1884" s="4" t="s">
        <v>3</v>
      </c>
      <c r="K1884" s="4" t="s">
        <v>14</v>
      </c>
      <c r="L1884" s="4" t="s">
        <v>15</v>
      </c>
      <c r="M1884" s="6">
        <v>1</v>
      </c>
      <c r="N1884" s="7">
        <v>35.86</v>
      </c>
      <c r="O1884" s="8">
        <v>0</v>
      </c>
      <c r="P1884" s="7">
        <v>13.33</v>
      </c>
      <c r="Q1884" s="7">
        <f t="shared" si="232"/>
        <v>35.86</v>
      </c>
      <c r="R1884" s="7">
        <f t="shared" si="233"/>
        <v>13.33</v>
      </c>
      <c r="S1884" s="7">
        <f t="shared" si="234"/>
        <v>22.53</v>
      </c>
      <c r="T1884" s="9">
        <f t="shared" si="235"/>
        <v>0.62827663134411604</v>
      </c>
      <c r="U1884" s="10">
        <v>1</v>
      </c>
    </row>
    <row r="1885" spans="1:21" ht="15.6" x14ac:dyDescent="0.3">
      <c r="A1885" s="11">
        <v>2063</v>
      </c>
      <c r="B1885" s="12">
        <v>46278</v>
      </c>
      <c r="C1885" s="4">
        <f t="shared" si="236"/>
        <v>2026</v>
      </c>
      <c r="D1885" s="5">
        <f t="shared" si="237"/>
        <v>3</v>
      </c>
      <c r="E1885" s="4">
        <f t="shared" si="238"/>
        <v>9</v>
      </c>
      <c r="F1885" s="3" t="str">
        <f t="shared" si="239"/>
        <v>Sep</v>
      </c>
      <c r="G1885" s="13" t="s">
        <v>6</v>
      </c>
      <c r="H1885" s="13" t="s">
        <v>49</v>
      </c>
      <c r="I1885" s="13" t="s">
        <v>19</v>
      </c>
      <c r="J1885" s="13" t="s">
        <v>3</v>
      </c>
      <c r="K1885" s="13" t="s">
        <v>14</v>
      </c>
      <c r="L1885" s="13" t="s">
        <v>44</v>
      </c>
      <c r="M1885" s="14">
        <v>3</v>
      </c>
      <c r="N1885" s="15">
        <v>130.28</v>
      </c>
      <c r="O1885" s="16">
        <v>0.1</v>
      </c>
      <c r="P1885" s="15">
        <v>65.33</v>
      </c>
      <c r="Q1885" s="15">
        <f t="shared" si="232"/>
        <v>351.75600000000003</v>
      </c>
      <c r="R1885" s="15">
        <f t="shared" si="233"/>
        <v>195.99</v>
      </c>
      <c r="S1885" s="15">
        <f t="shared" si="234"/>
        <v>155.76600000000002</v>
      </c>
      <c r="T1885" s="17">
        <f t="shared" si="235"/>
        <v>0.44282400300208102</v>
      </c>
      <c r="U1885" s="18">
        <v>1</v>
      </c>
    </row>
    <row r="1886" spans="1:21" ht="15.6" x14ac:dyDescent="0.3">
      <c r="A1886" s="2">
        <v>2563</v>
      </c>
      <c r="B1886" s="3">
        <v>46278</v>
      </c>
      <c r="C1886" s="4">
        <f t="shared" si="236"/>
        <v>2026</v>
      </c>
      <c r="D1886" s="5">
        <f t="shared" si="237"/>
        <v>3</v>
      </c>
      <c r="E1886" s="4">
        <f t="shared" si="238"/>
        <v>9</v>
      </c>
      <c r="F1886" s="3" t="str">
        <f t="shared" si="239"/>
        <v>Sep</v>
      </c>
      <c r="G1886" s="4" t="s">
        <v>6</v>
      </c>
      <c r="H1886" s="4" t="s">
        <v>27</v>
      </c>
      <c r="I1886" s="4" t="s">
        <v>28</v>
      </c>
      <c r="J1886" s="4" t="s">
        <v>3</v>
      </c>
      <c r="K1886" s="4" t="s">
        <v>9</v>
      </c>
      <c r="L1886" s="4" t="s">
        <v>37</v>
      </c>
      <c r="M1886" s="6">
        <v>1</v>
      </c>
      <c r="N1886" s="7">
        <v>157.88999999999999</v>
      </c>
      <c r="O1886" s="8">
        <v>0.1</v>
      </c>
      <c r="P1886" s="7">
        <v>78.209999999999994</v>
      </c>
      <c r="Q1886" s="7">
        <f t="shared" si="232"/>
        <v>142.101</v>
      </c>
      <c r="R1886" s="7">
        <f t="shared" si="233"/>
        <v>78.209999999999994</v>
      </c>
      <c r="S1886" s="7">
        <f t="shared" si="234"/>
        <v>63.891000000000005</v>
      </c>
      <c r="T1886" s="9">
        <f t="shared" si="235"/>
        <v>0.44961682183798851</v>
      </c>
      <c r="U1886" s="10">
        <v>1</v>
      </c>
    </row>
    <row r="1887" spans="1:21" ht="15.6" x14ac:dyDescent="0.3">
      <c r="A1887" s="11">
        <v>2786</v>
      </c>
      <c r="B1887" s="12">
        <v>46278</v>
      </c>
      <c r="C1887" s="4">
        <f t="shared" si="236"/>
        <v>2026</v>
      </c>
      <c r="D1887" s="5">
        <f t="shared" si="237"/>
        <v>3</v>
      </c>
      <c r="E1887" s="4">
        <f t="shared" si="238"/>
        <v>9</v>
      </c>
      <c r="F1887" s="3" t="str">
        <f t="shared" si="239"/>
        <v>Sep</v>
      </c>
      <c r="G1887" s="13" t="s">
        <v>20</v>
      </c>
      <c r="H1887" s="13" t="s">
        <v>33</v>
      </c>
      <c r="I1887" s="13" t="s">
        <v>2</v>
      </c>
      <c r="J1887" s="13" t="s">
        <v>13</v>
      </c>
      <c r="K1887" s="13" t="s">
        <v>34</v>
      </c>
      <c r="L1887" s="13" t="s">
        <v>35</v>
      </c>
      <c r="M1887" s="14">
        <v>2</v>
      </c>
      <c r="N1887" s="15">
        <v>40.83</v>
      </c>
      <c r="O1887" s="16">
        <v>0</v>
      </c>
      <c r="P1887" s="15">
        <v>14.56</v>
      </c>
      <c r="Q1887" s="15">
        <f t="shared" si="232"/>
        <v>81.66</v>
      </c>
      <c r="R1887" s="15">
        <f t="shared" si="233"/>
        <v>29.12</v>
      </c>
      <c r="S1887" s="15">
        <f t="shared" si="234"/>
        <v>52.539999999999992</v>
      </c>
      <c r="T1887" s="17">
        <f t="shared" si="235"/>
        <v>0.64339946118050451</v>
      </c>
      <c r="U1887" s="18">
        <v>1</v>
      </c>
    </row>
    <row r="1888" spans="1:21" ht="15.6" x14ac:dyDescent="0.3">
      <c r="A1888" s="2">
        <v>3269</v>
      </c>
      <c r="B1888" s="3">
        <v>46278</v>
      </c>
      <c r="C1888" s="4">
        <f t="shared" si="236"/>
        <v>2026</v>
      </c>
      <c r="D1888" s="5">
        <f t="shared" si="237"/>
        <v>3</v>
      </c>
      <c r="E1888" s="4">
        <f t="shared" si="238"/>
        <v>9</v>
      </c>
      <c r="F1888" s="3" t="str">
        <f t="shared" si="239"/>
        <v>Sep</v>
      </c>
      <c r="G1888" s="4" t="s">
        <v>11</v>
      </c>
      <c r="H1888" s="4" t="s">
        <v>52</v>
      </c>
      <c r="I1888" s="4" t="s">
        <v>19</v>
      </c>
      <c r="J1888" s="4" t="s">
        <v>13</v>
      </c>
      <c r="K1888" s="4" t="s">
        <v>34</v>
      </c>
      <c r="L1888" s="4" t="s">
        <v>42</v>
      </c>
      <c r="M1888" s="6">
        <v>2</v>
      </c>
      <c r="N1888" s="7">
        <v>37.119999999999997</v>
      </c>
      <c r="O1888" s="8">
        <v>0</v>
      </c>
      <c r="P1888" s="7">
        <v>14.26</v>
      </c>
      <c r="Q1888" s="7">
        <f t="shared" si="232"/>
        <v>74.239999999999995</v>
      </c>
      <c r="R1888" s="7">
        <f t="shared" si="233"/>
        <v>28.52</v>
      </c>
      <c r="S1888" s="7">
        <f t="shared" si="234"/>
        <v>45.72</v>
      </c>
      <c r="T1888" s="9">
        <f t="shared" si="235"/>
        <v>0.61584051724137934</v>
      </c>
      <c r="U1888" s="10">
        <v>1</v>
      </c>
    </row>
    <row r="1889" spans="1:21" ht="15.6" x14ac:dyDescent="0.3">
      <c r="A1889" s="11">
        <v>3346</v>
      </c>
      <c r="B1889" s="12">
        <v>46278</v>
      </c>
      <c r="C1889" s="4">
        <f t="shared" si="236"/>
        <v>2026</v>
      </c>
      <c r="D1889" s="5">
        <f t="shared" si="237"/>
        <v>3</v>
      </c>
      <c r="E1889" s="4">
        <f t="shared" si="238"/>
        <v>9</v>
      </c>
      <c r="F1889" s="3" t="str">
        <f t="shared" si="239"/>
        <v>Sep</v>
      </c>
      <c r="G1889" s="13" t="s">
        <v>20</v>
      </c>
      <c r="H1889" s="13" t="s">
        <v>33</v>
      </c>
      <c r="I1889" s="13" t="s">
        <v>2</v>
      </c>
      <c r="J1889" s="13" t="s">
        <v>3</v>
      </c>
      <c r="K1889" s="13" t="s">
        <v>23</v>
      </c>
      <c r="L1889" s="13" t="s">
        <v>51</v>
      </c>
      <c r="M1889" s="14">
        <v>2</v>
      </c>
      <c r="N1889" s="15">
        <v>124.04</v>
      </c>
      <c r="O1889" s="16">
        <v>0.05</v>
      </c>
      <c r="P1889" s="15">
        <v>59.29</v>
      </c>
      <c r="Q1889" s="15">
        <f t="shared" si="232"/>
        <v>235.67599999999999</v>
      </c>
      <c r="R1889" s="15">
        <f t="shared" si="233"/>
        <v>118.58</v>
      </c>
      <c r="S1889" s="15">
        <f t="shared" si="234"/>
        <v>117.09599999999999</v>
      </c>
      <c r="T1889" s="17">
        <f t="shared" si="235"/>
        <v>0.49685160983723414</v>
      </c>
      <c r="U1889" s="18">
        <v>1</v>
      </c>
    </row>
    <row r="1890" spans="1:21" ht="15.6" x14ac:dyDescent="0.3">
      <c r="A1890" s="2">
        <v>4097</v>
      </c>
      <c r="B1890" s="3">
        <v>46278</v>
      </c>
      <c r="C1890" s="4">
        <f t="shared" si="236"/>
        <v>2026</v>
      </c>
      <c r="D1890" s="5">
        <f t="shared" si="237"/>
        <v>3</v>
      </c>
      <c r="E1890" s="4">
        <f t="shared" si="238"/>
        <v>9</v>
      </c>
      <c r="F1890" s="3" t="str">
        <f t="shared" si="239"/>
        <v>Sep</v>
      </c>
      <c r="G1890" s="4" t="s">
        <v>6</v>
      </c>
      <c r="H1890" s="4" t="s">
        <v>43</v>
      </c>
      <c r="I1890" s="4" t="s">
        <v>2</v>
      </c>
      <c r="J1890" s="4" t="s">
        <v>3</v>
      </c>
      <c r="K1890" s="4" t="s">
        <v>9</v>
      </c>
      <c r="L1890" s="4" t="s">
        <v>17</v>
      </c>
      <c r="M1890" s="6">
        <v>1</v>
      </c>
      <c r="N1890" s="7">
        <v>142.36000000000001</v>
      </c>
      <c r="O1890" s="8">
        <v>0</v>
      </c>
      <c r="P1890" s="7">
        <v>78.3</v>
      </c>
      <c r="Q1890" s="7">
        <f t="shared" si="232"/>
        <v>142.36000000000001</v>
      </c>
      <c r="R1890" s="7">
        <f t="shared" si="233"/>
        <v>78.3</v>
      </c>
      <c r="S1890" s="7">
        <f t="shared" si="234"/>
        <v>64.060000000000016</v>
      </c>
      <c r="T1890" s="9">
        <f t="shared" si="235"/>
        <v>0.44998595110986239</v>
      </c>
      <c r="U1890" s="10">
        <v>1</v>
      </c>
    </row>
    <row r="1891" spans="1:21" ht="15.6" x14ac:dyDescent="0.3">
      <c r="A1891" s="11">
        <v>4208</v>
      </c>
      <c r="B1891" s="12">
        <v>46278</v>
      </c>
      <c r="C1891" s="4">
        <f t="shared" si="236"/>
        <v>2026</v>
      </c>
      <c r="D1891" s="5">
        <f t="shared" si="237"/>
        <v>3</v>
      </c>
      <c r="E1891" s="4">
        <f t="shared" si="238"/>
        <v>9</v>
      </c>
      <c r="F1891" s="3" t="str">
        <f t="shared" si="239"/>
        <v>Sep</v>
      </c>
      <c r="G1891" s="13" t="s">
        <v>6</v>
      </c>
      <c r="H1891" s="13" t="s">
        <v>43</v>
      </c>
      <c r="I1891" s="13" t="s">
        <v>8</v>
      </c>
      <c r="J1891" s="13" t="s">
        <v>16</v>
      </c>
      <c r="K1891" s="13" t="s">
        <v>4</v>
      </c>
      <c r="L1891" s="13" t="s">
        <v>30</v>
      </c>
      <c r="M1891" s="14">
        <v>6</v>
      </c>
      <c r="N1891" s="15">
        <v>104.11</v>
      </c>
      <c r="O1891" s="16">
        <v>0.1</v>
      </c>
      <c r="P1891" s="15">
        <v>49</v>
      </c>
      <c r="Q1891" s="15">
        <f t="shared" si="232"/>
        <v>562.19399999999996</v>
      </c>
      <c r="R1891" s="15">
        <f t="shared" si="233"/>
        <v>294</v>
      </c>
      <c r="S1891" s="15">
        <f t="shared" si="234"/>
        <v>268.19399999999996</v>
      </c>
      <c r="T1891" s="17">
        <f t="shared" si="235"/>
        <v>0.47704884790659446</v>
      </c>
      <c r="U1891" s="18">
        <v>1</v>
      </c>
    </row>
    <row r="1892" spans="1:21" ht="15.6" x14ac:dyDescent="0.3">
      <c r="A1892" s="2">
        <v>4606</v>
      </c>
      <c r="B1892" s="3">
        <v>46278</v>
      </c>
      <c r="C1892" s="4">
        <f t="shared" si="236"/>
        <v>2026</v>
      </c>
      <c r="D1892" s="5">
        <f t="shared" si="237"/>
        <v>3</v>
      </c>
      <c r="E1892" s="4">
        <f t="shared" si="238"/>
        <v>9</v>
      </c>
      <c r="F1892" s="3" t="str">
        <f t="shared" si="239"/>
        <v>Sep</v>
      </c>
      <c r="G1892" s="4" t="s">
        <v>20</v>
      </c>
      <c r="H1892" s="4" t="s">
        <v>33</v>
      </c>
      <c r="I1892" s="4" t="s">
        <v>2</v>
      </c>
      <c r="J1892" s="4" t="s">
        <v>16</v>
      </c>
      <c r="K1892" s="4" t="s">
        <v>23</v>
      </c>
      <c r="L1892" s="4" t="s">
        <v>24</v>
      </c>
      <c r="M1892" s="6">
        <v>1</v>
      </c>
      <c r="N1892" s="7">
        <v>335.02</v>
      </c>
      <c r="O1892" s="8">
        <v>0.05</v>
      </c>
      <c r="P1892" s="7">
        <v>198.44</v>
      </c>
      <c r="Q1892" s="7">
        <f t="shared" si="232"/>
        <v>318.26899999999995</v>
      </c>
      <c r="R1892" s="7">
        <f t="shared" si="233"/>
        <v>198.44</v>
      </c>
      <c r="S1892" s="7">
        <f t="shared" si="234"/>
        <v>119.82899999999995</v>
      </c>
      <c r="T1892" s="9">
        <f t="shared" si="235"/>
        <v>0.3765022669502841</v>
      </c>
      <c r="U1892" s="10">
        <v>1</v>
      </c>
    </row>
    <row r="1893" spans="1:21" ht="15.6" x14ac:dyDescent="0.3">
      <c r="A1893" s="11">
        <v>222</v>
      </c>
      <c r="B1893" s="12">
        <v>46279</v>
      </c>
      <c r="C1893" s="4">
        <f t="shared" si="236"/>
        <v>2026</v>
      </c>
      <c r="D1893" s="5">
        <f t="shared" si="237"/>
        <v>3</v>
      </c>
      <c r="E1893" s="4">
        <f t="shared" si="238"/>
        <v>9</v>
      </c>
      <c r="F1893" s="3" t="str">
        <f t="shared" si="239"/>
        <v>Sep</v>
      </c>
      <c r="G1893" s="13" t="s">
        <v>6</v>
      </c>
      <c r="H1893" s="13" t="s">
        <v>43</v>
      </c>
      <c r="I1893" s="13" t="s">
        <v>2</v>
      </c>
      <c r="J1893" s="13" t="s">
        <v>3</v>
      </c>
      <c r="K1893" s="13" t="s">
        <v>4</v>
      </c>
      <c r="L1893" s="13" t="s">
        <v>22</v>
      </c>
      <c r="M1893" s="14">
        <v>2</v>
      </c>
      <c r="N1893" s="15">
        <v>49.69</v>
      </c>
      <c r="O1893" s="16">
        <v>0.05</v>
      </c>
      <c r="P1893" s="15">
        <v>22.55</v>
      </c>
      <c r="Q1893" s="15">
        <f t="shared" si="232"/>
        <v>94.410999999999987</v>
      </c>
      <c r="R1893" s="15">
        <f t="shared" si="233"/>
        <v>45.1</v>
      </c>
      <c r="S1893" s="15">
        <f t="shared" si="234"/>
        <v>49.310999999999986</v>
      </c>
      <c r="T1893" s="17">
        <f t="shared" si="235"/>
        <v>0.52230142674052804</v>
      </c>
      <c r="U1893" s="18">
        <v>1</v>
      </c>
    </row>
    <row r="1894" spans="1:21" ht="15.6" x14ac:dyDescent="0.3">
      <c r="A1894" s="2">
        <v>241</v>
      </c>
      <c r="B1894" s="3">
        <v>46279</v>
      </c>
      <c r="C1894" s="4">
        <f t="shared" si="236"/>
        <v>2026</v>
      </c>
      <c r="D1894" s="5">
        <f t="shared" si="237"/>
        <v>3</v>
      </c>
      <c r="E1894" s="4">
        <f t="shared" si="238"/>
        <v>9</v>
      </c>
      <c r="F1894" s="3" t="str">
        <f t="shared" si="239"/>
        <v>Sep</v>
      </c>
      <c r="G1894" s="4" t="s">
        <v>11</v>
      </c>
      <c r="H1894" s="4" t="s">
        <v>25</v>
      </c>
      <c r="I1894" s="4" t="s">
        <v>2</v>
      </c>
      <c r="J1894" s="4" t="s">
        <v>3</v>
      </c>
      <c r="K1894" s="4" t="s">
        <v>4</v>
      </c>
      <c r="L1894" s="4" t="s">
        <v>22</v>
      </c>
      <c r="M1894" s="6">
        <v>4</v>
      </c>
      <c r="N1894" s="7">
        <v>50.5</v>
      </c>
      <c r="O1894" s="8">
        <v>0</v>
      </c>
      <c r="P1894" s="7">
        <v>23.02</v>
      </c>
      <c r="Q1894" s="7">
        <f t="shared" si="232"/>
        <v>202</v>
      </c>
      <c r="R1894" s="7">
        <f t="shared" si="233"/>
        <v>92.08</v>
      </c>
      <c r="S1894" s="7">
        <f t="shared" si="234"/>
        <v>109.92</v>
      </c>
      <c r="T1894" s="9">
        <f t="shared" si="235"/>
        <v>0.5441584158415842</v>
      </c>
      <c r="U1894" s="10">
        <v>1</v>
      </c>
    </row>
    <row r="1895" spans="1:21" ht="15.6" x14ac:dyDescent="0.3">
      <c r="A1895" s="11">
        <v>753</v>
      </c>
      <c r="B1895" s="12">
        <v>46279</v>
      </c>
      <c r="C1895" s="4">
        <f t="shared" si="236"/>
        <v>2026</v>
      </c>
      <c r="D1895" s="5">
        <f t="shared" si="237"/>
        <v>3</v>
      </c>
      <c r="E1895" s="4">
        <f t="shared" si="238"/>
        <v>9</v>
      </c>
      <c r="F1895" s="3" t="str">
        <f t="shared" si="239"/>
        <v>Sep</v>
      </c>
      <c r="G1895" s="13" t="s">
        <v>20</v>
      </c>
      <c r="H1895" s="13" t="s">
        <v>21</v>
      </c>
      <c r="I1895" s="13" t="s">
        <v>19</v>
      </c>
      <c r="J1895" s="13" t="s">
        <v>3</v>
      </c>
      <c r="K1895" s="13" t="s">
        <v>14</v>
      </c>
      <c r="L1895" s="13" t="s">
        <v>32</v>
      </c>
      <c r="M1895" s="14">
        <v>1</v>
      </c>
      <c r="N1895" s="15">
        <v>47.55</v>
      </c>
      <c r="O1895" s="16">
        <v>0.05</v>
      </c>
      <c r="P1895" s="15">
        <v>18.350000000000001</v>
      </c>
      <c r="Q1895" s="15">
        <f t="shared" si="232"/>
        <v>45.172499999999992</v>
      </c>
      <c r="R1895" s="15">
        <f t="shared" si="233"/>
        <v>18.350000000000001</v>
      </c>
      <c r="S1895" s="15">
        <f t="shared" si="234"/>
        <v>26.822499999999991</v>
      </c>
      <c r="T1895" s="17">
        <f t="shared" si="235"/>
        <v>0.5937794011843488</v>
      </c>
      <c r="U1895" s="18">
        <v>1</v>
      </c>
    </row>
    <row r="1896" spans="1:21" ht="15.6" x14ac:dyDescent="0.3">
      <c r="A1896" s="2">
        <v>2530</v>
      </c>
      <c r="B1896" s="3">
        <v>46279</v>
      </c>
      <c r="C1896" s="4">
        <f t="shared" si="236"/>
        <v>2026</v>
      </c>
      <c r="D1896" s="5">
        <f t="shared" si="237"/>
        <v>3</v>
      </c>
      <c r="E1896" s="4">
        <f t="shared" si="238"/>
        <v>9</v>
      </c>
      <c r="F1896" s="3" t="str">
        <f t="shared" si="239"/>
        <v>Sep</v>
      </c>
      <c r="G1896" s="4" t="s">
        <v>20</v>
      </c>
      <c r="H1896" s="4" t="s">
        <v>31</v>
      </c>
      <c r="I1896" s="4" t="s">
        <v>2</v>
      </c>
      <c r="J1896" s="4" t="s">
        <v>13</v>
      </c>
      <c r="K1896" s="4" t="s">
        <v>14</v>
      </c>
      <c r="L1896" s="4" t="s">
        <v>32</v>
      </c>
      <c r="M1896" s="6">
        <v>6</v>
      </c>
      <c r="N1896" s="7">
        <v>46.16</v>
      </c>
      <c r="O1896" s="8">
        <v>0.1</v>
      </c>
      <c r="P1896" s="7">
        <v>18.39</v>
      </c>
      <c r="Q1896" s="7">
        <f t="shared" si="232"/>
        <v>249.26399999999998</v>
      </c>
      <c r="R1896" s="7">
        <f t="shared" si="233"/>
        <v>110.34</v>
      </c>
      <c r="S1896" s="7">
        <f t="shared" si="234"/>
        <v>138.92399999999998</v>
      </c>
      <c r="T1896" s="9">
        <f t="shared" si="235"/>
        <v>0.55733679953783932</v>
      </c>
      <c r="U1896" s="10">
        <v>1</v>
      </c>
    </row>
    <row r="1897" spans="1:21" ht="15.6" x14ac:dyDescent="0.3">
      <c r="A1897" s="11">
        <v>572</v>
      </c>
      <c r="B1897" s="12">
        <v>46280</v>
      </c>
      <c r="C1897" s="4">
        <f t="shared" si="236"/>
        <v>2026</v>
      </c>
      <c r="D1897" s="5">
        <f t="shared" si="237"/>
        <v>3</v>
      </c>
      <c r="E1897" s="4">
        <f t="shared" si="238"/>
        <v>9</v>
      </c>
      <c r="F1897" s="3" t="str">
        <f t="shared" si="239"/>
        <v>Sep</v>
      </c>
      <c r="G1897" s="13" t="s">
        <v>0</v>
      </c>
      <c r="H1897" s="13" t="s">
        <v>50</v>
      </c>
      <c r="I1897" s="13" t="s">
        <v>19</v>
      </c>
      <c r="J1897" s="13" t="s">
        <v>3</v>
      </c>
      <c r="K1897" s="13" t="s">
        <v>14</v>
      </c>
      <c r="L1897" s="13" t="s">
        <v>44</v>
      </c>
      <c r="M1897" s="14">
        <v>2</v>
      </c>
      <c r="N1897" s="15">
        <v>135.79</v>
      </c>
      <c r="O1897" s="16">
        <v>0.05</v>
      </c>
      <c r="P1897" s="15">
        <v>66.53</v>
      </c>
      <c r="Q1897" s="15">
        <f t="shared" si="232"/>
        <v>258.00099999999998</v>
      </c>
      <c r="R1897" s="15">
        <f t="shared" si="233"/>
        <v>133.06</v>
      </c>
      <c r="S1897" s="15">
        <f t="shared" si="234"/>
        <v>124.94099999999997</v>
      </c>
      <c r="T1897" s="17">
        <f t="shared" si="235"/>
        <v>0.48426556486215167</v>
      </c>
      <c r="U1897" s="18">
        <v>1</v>
      </c>
    </row>
    <row r="1898" spans="1:21" ht="15.6" x14ac:dyDescent="0.3">
      <c r="A1898" s="2">
        <v>874</v>
      </c>
      <c r="B1898" s="3">
        <v>46280</v>
      </c>
      <c r="C1898" s="4">
        <f t="shared" si="236"/>
        <v>2026</v>
      </c>
      <c r="D1898" s="5">
        <f t="shared" si="237"/>
        <v>3</v>
      </c>
      <c r="E1898" s="4">
        <f t="shared" si="238"/>
        <v>9</v>
      </c>
      <c r="F1898" s="3" t="str">
        <f t="shared" si="239"/>
        <v>Sep</v>
      </c>
      <c r="G1898" s="4" t="s">
        <v>0</v>
      </c>
      <c r="H1898" s="4" t="s">
        <v>50</v>
      </c>
      <c r="I1898" s="4" t="s">
        <v>2</v>
      </c>
      <c r="J1898" s="4" t="s">
        <v>3</v>
      </c>
      <c r="K1898" s="4" t="s">
        <v>9</v>
      </c>
      <c r="L1898" s="4" t="s">
        <v>17</v>
      </c>
      <c r="M1898" s="6">
        <v>2</v>
      </c>
      <c r="N1898" s="7">
        <v>141.91999999999999</v>
      </c>
      <c r="O1898" s="8">
        <v>0</v>
      </c>
      <c r="P1898" s="7">
        <v>79.900000000000006</v>
      </c>
      <c r="Q1898" s="7">
        <f t="shared" si="232"/>
        <v>283.83999999999997</v>
      </c>
      <c r="R1898" s="7">
        <f t="shared" si="233"/>
        <v>159.80000000000001</v>
      </c>
      <c r="S1898" s="7">
        <f t="shared" si="234"/>
        <v>124.03999999999996</v>
      </c>
      <c r="T1898" s="9">
        <f t="shared" si="235"/>
        <v>0.43700676437429531</v>
      </c>
      <c r="U1898" s="10">
        <v>1</v>
      </c>
    </row>
    <row r="1899" spans="1:21" ht="15.6" x14ac:dyDescent="0.3">
      <c r="A1899" s="11">
        <v>937</v>
      </c>
      <c r="B1899" s="12">
        <v>46280</v>
      </c>
      <c r="C1899" s="4">
        <f t="shared" si="236"/>
        <v>2026</v>
      </c>
      <c r="D1899" s="5">
        <f t="shared" si="237"/>
        <v>3</v>
      </c>
      <c r="E1899" s="4">
        <f t="shared" si="238"/>
        <v>9</v>
      </c>
      <c r="F1899" s="3" t="str">
        <f t="shared" si="239"/>
        <v>Sep</v>
      </c>
      <c r="G1899" s="13" t="s">
        <v>20</v>
      </c>
      <c r="H1899" s="13" t="s">
        <v>21</v>
      </c>
      <c r="I1899" s="13" t="s">
        <v>28</v>
      </c>
      <c r="J1899" s="13" t="s">
        <v>16</v>
      </c>
      <c r="K1899" s="13" t="s">
        <v>9</v>
      </c>
      <c r="L1899" s="13" t="s">
        <v>17</v>
      </c>
      <c r="M1899" s="14">
        <v>1</v>
      </c>
      <c r="N1899" s="15">
        <v>146.41</v>
      </c>
      <c r="O1899" s="16">
        <v>0.15</v>
      </c>
      <c r="P1899" s="15">
        <v>80.87</v>
      </c>
      <c r="Q1899" s="15">
        <f t="shared" si="232"/>
        <v>124.4485</v>
      </c>
      <c r="R1899" s="15">
        <f t="shared" si="233"/>
        <v>80.87</v>
      </c>
      <c r="S1899" s="15">
        <f t="shared" si="234"/>
        <v>43.578499999999991</v>
      </c>
      <c r="T1899" s="17">
        <f t="shared" si="235"/>
        <v>0.35017296311325563</v>
      </c>
      <c r="U1899" s="18">
        <v>1</v>
      </c>
    </row>
    <row r="1900" spans="1:21" ht="15.6" x14ac:dyDescent="0.3">
      <c r="A1900" s="2">
        <v>1229</v>
      </c>
      <c r="B1900" s="3">
        <v>46280</v>
      </c>
      <c r="C1900" s="4">
        <f t="shared" si="236"/>
        <v>2026</v>
      </c>
      <c r="D1900" s="5">
        <f t="shared" si="237"/>
        <v>3</v>
      </c>
      <c r="E1900" s="4">
        <f t="shared" si="238"/>
        <v>9</v>
      </c>
      <c r="F1900" s="3" t="str">
        <f t="shared" si="239"/>
        <v>Sep</v>
      </c>
      <c r="G1900" s="4" t="s">
        <v>6</v>
      </c>
      <c r="H1900" s="4" t="s">
        <v>7</v>
      </c>
      <c r="I1900" s="4" t="s">
        <v>28</v>
      </c>
      <c r="J1900" s="4" t="s">
        <v>13</v>
      </c>
      <c r="K1900" s="4" t="s">
        <v>4</v>
      </c>
      <c r="L1900" s="4" t="s">
        <v>26</v>
      </c>
      <c r="M1900" s="6">
        <v>5</v>
      </c>
      <c r="N1900" s="7">
        <v>40.17</v>
      </c>
      <c r="O1900" s="8">
        <v>0</v>
      </c>
      <c r="P1900" s="7">
        <v>16.27</v>
      </c>
      <c r="Q1900" s="7">
        <f t="shared" si="232"/>
        <v>200.85000000000002</v>
      </c>
      <c r="R1900" s="7">
        <f t="shared" si="233"/>
        <v>81.349999999999994</v>
      </c>
      <c r="S1900" s="7">
        <f t="shared" si="234"/>
        <v>119.50000000000003</v>
      </c>
      <c r="T1900" s="9">
        <f t="shared" si="235"/>
        <v>0.59497137167040082</v>
      </c>
      <c r="U1900" s="10">
        <v>1</v>
      </c>
    </row>
    <row r="1901" spans="1:21" ht="15.6" x14ac:dyDescent="0.3">
      <c r="A1901" s="11">
        <v>2186</v>
      </c>
      <c r="B1901" s="12">
        <v>46280</v>
      </c>
      <c r="C1901" s="4">
        <f t="shared" si="236"/>
        <v>2026</v>
      </c>
      <c r="D1901" s="5">
        <f t="shared" si="237"/>
        <v>3</v>
      </c>
      <c r="E1901" s="4">
        <f t="shared" si="238"/>
        <v>9</v>
      </c>
      <c r="F1901" s="3" t="str">
        <f t="shared" si="239"/>
        <v>Sep</v>
      </c>
      <c r="G1901" s="13" t="s">
        <v>11</v>
      </c>
      <c r="H1901" s="13" t="s">
        <v>12</v>
      </c>
      <c r="I1901" s="13" t="s">
        <v>2</v>
      </c>
      <c r="J1901" s="13" t="s">
        <v>3</v>
      </c>
      <c r="K1901" s="13" t="s">
        <v>9</v>
      </c>
      <c r="L1901" s="13" t="s">
        <v>10</v>
      </c>
      <c r="M1901" s="14">
        <v>2</v>
      </c>
      <c r="N1901" s="15">
        <v>91.6</v>
      </c>
      <c r="O1901" s="16">
        <v>0</v>
      </c>
      <c r="P1901" s="15">
        <v>46.54</v>
      </c>
      <c r="Q1901" s="15">
        <f t="shared" si="232"/>
        <v>183.2</v>
      </c>
      <c r="R1901" s="15">
        <f t="shared" si="233"/>
        <v>93.08</v>
      </c>
      <c r="S1901" s="15">
        <f t="shared" si="234"/>
        <v>90.11999999999999</v>
      </c>
      <c r="T1901" s="17">
        <f t="shared" si="235"/>
        <v>0.49192139737991264</v>
      </c>
      <c r="U1901" s="18">
        <v>1</v>
      </c>
    </row>
    <row r="1902" spans="1:21" ht="15.6" x14ac:dyDescent="0.3">
      <c r="A1902" s="2">
        <v>2922</v>
      </c>
      <c r="B1902" s="3">
        <v>46280</v>
      </c>
      <c r="C1902" s="4">
        <f t="shared" si="236"/>
        <v>2026</v>
      </c>
      <c r="D1902" s="5">
        <f t="shared" si="237"/>
        <v>3</v>
      </c>
      <c r="E1902" s="4">
        <f t="shared" si="238"/>
        <v>9</v>
      </c>
      <c r="F1902" s="3" t="str">
        <f t="shared" si="239"/>
        <v>Sep</v>
      </c>
      <c r="G1902" s="4" t="s">
        <v>11</v>
      </c>
      <c r="H1902" s="4" t="s">
        <v>12</v>
      </c>
      <c r="I1902" s="4" t="s">
        <v>2</v>
      </c>
      <c r="J1902" s="4" t="s">
        <v>13</v>
      </c>
      <c r="K1902" s="4" t="s">
        <v>34</v>
      </c>
      <c r="L1902" s="4" t="s">
        <v>38</v>
      </c>
      <c r="M1902" s="6">
        <v>4</v>
      </c>
      <c r="N1902" s="7">
        <v>121.47</v>
      </c>
      <c r="O1902" s="8">
        <v>0.05</v>
      </c>
      <c r="P1902" s="7">
        <v>67.650000000000006</v>
      </c>
      <c r="Q1902" s="7">
        <f t="shared" si="232"/>
        <v>461.58599999999996</v>
      </c>
      <c r="R1902" s="7">
        <f t="shared" si="233"/>
        <v>270.60000000000002</v>
      </c>
      <c r="S1902" s="7">
        <f t="shared" si="234"/>
        <v>190.98599999999993</v>
      </c>
      <c r="T1902" s="9">
        <f t="shared" si="235"/>
        <v>0.41376038268058379</v>
      </c>
      <c r="U1902" s="10">
        <v>1</v>
      </c>
    </row>
    <row r="1903" spans="1:21" ht="15.6" x14ac:dyDescent="0.3">
      <c r="A1903" s="11">
        <v>3140</v>
      </c>
      <c r="B1903" s="12">
        <v>46280</v>
      </c>
      <c r="C1903" s="4">
        <f t="shared" si="236"/>
        <v>2026</v>
      </c>
      <c r="D1903" s="5">
        <f t="shared" si="237"/>
        <v>3</v>
      </c>
      <c r="E1903" s="4">
        <f t="shared" si="238"/>
        <v>9</v>
      </c>
      <c r="F1903" s="3" t="str">
        <f t="shared" si="239"/>
        <v>Sep</v>
      </c>
      <c r="G1903" s="13" t="s">
        <v>6</v>
      </c>
      <c r="H1903" s="13" t="s">
        <v>43</v>
      </c>
      <c r="I1903" s="13" t="s">
        <v>28</v>
      </c>
      <c r="J1903" s="13" t="s">
        <v>13</v>
      </c>
      <c r="K1903" s="13" t="s">
        <v>23</v>
      </c>
      <c r="L1903" s="13" t="s">
        <v>51</v>
      </c>
      <c r="M1903" s="14">
        <v>2</v>
      </c>
      <c r="N1903" s="15">
        <v>122.69</v>
      </c>
      <c r="O1903" s="16">
        <v>0</v>
      </c>
      <c r="P1903" s="15">
        <v>61.4</v>
      </c>
      <c r="Q1903" s="15">
        <f t="shared" si="232"/>
        <v>245.38</v>
      </c>
      <c r="R1903" s="15">
        <f t="shared" si="233"/>
        <v>122.8</v>
      </c>
      <c r="S1903" s="15">
        <f t="shared" si="234"/>
        <v>122.58</v>
      </c>
      <c r="T1903" s="17">
        <f t="shared" si="235"/>
        <v>0.49955171570625151</v>
      </c>
      <c r="U1903" s="18">
        <v>1</v>
      </c>
    </row>
    <row r="1904" spans="1:21" ht="15.6" x14ac:dyDescent="0.3">
      <c r="A1904" s="2">
        <v>3369</v>
      </c>
      <c r="B1904" s="3">
        <v>46280</v>
      </c>
      <c r="C1904" s="4">
        <f t="shared" si="236"/>
        <v>2026</v>
      </c>
      <c r="D1904" s="5">
        <f t="shared" si="237"/>
        <v>3</v>
      </c>
      <c r="E1904" s="4">
        <f t="shared" si="238"/>
        <v>9</v>
      </c>
      <c r="F1904" s="3" t="str">
        <f t="shared" si="239"/>
        <v>Sep</v>
      </c>
      <c r="G1904" s="4" t="s">
        <v>6</v>
      </c>
      <c r="H1904" s="4" t="s">
        <v>43</v>
      </c>
      <c r="I1904" s="4" t="s">
        <v>28</v>
      </c>
      <c r="J1904" s="4" t="s">
        <v>13</v>
      </c>
      <c r="K1904" s="4" t="s">
        <v>14</v>
      </c>
      <c r="L1904" s="4" t="s">
        <v>32</v>
      </c>
      <c r="M1904" s="6">
        <v>1</v>
      </c>
      <c r="N1904" s="7">
        <v>45.59</v>
      </c>
      <c r="O1904" s="8">
        <v>0</v>
      </c>
      <c r="P1904" s="7">
        <v>18.28</v>
      </c>
      <c r="Q1904" s="7">
        <f t="shared" si="232"/>
        <v>45.59</v>
      </c>
      <c r="R1904" s="7">
        <f t="shared" si="233"/>
        <v>18.28</v>
      </c>
      <c r="S1904" s="7">
        <f t="shared" si="234"/>
        <v>27.310000000000002</v>
      </c>
      <c r="T1904" s="9">
        <f t="shared" si="235"/>
        <v>0.59903487606931349</v>
      </c>
      <c r="U1904" s="10">
        <v>1</v>
      </c>
    </row>
    <row r="1905" spans="1:21" ht="15.6" x14ac:dyDescent="0.3">
      <c r="A1905" s="11">
        <v>4865</v>
      </c>
      <c r="B1905" s="12">
        <v>46280</v>
      </c>
      <c r="C1905" s="4">
        <f t="shared" si="236"/>
        <v>2026</v>
      </c>
      <c r="D1905" s="5">
        <f t="shared" si="237"/>
        <v>3</v>
      </c>
      <c r="E1905" s="4">
        <f t="shared" si="238"/>
        <v>9</v>
      </c>
      <c r="F1905" s="3" t="str">
        <f t="shared" si="239"/>
        <v>Sep</v>
      </c>
      <c r="G1905" s="13" t="s">
        <v>20</v>
      </c>
      <c r="H1905" s="13" t="s">
        <v>21</v>
      </c>
      <c r="I1905" s="13" t="s">
        <v>2</v>
      </c>
      <c r="J1905" s="13" t="s">
        <v>3</v>
      </c>
      <c r="K1905" s="13" t="s">
        <v>4</v>
      </c>
      <c r="L1905" s="13" t="s">
        <v>5</v>
      </c>
      <c r="M1905" s="14">
        <v>1</v>
      </c>
      <c r="N1905" s="15">
        <v>83.8</v>
      </c>
      <c r="O1905" s="16">
        <v>0</v>
      </c>
      <c r="P1905" s="15">
        <v>42.23</v>
      </c>
      <c r="Q1905" s="15">
        <f t="shared" si="232"/>
        <v>83.8</v>
      </c>
      <c r="R1905" s="15">
        <f t="shared" si="233"/>
        <v>42.23</v>
      </c>
      <c r="S1905" s="15">
        <f t="shared" si="234"/>
        <v>41.57</v>
      </c>
      <c r="T1905" s="17">
        <f t="shared" si="235"/>
        <v>0.49606205250596663</v>
      </c>
      <c r="U1905" s="18">
        <v>1</v>
      </c>
    </row>
    <row r="1906" spans="1:21" ht="15.6" x14ac:dyDescent="0.3">
      <c r="A1906" s="2">
        <v>103</v>
      </c>
      <c r="B1906" s="3">
        <v>46281</v>
      </c>
      <c r="C1906" s="4">
        <f t="shared" si="236"/>
        <v>2026</v>
      </c>
      <c r="D1906" s="5">
        <f t="shared" si="237"/>
        <v>3</v>
      </c>
      <c r="E1906" s="4">
        <f t="shared" si="238"/>
        <v>9</v>
      </c>
      <c r="F1906" s="3" t="str">
        <f t="shared" si="239"/>
        <v>Sep</v>
      </c>
      <c r="G1906" s="4" t="s">
        <v>11</v>
      </c>
      <c r="H1906" s="4" t="s">
        <v>18</v>
      </c>
      <c r="I1906" s="4" t="s">
        <v>2</v>
      </c>
      <c r="J1906" s="4" t="s">
        <v>13</v>
      </c>
      <c r="K1906" s="4" t="s">
        <v>14</v>
      </c>
      <c r="L1906" s="4" t="s">
        <v>44</v>
      </c>
      <c r="M1906" s="6">
        <v>1</v>
      </c>
      <c r="N1906" s="7">
        <v>132.58000000000001</v>
      </c>
      <c r="O1906" s="8">
        <v>0.15</v>
      </c>
      <c r="P1906" s="7">
        <v>67.62</v>
      </c>
      <c r="Q1906" s="7">
        <f t="shared" si="232"/>
        <v>112.69300000000001</v>
      </c>
      <c r="R1906" s="7">
        <f t="shared" si="233"/>
        <v>67.62</v>
      </c>
      <c r="S1906" s="7">
        <f t="shared" si="234"/>
        <v>45.073000000000008</v>
      </c>
      <c r="T1906" s="9">
        <f t="shared" si="235"/>
        <v>0.39996273060438536</v>
      </c>
      <c r="U1906" s="10">
        <v>1</v>
      </c>
    </row>
    <row r="1907" spans="1:21" ht="15.6" x14ac:dyDescent="0.3">
      <c r="A1907" s="11">
        <v>4500</v>
      </c>
      <c r="B1907" s="12">
        <v>46281</v>
      </c>
      <c r="C1907" s="4">
        <f t="shared" si="236"/>
        <v>2026</v>
      </c>
      <c r="D1907" s="5">
        <f t="shared" si="237"/>
        <v>3</v>
      </c>
      <c r="E1907" s="4">
        <f t="shared" si="238"/>
        <v>9</v>
      </c>
      <c r="F1907" s="3" t="str">
        <f t="shared" si="239"/>
        <v>Sep</v>
      </c>
      <c r="G1907" s="13" t="s">
        <v>20</v>
      </c>
      <c r="H1907" s="13" t="s">
        <v>33</v>
      </c>
      <c r="I1907" s="13" t="s">
        <v>2</v>
      </c>
      <c r="J1907" s="13" t="s">
        <v>13</v>
      </c>
      <c r="K1907" s="13" t="s">
        <v>23</v>
      </c>
      <c r="L1907" s="13" t="s">
        <v>51</v>
      </c>
      <c r="M1907" s="14">
        <v>2</v>
      </c>
      <c r="N1907" s="15">
        <v>122.12</v>
      </c>
      <c r="O1907" s="16">
        <v>0.05</v>
      </c>
      <c r="P1907" s="15">
        <v>61.76</v>
      </c>
      <c r="Q1907" s="15">
        <f t="shared" si="232"/>
        <v>232.02799999999999</v>
      </c>
      <c r="R1907" s="15">
        <f t="shared" si="233"/>
        <v>123.52</v>
      </c>
      <c r="S1907" s="15">
        <f t="shared" si="234"/>
        <v>108.508</v>
      </c>
      <c r="T1907" s="17">
        <f t="shared" si="235"/>
        <v>0.46765045597945076</v>
      </c>
      <c r="U1907" s="18">
        <v>1</v>
      </c>
    </row>
    <row r="1908" spans="1:21" ht="15.6" x14ac:dyDescent="0.3">
      <c r="A1908" s="2">
        <v>5093</v>
      </c>
      <c r="B1908" s="3">
        <v>46281</v>
      </c>
      <c r="C1908" s="4">
        <f t="shared" si="236"/>
        <v>2026</v>
      </c>
      <c r="D1908" s="5">
        <f t="shared" si="237"/>
        <v>3</v>
      </c>
      <c r="E1908" s="4">
        <f t="shared" si="238"/>
        <v>9</v>
      </c>
      <c r="F1908" s="3" t="str">
        <f t="shared" si="239"/>
        <v>Sep</v>
      </c>
      <c r="G1908" s="4" t="s">
        <v>0</v>
      </c>
      <c r="H1908" s="4" t="s">
        <v>1</v>
      </c>
      <c r="I1908" s="4" t="s">
        <v>8</v>
      </c>
      <c r="J1908" s="4" t="s">
        <v>16</v>
      </c>
      <c r="K1908" s="4" t="s">
        <v>9</v>
      </c>
      <c r="L1908" s="4" t="s">
        <v>17</v>
      </c>
      <c r="M1908" s="6">
        <v>3</v>
      </c>
      <c r="N1908" s="7">
        <v>140.47</v>
      </c>
      <c r="O1908" s="8">
        <v>0.15</v>
      </c>
      <c r="P1908" s="7">
        <v>81.739999999999995</v>
      </c>
      <c r="Q1908" s="7">
        <f t="shared" si="232"/>
        <v>358.19849999999997</v>
      </c>
      <c r="R1908" s="7">
        <f t="shared" si="233"/>
        <v>245.21999999999997</v>
      </c>
      <c r="S1908" s="7">
        <f t="shared" si="234"/>
        <v>112.9785</v>
      </c>
      <c r="T1908" s="9">
        <f t="shared" si="235"/>
        <v>0.31540751845694498</v>
      </c>
      <c r="U1908" s="10">
        <v>1</v>
      </c>
    </row>
    <row r="1909" spans="1:21" ht="15.6" x14ac:dyDescent="0.3">
      <c r="A1909" s="11">
        <v>5147</v>
      </c>
      <c r="B1909" s="12">
        <v>46281</v>
      </c>
      <c r="C1909" s="4">
        <f t="shared" si="236"/>
        <v>2026</v>
      </c>
      <c r="D1909" s="5">
        <f t="shared" si="237"/>
        <v>3</v>
      </c>
      <c r="E1909" s="4">
        <f t="shared" si="238"/>
        <v>9</v>
      </c>
      <c r="F1909" s="3" t="str">
        <f t="shared" si="239"/>
        <v>Sep</v>
      </c>
      <c r="G1909" s="13" t="s">
        <v>20</v>
      </c>
      <c r="H1909" s="13" t="s">
        <v>47</v>
      </c>
      <c r="I1909" s="13" t="s">
        <v>2</v>
      </c>
      <c r="J1909" s="13" t="s">
        <v>13</v>
      </c>
      <c r="K1909" s="13" t="s">
        <v>9</v>
      </c>
      <c r="L1909" s="13" t="s">
        <v>17</v>
      </c>
      <c r="M1909" s="14">
        <v>2</v>
      </c>
      <c r="N1909" s="15">
        <v>145.35</v>
      </c>
      <c r="O1909" s="16">
        <v>0.05</v>
      </c>
      <c r="P1909" s="15">
        <v>78.39</v>
      </c>
      <c r="Q1909" s="15">
        <f t="shared" si="232"/>
        <v>276.16499999999996</v>
      </c>
      <c r="R1909" s="15">
        <f t="shared" si="233"/>
        <v>156.78</v>
      </c>
      <c r="S1909" s="15">
        <f t="shared" si="234"/>
        <v>119.38499999999996</v>
      </c>
      <c r="T1909" s="17">
        <f t="shared" si="235"/>
        <v>0.4322959100537721</v>
      </c>
      <c r="U1909" s="18">
        <v>1</v>
      </c>
    </row>
    <row r="1910" spans="1:21" ht="15.6" x14ac:dyDescent="0.3">
      <c r="A1910" s="2">
        <v>365</v>
      </c>
      <c r="B1910" s="3">
        <v>46282</v>
      </c>
      <c r="C1910" s="4">
        <f t="shared" si="236"/>
        <v>2026</v>
      </c>
      <c r="D1910" s="5">
        <f t="shared" si="237"/>
        <v>3</v>
      </c>
      <c r="E1910" s="4">
        <f t="shared" si="238"/>
        <v>9</v>
      </c>
      <c r="F1910" s="3" t="str">
        <f t="shared" si="239"/>
        <v>Sep</v>
      </c>
      <c r="G1910" s="4" t="s">
        <v>20</v>
      </c>
      <c r="H1910" s="4" t="s">
        <v>33</v>
      </c>
      <c r="I1910" s="4" t="s">
        <v>28</v>
      </c>
      <c r="J1910" s="4" t="s">
        <v>3</v>
      </c>
      <c r="K1910" s="4" t="s">
        <v>23</v>
      </c>
      <c r="L1910" s="4" t="s">
        <v>51</v>
      </c>
      <c r="M1910" s="6">
        <v>2</v>
      </c>
      <c r="N1910" s="7">
        <v>121.25</v>
      </c>
      <c r="O1910" s="8">
        <v>0</v>
      </c>
      <c r="P1910" s="7">
        <v>61.5</v>
      </c>
      <c r="Q1910" s="7">
        <f t="shared" si="232"/>
        <v>242.5</v>
      </c>
      <c r="R1910" s="7">
        <f t="shared" si="233"/>
        <v>123</v>
      </c>
      <c r="S1910" s="7">
        <f t="shared" si="234"/>
        <v>119.5</v>
      </c>
      <c r="T1910" s="9">
        <f t="shared" si="235"/>
        <v>0.4927835051546392</v>
      </c>
      <c r="U1910" s="10">
        <v>1</v>
      </c>
    </row>
    <row r="1911" spans="1:21" ht="15.6" x14ac:dyDescent="0.3">
      <c r="A1911" s="11">
        <v>494</v>
      </c>
      <c r="B1911" s="12">
        <v>46282</v>
      </c>
      <c r="C1911" s="4">
        <f t="shared" si="236"/>
        <v>2026</v>
      </c>
      <c r="D1911" s="5">
        <f t="shared" si="237"/>
        <v>3</v>
      </c>
      <c r="E1911" s="4">
        <f t="shared" si="238"/>
        <v>9</v>
      </c>
      <c r="F1911" s="3" t="str">
        <f t="shared" si="239"/>
        <v>Sep</v>
      </c>
      <c r="G1911" s="13" t="s">
        <v>20</v>
      </c>
      <c r="H1911" s="13" t="s">
        <v>21</v>
      </c>
      <c r="I1911" s="13" t="s">
        <v>2</v>
      </c>
      <c r="J1911" s="13" t="s">
        <v>13</v>
      </c>
      <c r="K1911" s="13" t="s">
        <v>14</v>
      </c>
      <c r="L1911" s="13" t="s">
        <v>15</v>
      </c>
      <c r="M1911" s="14">
        <v>1</v>
      </c>
      <c r="N1911" s="15">
        <v>35.94</v>
      </c>
      <c r="O1911" s="16">
        <v>0.1</v>
      </c>
      <c r="P1911" s="15">
        <v>13.19</v>
      </c>
      <c r="Q1911" s="15">
        <f t="shared" si="232"/>
        <v>32.345999999999997</v>
      </c>
      <c r="R1911" s="15">
        <f t="shared" si="233"/>
        <v>13.19</v>
      </c>
      <c r="S1911" s="15">
        <f t="shared" si="234"/>
        <v>19.155999999999999</v>
      </c>
      <c r="T1911" s="17">
        <f t="shared" si="235"/>
        <v>0.59222160390774747</v>
      </c>
      <c r="U1911" s="18">
        <v>1</v>
      </c>
    </row>
    <row r="1912" spans="1:21" ht="15.6" x14ac:dyDescent="0.3">
      <c r="A1912" s="2">
        <v>665</v>
      </c>
      <c r="B1912" s="3">
        <v>46282</v>
      </c>
      <c r="C1912" s="4">
        <f t="shared" si="236"/>
        <v>2026</v>
      </c>
      <c r="D1912" s="5">
        <f t="shared" si="237"/>
        <v>3</v>
      </c>
      <c r="E1912" s="4">
        <f t="shared" si="238"/>
        <v>9</v>
      </c>
      <c r="F1912" s="3" t="str">
        <f t="shared" si="239"/>
        <v>Sep</v>
      </c>
      <c r="G1912" s="4" t="s">
        <v>6</v>
      </c>
      <c r="H1912" s="4" t="s">
        <v>49</v>
      </c>
      <c r="I1912" s="4" t="s">
        <v>2</v>
      </c>
      <c r="J1912" s="4" t="s">
        <v>13</v>
      </c>
      <c r="K1912" s="4" t="s">
        <v>4</v>
      </c>
      <c r="L1912" s="4" t="s">
        <v>30</v>
      </c>
      <c r="M1912" s="6">
        <v>1</v>
      </c>
      <c r="N1912" s="7">
        <v>101.18</v>
      </c>
      <c r="O1912" s="8">
        <v>0.1</v>
      </c>
      <c r="P1912" s="7">
        <v>49.38</v>
      </c>
      <c r="Q1912" s="7">
        <f t="shared" si="232"/>
        <v>91.062000000000012</v>
      </c>
      <c r="R1912" s="7">
        <f t="shared" si="233"/>
        <v>49.38</v>
      </c>
      <c r="S1912" s="7">
        <f t="shared" si="234"/>
        <v>41.682000000000009</v>
      </c>
      <c r="T1912" s="9">
        <f t="shared" si="235"/>
        <v>0.45773209461685449</v>
      </c>
      <c r="U1912" s="10">
        <v>1</v>
      </c>
    </row>
    <row r="1913" spans="1:21" ht="15.6" x14ac:dyDescent="0.3">
      <c r="A1913" s="11">
        <v>2067</v>
      </c>
      <c r="B1913" s="12">
        <v>46282</v>
      </c>
      <c r="C1913" s="4">
        <f t="shared" si="236"/>
        <v>2026</v>
      </c>
      <c r="D1913" s="5">
        <f t="shared" si="237"/>
        <v>3</v>
      </c>
      <c r="E1913" s="4">
        <f t="shared" si="238"/>
        <v>9</v>
      </c>
      <c r="F1913" s="3" t="str">
        <f t="shared" si="239"/>
        <v>Sep</v>
      </c>
      <c r="G1913" s="13" t="s">
        <v>20</v>
      </c>
      <c r="H1913" s="13" t="s">
        <v>31</v>
      </c>
      <c r="I1913" s="13" t="s">
        <v>19</v>
      </c>
      <c r="J1913" s="13" t="s">
        <v>13</v>
      </c>
      <c r="K1913" s="13" t="s">
        <v>4</v>
      </c>
      <c r="L1913" s="13" t="s">
        <v>5</v>
      </c>
      <c r="M1913" s="14">
        <v>2</v>
      </c>
      <c r="N1913" s="15">
        <v>82.47</v>
      </c>
      <c r="O1913" s="16">
        <v>0</v>
      </c>
      <c r="P1913" s="15">
        <v>42.49</v>
      </c>
      <c r="Q1913" s="15">
        <f t="shared" si="232"/>
        <v>164.94</v>
      </c>
      <c r="R1913" s="15">
        <f t="shared" si="233"/>
        <v>84.98</v>
      </c>
      <c r="S1913" s="15">
        <f t="shared" si="234"/>
        <v>79.959999999999994</v>
      </c>
      <c r="T1913" s="17">
        <f t="shared" si="235"/>
        <v>0.48478234509518608</v>
      </c>
      <c r="U1913" s="18">
        <v>1</v>
      </c>
    </row>
    <row r="1914" spans="1:21" ht="15.6" x14ac:dyDescent="0.3">
      <c r="A1914" s="2">
        <v>2648</v>
      </c>
      <c r="B1914" s="3">
        <v>46282</v>
      </c>
      <c r="C1914" s="4">
        <f t="shared" si="236"/>
        <v>2026</v>
      </c>
      <c r="D1914" s="5">
        <f t="shared" si="237"/>
        <v>3</v>
      </c>
      <c r="E1914" s="4">
        <f t="shared" si="238"/>
        <v>9</v>
      </c>
      <c r="F1914" s="3" t="str">
        <f t="shared" si="239"/>
        <v>Sep</v>
      </c>
      <c r="G1914" s="4" t="s">
        <v>11</v>
      </c>
      <c r="H1914" s="4" t="s">
        <v>52</v>
      </c>
      <c r="I1914" s="4" t="s">
        <v>28</v>
      </c>
      <c r="J1914" s="4" t="s">
        <v>13</v>
      </c>
      <c r="K1914" s="4" t="s">
        <v>34</v>
      </c>
      <c r="L1914" s="4" t="s">
        <v>45</v>
      </c>
      <c r="M1914" s="6">
        <v>1</v>
      </c>
      <c r="N1914" s="7">
        <v>50.47</v>
      </c>
      <c r="O1914" s="8">
        <v>0.05</v>
      </c>
      <c r="P1914" s="7">
        <v>22.27</v>
      </c>
      <c r="Q1914" s="7">
        <f t="shared" si="232"/>
        <v>47.946499999999993</v>
      </c>
      <c r="R1914" s="7">
        <f t="shared" si="233"/>
        <v>22.27</v>
      </c>
      <c r="S1914" s="7">
        <f t="shared" si="234"/>
        <v>25.676499999999994</v>
      </c>
      <c r="T1914" s="9">
        <f t="shared" si="235"/>
        <v>0.53552396942425406</v>
      </c>
      <c r="U1914" s="10">
        <v>1</v>
      </c>
    </row>
    <row r="1915" spans="1:21" ht="15.6" x14ac:dyDescent="0.3">
      <c r="A1915" s="11">
        <v>3074</v>
      </c>
      <c r="B1915" s="12">
        <v>46282</v>
      </c>
      <c r="C1915" s="4">
        <f t="shared" si="236"/>
        <v>2026</v>
      </c>
      <c r="D1915" s="5">
        <f t="shared" si="237"/>
        <v>3</v>
      </c>
      <c r="E1915" s="4">
        <f t="shared" si="238"/>
        <v>9</v>
      </c>
      <c r="F1915" s="3" t="str">
        <f t="shared" si="239"/>
        <v>Sep</v>
      </c>
      <c r="G1915" s="13" t="s">
        <v>20</v>
      </c>
      <c r="H1915" s="13" t="s">
        <v>33</v>
      </c>
      <c r="I1915" s="13" t="s">
        <v>8</v>
      </c>
      <c r="J1915" s="13" t="s">
        <v>16</v>
      </c>
      <c r="K1915" s="13" t="s">
        <v>23</v>
      </c>
      <c r="L1915" s="13" t="s">
        <v>40</v>
      </c>
      <c r="M1915" s="14">
        <v>5</v>
      </c>
      <c r="N1915" s="15">
        <v>82.63</v>
      </c>
      <c r="O1915" s="16">
        <v>0.15</v>
      </c>
      <c r="P1915" s="15">
        <v>38.630000000000003</v>
      </c>
      <c r="Q1915" s="15">
        <f t="shared" si="232"/>
        <v>351.17749999999995</v>
      </c>
      <c r="R1915" s="15">
        <f t="shared" si="233"/>
        <v>193.15</v>
      </c>
      <c r="S1915" s="15">
        <f t="shared" si="234"/>
        <v>158.02749999999995</v>
      </c>
      <c r="T1915" s="17">
        <f t="shared" si="235"/>
        <v>0.44999323703824978</v>
      </c>
      <c r="U1915" s="18">
        <v>1</v>
      </c>
    </row>
    <row r="1916" spans="1:21" ht="15.6" x14ac:dyDescent="0.3">
      <c r="A1916" s="2">
        <v>259</v>
      </c>
      <c r="B1916" s="3">
        <v>46283</v>
      </c>
      <c r="C1916" s="4">
        <f t="shared" si="236"/>
        <v>2026</v>
      </c>
      <c r="D1916" s="5">
        <f t="shared" si="237"/>
        <v>3</v>
      </c>
      <c r="E1916" s="4">
        <f t="shared" si="238"/>
        <v>9</v>
      </c>
      <c r="F1916" s="3" t="str">
        <f t="shared" si="239"/>
        <v>Sep</v>
      </c>
      <c r="G1916" s="4" t="s">
        <v>20</v>
      </c>
      <c r="H1916" s="4" t="s">
        <v>33</v>
      </c>
      <c r="I1916" s="4" t="s">
        <v>19</v>
      </c>
      <c r="J1916" s="4" t="s">
        <v>16</v>
      </c>
      <c r="K1916" s="4" t="s">
        <v>14</v>
      </c>
      <c r="L1916" s="4" t="s">
        <v>48</v>
      </c>
      <c r="M1916" s="6">
        <v>4</v>
      </c>
      <c r="N1916" s="7">
        <v>168.48</v>
      </c>
      <c r="O1916" s="8">
        <v>0.1</v>
      </c>
      <c r="P1916" s="7">
        <v>89.85</v>
      </c>
      <c r="Q1916" s="7">
        <f t="shared" si="232"/>
        <v>606.52800000000002</v>
      </c>
      <c r="R1916" s="7">
        <f t="shared" si="233"/>
        <v>359.4</v>
      </c>
      <c r="S1916" s="7">
        <f t="shared" si="234"/>
        <v>247.12800000000004</v>
      </c>
      <c r="T1916" s="9">
        <f t="shared" si="235"/>
        <v>0.4074469768914214</v>
      </c>
      <c r="U1916" s="10">
        <v>1</v>
      </c>
    </row>
    <row r="1917" spans="1:21" ht="15.6" x14ac:dyDescent="0.3">
      <c r="A1917" s="11">
        <v>997</v>
      </c>
      <c r="B1917" s="12">
        <v>46283</v>
      </c>
      <c r="C1917" s="4">
        <f t="shared" si="236"/>
        <v>2026</v>
      </c>
      <c r="D1917" s="5">
        <f t="shared" si="237"/>
        <v>3</v>
      </c>
      <c r="E1917" s="4">
        <f t="shared" si="238"/>
        <v>9</v>
      </c>
      <c r="F1917" s="3" t="str">
        <f t="shared" si="239"/>
        <v>Sep</v>
      </c>
      <c r="G1917" s="13" t="s">
        <v>6</v>
      </c>
      <c r="H1917" s="13" t="s">
        <v>41</v>
      </c>
      <c r="I1917" s="13" t="s">
        <v>28</v>
      </c>
      <c r="J1917" s="13" t="s">
        <v>3</v>
      </c>
      <c r="K1917" s="13" t="s">
        <v>23</v>
      </c>
      <c r="L1917" s="13" t="s">
        <v>51</v>
      </c>
      <c r="M1917" s="14">
        <v>2</v>
      </c>
      <c r="N1917" s="15">
        <v>121.82</v>
      </c>
      <c r="O1917" s="16">
        <v>0</v>
      </c>
      <c r="P1917" s="15">
        <v>61.92</v>
      </c>
      <c r="Q1917" s="15">
        <f t="shared" si="232"/>
        <v>243.64</v>
      </c>
      <c r="R1917" s="15">
        <f t="shared" si="233"/>
        <v>123.84</v>
      </c>
      <c r="S1917" s="15">
        <f t="shared" si="234"/>
        <v>119.79999999999998</v>
      </c>
      <c r="T1917" s="17">
        <f t="shared" si="235"/>
        <v>0.49170907896897059</v>
      </c>
      <c r="U1917" s="18">
        <v>1</v>
      </c>
    </row>
    <row r="1918" spans="1:21" ht="15.6" x14ac:dyDescent="0.3">
      <c r="A1918" s="2">
        <v>2102</v>
      </c>
      <c r="B1918" s="3">
        <v>46283</v>
      </c>
      <c r="C1918" s="4">
        <f t="shared" si="236"/>
        <v>2026</v>
      </c>
      <c r="D1918" s="5">
        <f t="shared" si="237"/>
        <v>3</v>
      </c>
      <c r="E1918" s="4">
        <f t="shared" si="238"/>
        <v>9</v>
      </c>
      <c r="F1918" s="3" t="str">
        <f t="shared" si="239"/>
        <v>Sep</v>
      </c>
      <c r="G1918" s="4" t="s">
        <v>0</v>
      </c>
      <c r="H1918" s="4" t="s">
        <v>50</v>
      </c>
      <c r="I1918" s="4" t="s">
        <v>19</v>
      </c>
      <c r="J1918" s="4" t="s">
        <v>3</v>
      </c>
      <c r="K1918" s="4" t="s">
        <v>4</v>
      </c>
      <c r="L1918" s="4" t="s">
        <v>22</v>
      </c>
      <c r="M1918" s="6">
        <v>1</v>
      </c>
      <c r="N1918" s="7">
        <v>50.02</v>
      </c>
      <c r="O1918" s="8">
        <v>0.1</v>
      </c>
      <c r="P1918" s="7">
        <v>22.47</v>
      </c>
      <c r="Q1918" s="7">
        <f t="shared" si="232"/>
        <v>45.018000000000001</v>
      </c>
      <c r="R1918" s="7">
        <f t="shared" si="233"/>
        <v>22.47</v>
      </c>
      <c r="S1918" s="7">
        <f t="shared" si="234"/>
        <v>22.548000000000002</v>
      </c>
      <c r="T1918" s="9">
        <f t="shared" si="235"/>
        <v>0.50086632013861121</v>
      </c>
      <c r="U1918" s="10">
        <v>1</v>
      </c>
    </row>
    <row r="1919" spans="1:21" ht="15.6" x14ac:dyDescent="0.3">
      <c r="A1919" s="11">
        <v>2452</v>
      </c>
      <c r="B1919" s="12">
        <v>46283</v>
      </c>
      <c r="C1919" s="4">
        <f t="shared" si="236"/>
        <v>2026</v>
      </c>
      <c r="D1919" s="5">
        <f t="shared" si="237"/>
        <v>3</v>
      </c>
      <c r="E1919" s="4">
        <f t="shared" si="238"/>
        <v>9</v>
      </c>
      <c r="F1919" s="3" t="str">
        <f t="shared" si="239"/>
        <v>Sep</v>
      </c>
      <c r="G1919" s="13" t="s">
        <v>11</v>
      </c>
      <c r="H1919" s="13" t="s">
        <v>25</v>
      </c>
      <c r="I1919" s="13" t="s">
        <v>2</v>
      </c>
      <c r="J1919" s="13" t="s">
        <v>13</v>
      </c>
      <c r="K1919" s="13" t="s">
        <v>34</v>
      </c>
      <c r="L1919" s="13" t="s">
        <v>45</v>
      </c>
      <c r="M1919" s="14">
        <v>1</v>
      </c>
      <c r="N1919" s="15">
        <v>50.17</v>
      </c>
      <c r="O1919" s="16">
        <v>0.1</v>
      </c>
      <c r="P1919" s="15">
        <v>21.99</v>
      </c>
      <c r="Q1919" s="15">
        <f t="shared" si="232"/>
        <v>45.153000000000006</v>
      </c>
      <c r="R1919" s="15">
        <f t="shared" si="233"/>
        <v>21.99</v>
      </c>
      <c r="S1919" s="15">
        <f t="shared" si="234"/>
        <v>23.163000000000007</v>
      </c>
      <c r="T1919" s="17">
        <f t="shared" si="235"/>
        <v>0.51298917015480705</v>
      </c>
      <c r="U1919" s="18">
        <v>1</v>
      </c>
    </row>
    <row r="1920" spans="1:21" ht="15.6" x14ac:dyDescent="0.3">
      <c r="A1920" s="2">
        <v>2761</v>
      </c>
      <c r="B1920" s="3">
        <v>46283</v>
      </c>
      <c r="C1920" s="4">
        <f t="shared" si="236"/>
        <v>2026</v>
      </c>
      <c r="D1920" s="5">
        <f t="shared" si="237"/>
        <v>3</v>
      </c>
      <c r="E1920" s="4">
        <f t="shared" si="238"/>
        <v>9</v>
      </c>
      <c r="F1920" s="3" t="str">
        <f t="shared" si="239"/>
        <v>Sep</v>
      </c>
      <c r="G1920" s="4" t="s">
        <v>0</v>
      </c>
      <c r="H1920" s="4" t="s">
        <v>50</v>
      </c>
      <c r="I1920" s="4" t="s">
        <v>8</v>
      </c>
      <c r="J1920" s="4" t="s">
        <v>16</v>
      </c>
      <c r="K1920" s="4" t="s">
        <v>23</v>
      </c>
      <c r="L1920" s="4" t="s">
        <v>51</v>
      </c>
      <c r="M1920" s="6">
        <v>5</v>
      </c>
      <c r="N1920" s="7">
        <v>124.51</v>
      </c>
      <c r="O1920" s="8">
        <v>0.1</v>
      </c>
      <c r="P1920" s="7">
        <v>60.29</v>
      </c>
      <c r="Q1920" s="7">
        <f t="shared" si="232"/>
        <v>560.29500000000007</v>
      </c>
      <c r="R1920" s="7">
        <f t="shared" si="233"/>
        <v>301.45</v>
      </c>
      <c r="S1920" s="7">
        <f t="shared" si="234"/>
        <v>258.84500000000008</v>
      </c>
      <c r="T1920" s="9">
        <f t="shared" si="235"/>
        <v>0.46197984990049895</v>
      </c>
      <c r="U1920" s="10">
        <v>1</v>
      </c>
    </row>
    <row r="1921" spans="1:21" ht="15.6" x14ac:dyDescent="0.3">
      <c r="A1921" s="11">
        <v>3993</v>
      </c>
      <c r="B1921" s="12">
        <v>46283</v>
      </c>
      <c r="C1921" s="4">
        <f t="shared" si="236"/>
        <v>2026</v>
      </c>
      <c r="D1921" s="5">
        <f t="shared" si="237"/>
        <v>3</v>
      </c>
      <c r="E1921" s="4">
        <f t="shared" si="238"/>
        <v>9</v>
      </c>
      <c r="F1921" s="3" t="str">
        <f t="shared" si="239"/>
        <v>Sep</v>
      </c>
      <c r="G1921" s="13" t="s">
        <v>6</v>
      </c>
      <c r="H1921" s="13" t="s">
        <v>43</v>
      </c>
      <c r="I1921" s="13" t="s">
        <v>28</v>
      </c>
      <c r="J1921" s="13" t="s">
        <v>3</v>
      </c>
      <c r="K1921" s="13" t="s">
        <v>9</v>
      </c>
      <c r="L1921" s="13" t="s">
        <v>37</v>
      </c>
      <c r="M1921" s="14">
        <v>1</v>
      </c>
      <c r="N1921" s="15">
        <v>153.68</v>
      </c>
      <c r="O1921" s="16">
        <v>0.05</v>
      </c>
      <c r="P1921" s="15">
        <v>77.42</v>
      </c>
      <c r="Q1921" s="15">
        <f t="shared" si="232"/>
        <v>145.99600000000001</v>
      </c>
      <c r="R1921" s="15">
        <f t="shared" si="233"/>
        <v>77.42</v>
      </c>
      <c r="S1921" s="15">
        <f t="shared" si="234"/>
        <v>68.576000000000008</v>
      </c>
      <c r="T1921" s="17">
        <f t="shared" si="235"/>
        <v>0.46971149894517661</v>
      </c>
      <c r="U1921" s="18">
        <v>1</v>
      </c>
    </row>
    <row r="1922" spans="1:21" ht="15.6" x14ac:dyDescent="0.3">
      <c r="A1922" s="2">
        <v>4343</v>
      </c>
      <c r="B1922" s="3">
        <v>46283</v>
      </c>
      <c r="C1922" s="4">
        <f t="shared" si="236"/>
        <v>2026</v>
      </c>
      <c r="D1922" s="5">
        <f t="shared" si="237"/>
        <v>3</v>
      </c>
      <c r="E1922" s="4">
        <f t="shared" si="238"/>
        <v>9</v>
      </c>
      <c r="F1922" s="3" t="str">
        <f t="shared" si="239"/>
        <v>Sep</v>
      </c>
      <c r="G1922" s="4" t="s">
        <v>6</v>
      </c>
      <c r="H1922" s="4" t="s">
        <v>43</v>
      </c>
      <c r="I1922" s="4" t="s">
        <v>28</v>
      </c>
      <c r="J1922" s="4" t="s">
        <v>13</v>
      </c>
      <c r="K1922" s="4" t="s">
        <v>23</v>
      </c>
      <c r="L1922" s="4" t="s">
        <v>51</v>
      </c>
      <c r="M1922" s="6">
        <v>2</v>
      </c>
      <c r="N1922" s="7">
        <v>121.37</v>
      </c>
      <c r="O1922" s="8">
        <v>0.05</v>
      </c>
      <c r="P1922" s="7">
        <v>60.13</v>
      </c>
      <c r="Q1922" s="7">
        <f t="shared" ref="Q1922:Q1985" si="240">M1922*N1922*(1-O1922)</f>
        <v>230.60300000000001</v>
      </c>
      <c r="R1922" s="7">
        <f t="shared" ref="R1922:R1985" si="241">M1922*P1922</f>
        <v>120.26</v>
      </c>
      <c r="S1922" s="7">
        <f t="shared" ref="S1922:S1985" si="242">Q1922-R1922</f>
        <v>110.343</v>
      </c>
      <c r="T1922" s="9">
        <f t="shared" ref="T1922:T1985" si="243">IFERROR(S1922/Q1922,0)</f>
        <v>0.47849767782726155</v>
      </c>
      <c r="U1922" s="10">
        <v>1</v>
      </c>
    </row>
    <row r="1923" spans="1:21" ht="15.6" x14ac:dyDescent="0.3">
      <c r="A1923" s="11">
        <v>4429</v>
      </c>
      <c r="B1923" s="12">
        <v>46283</v>
      </c>
      <c r="C1923" s="4">
        <f t="shared" ref="C1923:C1986" si="244">YEAR(B1923)</f>
        <v>2026</v>
      </c>
      <c r="D1923" s="5">
        <f t="shared" ref="D1923:D1986" si="245">ROUNDUP(MONTH(B1923)/3,0)</f>
        <v>3</v>
      </c>
      <c r="E1923" s="4">
        <f t="shared" ref="E1923:E1986" si="246">MONTH(B1923)</f>
        <v>9</v>
      </c>
      <c r="F1923" s="3" t="str">
        <f t="shared" ref="F1923:F1986" si="247">TEXT(B1923,"MMM")</f>
        <v>Sep</v>
      </c>
      <c r="G1923" s="13" t="s">
        <v>0</v>
      </c>
      <c r="H1923" s="13" t="s">
        <v>50</v>
      </c>
      <c r="I1923" s="13" t="s">
        <v>2</v>
      </c>
      <c r="J1923" s="13" t="s">
        <v>16</v>
      </c>
      <c r="K1923" s="13" t="s">
        <v>9</v>
      </c>
      <c r="L1923" s="13" t="s">
        <v>17</v>
      </c>
      <c r="M1923" s="14">
        <v>2</v>
      </c>
      <c r="N1923" s="15">
        <v>145.1</v>
      </c>
      <c r="O1923" s="16">
        <v>0.1</v>
      </c>
      <c r="P1923" s="15">
        <v>77.62</v>
      </c>
      <c r="Q1923" s="15">
        <f t="shared" si="240"/>
        <v>261.18</v>
      </c>
      <c r="R1923" s="15">
        <f t="shared" si="241"/>
        <v>155.24</v>
      </c>
      <c r="S1923" s="15">
        <f t="shared" si="242"/>
        <v>105.94</v>
      </c>
      <c r="T1923" s="17">
        <f t="shared" si="243"/>
        <v>0.40562064476606169</v>
      </c>
      <c r="U1923" s="18">
        <v>1</v>
      </c>
    </row>
    <row r="1924" spans="1:21" ht="15.6" x14ac:dyDescent="0.3">
      <c r="A1924" s="2">
        <v>4824</v>
      </c>
      <c r="B1924" s="3">
        <v>46283</v>
      </c>
      <c r="C1924" s="4">
        <f t="shared" si="244"/>
        <v>2026</v>
      </c>
      <c r="D1924" s="5">
        <f t="shared" si="245"/>
        <v>3</v>
      </c>
      <c r="E1924" s="4">
        <f t="shared" si="246"/>
        <v>9</v>
      </c>
      <c r="F1924" s="3" t="str">
        <f t="shared" si="247"/>
        <v>Sep</v>
      </c>
      <c r="G1924" s="4" t="s">
        <v>20</v>
      </c>
      <c r="H1924" s="4" t="s">
        <v>33</v>
      </c>
      <c r="I1924" s="4" t="s">
        <v>2</v>
      </c>
      <c r="J1924" s="4" t="s">
        <v>3</v>
      </c>
      <c r="K1924" s="4" t="s">
        <v>34</v>
      </c>
      <c r="L1924" s="4" t="s">
        <v>42</v>
      </c>
      <c r="M1924" s="6">
        <v>1</v>
      </c>
      <c r="N1924" s="7">
        <v>36.729999999999997</v>
      </c>
      <c r="O1924" s="8">
        <v>0.05</v>
      </c>
      <c r="P1924" s="7">
        <v>14.11</v>
      </c>
      <c r="Q1924" s="7">
        <f t="shared" si="240"/>
        <v>34.893499999999996</v>
      </c>
      <c r="R1924" s="7">
        <f t="shared" si="241"/>
        <v>14.11</v>
      </c>
      <c r="S1924" s="7">
        <f t="shared" si="242"/>
        <v>20.783499999999997</v>
      </c>
      <c r="T1924" s="9">
        <f t="shared" si="243"/>
        <v>0.59562669265049362</v>
      </c>
      <c r="U1924" s="10">
        <v>1</v>
      </c>
    </row>
    <row r="1925" spans="1:21" ht="15.6" x14ac:dyDescent="0.3">
      <c r="A1925" s="11">
        <v>4881</v>
      </c>
      <c r="B1925" s="12">
        <v>46283</v>
      </c>
      <c r="C1925" s="4">
        <f t="shared" si="244"/>
        <v>2026</v>
      </c>
      <c r="D1925" s="5">
        <f t="shared" si="245"/>
        <v>3</v>
      </c>
      <c r="E1925" s="4">
        <f t="shared" si="246"/>
        <v>9</v>
      </c>
      <c r="F1925" s="3" t="str">
        <f t="shared" si="247"/>
        <v>Sep</v>
      </c>
      <c r="G1925" s="13" t="s">
        <v>11</v>
      </c>
      <c r="H1925" s="13" t="s">
        <v>12</v>
      </c>
      <c r="I1925" s="13" t="s">
        <v>2</v>
      </c>
      <c r="J1925" s="13" t="s">
        <v>16</v>
      </c>
      <c r="K1925" s="13" t="s">
        <v>14</v>
      </c>
      <c r="L1925" s="13" t="s">
        <v>44</v>
      </c>
      <c r="M1925" s="14">
        <v>4</v>
      </c>
      <c r="N1925" s="15">
        <v>134.15</v>
      </c>
      <c r="O1925" s="16">
        <v>0.05</v>
      </c>
      <c r="P1925" s="15">
        <v>65.58</v>
      </c>
      <c r="Q1925" s="15">
        <f t="shared" si="240"/>
        <v>509.77</v>
      </c>
      <c r="R1925" s="15">
        <f t="shared" si="241"/>
        <v>262.32</v>
      </c>
      <c r="S1925" s="15">
        <f t="shared" si="242"/>
        <v>247.45</v>
      </c>
      <c r="T1925" s="17">
        <f t="shared" si="243"/>
        <v>0.48541499107440611</v>
      </c>
      <c r="U1925" s="18">
        <v>1</v>
      </c>
    </row>
    <row r="1926" spans="1:21" ht="15.6" x14ac:dyDescent="0.3">
      <c r="A1926" s="2">
        <v>5138</v>
      </c>
      <c r="B1926" s="3">
        <v>46283</v>
      </c>
      <c r="C1926" s="4">
        <f t="shared" si="244"/>
        <v>2026</v>
      </c>
      <c r="D1926" s="5">
        <f t="shared" si="245"/>
        <v>3</v>
      </c>
      <c r="E1926" s="4">
        <f t="shared" si="246"/>
        <v>9</v>
      </c>
      <c r="F1926" s="3" t="str">
        <f t="shared" si="247"/>
        <v>Sep</v>
      </c>
      <c r="G1926" s="4" t="s">
        <v>0</v>
      </c>
      <c r="H1926" s="4" t="s">
        <v>1</v>
      </c>
      <c r="I1926" s="4" t="s">
        <v>8</v>
      </c>
      <c r="J1926" s="4" t="s">
        <v>16</v>
      </c>
      <c r="K1926" s="4" t="s">
        <v>9</v>
      </c>
      <c r="L1926" s="4" t="s">
        <v>10</v>
      </c>
      <c r="M1926" s="6">
        <v>8</v>
      </c>
      <c r="N1926" s="7">
        <v>94.21</v>
      </c>
      <c r="O1926" s="8">
        <v>0.1</v>
      </c>
      <c r="P1926" s="7">
        <v>45.05</v>
      </c>
      <c r="Q1926" s="7">
        <f t="shared" si="240"/>
        <v>678.31200000000001</v>
      </c>
      <c r="R1926" s="7">
        <f t="shared" si="241"/>
        <v>360.4</v>
      </c>
      <c r="S1926" s="7">
        <f t="shared" si="242"/>
        <v>317.91200000000003</v>
      </c>
      <c r="T1926" s="9">
        <f t="shared" si="243"/>
        <v>0.46868107891353833</v>
      </c>
      <c r="U1926" s="10">
        <v>1</v>
      </c>
    </row>
    <row r="1927" spans="1:21" ht="15.6" x14ac:dyDescent="0.3">
      <c r="A1927" s="11">
        <v>1214</v>
      </c>
      <c r="B1927" s="12">
        <v>46284</v>
      </c>
      <c r="C1927" s="4">
        <f t="shared" si="244"/>
        <v>2026</v>
      </c>
      <c r="D1927" s="5">
        <f t="shared" si="245"/>
        <v>3</v>
      </c>
      <c r="E1927" s="4">
        <f t="shared" si="246"/>
        <v>9</v>
      </c>
      <c r="F1927" s="3" t="str">
        <f t="shared" si="247"/>
        <v>Sep</v>
      </c>
      <c r="G1927" s="13" t="s">
        <v>0</v>
      </c>
      <c r="H1927" s="13" t="s">
        <v>50</v>
      </c>
      <c r="I1927" s="13" t="s">
        <v>19</v>
      </c>
      <c r="J1927" s="13" t="s">
        <v>3</v>
      </c>
      <c r="K1927" s="13" t="s">
        <v>23</v>
      </c>
      <c r="L1927" s="13" t="s">
        <v>29</v>
      </c>
      <c r="M1927" s="14">
        <v>1</v>
      </c>
      <c r="N1927" s="15">
        <v>198.29</v>
      </c>
      <c r="O1927" s="16">
        <v>0.05</v>
      </c>
      <c r="P1927" s="15">
        <v>106.24</v>
      </c>
      <c r="Q1927" s="15">
        <f t="shared" si="240"/>
        <v>188.37549999999999</v>
      </c>
      <c r="R1927" s="15">
        <f t="shared" si="241"/>
        <v>106.24</v>
      </c>
      <c r="S1927" s="15">
        <f t="shared" si="242"/>
        <v>82.135499999999993</v>
      </c>
      <c r="T1927" s="17">
        <f t="shared" si="243"/>
        <v>0.436020076920831</v>
      </c>
      <c r="U1927" s="18">
        <v>1</v>
      </c>
    </row>
    <row r="1928" spans="1:21" ht="15.6" x14ac:dyDescent="0.3">
      <c r="A1928" s="2">
        <v>1346</v>
      </c>
      <c r="B1928" s="3">
        <v>46284</v>
      </c>
      <c r="C1928" s="4">
        <f t="shared" si="244"/>
        <v>2026</v>
      </c>
      <c r="D1928" s="5">
        <f t="shared" si="245"/>
        <v>3</v>
      </c>
      <c r="E1928" s="4">
        <f t="shared" si="246"/>
        <v>9</v>
      </c>
      <c r="F1928" s="3" t="str">
        <f t="shared" si="247"/>
        <v>Sep</v>
      </c>
      <c r="G1928" s="4" t="s">
        <v>6</v>
      </c>
      <c r="H1928" s="4" t="s">
        <v>49</v>
      </c>
      <c r="I1928" s="4" t="s">
        <v>28</v>
      </c>
      <c r="J1928" s="4" t="s">
        <v>3</v>
      </c>
      <c r="K1928" s="4" t="s">
        <v>14</v>
      </c>
      <c r="L1928" s="4" t="s">
        <v>48</v>
      </c>
      <c r="M1928" s="6">
        <v>3</v>
      </c>
      <c r="N1928" s="7">
        <v>166.21</v>
      </c>
      <c r="O1928" s="8">
        <v>0.05</v>
      </c>
      <c r="P1928" s="7">
        <v>85.03</v>
      </c>
      <c r="Q1928" s="7">
        <f t="shared" si="240"/>
        <v>473.69849999999997</v>
      </c>
      <c r="R1928" s="7">
        <f t="shared" si="241"/>
        <v>255.09</v>
      </c>
      <c r="S1928" s="7">
        <f t="shared" si="242"/>
        <v>218.60849999999996</v>
      </c>
      <c r="T1928" s="9">
        <f t="shared" si="243"/>
        <v>0.4614929116304991</v>
      </c>
      <c r="U1928" s="10">
        <v>1</v>
      </c>
    </row>
    <row r="1929" spans="1:21" ht="15.6" x14ac:dyDescent="0.3">
      <c r="A1929" s="11">
        <v>1361</v>
      </c>
      <c r="B1929" s="12">
        <v>46284</v>
      </c>
      <c r="C1929" s="4">
        <f t="shared" si="244"/>
        <v>2026</v>
      </c>
      <c r="D1929" s="5">
        <f t="shared" si="245"/>
        <v>3</v>
      </c>
      <c r="E1929" s="4">
        <f t="shared" si="246"/>
        <v>9</v>
      </c>
      <c r="F1929" s="3" t="str">
        <f t="shared" si="247"/>
        <v>Sep</v>
      </c>
      <c r="G1929" s="13" t="s">
        <v>6</v>
      </c>
      <c r="H1929" s="13" t="s">
        <v>27</v>
      </c>
      <c r="I1929" s="13" t="s">
        <v>28</v>
      </c>
      <c r="J1929" s="13" t="s">
        <v>13</v>
      </c>
      <c r="K1929" s="13" t="s">
        <v>4</v>
      </c>
      <c r="L1929" s="13" t="s">
        <v>26</v>
      </c>
      <c r="M1929" s="14">
        <v>1</v>
      </c>
      <c r="N1929" s="15">
        <v>40.700000000000003</v>
      </c>
      <c r="O1929" s="16">
        <v>0.05</v>
      </c>
      <c r="P1929" s="15">
        <v>16.43</v>
      </c>
      <c r="Q1929" s="15">
        <f t="shared" si="240"/>
        <v>38.664999999999999</v>
      </c>
      <c r="R1929" s="15">
        <f t="shared" si="241"/>
        <v>16.43</v>
      </c>
      <c r="S1929" s="15">
        <f t="shared" si="242"/>
        <v>22.234999999999999</v>
      </c>
      <c r="T1929" s="17">
        <f t="shared" si="243"/>
        <v>0.57506789085736454</v>
      </c>
      <c r="U1929" s="18">
        <v>1</v>
      </c>
    </row>
    <row r="1930" spans="1:21" ht="15.6" x14ac:dyDescent="0.3">
      <c r="A1930" s="2">
        <v>2728</v>
      </c>
      <c r="B1930" s="3">
        <v>46284</v>
      </c>
      <c r="C1930" s="4">
        <f t="shared" si="244"/>
        <v>2026</v>
      </c>
      <c r="D1930" s="5">
        <f t="shared" si="245"/>
        <v>3</v>
      </c>
      <c r="E1930" s="4">
        <f t="shared" si="246"/>
        <v>9</v>
      </c>
      <c r="F1930" s="3" t="str">
        <f t="shared" si="247"/>
        <v>Sep</v>
      </c>
      <c r="G1930" s="4" t="s">
        <v>0</v>
      </c>
      <c r="H1930" s="4" t="s">
        <v>50</v>
      </c>
      <c r="I1930" s="4" t="s">
        <v>2</v>
      </c>
      <c r="J1930" s="4" t="s">
        <v>13</v>
      </c>
      <c r="K1930" s="4" t="s">
        <v>9</v>
      </c>
      <c r="L1930" s="4" t="s">
        <v>37</v>
      </c>
      <c r="M1930" s="6">
        <v>3</v>
      </c>
      <c r="N1930" s="7">
        <v>153.5</v>
      </c>
      <c r="O1930" s="8">
        <v>0</v>
      </c>
      <c r="P1930" s="7">
        <v>80.819999999999993</v>
      </c>
      <c r="Q1930" s="7">
        <f t="shared" si="240"/>
        <v>460.5</v>
      </c>
      <c r="R1930" s="7">
        <f t="shared" si="241"/>
        <v>242.45999999999998</v>
      </c>
      <c r="S1930" s="7">
        <f t="shared" si="242"/>
        <v>218.04000000000002</v>
      </c>
      <c r="T1930" s="9">
        <f t="shared" si="243"/>
        <v>0.47348534201954401</v>
      </c>
      <c r="U1930" s="10">
        <v>1</v>
      </c>
    </row>
    <row r="1931" spans="1:21" ht="15.6" x14ac:dyDescent="0.3">
      <c r="A1931" s="11">
        <v>2788</v>
      </c>
      <c r="B1931" s="12">
        <v>46284</v>
      </c>
      <c r="C1931" s="4">
        <f t="shared" si="244"/>
        <v>2026</v>
      </c>
      <c r="D1931" s="5">
        <f t="shared" si="245"/>
        <v>3</v>
      </c>
      <c r="E1931" s="4">
        <f t="shared" si="246"/>
        <v>9</v>
      </c>
      <c r="F1931" s="3" t="str">
        <f t="shared" si="247"/>
        <v>Sep</v>
      </c>
      <c r="G1931" s="13" t="s">
        <v>6</v>
      </c>
      <c r="H1931" s="13" t="s">
        <v>43</v>
      </c>
      <c r="I1931" s="13" t="s">
        <v>28</v>
      </c>
      <c r="J1931" s="13" t="s">
        <v>13</v>
      </c>
      <c r="K1931" s="13" t="s">
        <v>9</v>
      </c>
      <c r="L1931" s="13" t="s">
        <v>46</v>
      </c>
      <c r="M1931" s="14">
        <v>1</v>
      </c>
      <c r="N1931" s="15">
        <v>70.430000000000007</v>
      </c>
      <c r="O1931" s="16">
        <v>0</v>
      </c>
      <c r="P1931" s="15">
        <v>31.51</v>
      </c>
      <c r="Q1931" s="15">
        <f t="shared" si="240"/>
        <v>70.430000000000007</v>
      </c>
      <c r="R1931" s="15">
        <f t="shared" si="241"/>
        <v>31.51</v>
      </c>
      <c r="S1931" s="15">
        <f t="shared" si="242"/>
        <v>38.92</v>
      </c>
      <c r="T1931" s="17">
        <f t="shared" si="243"/>
        <v>0.55260542382507449</v>
      </c>
      <c r="U1931" s="18">
        <v>1</v>
      </c>
    </row>
    <row r="1932" spans="1:21" ht="15.6" x14ac:dyDescent="0.3">
      <c r="A1932" s="2">
        <v>2932</v>
      </c>
      <c r="B1932" s="3">
        <v>46284</v>
      </c>
      <c r="C1932" s="4">
        <f t="shared" si="244"/>
        <v>2026</v>
      </c>
      <c r="D1932" s="5">
        <f t="shared" si="245"/>
        <v>3</v>
      </c>
      <c r="E1932" s="4">
        <f t="shared" si="246"/>
        <v>9</v>
      </c>
      <c r="F1932" s="3" t="str">
        <f t="shared" si="247"/>
        <v>Sep</v>
      </c>
      <c r="G1932" s="4" t="s">
        <v>0</v>
      </c>
      <c r="H1932" s="4" t="s">
        <v>50</v>
      </c>
      <c r="I1932" s="4" t="s">
        <v>19</v>
      </c>
      <c r="J1932" s="4" t="s">
        <v>16</v>
      </c>
      <c r="K1932" s="4" t="s">
        <v>4</v>
      </c>
      <c r="L1932" s="4" t="s">
        <v>22</v>
      </c>
      <c r="M1932" s="6">
        <v>4</v>
      </c>
      <c r="N1932" s="7">
        <v>49.93</v>
      </c>
      <c r="O1932" s="8">
        <v>0</v>
      </c>
      <c r="P1932" s="7">
        <v>22.99</v>
      </c>
      <c r="Q1932" s="7">
        <f t="shared" si="240"/>
        <v>199.72</v>
      </c>
      <c r="R1932" s="7">
        <f t="shared" si="241"/>
        <v>91.96</v>
      </c>
      <c r="S1932" s="7">
        <f t="shared" si="242"/>
        <v>107.76</v>
      </c>
      <c r="T1932" s="9">
        <f t="shared" si="243"/>
        <v>0.53955537752853999</v>
      </c>
      <c r="U1932" s="10">
        <v>1</v>
      </c>
    </row>
    <row r="1933" spans="1:21" ht="15.6" x14ac:dyDescent="0.3">
      <c r="A1933" s="11">
        <v>3399</v>
      </c>
      <c r="B1933" s="12">
        <v>46284</v>
      </c>
      <c r="C1933" s="4">
        <f t="shared" si="244"/>
        <v>2026</v>
      </c>
      <c r="D1933" s="5">
        <f t="shared" si="245"/>
        <v>3</v>
      </c>
      <c r="E1933" s="4">
        <f t="shared" si="246"/>
        <v>9</v>
      </c>
      <c r="F1933" s="3" t="str">
        <f t="shared" si="247"/>
        <v>Sep</v>
      </c>
      <c r="G1933" s="13" t="s">
        <v>6</v>
      </c>
      <c r="H1933" s="13" t="s">
        <v>43</v>
      </c>
      <c r="I1933" s="13" t="s">
        <v>19</v>
      </c>
      <c r="J1933" s="13" t="s">
        <v>3</v>
      </c>
      <c r="K1933" s="13" t="s">
        <v>4</v>
      </c>
      <c r="L1933" s="13" t="s">
        <v>22</v>
      </c>
      <c r="M1933" s="14">
        <v>1</v>
      </c>
      <c r="N1933" s="15">
        <v>50.18</v>
      </c>
      <c r="O1933" s="16">
        <v>0</v>
      </c>
      <c r="P1933" s="15">
        <v>22.92</v>
      </c>
      <c r="Q1933" s="15">
        <f t="shared" si="240"/>
        <v>50.18</v>
      </c>
      <c r="R1933" s="15">
        <f t="shared" si="241"/>
        <v>22.92</v>
      </c>
      <c r="S1933" s="15">
        <f t="shared" si="242"/>
        <v>27.259999999999998</v>
      </c>
      <c r="T1933" s="17">
        <f t="shared" si="243"/>
        <v>0.54324432044639293</v>
      </c>
      <c r="U1933" s="18">
        <v>1</v>
      </c>
    </row>
    <row r="1934" spans="1:21" ht="15.6" x14ac:dyDescent="0.3">
      <c r="A1934" s="2">
        <v>3588</v>
      </c>
      <c r="B1934" s="3">
        <v>46284</v>
      </c>
      <c r="C1934" s="4">
        <f t="shared" si="244"/>
        <v>2026</v>
      </c>
      <c r="D1934" s="5">
        <f t="shared" si="245"/>
        <v>3</v>
      </c>
      <c r="E1934" s="4">
        <f t="shared" si="246"/>
        <v>9</v>
      </c>
      <c r="F1934" s="3" t="str">
        <f t="shared" si="247"/>
        <v>Sep</v>
      </c>
      <c r="G1934" s="4" t="s">
        <v>20</v>
      </c>
      <c r="H1934" s="4" t="s">
        <v>47</v>
      </c>
      <c r="I1934" s="4" t="s">
        <v>19</v>
      </c>
      <c r="J1934" s="4" t="s">
        <v>13</v>
      </c>
      <c r="K1934" s="4" t="s">
        <v>14</v>
      </c>
      <c r="L1934" s="4" t="s">
        <v>48</v>
      </c>
      <c r="M1934" s="6">
        <v>2</v>
      </c>
      <c r="N1934" s="7">
        <v>164.01</v>
      </c>
      <c r="O1934" s="8">
        <v>0.15</v>
      </c>
      <c r="P1934" s="7">
        <v>87.14</v>
      </c>
      <c r="Q1934" s="7">
        <f t="shared" si="240"/>
        <v>278.81699999999995</v>
      </c>
      <c r="R1934" s="7">
        <f t="shared" si="241"/>
        <v>174.28</v>
      </c>
      <c r="S1934" s="7">
        <f t="shared" si="242"/>
        <v>104.53699999999995</v>
      </c>
      <c r="T1934" s="9">
        <f t="shared" si="243"/>
        <v>0.37493050997607741</v>
      </c>
      <c r="U1934" s="10">
        <v>1</v>
      </c>
    </row>
    <row r="1935" spans="1:21" ht="15.6" x14ac:dyDescent="0.3">
      <c r="A1935" s="11">
        <v>3603</v>
      </c>
      <c r="B1935" s="12">
        <v>46284</v>
      </c>
      <c r="C1935" s="4">
        <f t="shared" si="244"/>
        <v>2026</v>
      </c>
      <c r="D1935" s="5">
        <f t="shared" si="245"/>
        <v>3</v>
      </c>
      <c r="E1935" s="4">
        <f t="shared" si="246"/>
        <v>9</v>
      </c>
      <c r="F1935" s="3" t="str">
        <f t="shared" si="247"/>
        <v>Sep</v>
      </c>
      <c r="G1935" s="13" t="s">
        <v>6</v>
      </c>
      <c r="H1935" s="13" t="s">
        <v>49</v>
      </c>
      <c r="I1935" s="13" t="s">
        <v>28</v>
      </c>
      <c r="J1935" s="13" t="s">
        <v>3</v>
      </c>
      <c r="K1935" s="13" t="s">
        <v>4</v>
      </c>
      <c r="L1935" s="13" t="s">
        <v>5</v>
      </c>
      <c r="M1935" s="14">
        <v>2</v>
      </c>
      <c r="N1935" s="15">
        <v>83.77</v>
      </c>
      <c r="O1935" s="16">
        <v>0</v>
      </c>
      <c r="P1935" s="15">
        <v>43.32</v>
      </c>
      <c r="Q1935" s="15">
        <f t="shared" si="240"/>
        <v>167.54</v>
      </c>
      <c r="R1935" s="15">
        <f t="shared" si="241"/>
        <v>86.64</v>
      </c>
      <c r="S1935" s="15">
        <f t="shared" si="242"/>
        <v>80.899999999999991</v>
      </c>
      <c r="T1935" s="17">
        <f t="shared" si="243"/>
        <v>0.4828697624447893</v>
      </c>
      <c r="U1935" s="18">
        <v>1</v>
      </c>
    </row>
    <row r="1936" spans="1:21" ht="15.6" x14ac:dyDescent="0.3">
      <c r="A1936" s="2">
        <v>3845</v>
      </c>
      <c r="B1936" s="3">
        <v>46284</v>
      </c>
      <c r="C1936" s="4">
        <f t="shared" si="244"/>
        <v>2026</v>
      </c>
      <c r="D1936" s="5">
        <f t="shared" si="245"/>
        <v>3</v>
      </c>
      <c r="E1936" s="4">
        <f t="shared" si="246"/>
        <v>9</v>
      </c>
      <c r="F1936" s="3" t="str">
        <f t="shared" si="247"/>
        <v>Sep</v>
      </c>
      <c r="G1936" s="4" t="s">
        <v>20</v>
      </c>
      <c r="H1936" s="4" t="s">
        <v>33</v>
      </c>
      <c r="I1936" s="4" t="s">
        <v>2</v>
      </c>
      <c r="J1936" s="4" t="s">
        <v>13</v>
      </c>
      <c r="K1936" s="4" t="s">
        <v>23</v>
      </c>
      <c r="L1936" s="4" t="s">
        <v>40</v>
      </c>
      <c r="M1936" s="6">
        <v>1</v>
      </c>
      <c r="N1936" s="7">
        <v>81.84</v>
      </c>
      <c r="O1936" s="8">
        <v>0</v>
      </c>
      <c r="P1936" s="7">
        <v>38.5</v>
      </c>
      <c r="Q1936" s="7">
        <f t="shared" si="240"/>
        <v>81.84</v>
      </c>
      <c r="R1936" s="7">
        <f t="shared" si="241"/>
        <v>38.5</v>
      </c>
      <c r="S1936" s="7">
        <f t="shared" si="242"/>
        <v>43.34</v>
      </c>
      <c r="T1936" s="9">
        <f t="shared" si="243"/>
        <v>0.52956989247311825</v>
      </c>
      <c r="U1936" s="10">
        <v>1</v>
      </c>
    </row>
    <row r="1937" spans="1:21" ht="15.6" x14ac:dyDescent="0.3">
      <c r="A1937" s="11">
        <v>4191</v>
      </c>
      <c r="B1937" s="12">
        <v>46284</v>
      </c>
      <c r="C1937" s="4">
        <f t="shared" si="244"/>
        <v>2026</v>
      </c>
      <c r="D1937" s="5">
        <f t="shared" si="245"/>
        <v>3</v>
      </c>
      <c r="E1937" s="4">
        <f t="shared" si="246"/>
        <v>9</v>
      </c>
      <c r="F1937" s="3" t="str">
        <f t="shared" si="247"/>
        <v>Sep</v>
      </c>
      <c r="G1937" s="13" t="s">
        <v>11</v>
      </c>
      <c r="H1937" s="13" t="s">
        <v>25</v>
      </c>
      <c r="I1937" s="13" t="s">
        <v>28</v>
      </c>
      <c r="J1937" s="13" t="s">
        <v>3</v>
      </c>
      <c r="K1937" s="13" t="s">
        <v>34</v>
      </c>
      <c r="L1937" s="13" t="s">
        <v>35</v>
      </c>
      <c r="M1937" s="14">
        <v>1</v>
      </c>
      <c r="N1937" s="15">
        <v>40.32</v>
      </c>
      <c r="O1937" s="16">
        <v>0.15</v>
      </c>
      <c r="P1937" s="15">
        <v>14.39</v>
      </c>
      <c r="Q1937" s="15">
        <f t="shared" si="240"/>
        <v>34.271999999999998</v>
      </c>
      <c r="R1937" s="15">
        <f t="shared" si="241"/>
        <v>14.39</v>
      </c>
      <c r="S1937" s="15">
        <f t="shared" si="242"/>
        <v>19.881999999999998</v>
      </c>
      <c r="T1937" s="17">
        <f t="shared" si="243"/>
        <v>0.58012371615312786</v>
      </c>
      <c r="U1937" s="18">
        <v>1</v>
      </c>
    </row>
    <row r="1938" spans="1:21" ht="15.6" x14ac:dyDescent="0.3">
      <c r="A1938" s="2">
        <v>4269</v>
      </c>
      <c r="B1938" s="3">
        <v>46284</v>
      </c>
      <c r="C1938" s="4">
        <f t="shared" si="244"/>
        <v>2026</v>
      </c>
      <c r="D1938" s="5">
        <f t="shared" si="245"/>
        <v>3</v>
      </c>
      <c r="E1938" s="4">
        <f t="shared" si="246"/>
        <v>9</v>
      </c>
      <c r="F1938" s="3" t="str">
        <f t="shared" si="247"/>
        <v>Sep</v>
      </c>
      <c r="G1938" s="4" t="s">
        <v>11</v>
      </c>
      <c r="H1938" s="4" t="s">
        <v>52</v>
      </c>
      <c r="I1938" s="4" t="s">
        <v>8</v>
      </c>
      <c r="J1938" s="4" t="s">
        <v>16</v>
      </c>
      <c r="K1938" s="4" t="s">
        <v>9</v>
      </c>
      <c r="L1938" s="4" t="s">
        <v>37</v>
      </c>
      <c r="M1938" s="6">
        <v>4</v>
      </c>
      <c r="N1938" s="7">
        <v>155.84</v>
      </c>
      <c r="O1938" s="8">
        <v>0.05</v>
      </c>
      <c r="P1938" s="7">
        <v>80.790000000000006</v>
      </c>
      <c r="Q1938" s="7">
        <f t="shared" si="240"/>
        <v>592.19200000000001</v>
      </c>
      <c r="R1938" s="7">
        <f t="shared" si="241"/>
        <v>323.16000000000003</v>
      </c>
      <c r="S1938" s="7">
        <f t="shared" si="242"/>
        <v>269.03199999999998</v>
      </c>
      <c r="T1938" s="9">
        <f t="shared" si="243"/>
        <v>0.45429860585755966</v>
      </c>
      <c r="U1938" s="10">
        <v>1</v>
      </c>
    </row>
    <row r="1939" spans="1:21" ht="15.6" x14ac:dyDescent="0.3">
      <c r="A1939" s="11">
        <v>5</v>
      </c>
      <c r="B1939" s="12">
        <v>46285</v>
      </c>
      <c r="C1939" s="4">
        <f t="shared" si="244"/>
        <v>2026</v>
      </c>
      <c r="D1939" s="5">
        <f t="shared" si="245"/>
        <v>3</v>
      </c>
      <c r="E1939" s="4">
        <f t="shared" si="246"/>
        <v>9</v>
      </c>
      <c r="F1939" s="3" t="str">
        <f t="shared" si="247"/>
        <v>Sep</v>
      </c>
      <c r="G1939" s="13" t="s">
        <v>6</v>
      </c>
      <c r="H1939" s="13" t="s">
        <v>27</v>
      </c>
      <c r="I1939" s="13" t="s">
        <v>2</v>
      </c>
      <c r="J1939" s="13" t="s">
        <v>16</v>
      </c>
      <c r="K1939" s="13" t="s">
        <v>34</v>
      </c>
      <c r="L1939" s="13" t="s">
        <v>45</v>
      </c>
      <c r="M1939" s="14">
        <v>1</v>
      </c>
      <c r="N1939" s="15">
        <v>51.83</v>
      </c>
      <c r="O1939" s="16">
        <v>0</v>
      </c>
      <c r="P1939" s="15">
        <v>21.9</v>
      </c>
      <c r="Q1939" s="15">
        <f t="shared" si="240"/>
        <v>51.83</v>
      </c>
      <c r="R1939" s="15">
        <f t="shared" si="241"/>
        <v>21.9</v>
      </c>
      <c r="S1939" s="15">
        <f t="shared" si="242"/>
        <v>29.93</v>
      </c>
      <c r="T1939" s="17">
        <f t="shared" si="243"/>
        <v>0.57746478873239437</v>
      </c>
      <c r="U1939" s="18">
        <v>1</v>
      </c>
    </row>
    <row r="1940" spans="1:21" ht="15.6" x14ac:dyDescent="0.3">
      <c r="A1940" s="2">
        <v>210</v>
      </c>
      <c r="B1940" s="3">
        <v>46285</v>
      </c>
      <c r="C1940" s="4">
        <f t="shared" si="244"/>
        <v>2026</v>
      </c>
      <c r="D1940" s="5">
        <f t="shared" si="245"/>
        <v>3</v>
      </c>
      <c r="E1940" s="4">
        <f t="shared" si="246"/>
        <v>9</v>
      </c>
      <c r="F1940" s="3" t="str">
        <f t="shared" si="247"/>
        <v>Sep</v>
      </c>
      <c r="G1940" s="4" t="s">
        <v>11</v>
      </c>
      <c r="H1940" s="4" t="s">
        <v>18</v>
      </c>
      <c r="I1940" s="4" t="s">
        <v>19</v>
      </c>
      <c r="J1940" s="4" t="s">
        <v>3</v>
      </c>
      <c r="K1940" s="4" t="s">
        <v>23</v>
      </c>
      <c r="L1940" s="4" t="s">
        <v>29</v>
      </c>
      <c r="M1940" s="6">
        <v>1</v>
      </c>
      <c r="N1940" s="7">
        <v>190.77</v>
      </c>
      <c r="O1940" s="8">
        <v>0.05</v>
      </c>
      <c r="P1940" s="7">
        <v>104.69</v>
      </c>
      <c r="Q1940" s="7">
        <f t="shared" si="240"/>
        <v>181.23150000000001</v>
      </c>
      <c r="R1940" s="7">
        <f t="shared" si="241"/>
        <v>104.69</v>
      </c>
      <c r="S1940" s="7">
        <f t="shared" si="242"/>
        <v>76.541500000000013</v>
      </c>
      <c r="T1940" s="9">
        <f t="shared" si="243"/>
        <v>0.42234103894742364</v>
      </c>
      <c r="U1940" s="10">
        <v>1</v>
      </c>
    </row>
    <row r="1941" spans="1:21" ht="15.6" x14ac:dyDescent="0.3">
      <c r="A1941" s="11">
        <v>462</v>
      </c>
      <c r="B1941" s="12">
        <v>46285</v>
      </c>
      <c r="C1941" s="4">
        <f t="shared" si="244"/>
        <v>2026</v>
      </c>
      <c r="D1941" s="5">
        <f t="shared" si="245"/>
        <v>3</v>
      </c>
      <c r="E1941" s="4">
        <f t="shared" si="246"/>
        <v>9</v>
      </c>
      <c r="F1941" s="3" t="str">
        <f t="shared" si="247"/>
        <v>Sep</v>
      </c>
      <c r="G1941" s="13" t="s">
        <v>6</v>
      </c>
      <c r="H1941" s="13" t="s">
        <v>43</v>
      </c>
      <c r="I1941" s="13" t="s">
        <v>19</v>
      </c>
      <c r="J1941" s="13" t="s">
        <v>13</v>
      </c>
      <c r="K1941" s="13" t="s">
        <v>4</v>
      </c>
      <c r="L1941" s="13" t="s">
        <v>26</v>
      </c>
      <c r="M1941" s="14">
        <v>2</v>
      </c>
      <c r="N1941" s="15">
        <v>40.049999999999997</v>
      </c>
      <c r="O1941" s="16">
        <v>0.05</v>
      </c>
      <c r="P1941" s="15">
        <v>16.97</v>
      </c>
      <c r="Q1941" s="15">
        <f t="shared" si="240"/>
        <v>76.094999999999985</v>
      </c>
      <c r="R1941" s="15">
        <f t="shared" si="241"/>
        <v>33.94</v>
      </c>
      <c r="S1941" s="15">
        <f t="shared" si="242"/>
        <v>42.154999999999987</v>
      </c>
      <c r="T1941" s="17">
        <f t="shared" si="243"/>
        <v>0.55397857940731976</v>
      </c>
      <c r="U1941" s="18">
        <v>1</v>
      </c>
    </row>
    <row r="1942" spans="1:21" ht="15.6" x14ac:dyDescent="0.3">
      <c r="A1942" s="2">
        <v>725</v>
      </c>
      <c r="B1942" s="3">
        <v>46285</v>
      </c>
      <c r="C1942" s="4">
        <f t="shared" si="244"/>
        <v>2026</v>
      </c>
      <c r="D1942" s="5">
        <f t="shared" si="245"/>
        <v>3</v>
      </c>
      <c r="E1942" s="4">
        <f t="shared" si="246"/>
        <v>9</v>
      </c>
      <c r="F1942" s="3" t="str">
        <f t="shared" si="247"/>
        <v>Sep</v>
      </c>
      <c r="G1942" s="4" t="s">
        <v>6</v>
      </c>
      <c r="H1942" s="4" t="s">
        <v>43</v>
      </c>
      <c r="I1942" s="4" t="s">
        <v>2</v>
      </c>
      <c r="J1942" s="4" t="s">
        <v>13</v>
      </c>
      <c r="K1942" s="4" t="s">
        <v>4</v>
      </c>
      <c r="L1942" s="4" t="s">
        <v>5</v>
      </c>
      <c r="M1942" s="6">
        <v>1</v>
      </c>
      <c r="N1942" s="7">
        <v>82.08</v>
      </c>
      <c r="O1942" s="8">
        <v>0.05</v>
      </c>
      <c r="P1942" s="7">
        <v>43.18</v>
      </c>
      <c r="Q1942" s="7">
        <f t="shared" si="240"/>
        <v>77.975999999999999</v>
      </c>
      <c r="R1942" s="7">
        <f t="shared" si="241"/>
        <v>43.18</v>
      </c>
      <c r="S1942" s="7">
        <f t="shared" si="242"/>
        <v>34.795999999999999</v>
      </c>
      <c r="T1942" s="9">
        <f t="shared" si="243"/>
        <v>0.44623986867754178</v>
      </c>
      <c r="U1942" s="10">
        <v>1</v>
      </c>
    </row>
    <row r="1943" spans="1:21" ht="15.6" x14ac:dyDescent="0.3">
      <c r="A1943" s="11">
        <v>918</v>
      </c>
      <c r="B1943" s="12">
        <v>46285</v>
      </c>
      <c r="C1943" s="4">
        <f t="shared" si="244"/>
        <v>2026</v>
      </c>
      <c r="D1943" s="5">
        <f t="shared" si="245"/>
        <v>3</v>
      </c>
      <c r="E1943" s="4">
        <f t="shared" si="246"/>
        <v>9</v>
      </c>
      <c r="F1943" s="3" t="str">
        <f t="shared" si="247"/>
        <v>Sep</v>
      </c>
      <c r="G1943" s="13" t="s">
        <v>0</v>
      </c>
      <c r="H1943" s="13" t="s">
        <v>50</v>
      </c>
      <c r="I1943" s="13" t="s">
        <v>2</v>
      </c>
      <c r="J1943" s="13" t="s">
        <v>3</v>
      </c>
      <c r="K1943" s="13" t="s">
        <v>4</v>
      </c>
      <c r="L1943" s="13" t="s">
        <v>22</v>
      </c>
      <c r="M1943" s="14">
        <v>1</v>
      </c>
      <c r="N1943" s="15">
        <v>50.3</v>
      </c>
      <c r="O1943" s="16">
        <v>0.05</v>
      </c>
      <c r="P1943" s="15">
        <v>22.14</v>
      </c>
      <c r="Q1943" s="15">
        <f t="shared" si="240"/>
        <v>47.784999999999997</v>
      </c>
      <c r="R1943" s="15">
        <f t="shared" si="241"/>
        <v>22.14</v>
      </c>
      <c r="S1943" s="15">
        <f t="shared" si="242"/>
        <v>25.644999999999996</v>
      </c>
      <c r="T1943" s="17">
        <f t="shared" si="243"/>
        <v>0.53667468870984614</v>
      </c>
      <c r="U1943" s="18">
        <v>1</v>
      </c>
    </row>
    <row r="1944" spans="1:21" ht="15.6" x14ac:dyDescent="0.3">
      <c r="A1944" s="2">
        <v>1442</v>
      </c>
      <c r="B1944" s="3">
        <v>46285</v>
      </c>
      <c r="C1944" s="4">
        <f t="shared" si="244"/>
        <v>2026</v>
      </c>
      <c r="D1944" s="5">
        <f t="shared" si="245"/>
        <v>3</v>
      </c>
      <c r="E1944" s="4">
        <f t="shared" si="246"/>
        <v>9</v>
      </c>
      <c r="F1944" s="3" t="str">
        <f t="shared" si="247"/>
        <v>Sep</v>
      </c>
      <c r="G1944" s="4" t="s">
        <v>11</v>
      </c>
      <c r="H1944" s="4" t="s">
        <v>52</v>
      </c>
      <c r="I1944" s="4" t="s">
        <v>2</v>
      </c>
      <c r="J1944" s="4" t="s">
        <v>13</v>
      </c>
      <c r="K1944" s="4" t="s">
        <v>14</v>
      </c>
      <c r="L1944" s="4" t="s">
        <v>32</v>
      </c>
      <c r="M1944" s="6">
        <v>1</v>
      </c>
      <c r="N1944" s="7">
        <v>47.68</v>
      </c>
      <c r="O1944" s="8">
        <v>0.1</v>
      </c>
      <c r="P1944" s="7">
        <v>18.03</v>
      </c>
      <c r="Q1944" s="7">
        <f t="shared" si="240"/>
        <v>42.911999999999999</v>
      </c>
      <c r="R1944" s="7">
        <f t="shared" si="241"/>
        <v>18.03</v>
      </c>
      <c r="S1944" s="7">
        <f t="shared" si="242"/>
        <v>24.881999999999998</v>
      </c>
      <c r="T1944" s="9">
        <f t="shared" si="243"/>
        <v>0.57983780760626391</v>
      </c>
      <c r="U1944" s="10">
        <v>1</v>
      </c>
    </row>
    <row r="1945" spans="1:21" ht="15.6" x14ac:dyDescent="0.3">
      <c r="A1945" s="11">
        <v>4290</v>
      </c>
      <c r="B1945" s="12">
        <v>46285</v>
      </c>
      <c r="C1945" s="4">
        <f t="shared" si="244"/>
        <v>2026</v>
      </c>
      <c r="D1945" s="5">
        <f t="shared" si="245"/>
        <v>3</v>
      </c>
      <c r="E1945" s="4">
        <f t="shared" si="246"/>
        <v>9</v>
      </c>
      <c r="F1945" s="3" t="str">
        <f t="shared" si="247"/>
        <v>Sep</v>
      </c>
      <c r="G1945" s="13" t="s">
        <v>11</v>
      </c>
      <c r="H1945" s="13" t="s">
        <v>12</v>
      </c>
      <c r="I1945" s="13" t="s">
        <v>19</v>
      </c>
      <c r="J1945" s="13" t="s">
        <v>3</v>
      </c>
      <c r="K1945" s="13" t="s">
        <v>4</v>
      </c>
      <c r="L1945" s="13" t="s">
        <v>22</v>
      </c>
      <c r="M1945" s="14">
        <v>2</v>
      </c>
      <c r="N1945" s="15">
        <v>51.48</v>
      </c>
      <c r="O1945" s="16">
        <v>0.05</v>
      </c>
      <c r="P1945" s="15">
        <v>22.38</v>
      </c>
      <c r="Q1945" s="15">
        <f t="shared" si="240"/>
        <v>97.811999999999983</v>
      </c>
      <c r="R1945" s="15">
        <f t="shared" si="241"/>
        <v>44.76</v>
      </c>
      <c r="S1945" s="15">
        <f t="shared" si="242"/>
        <v>53.051999999999985</v>
      </c>
      <c r="T1945" s="17">
        <f t="shared" si="243"/>
        <v>0.54238743712427917</v>
      </c>
      <c r="U1945" s="18">
        <v>1</v>
      </c>
    </row>
    <row r="1946" spans="1:21" ht="15.6" x14ac:dyDescent="0.3">
      <c r="A1946" s="2">
        <v>4666</v>
      </c>
      <c r="B1946" s="3">
        <v>46285</v>
      </c>
      <c r="C1946" s="4">
        <f t="shared" si="244"/>
        <v>2026</v>
      </c>
      <c r="D1946" s="5">
        <f t="shared" si="245"/>
        <v>3</v>
      </c>
      <c r="E1946" s="4">
        <f t="shared" si="246"/>
        <v>9</v>
      </c>
      <c r="F1946" s="3" t="str">
        <f t="shared" si="247"/>
        <v>Sep</v>
      </c>
      <c r="G1946" s="4" t="s">
        <v>11</v>
      </c>
      <c r="H1946" s="4" t="s">
        <v>18</v>
      </c>
      <c r="I1946" s="4" t="s">
        <v>2</v>
      </c>
      <c r="J1946" s="4" t="s">
        <v>16</v>
      </c>
      <c r="K1946" s="4" t="s">
        <v>34</v>
      </c>
      <c r="L1946" s="4" t="s">
        <v>38</v>
      </c>
      <c r="M1946" s="6">
        <v>2</v>
      </c>
      <c r="N1946" s="7">
        <v>123.73</v>
      </c>
      <c r="O1946" s="8">
        <v>0</v>
      </c>
      <c r="P1946" s="7">
        <v>68.459999999999994</v>
      </c>
      <c r="Q1946" s="7">
        <f t="shared" si="240"/>
        <v>247.46</v>
      </c>
      <c r="R1946" s="7">
        <f t="shared" si="241"/>
        <v>136.91999999999999</v>
      </c>
      <c r="S1946" s="7">
        <f t="shared" si="242"/>
        <v>110.54000000000002</v>
      </c>
      <c r="T1946" s="9">
        <f t="shared" si="243"/>
        <v>0.44669845631617239</v>
      </c>
      <c r="U1946" s="10">
        <v>1</v>
      </c>
    </row>
    <row r="1947" spans="1:21" ht="15.6" x14ac:dyDescent="0.3">
      <c r="A1947" s="11">
        <v>234</v>
      </c>
      <c r="B1947" s="12">
        <v>46286</v>
      </c>
      <c r="C1947" s="4">
        <f t="shared" si="244"/>
        <v>2026</v>
      </c>
      <c r="D1947" s="5">
        <f t="shared" si="245"/>
        <v>3</v>
      </c>
      <c r="E1947" s="4">
        <f t="shared" si="246"/>
        <v>9</v>
      </c>
      <c r="F1947" s="3" t="str">
        <f t="shared" si="247"/>
        <v>Sep</v>
      </c>
      <c r="G1947" s="13" t="s">
        <v>11</v>
      </c>
      <c r="H1947" s="13" t="s">
        <v>25</v>
      </c>
      <c r="I1947" s="13" t="s">
        <v>2</v>
      </c>
      <c r="J1947" s="13" t="s">
        <v>16</v>
      </c>
      <c r="K1947" s="13" t="s">
        <v>9</v>
      </c>
      <c r="L1947" s="13" t="s">
        <v>17</v>
      </c>
      <c r="M1947" s="14">
        <v>2</v>
      </c>
      <c r="N1947" s="15">
        <v>146.81</v>
      </c>
      <c r="O1947" s="16">
        <v>0</v>
      </c>
      <c r="P1947" s="15">
        <v>79.72</v>
      </c>
      <c r="Q1947" s="15">
        <f t="shared" si="240"/>
        <v>293.62</v>
      </c>
      <c r="R1947" s="15">
        <f t="shared" si="241"/>
        <v>159.44</v>
      </c>
      <c r="S1947" s="15">
        <f t="shared" si="242"/>
        <v>134.18</v>
      </c>
      <c r="T1947" s="17">
        <f t="shared" si="243"/>
        <v>0.45698521899053202</v>
      </c>
      <c r="U1947" s="18">
        <v>1</v>
      </c>
    </row>
    <row r="1948" spans="1:21" ht="15.6" x14ac:dyDescent="0.3">
      <c r="A1948" s="2">
        <v>802</v>
      </c>
      <c r="B1948" s="3">
        <v>46286</v>
      </c>
      <c r="C1948" s="4">
        <f t="shared" si="244"/>
        <v>2026</v>
      </c>
      <c r="D1948" s="5">
        <f t="shared" si="245"/>
        <v>3</v>
      </c>
      <c r="E1948" s="4">
        <f t="shared" si="246"/>
        <v>9</v>
      </c>
      <c r="F1948" s="3" t="str">
        <f t="shared" si="247"/>
        <v>Sep</v>
      </c>
      <c r="G1948" s="4" t="s">
        <v>6</v>
      </c>
      <c r="H1948" s="4" t="s">
        <v>43</v>
      </c>
      <c r="I1948" s="4" t="s">
        <v>19</v>
      </c>
      <c r="J1948" s="4" t="s">
        <v>3</v>
      </c>
      <c r="K1948" s="4" t="s">
        <v>14</v>
      </c>
      <c r="L1948" s="4" t="s">
        <v>48</v>
      </c>
      <c r="M1948" s="6">
        <v>2</v>
      </c>
      <c r="N1948" s="7">
        <v>167.16</v>
      </c>
      <c r="O1948" s="8">
        <v>0</v>
      </c>
      <c r="P1948" s="7">
        <v>88.51</v>
      </c>
      <c r="Q1948" s="7">
        <f t="shared" si="240"/>
        <v>334.32</v>
      </c>
      <c r="R1948" s="7">
        <f t="shared" si="241"/>
        <v>177.02</v>
      </c>
      <c r="S1948" s="7">
        <f t="shared" si="242"/>
        <v>157.29999999999998</v>
      </c>
      <c r="T1948" s="9">
        <f t="shared" si="243"/>
        <v>0.4705072983967456</v>
      </c>
      <c r="U1948" s="10">
        <v>1</v>
      </c>
    </row>
    <row r="1949" spans="1:21" ht="15.6" x14ac:dyDescent="0.3">
      <c r="A1949" s="11">
        <v>1942</v>
      </c>
      <c r="B1949" s="12">
        <v>46286</v>
      </c>
      <c r="C1949" s="4">
        <f t="shared" si="244"/>
        <v>2026</v>
      </c>
      <c r="D1949" s="5">
        <f t="shared" si="245"/>
        <v>3</v>
      </c>
      <c r="E1949" s="4">
        <f t="shared" si="246"/>
        <v>9</v>
      </c>
      <c r="F1949" s="3" t="str">
        <f t="shared" si="247"/>
        <v>Sep</v>
      </c>
      <c r="G1949" s="13" t="s">
        <v>11</v>
      </c>
      <c r="H1949" s="13" t="s">
        <v>12</v>
      </c>
      <c r="I1949" s="13" t="s">
        <v>2</v>
      </c>
      <c r="J1949" s="13" t="s">
        <v>13</v>
      </c>
      <c r="K1949" s="13" t="s">
        <v>4</v>
      </c>
      <c r="L1949" s="13" t="s">
        <v>5</v>
      </c>
      <c r="M1949" s="14">
        <v>1</v>
      </c>
      <c r="N1949" s="15">
        <v>83.69</v>
      </c>
      <c r="O1949" s="16">
        <v>0</v>
      </c>
      <c r="P1949" s="15">
        <v>42.76</v>
      </c>
      <c r="Q1949" s="15">
        <f t="shared" si="240"/>
        <v>83.69</v>
      </c>
      <c r="R1949" s="15">
        <f t="shared" si="241"/>
        <v>42.76</v>
      </c>
      <c r="S1949" s="15">
        <f t="shared" si="242"/>
        <v>40.93</v>
      </c>
      <c r="T1949" s="17">
        <f t="shared" si="243"/>
        <v>0.48906679412116144</v>
      </c>
      <c r="U1949" s="18">
        <v>1</v>
      </c>
    </row>
    <row r="1950" spans="1:21" ht="15.6" x14ac:dyDescent="0.3">
      <c r="A1950" s="2">
        <v>2200</v>
      </c>
      <c r="B1950" s="3">
        <v>46286</v>
      </c>
      <c r="C1950" s="4">
        <f t="shared" si="244"/>
        <v>2026</v>
      </c>
      <c r="D1950" s="5">
        <f t="shared" si="245"/>
        <v>3</v>
      </c>
      <c r="E1950" s="4">
        <f t="shared" si="246"/>
        <v>9</v>
      </c>
      <c r="F1950" s="3" t="str">
        <f t="shared" si="247"/>
        <v>Sep</v>
      </c>
      <c r="G1950" s="4" t="s">
        <v>0</v>
      </c>
      <c r="H1950" s="4" t="s">
        <v>1</v>
      </c>
      <c r="I1950" s="4" t="s">
        <v>2</v>
      </c>
      <c r="J1950" s="4" t="s">
        <v>13</v>
      </c>
      <c r="K1950" s="4" t="s">
        <v>4</v>
      </c>
      <c r="L1950" s="4" t="s">
        <v>26</v>
      </c>
      <c r="M1950" s="6">
        <v>1</v>
      </c>
      <c r="N1950" s="7">
        <v>40.4</v>
      </c>
      <c r="O1950" s="8">
        <v>0.15</v>
      </c>
      <c r="P1950" s="7">
        <v>16.47</v>
      </c>
      <c r="Q1950" s="7">
        <f t="shared" si="240"/>
        <v>34.339999999999996</v>
      </c>
      <c r="R1950" s="7">
        <f t="shared" si="241"/>
        <v>16.47</v>
      </c>
      <c r="S1950" s="7">
        <f t="shared" si="242"/>
        <v>17.869999999999997</v>
      </c>
      <c r="T1950" s="9">
        <f t="shared" si="243"/>
        <v>0.52038439138031445</v>
      </c>
      <c r="U1950" s="10">
        <v>1</v>
      </c>
    </row>
    <row r="1951" spans="1:21" ht="15.6" x14ac:dyDescent="0.3">
      <c r="A1951" s="11">
        <v>2236</v>
      </c>
      <c r="B1951" s="12">
        <v>46286</v>
      </c>
      <c r="C1951" s="4">
        <f t="shared" si="244"/>
        <v>2026</v>
      </c>
      <c r="D1951" s="5">
        <f t="shared" si="245"/>
        <v>3</v>
      </c>
      <c r="E1951" s="4">
        <f t="shared" si="246"/>
        <v>9</v>
      </c>
      <c r="F1951" s="3" t="str">
        <f t="shared" si="247"/>
        <v>Sep</v>
      </c>
      <c r="G1951" s="13" t="s">
        <v>6</v>
      </c>
      <c r="H1951" s="13" t="s">
        <v>41</v>
      </c>
      <c r="I1951" s="13" t="s">
        <v>2</v>
      </c>
      <c r="J1951" s="13" t="s">
        <v>3</v>
      </c>
      <c r="K1951" s="13" t="s">
        <v>9</v>
      </c>
      <c r="L1951" s="13" t="s">
        <v>17</v>
      </c>
      <c r="M1951" s="14">
        <v>3</v>
      </c>
      <c r="N1951" s="15">
        <v>143.31</v>
      </c>
      <c r="O1951" s="16">
        <v>0</v>
      </c>
      <c r="P1951" s="15">
        <v>81.36</v>
      </c>
      <c r="Q1951" s="15">
        <f t="shared" si="240"/>
        <v>429.93</v>
      </c>
      <c r="R1951" s="15">
        <f t="shared" si="241"/>
        <v>244.07999999999998</v>
      </c>
      <c r="S1951" s="15">
        <f t="shared" si="242"/>
        <v>185.85000000000002</v>
      </c>
      <c r="T1951" s="17">
        <f t="shared" si="243"/>
        <v>0.43227967343521045</v>
      </c>
      <c r="U1951" s="18">
        <v>1</v>
      </c>
    </row>
    <row r="1952" spans="1:21" ht="15.6" x14ac:dyDescent="0.3">
      <c r="A1952" s="2">
        <v>4041</v>
      </c>
      <c r="B1952" s="3">
        <v>46286</v>
      </c>
      <c r="C1952" s="4">
        <f t="shared" si="244"/>
        <v>2026</v>
      </c>
      <c r="D1952" s="5">
        <f t="shared" si="245"/>
        <v>3</v>
      </c>
      <c r="E1952" s="4">
        <f t="shared" si="246"/>
        <v>9</v>
      </c>
      <c r="F1952" s="3" t="str">
        <f t="shared" si="247"/>
        <v>Sep</v>
      </c>
      <c r="G1952" s="4" t="s">
        <v>6</v>
      </c>
      <c r="H1952" s="4" t="s">
        <v>41</v>
      </c>
      <c r="I1952" s="4" t="s">
        <v>8</v>
      </c>
      <c r="J1952" s="4" t="s">
        <v>3</v>
      </c>
      <c r="K1952" s="4" t="s">
        <v>34</v>
      </c>
      <c r="L1952" s="4" t="s">
        <v>45</v>
      </c>
      <c r="M1952" s="6">
        <v>15</v>
      </c>
      <c r="N1952" s="7">
        <v>51.1</v>
      </c>
      <c r="O1952" s="8">
        <v>0.1</v>
      </c>
      <c r="P1952" s="7">
        <v>21.9</v>
      </c>
      <c r="Q1952" s="7">
        <f t="shared" si="240"/>
        <v>689.85</v>
      </c>
      <c r="R1952" s="7">
        <f t="shared" si="241"/>
        <v>328.5</v>
      </c>
      <c r="S1952" s="7">
        <f t="shared" si="242"/>
        <v>361.35</v>
      </c>
      <c r="T1952" s="9">
        <f t="shared" si="243"/>
        <v>0.52380952380952384</v>
      </c>
      <c r="U1952" s="10">
        <v>1</v>
      </c>
    </row>
    <row r="1953" spans="1:21" ht="15.6" x14ac:dyDescent="0.3">
      <c r="A1953" s="11">
        <v>4435</v>
      </c>
      <c r="B1953" s="12">
        <v>46286</v>
      </c>
      <c r="C1953" s="4">
        <f t="shared" si="244"/>
        <v>2026</v>
      </c>
      <c r="D1953" s="5">
        <f t="shared" si="245"/>
        <v>3</v>
      </c>
      <c r="E1953" s="4">
        <f t="shared" si="246"/>
        <v>9</v>
      </c>
      <c r="F1953" s="3" t="str">
        <f t="shared" si="247"/>
        <v>Sep</v>
      </c>
      <c r="G1953" s="13" t="s">
        <v>20</v>
      </c>
      <c r="H1953" s="13" t="s">
        <v>47</v>
      </c>
      <c r="I1953" s="13" t="s">
        <v>28</v>
      </c>
      <c r="J1953" s="13" t="s">
        <v>13</v>
      </c>
      <c r="K1953" s="13" t="s">
        <v>9</v>
      </c>
      <c r="L1953" s="13" t="s">
        <v>17</v>
      </c>
      <c r="M1953" s="14">
        <v>1</v>
      </c>
      <c r="N1953" s="15">
        <v>146.33000000000001</v>
      </c>
      <c r="O1953" s="16">
        <v>0</v>
      </c>
      <c r="P1953" s="15">
        <v>80.05</v>
      </c>
      <c r="Q1953" s="15">
        <f t="shared" si="240"/>
        <v>146.33000000000001</v>
      </c>
      <c r="R1953" s="15">
        <f t="shared" si="241"/>
        <v>80.05</v>
      </c>
      <c r="S1953" s="15">
        <f t="shared" si="242"/>
        <v>66.280000000000015</v>
      </c>
      <c r="T1953" s="17">
        <f t="shared" si="243"/>
        <v>0.45294881432378875</v>
      </c>
      <c r="U1953" s="18">
        <v>1</v>
      </c>
    </row>
    <row r="1954" spans="1:21" ht="15.6" x14ac:dyDescent="0.3">
      <c r="A1954" s="2">
        <v>305</v>
      </c>
      <c r="B1954" s="3">
        <v>46287</v>
      </c>
      <c r="C1954" s="4">
        <f t="shared" si="244"/>
        <v>2026</v>
      </c>
      <c r="D1954" s="5">
        <f t="shared" si="245"/>
        <v>3</v>
      </c>
      <c r="E1954" s="4">
        <f t="shared" si="246"/>
        <v>9</v>
      </c>
      <c r="F1954" s="3" t="str">
        <f t="shared" si="247"/>
        <v>Sep</v>
      </c>
      <c r="G1954" s="4" t="s">
        <v>20</v>
      </c>
      <c r="H1954" s="4" t="s">
        <v>33</v>
      </c>
      <c r="I1954" s="4" t="s">
        <v>2</v>
      </c>
      <c r="J1954" s="4" t="s">
        <v>3</v>
      </c>
      <c r="K1954" s="4" t="s">
        <v>14</v>
      </c>
      <c r="L1954" s="4" t="s">
        <v>44</v>
      </c>
      <c r="M1954" s="6">
        <v>1</v>
      </c>
      <c r="N1954" s="7">
        <v>130.69999999999999</v>
      </c>
      <c r="O1954" s="8">
        <v>0.05</v>
      </c>
      <c r="P1954" s="7">
        <v>68.23</v>
      </c>
      <c r="Q1954" s="7">
        <f t="shared" si="240"/>
        <v>124.16499999999998</v>
      </c>
      <c r="R1954" s="7">
        <f t="shared" si="241"/>
        <v>68.23</v>
      </c>
      <c r="S1954" s="7">
        <f t="shared" si="242"/>
        <v>55.934999999999974</v>
      </c>
      <c r="T1954" s="9">
        <f t="shared" si="243"/>
        <v>0.45048926831232622</v>
      </c>
      <c r="U1954" s="10">
        <v>1</v>
      </c>
    </row>
    <row r="1955" spans="1:21" ht="15.6" x14ac:dyDescent="0.3">
      <c r="A1955" s="11">
        <v>808</v>
      </c>
      <c r="B1955" s="12">
        <v>46287</v>
      </c>
      <c r="C1955" s="4">
        <f t="shared" si="244"/>
        <v>2026</v>
      </c>
      <c r="D1955" s="5">
        <f t="shared" si="245"/>
        <v>3</v>
      </c>
      <c r="E1955" s="4">
        <f t="shared" si="246"/>
        <v>9</v>
      </c>
      <c r="F1955" s="3" t="str">
        <f t="shared" si="247"/>
        <v>Sep</v>
      </c>
      <c r="G1955" s="13" t="s">
        <v>6</v>
      </c>
      <c r="H1955" s="13" t="s">
        <v>43</v>
      </c>
      <c r="I1955" s="13" t="s">
        <v>8</v>
      </c>
      <c r="J1955" s="13" t="s">
        <v>16</v>
      </c>
      <c r="K1955" s="13" t="s">
        <v>34</v>
      </c>
      <c r="L1955" s="13" t="s">
        <v>35</v>
      </c>
      <c r="M1955" s="14">
        <v>8</v>
      </c>
      <c r="N1955" s="15">
        <v>39.630000000000003</v>
      </c>
      <c r="O1955" s="16">
        <v>0.15</v>
      </c>
      <c r="P1955" s="15">
        <v>14.61</v>
      </c>
      <c r="Q1955" s="15">
        <f t="shared" si="240"/>
        <v>269.48400000000004</v>
      </c>
      <c r="R1955" s="15">
        <f t="shared" si="241"/>
        <v>116.88</v>
      </c>
      <c r="S1955" s="15">
        <f t="shared" si="242"/>
        <v>152.60400000000004</v>
      </c>
      <c r="T1955" s="17">
        <f t="shared" si="243"/>
        <v>0.56628222825844954</v>
      </c>
      <c r="U1955" s="18">
        <v>1</v>
      </c>
    </row>
    <row r="1956" spans="1:21" ht="15.6" x14ac:dyDescent="0.3">
      <c r="A1956" s="2">
        <v>1029</v>
      </c>
      <c r="B1956" s="3">
        <v>46287</v>
      </c>
      <c r="C1956" s="4">
        <f t="shared" si="244"/>
        <v>2026</v>
      </c>
      <c r="D1956" s="5">
        <f t="shared" si="245"/>
        <v>3</v>
      </c>
      <c r="E1956" s="4">
        <f t="shared" si="246"/>
        <v>9</v>
      </c>
      <c r="F1956" s="3" t="str">
        <f t="shared" si="247"/>
        <v>Sep</v>
      </c>
      <c r="G1956" s="4" t="s">
        <v>6</v>
      </c>
      <c r="H1956" s="4" t="s">
        <v>27</v>
      </c>
      <c r="I1956" s="4" t="s">
        <v>2</v>
      </c>
      <c r="J1956" s="4" t="s">
        <v>3</v>
      </c>
      <c r="K1956" s="4" t="s">
        <v>14</v>
      </c>
      <c r="L1956" s="4" t="s">
        <v>44</v>
      </c>
      <c r="M1956" s="6">
        <v>1</v>
      </c>
      <c r="N1956" s="7">
        <v>132.36000000000001</v>
      </c>
      <c r="O1956" s="8">
        <v>0.05</v>
      </c>
      <c r="P1956" s="7">
        <v>66.63</v>
      </c>
      <c r="Q1956" s="7">
        <f t="shared" si="240"/>
        <v>125.742</v>
      </c>
      <c r="R1956" s="7">
        <f t="shared" si="241"/>
        <v>66.63</v>
      </c>
      <c r="S1956" s="7">
        <f t="shared" si="242"/>
        <v>59.112000000000009</v>
      </c>
      <c r="T1956" s="9">
        <f t="shared" si="243"/>
        <v>0.47010545402490822</v>
      </c>
      <c r="U1956" s="10">
        <v>1</v>
      </c>
    </row>
    <row r="1957" spans="1:21" ht="15.6" x14ac:dyDescent="0.3">
      <c r="A1957" s="11">
        <v>1721</v>
      </c>
      <c r="B1957" s="12">
        <v>46287</v>
      </c>
      <c r="C1957" s="4">
        <f t="shared" si="244"/>
        <v>2026</v>
      </c>
      <c r="D1957" s="5">
        <f t="shared" si="245"/>
        <v>3</v>
      </c>
      <c r="E1957" s="4">
        <f t="shared" si="246"/>
        <v>9</v>
      </c>
      <c r="F1957" s="3" t="str">
        <f t="shared" si="247"/>
        <v>Sep</v>
      </c>
      <c r="G1957" s="13" t="s">
        <v>20</v>
      </c>
      <c r="H1957" s="13" t="s">
        <v>31</v>
      </c>
      <c r="I1957" s="13" t="s">
        <v>2</v>
      </c>
      <c r="J1957" s="13" t="s">
        <v>16</v>
      </c>
      <c r="K1957" s="13" t="s">
        <v>9</v>
      </c>
      <c r="L1957" s="13" t="s">
        <v>37</v>
      </c>
      <c r="M1957" s="14">
        <v>1</v>
      </c>
      <c r="N1957" s="15">
        <v>156.81</v>
      </c>
      <c r="O1957" s="16">
        <v>0</v>
      </c>
      <c r="P1957" s="15">
        <v>78.2</v>
      </c>
      <c r="Q1957" s="15">
        <f t="shared" si="240"/>
        <v>156.81</v>
      </c>
      <c r="R1957" s="15">
        <f t="shared" si="241"/>
        <v>78.2</v>
      </c>
      <c r="S1957" s="15">
        <f t="shared" si="242"/>
        <v>78.61</v>
      </c>
      <c r="T1957" s="17">
        <f t="shared" si="243"/>
        <v>0.50130731458452904</v>
      </c>
      <c r="U1957" s="18">
        <v>1</v>
      </c>
    </row>
    <row r="1958" spans="1:21" ht="15.6" x14ac:dyDescent="0.3">
      <c r="A1958" s="2">
        <v>2425</v>
      </c>
      <c r="B1958" s="3">
        <v>46287</v>
      </c>
      <c r="C1958" s="4">
        <f t="shared" si="244"/>
        <v>2026</v>
      </c>
      <c r="D1958" s="5">
        <f t="shared" si="245"/>
        <v>3</v>
      </c>
      <c r="E1958" s="4">
        <f t="shared" si="246"/>
        <v>9</v>
      </c>
      <c r="F1958" s="3" t="str">
        <f t="shared" si="247"/>
        <v>Sep</v>
      </c>
      <c r="G1958" s="4" t="s">
        <v>20</v>
      </c>
      <c r="H1958" s="4" t="s">
        <v>33</v>
      </c>
      <c r="I1958" s="4" t="s">
        <v>28</v>
      </c>
      <c r="J1958" s="4" t="s">
        <v>13</v>
      </c>
      <c r="K1958" s="4" t="s">
        <v>14</v>
      </c>
      <c r="L1958" s="4" t="s">
        <v>44</v>
      </c>
      <c r="M1958" s="6">
        <v>3</v>
      </c>
      <c r="N1958" s="7">
        <v>134.52000000000001</v>
      </c>
      <c r="O1958" s="8">
        <v>0.05</v>
      </c>
      <c r="P1958" s="7">
        <v>65.19</v>
      </c>
      <c r="Q1958" s="7">
        <f t="shared" si="240"/>
        <v>383.38200000000006</v>
      </c>
      <c r="R1958" s="7">
        <f t="shared" si="241"/>
        <v>195.57</v>
      </c>
      <c r="S1958" s="7">
        <f t="shared" si="242"/>
        <v>187.81200000000007</v>
      </c>
      <c r="T1958" s="9">
        <f t="shared" si="243"/>
        <v>0.48988215409174152</v>
      </c>
      <c r="U1958" s="10">
        <v>1</v>
      </c>
    </row>
    <row r="1959" spans="1:21" ht="15.6" x14ac:dyDescent="0.3">
      <c r="A1959" s="11">
        <v>3322</v>
      </c>
      <c r="B1959" s="12">
        <v>46287</v>
      </c>
      <c r="C1959" s="4">
        <f t="shared" si="244"/>
        <v>2026</v>
      </c>
      <c r="D1959" s="5">
        <f t="shared" si="245"/>
        <v>3</v>
      </c>
      <c r="E1959" s="4">
        <f t="shared" si="246"/>
        <v>9</v>
      </c>
      <c r="F1959" s="3" t="str">
        <f t="shared" si="247"/>
        <v>Sep</v>
      </c>
      <c r="G1959" s="13" t="s">
        <v>20</v>
      </c>
      <c r="H1959" s="13" t="s">
        <v>33</v>
      </c>
      <c r="I1959" s="13" t="s">
        <v>2</v>
      </c>
      <c r="J1959" s="13" t="s">
        <v>3</v>
      </c>
      <c r="K1959" s="13" t="s">
        <v>23</v>
      </c>
      <c r="L1959" s="13" t="s">
        <v>51</v>
      </c>
      <c r="M1959" s="14">
        <v>1</v>
      </c>
      <c r="N1959" s="15">
        <v>124.51</v>
      </c>
      <c r="O1959" s="16">
        <v>0</v>
      </c>
      <c r="P1959" s="15">
        <v>59.97</v>
      </c>
      <c r="Q1959" s="15">
        <f t="shared" si="240"/>
        <v>124.51</v>
      </c>
      <c r="R1959" s="15">
        <f t="shared" si="241"/>
        <v>59.97</v>
      </c>
      <c r="S1959" s="15">
        <f t="shared" si="242"/>
        <v>64.540000000000006</v>
      </c>
      <c r="T1959" s="17">
        <f t="shared" si="243"/>
        <v>0.51835193960324477</v>
      </c>
      <c r="U1959" s="18">
        <v>1</v>
      </c>
    </row>
    <row r="1960" spans="1:21" ht="15.6" x14ac:dyDescent="0.3">
      <c r="A1960" s="2">
        <v>3821</v>
      </c>
      <c r="B1960" s="3">
        <v>46287</v>
      </c>
      <c r="C1960" s="4">
        <f t="shared" si="244"/>
        <v>2026</v>
      </c>
      <c r="D1960" s="5">
        <f t="shared" si="245"/>
        <v>3</v>
      </c>
      <c r="E1960" s="4">
        <f t="shared" si="246"/>
        <v>9</v>
      </c>
      <c r="F1960" s="3" t="str">
        <f t="shared" si="247"/>
        <v>Sep</v>
      </c>
      <c r="G1960" s="4" t="s">
        <v>11</v>
      </c>
      <c r="H1960" s="4" t="s">
        <v>18</v>
      </c>
      <c r="I1960" s="4" t="s">
        <v>2</v>
      </c>
      <c r="J1960" s="4" t="s">
        <v>3</v>
      </c>
      <c r="K1960" s="4" t="s">
        <v>9</v>
      </c>
      <c r="L1960" s="4" t="s">
        <v>17</v>
      </c>
      <c r="M1960" s="6">
        <v>1</v>
      </c>
      <c r="N1960" s="7">
        <v>141</v>
      </c>
      <c r="O1960" s="8">
        <v>0</v>
      </c>
      <c r="P1960" s="7">
        <v>79.010000000000005</v>
      </c>
      <c r="Q1960" s="7">
        <f t="shared" si="240"/>
        <v>141</v>
      </c>
      <c r="R1960" s="7">
        <f t="shared" si="241"/>
        <v>79.010000000000005</v>
      </c>
      <c r="S1960" s="7">
        <f t="shared" si="242"/>
        <v>61.989999999999995</v>
      </c>
      <c r="T1960" s="9">
        <f t="shared" si="243"/>
        <v>0.43964539007092196</v>
      </c>
      <c r="U1960" s="10">
        <v>1</v>
      </c>
    </row>
    <row r="1961" spans="1:21" ht="15.6" x14ac:dyDescent="0.3">
      <c r="A1961" s="11">
        <v>3899</v>
      </c>
      <c r="B1961" s="12">
        <v>46287</v>
      </c>
      <c r="C1961" s="4">
        <f t="shared" si="244"/>
        <v>2026</v>
      </c>
      <c r="D1961" s="5">
        <f t="shared" si="245"/>
        <v>3</v>
      </c>
      <c r="E1961" s="4">
        <f t="shared" si="246"/>
        <v>9</v>
      </c>
      <c r="F1961" s="3" t="str">
        <f t="shared" si="247"/>
        <v>Sep</v>
      </c>
      <c r="G1961" s="13" t="s">
        <v>20</v>
      </c>
      <c r="H1961" s="13" t="s">
        <v>21</v>
      </c>
      <c r="I1961" s="13" t="s">
        <v>8</v>
      </c>
      <c r="J1961" s="13" t="s">
        <v>3</v>
      </c>
      <c r="K1961" s="13" t="s">
        <v>23</v>
      </c>
      <c r="L1961" s="13" t="s">
        <v>51</v>
      </c>
      <c r="M1961" s="14">
        <v>6</v>
      </c>
      <c r="N1961" s="15">
        <v>121.7</v>
      </c>
      <c r="O1961" s="16">
        <v>0.15</v>
      </c>
      <c r="P1961" s="15">
        <v>61.26</v>
      </c>
      <c r="Q1961" s="15">
        <f t="shared" si="240"/>
        <v>620.67000000000007</v>
      </c>
      <c r="R1961" s="15">
        <f t="shared" si="241"/>
        <v>367.56</v>
      </c>
      <c r="S1961" s="15">
        <f t="shared" si="242"/>
        <v>253.11000000000007</v>
      </c>
      <c r="T1961" s="17">
        <f t="shared" si="243"/>
        <v>0.40780124703948967</v>
      </c>
      <c r="U1961" s="18">
        <v>1</v>
      </c>
    </row>
    <row r="1962" spans="1:21" ht="15.6" x14ac:dyDescent="0.3">
      <c r="A1962" s="2">
        <v>4807</v>
      </c>
      <c r="B1962" s="3">
        <v>46287</v>
      </c>
      <c r="C1962" s="4">
        <f t="shared" si="244"/>
        <v>2026</v>
      </c>
      <c r="D1962" s="5">
        <f t="shared" si="245"/>
        <v>3</v>
      </c>
      <c r="E1962" s="4">
        <f t="shared" si="246"/>
        <v>9</v>
      </c>
      <c r="F1962" s="3" t="str">
        <f t="shared" si="247"/>
        <v>Sep</v>
      </c>
      <c r="G1962" s="4" t="s">
        <v>20</v>
      </c>
      <c r="H1962" s="4" t="s">
        <v>31</v>
      </c>
      <c r="I1962" s="4" t="s">
        <v>8</v>
      </c>
      <c r="J1962" s="4" t="s">
        <v>16</v>
      </c>
      <c r="K1962" s="4" t="s">
        <v>4</v>
      </c>
      <c r="L1962" s="4" t="s">
        <v>30</v>
      </c>
      <c r="M1962" s="6">
        <v>4</v>
      </c>
      <c r="N1962" s="7">
        <v>103.86</v>
      </c>
      <c r="O1962" s="8">
        <v>0.1</v>
      </c>
      <c r="P1962" s="7">
        <v>50.12</v>
      </c>
      <c r="Q1962" s="7">
        <f t="shared" si="240"/>
        <v>373.89600000000002</v>
      </c>
      <c r="R1962" s="7">
        <f t="shared" si="241"/>
        <v>200.48</v>
      </c>
      <c r="S1962" s="7">
        <f t="shared" si="242"/>
        <v>173.41600000000003</v>
      </c>
      <c r="T1962" s="9">
        <f t="shared" si="243"/>
        <v>0.46380811776536796</v>
      </c>
      <c r="U1962" s="10">
        <v>1</v>
      </c>
    </row>
    <row r="1963" spans="1:21" ht="15.6" x14ac:dyDescent="0.3">
      <c r="A1963" s="11">
        <v>30</v>
      </c>
      <c r="B1963" s="12">
        <v>46288</v>
      </c>
      <c r="C1963" s="4">
        <f t="shared" si="244"/>
        <v>2026</v>
      </c>
      <c r="D1963" s="5">
        <f t="shared" si="245"/>
        <v>3</v>
      </c>
      <c r="E1963" s="4">
        <f t="shared" si="246"/>
        <v>9</v>
      </c>
      <c r="F1963" s="3" t="str">
        <f t="shared" si="247"/>
        <v>Sep</v>
      </c>
      <c r="G1963" s="13" t="s">
        <v>11</v>
      </c>
      <c r="H1963" s="13" t="s">
        <v>25</v>
      </c>
      <c r="I1963" s="13" t="s">
        <v>28</v>
      </c>
      <c r="J1963" s="13" t="s">
        <v>3</v>
      </c>
      <c r="K1963" s="13" t="s">
        <v>9</v>
      </c>
      <c r="L1963" s="13" t="s">
        <v>10</v>
      </c>
      <c r="M1963" s="14">
        <v>2</v>
      </c>
      <c r="N1963" s="15">
        <v>93.82</v>
      </c>
      <c r="O1963" s="16">
        <v>0.05</v>
      </c>
      <c r="P1963" s="15">
        <v>45.57</v>
      </c>
      <c r="Q1963" s="15">
        <f t="shared" si="240"/>
        <v>178.25799999999998</v>
      </c>
      <c r="R1963" s="15">
        <f t="shared" si="241"/>
        <v>91.14</v>
      </c>
      <c r="S1963" s="15">
        <f t="shared" si="242"/>
        <v>87.117999999999981</v>
      </c>
      <c r="T1963" s="17">
        <f t="shared" si="243"/>
        <v>0.48871859888476249</v>
      </c>
      <c r="U1963" s="18">
        <v>1</v>
      </c>
    </row>
    <row r="1964" spans="1:21" ht="15.6" x14ac:dyDescent="0.3">
      <c r="A1964" s="2">
        <v>3027</v>
      </c>
      <c r="B1964" s="3">
        <v>46288</v>
      </c>
      <c r="C1964" s="4">
        <f t="shared" si="244"/>
        <v>2026</v>
      </c>
      <c r="D1964" s="5">
        <f t="shared" si="245"/>
        <v>3</v>
      </c>
      <c r="E1964" s="4">
        <f t="shared" si="246"/>
        <v>9</v>
      </c>
      <c r="F1964" s="3" t="str">
        <f t="shared" si="247"/>
        <v>Sep</v>
      </c>
      <c r="G1964" s="4" t="s">
        <v>20</v>
      </c>
      <c r="H1964" s="4" t="s">
        <v>33</v>
      </c>
      <c r="I1964" s="4" t="s">
        <v>8</v>
      </c>
      <c r="J1964" s="4" t="s">
        <v>16</v>
      </c>
      <c r="K1964" s="4" t="s">
        <v>9</v>
      </c>
      <c r="L1964" s="4" t="s">
        <v>37</v>
      </c>
      <c r="M1964" s="6">
        <v>8</v>
      </c>
      <c r="N1964" s="7">
        <v>155.13999999999999</v>
      </c>
      <c r="O1964" s="8">
        <v>0.1</v>
      </c>
      <c r="P1964" s="7">
        <v>76.87</v>
      </c>
      <c r="Q1964" s="7">
        <f t="shared" si="240"/>
        <v>1117.008</v>
      </c>
      <c r="R1964" s="7">
        <f t="shared" si="241"/>
        <v>614.96</v>
      </c>
      <c r="S1964" s="7">
        <f t="shared" si="242"/>
        <v>502.048</v>
      </c>
      <c r="T1964" s="9">
        <f t="shared" si="243"/>
        <v>0.44945783736553363</v>
      </c>
      <c r="U1964" s="10">
        <v>1</v>
      </c>
    </row>
    <row r="1965" spans="1:21" ht="15.6" x14ac:dyDescent="0.3">
      <c r="A1965" s="11">
        <v>3690</v>
      </c>
      <c r="B1965" s="12">
        <v>46288</v>
      </c>
      <c r="C1965" s="4">
        <f t="shared" si="244"/>
        <v>2026</v>
      </c>
      <c r="D1965" s="5">
        <f t="shared" si="245"/>
        <v>3</v>
      </c>
      <c r="E1965" s="4">
        <f t="shared" si="246"/>
        <v>9</v>
      </c>
      <c r="F1965" s="3" t="str">
        <f t="shared" si="247"/>
        <v>Sep</v>
      </c>
      <c r="G1965" s="13" t="s">
        <v>20</v>
      </c>
      <c r="H1965" s="13" t="s">
        <v>33</v>
      </c>
      <c r="I1965" s="13" t="s">
        <v>2</v>
      </c>
      <c r="J1965" s="13" t="s">
        <v>3</v>
      </c>
      <c r="K1965" s="13" t="s">
        <v>9</v>
      </c>
      <c r="L1965" s="13" t="s">
        <v>10</v>
      </c>
      <c r="M1965" s="14">
        <v>3</v>
      </c>
      <c r="N1965" s="15">
        <v>92.14</v>
      </c>
      <c r="O1965" s="16">
        <v>0.05</v>
      </c>
      <c r="P1965" s="15">
        <v>45.25</v>
      </c>
      <c r="Q1965" s="15">
        <f t="shared" si="240"/>
        <v>262.59899999999999</v>
      </c>
      <c r="R1965" s="15">
        <f t="shared" si="241"/>
        <v>135.75</v>
      </c>
      <c r="S1965" s="15">
        <f t="shared" si="242"/>
        <v>126.84899999999999</v>
      </c>
      <c r="T1965" s="17">
        <f t="shared" si="243"/>
        <v>0.48305210606285626</v>
      </c>
      <c r="U1965" s="18">
        <v>1</v>
      </c>
    </row>
    <row r="1966" spans="1:21" ht="15.6" x14ac:dyDescent="0.3">
      <c r="A1966" s="2">
        <v>600</v>
      </c>
      <c r="B1966" s="3">
        <v>46289</v>
      </c>
      <c r="C1966" s="4">
        <f t="shared" si="244"/>
        <v>2026</v>
      </c>
      <c r="D1966" s="5">
        <f t="shared" si="245"/>
        <v>3</v>
      </c>
      <c r="E1966" s="4">
        <f t="shared" si="246"/>
        <v>9</v>
      </c>
      <c r="F1966" s="3" t="str">
        <f t="shared" si="247"/>
        <v>Sep</v>
      </c>
      <c r="G1966" s="4" t="s">
        <v>6</v>
      </c>
      <c r="H1966" s="4" t="s">
        <v>43</v>
      </c>
      <c r="I1966" s="4" t="s">
        <v>19</v>
      </c>
      <c r="J1966" s="4" t="s">
        <v>3</v>
      </c>
      <c r="K1966" s="4" t="s">
        <v>4</v>
      </c>
      <c r="L1966" s="4" t="s">
        <v>26</v>
      </c>
      <c r="M1966" s="6">
        <v>6</v>
      </c>
      <c r="N1966" s="7">
        <v>39.880000000000003</v>
      </c>
      <c r="O1966" s="8">
        <v>0.05</v>
      </c>
      <c r="P1966" s="7">
        <v>16.79</v>
      </c>
      <c r="Q1966" s="7">
        <f t="shared" si="240"/>
        <v>227.31600000000003</v>
      </c>
      <c r="R1966" s="7">
        <f t="shared" si="241"/>
        <v>100.74</v>
      </c>
      <c r="S1966" s="7">
        <f t="shared" si="242"/>
        <v>126.57600000000004</v>
      </c>
      <c r="T1966" s="9">
        <f t="shared" si="243"/>
        <v>0.5568283798764716</v>
      </c>
      <c r="U1966" s="10">
        <v>1</v>
      </c>
    </row>
    <row r="1967" spans="1:21" ht="15.6" x14ac:dyDescent="0.3">
      <c r="A1967" s="11">
        <v>1931</v>
      </c>
      <c r="B1967" s="12">
        <v>46289</v>
      </c>
      <c r="C1967" s="4">
        <f t="shared" si="244"/>
        <v>2026</v>
      </c>
      <c r="D1967" s="5">
        <f t="shared" si="245"/>
        <v>3</v>
      </c>
      <c r="E1967" s="4">
        <f t="shared" si="246"/>
        <v>9</v>
      </c>
      <c r="F1967" s="3" t="str">
        <f t="shared" si="247"/>
        <v>Sep</v>
      </c>
      <c r="G1967" s="13" t="s">
        <v>11</v>
      </c>
      <c r="H1967" s="13" t="s">
        <v>52</v>
      </c>
      <c r="I1967" s="13" t="s">
        <v>2</v>
      </c>
      <c r="J1967" s="13" t="s">
        <v>3</v>
      </c>
      <c r="K1967" s="13" t="s">
        <v>14</v>
      </c>
      <c r="L1967" s="13" t="s">
        <v>15</v>
      </c>
      <c r="M1967" s="14">
        <v>4</v>
      </c>
      <c r="N1967" s="15">
        <v>35.700000000000003</v>
      </c>
      <c r="O1967" s="16">
        <v>0</v>
      </c>
      <c r="P1967" s="15">
        <v>13.91</v>
      </c>
      <c r="Q1967" s="15">
        <f t="shared" si="240"/>
        <v>142.80000000000001</v>
      </c>
      <c r="R1967" s="15">
        <f t="shared" si="241"/>
        <v>55.64</v>
      </c>
      <c r="S1967" s="15">
        <f t="shared" si="242"/>
        <v>87.160000000000011</v>
      </c>
      <c r="T1967" s="17">
        <f t="shared" si="243"/>
        <v>0.61036414565826336</v>
      </c>
      <c r="U1967" s="18">
        <v>1</v>
      </c>
    </row>
    <row r="1968" spans="1:21" ht="15.6" x14ac:dyDescent="0.3">
      <c r="A1968" s="2">
        <v>2124</v>
      </c>
      <c r="B1968" s="3">
        <v>46289</v>
      </c>
      <c r="C1968" s="4">
        <f t="shared" si="244"/>
        <v>2026</v>
      </c>
      <c r="D1968" s="5">
        <f t="shared" si="245"/>
        <v>3</v>
      </c>
      <c r="E1968" s="4">
        <f t="shared" si="246"/>
        <v>9</v>
      </c>
      <c r="F1968" s="3" t="str">
        <f t="shared" si="247"/>
        <v>Sep</v>
      </c>
      <c r="G1968" s="4" t="s">
        <v>20</v>
      </c>
      <c r="H1968" s="4" t="s">
        <v>33</v>
      </c>
      <c r="I1968" s="4" t="s">
        <v>19</v>
      </c>
      <c r="J1968" s="4" t="s">
        <v>13</v>
      </c>
      <c r="K1968" s="4" t="s">
        <v>4</v>
      </c>
      <c r="L1968" s="4" t="s">
        <v>30</v>
      </c>
      <c r="M1968" s="6">
        <v>6</v>
      </c>
      <c r="N1968" s="7">
        <v>104.16</v>
      </c>
      <c r="O1968" s="8">
        <v>0</v>
      </c>
      <c r="P1968" s="7">
        <v>51.76</v>
      </c>
      <c r="Q1968" s="7">
        <f t="shared" si="240"/>
        <v>624.96</v>
      </c>
      <c r="R1968" s="7">
        <f t="shared" si="241"/>
        <v>310.56</v>
      </c>
      <c r="S1968" s="7">
        <f t="shared" si="242"/>
        <v>314.40000000000003</v>
      </c>
      <c r="T1968" s="9">
        <f t="shared" si="243"/>
        <v>0.50307219662058378</v>
      </c>
      <c r="U1968" s="10">
        <v>1</v>
      </c>
    </row>
    <row r="1969" spans="1:21" ht="15.6" x14ac:dyDescent="0.3">
      <c r="A1969" s="11">
        <v>2789</v>
      </c>
      <c r="B1969" s="12">
        <v>46289</v>
      </c>
      <c r="C1969" s="4">
        <f t="shared" si="244"/>
        <v>2026</v>
      </c>
      <c r="D1969" s="5">
        <f t="shared" si="245"/>
        <v>3</v>
      </c>
      <c r="E1969" s="4">
        <f t="shared" si="246"/>
        <v>9</v>
      </c>
      <c r="F1969" s="3" t="str">
        <f t="shared" si="247"/>
        <v>Sep</v>
      </c>
      <c r="G1969" s="13" t="s">
        <v>11</v>
      </c>
      <c r="H1969" s="13" t="s">
        <v>52</v>
      </c>
      <c r="I1969" s="13" t="s">
        <v>2</v>
      </c>
      <c r="J1969" s="13" t="s">
        <v>13</v>
      </c>
      <c r="K1969" s="13" t="s">
        <v>9</v>
      </c>
      <c r="L1969" s="13" t="s">
        <v>17</v>
      </c>
      <c r="M1969" s="14">
        <v>5</v>
      </c>
      <c r="N1969" s="15">
        <v>147.21</v>
      </c>
      <c r="O1969" s="16">
        <v>0.05</v>
      </c>
      <c r="P1969" s="15">
        <v>79.14</v>
      </c>
      <c r="Q1969" s="15">
        <f t="shared" si="240"/>
        <v>699.24750000000006</v>
      </c>
      <c r="R1969" s="15">
        <f t="shared" si="241"/>
        <v>395.7</v>
      </c>
      <c r="S1969" s="15">
        <f t="shared" si="242"/>
        <v>303.54750000000007</v>
      </c>
      <c r="T1969" s="17">
        <f t="shared" si="243"/>
        <v>0.43410594961011667</v>
      </c>
      <c r="U1969" s="18">
        <v>1</v>
      </c>
    </row>
    <row r="1970" spans="1:21" ht="15.6" x14ac:dyDescent="0.3">
      <c r="A1970" s="2">
        <v>2921</v>
      </c>
      <c r="B1970" s="3">
        <v>46289</v>
      </c>
      <c r="C1970" s="4">
        <f t="shared" si="244"/>
        <v>2026</v>
      </c>
      <c r="D1970" s="5">
        <f t="shared" si="245"/>
        <v>3</v>
      </c>
      <c r="E1970" s="4">
        <f t="shared" si="246"/>
        <v>9</v>
      </c>
      <c r="F1970" s="3" t="str">
        <f t="shared" si="247"/>
        <v>Sep</v>
      </c>
      <c r="G1970" s="4" t="s">
        <v>0</v>
      </c>
      <c r="H1970" s="4" t="s">
        <v>1</v>
      </c>
      <c r="I1970" s="4" t="s">
        <v>2</v>
      </c>
      <c r="J1970" s="4" t="s">
        <v>13</v>
      </c>
      <c r="K1970" s="4" t="s">
        <v>23</v>
      </c>
      <c r="L1970" s="4" t="s">
        <v>29</v>
      </c>
      <c r="M1970" s="6">
        <v>3</v>
      </c>
      <c r="N1970" s="7">
        <v>195.68</v>
      </c>
      <c r="O1970" s="8">
        <v>0.05</v>
      </c>
      <c r="P1970" s="7">
        <v>102.16</v>
      </c>
      <c r="Q1970" s="7">
        <f t="shared" si="240"/>
        <v>557.68799999999999</v>
      </c>
      <c r="R1970" s="7">
        <f t="shared" si="241"/>
        <v>306.48</v>
      </c>
      <c r="S1970" s="7">
        <f t="shared" si="242"/>
        <v>251.20799999999997</v>
      </c>
      <c r="T1970" s="9">
        <f t="shared" si="243"/>
        <v>0.45044541033696256</v>
      </c>
      <c r="U1970" s="10">
        <v>1</v>
      </c>
    </row>
    <row r="1971" spans="1:21" ht="15.6" x14ac:dyDescent="0.3">
      <c r="A1971" s="11">
        <v>3108</v>
      </c>
      <c r="B1971" s="12">
        <v>46289</v>
      </c>
      <c r="C1971" s="4">
        <f t="shared" si="244"/>
        <v>2026</v>
      </c>
      <c r="D1971" s="5">
        <f t="shared" si="245"/>
        <v>3</v>
      </c>
      <c r="E1971" s="4">
        <f t="shared" si="246"/>
        <v>9</v>
      </c>
      <c r="F1971" s="3" t="str">
        <f t="shared" si="247"/>
        <v>Sep</v>
      </c>
      <c r="G1971" s="13" t="s">
        <v>6</v>
      </c>
      <c r="H1971" s="13" t="s">
        <v>41</v>
      </c>
      <c r="I1971" s="13" t="s">
        <v>8</v>
      </c>
      <c r="J1971" s="13" t="s">
        <v>16</v>
      </c>
      <c r="K1971" s="13" t="s">
        <v>9</v>
      </c>
      <c r="L1971" s="13" t="s">
        <v>10</v>
      </c>
      <c r="M1971" s="14">
        <v>5</v>
      </c>
      <c r="N1971" s="15">
        <v>90.05</v>
      </c>
      <c r="O1971" s="16">
        <v>0.15</v>
      </c>
      <c r="P1971" s="15">
        <v>44.12</v>
      </c>
      <c r="Q1971" s="15">
        <f t="shared" si="240"/>
        <v>382.71249999999998</v>
      </c>
      <c r="R1971" s="15">
        <f t="shared" si="241"/>
        <v>220.6</v>
      </c>
      <c r="S1971" s="15">
        <f t="shared" si="242"/>
        <v>162.11249999999998</v>
      </c>
      <c r="T1971" s="17">
        <f t="shared" si="243"/>
        <v>0.42358820263252439</v>
      </c>
      <c r="U1971" s="18">
        <v>1</v>
      </c>
    </row>
    <row r="1972" spans="1:21" ht="15.6" x14ac:dyDescent="0.3">
      <c r="A1972" s="2">
        <v>3226</v>
      </c>
      <c r="B1972" s="3">
        <v>46289</v>
      </c>
      <c r="C1972" s="4">
        <f t="shared" si="244"/>
        <v>2026</v>
      </c>
      <c r="D1972" s="5">
        <f t="shared" si="245"/>
        <v>3</v>
      </c>
      <c r="E1972" s="4">
        <f t="shared" si="246"/>
        <v>9</v>
      </c>
      <c r="F1972" s="3" t="str">
        <f t="shared" si="247"/>
        <v>Sep</v>
      </c>
      <c r="G1972" s="4" t="s">
        <v>20</v>
      </c>
      <c r="H1972" s="4" t="s">
        <v>47</v>
      </c>
      <c r="I1972" s="4" t="s">
        <v>28</v>
      </c>
      <c r="J1972" s="4" t="s">
        <v>3</v>
      </c>
      <c r="K1972" s="4" t="s">
        <v>23</v>
      </c>
      <c r="L1972" s="4" t="s">
        <v>24</v>
      </c>
      <c r="M1972" s="6">
        <v>1</v>
      </c>
      <c r="N1972" s="7">
        <v>345.48</v>
      </c>
      <c r="O1972" s="8">
        <v>0</v>
      </c>
      <c r="P1972" s="7">
        <v>196.31</v>
      </c>
      <c r="Q1972" s="7">
        <f t="shared" si="240"/>
        <v>345.48</v>
      </c>
      <c r="R1972" s="7">
        <f t="shared" si="241"/>
        <v>196.31</v>
      </c>
      <c r="S1972" s="7">
        <f t="shared" si="242"/>
        <v>149.17000000000002</v>
      </c>
      <c r="T1972" s="9">
        <f t="shared" si="243"/>
        <v>0.43177607965728843</v>
      </c>
      <c r="U1972" s="10">
        <v>1</v>
      </c>
    </row>
    <row r="1973" spans="1:21" ht="15.6" x14ac:dyDescent="0.3">
      <c r="A1973" s="11">
        <v>3286</v>
      </c>
      <c r="B1973" s="12">
        <v>46289</v>
      </c>
      <c r="C1973" s="4">
        <f t="shared" si="244"/>
        <v>2026</v>
      </c>
      <c r="D1973" s="5">
        <f t="shared" si="245"/>
        <v>3</v>
      </c>
      <c r="E1973" s="4">
        <f t="shared" si="246"/>
        <v>9</v>
      </c>
      <c r="F1973" s="3" t="str">
        <f t="shared" si="247"/>
        <v>Sep</v>
      </c>
      <c r="G1973" s="13" t="s">
        <v>20</v>
      </c>
      <c r="H1973" s="13" t="s">
        <v>21</v>
      </c>
      <c r="I1973" s="13" t="s">
        <v>2</v>
      </c>
      <c r="J1973" s="13" t="s">
        <v>13</v>
      </c>
      <c r="K1973" s="13" t="s">
        <v>14</v>
      </c>
      <c r="L1973" s="13" t="s">
        <v>32</v>
      </c>
      <c r="M1973" s="14">
        <v>1</v>
      </c>
      <c r="N1973" s="15">
        <v>46.23</v>
      </c>
      <c r="O1973" s="16">
        <v>0.1</v>
      </c>
      <c r="P1973" s="15">
        <v>18.34</v>
      </c>
      <c r="Q1973" s="15">
        <f t="shared" si="240"/>
        <v>41.606999999999999</v>
      </c>
      <c r="R1973" s="15">
        <f t="shared" si="241"/>
        <v>18.34</v>
      </c>
      <c r="S1973" s="15">
        <f t="shared" si="242"/>
        <v>23.266999999999999</v>
      </c>
      <c r="T1973" s="17">
        <f t="shared" si="243"/>
        <v>0.55920878698295962</v>
      </c>
      <c r="U1973" s="18">
        <v>1</v>
      </c>
    </row>
    <row r="1974" spans="1:21" ht="15.6" x14ac:dyDescent="0.3">
      <c r="A1974" s="2">
        <v>4510</v>
      </c>
      <c r="B1974" s="3">
        <v>46289</v>
      </c>
      <c r="C1974" s="4">
        <f t="shared" si="244"/>
        <v>2026</v>
      </c>
      <c r="D1974" s="5">
        <f t="shared" si="245"/>
        <v>3</v>
      </c>
      <c r="E1974" s="4">
        <f t="shared" si="246"/>
        <v>9</v>
      </c>
      <c r="F1974" s="3" t="str">
        <f t="shared" si="247"/>
        <v>Sep</v>
      </c>
      <c r="G1974" s="4" t="s">
        <v>0</v>
      </c>
      <c r="H1974" s="4" t="s">
        <v>1</v>
      </c>
      <c r="I1974" s="4" t="s">
        <v>28</v>
      </c>
      <c r="J1974" s="4" t="s">
        <v>3</v>
      </c>
      <c r="K1974" s="4" t="s">
        <v>23</v>
      </c>
      <c r="L1974" s="4" t="s">
        <v>40</v>
      </c>
      <c r="M1974" s="6">
        <v>3</v>
      </c>
      <c r="N1974" s="7">
        <v>82.38</v>
      </c>
      <c r="O1974" s="8">
        <v>0.15</v>
      </c>
      <c r="P1974" s="7">
        <v>39.020000000000003</v>
      </c>
      <c r="Q1974" s="7">
        <f t="shared" si="240"/>
        <v>210.06899999999999</v>
      </c>
      <c r="R1974" s="7">
        <f t="shared" si="241"/>
        <v>117.06</v>
      </c>
      <c r="S1974" s="7">
        <f t="shared" si="242"/>
        <v>93.008999999999986</v>
      </c>
      <c r="T1974" s="9">
        <f t="shared" si="243"/>
        <v>0.44275452351370259</v>
      </c>
      <c r="U1974" s="10">
        <v>1</v>
      </c>
    </row>
    <row r="1975" spans="1:21" ht="15.6" x14ac:dyDescent="0.3">
      <c r="A1975" s="11">
        <v>2069</v>
      </c>
      <c r="B1975" s="12">
        <v>46290</v>
      </c>
      <c r="C1975" s="4">
        <f t="shared" si="244"/>
        <v>2026</v>
      </c>
      <c r="D1975" s="5">
        <f t="shared" si="245"/>
        <v>3</v>
      </c>
      <c r="E1975" s="4">
        <f t="shared" si="246"/>
        <v>9</v>
      </c>
      <c r="F1975" s="3" t="str">
        <f t="shared" si="247"/>
        <v>Sep</v>
      </c>
      <c r="G1975" s="13" t="s">
        <v>20</v>
      </c>
      <c r="H1975" s="13" t="s">
        <v>31</v>
      </c>
      <c r="I1975" s="13" t="s">
        <v>2</v>
      </c>
      <c r="J1975" s="13" t="s">
        <v>13</v>
      </c>
      <c r="K1975" s="13" t="s">
        <v>23</v>
      </c>
      <c r="L1975" s="13" t="s">
        <v>24</v>
      </c>
      <c r="M1975" s="14">
        <v>1</v>
      </c>
      <c r="N1975" s="15">
        <v>344.79</v>
      </c>
      <c r="O1975" s="16">
        <v>0</v>
      </c>
      <c r="P1975" s="15">
        <v>189.63</v>
      </c>
      <c r="Q1975" s="15">
        <f t="shared" si="240"/>
        <v>344.79</v>
      </c>
      <c r="R1975" s="15">
        <f t="shared" si="241"/>
        <v>189.63</v>
      </c>
      <c r="S1975" s="15">
        <f t="shared" si="242"/>
        <v>155.16000000000003</v>
      </c>
      <c r="T1975" s="17">
        <f t="shared" si="243"/>
        <v>0.45001305142260511</v>
      </c>
      <c r="U1975" s="18">
        <v>1</v>
      </c>
    </row>
    <row r="1976" spans="1:21" ht="15.6" x14ac:dyDescent="0.3">
      <c r="A1976" s="2">
        <v>95</v>
      </c>
      <c r="B1976" s="3">
        <v>46291</v>
      </c>
      <c r="C1976" s="4">
        <f t="shared" si="244"/>
        <v>2026</v>
      </c>
      <c r="D1976" s="5">
        <f t="shared" si="245"/>
        <v>3</v>
      </c>
      <c r="E1976" s="4">
        <f t="shared" si="246"/>
        <v>9</v>
      </c>
      <c r="F1976" s="3" t="str">
        <f t="shared" si="247"/>
        <v>Sep</v>
      </c>
      <c r="G1976" s="4" t="s">
        <v>0</v>
      </c>
      <c r="H1976" s="4" t="s">
        <v>1</v>
      </c>
      <c r="I1976" s="4" t="s">
        <v>28</v>
      </c>
      <c r="J1976" s="4" t="s">
        <v>3</v>
      </c>
      <c r="K1976" s="4" t="s">
        <v>9</v>
      </c>
      <c r="L1976" s="4" t="s">
        <v>46</v>
      </c>
      <c r="M1976" s="6">
        <v>1</v>
      </c>
      <c r="N1976" s="7">
        <v>73.06</v>
      </c>
      <c r="O1976" s="8">
        <v>0.05</v>
      </c>
      <c r="P1976" s="7">
        <v>31.42</v>
      </c>
      <c r="Q1976" s="7">
        <f t="shared" si="240"/>
        <v>69.406999999999996</v>
      </c>
      <c r="R1976" s="7">
        <f t="shared" si="241"/>
        <v>31.42</v>
      </c>
      <c r="S1976" s="7">
        <f t="shared" si="242"/>
        <v>37.986999999999995</v>
      </c>
      <c r="T1976" s="9">
        <f t="shared" si="243"/>
        <v>0.54730790842422228</v>
      </c>
      <c r="U1976" s="10">
        <v>1</v>
      </c>
    </row>
    <row r="1977" spans="1:21" ht="15.6" x14ac:dyDescent="0.3">
      <c r="A1977" s="11">
        <v>160</v>
      </c>
      <c r="B1977" s="12">
        <v>46291</v>
      </c>
      <c r="C1977" s="4">
        <f t="shared" si="244"/>
        <v>2026</v>
      </c>
      <c r="D1977" s="5">
        <f t="shared" si="245"/>
        <v>3</v>
      </c>
      <c r="E1977" s="4">
        <f t="shared" si="246"/>
        <v>9</v>
      </c>
      <c r="F1977" s="3" t="str">
        <f t="shared" si="247"/>
        <v>Sep</v>
      </c>
      <c r="G1977" s="13" t="s">
        <v>20</v>
      </c>
      <c r="H1977" s="13" t="s">
        <v>33</v>
      </c>
      <c r="I1977" s="13" t="s">
        <v>2</v>
      </c>
      <c r="J1977" s="13" t="s">
        <v>3</v>
      </c>
      <c r="K1977" s="13" t="s">
        <v>23</v>
      </c>
      <c r="L1977" s="13" t="s">
        <v>40</v>
      </c>
      <c r="M1977" s="14">
        <v>1</v>
      </c>
      <c r="N1977" s="15">
        <v>81.58</v>
      </c>
      <c r="O1977" s="16">
        <v>0.1</v>
      </c>
      <c r="P1977" s="15">
        <v>38.89</v>
      </c>
      <c r="Q1977" s="15">
        <f t="shared" si="240"/>
        <v>73.421999999999997</v>
      </c>
      <c r="R1977" s="15">
        <f t="shared" si="241"/>
        <v>38.89</v>
      </c>
      <c r="S1977" s="15">
        <f t="shared" si="242"/>
        <v>34.531999999999996</v>
      </c>
      <c r="T1977" s="17">
        <f t="shared" si="243"/>
        <v>0.47032224673803491</v>
      </c>
      <c r="U1977" s="18">
        <v>1</v>
      </c>
    </row>
    <row r="1978" spans="1:21" ht="15.6" x14ac:dyDescent="0.3">
      <c r="A1978" s="2">
        <v>407</v>
      </c>
      <c r="B1978" s="3">
        <v>46291</v>
      </c>
      <c r="C1978" s="4">
        <f t="shared" si="244"/>
        <v>2026</v>
      </c>
      <c r="D1978" s="5">
        <f t="shared" si="245"/>
        <v>3</v>
      </c>
      <c r="E1978" s="4">
        <f t="shared" si="246"/>
        <v>9</v>
      </c>
      <c r="F1978" s="3" t="str">
        <f t="shared" si="247"/>
        <v>Sep</v>
      </c>
      <c r="G1978" s="4" t="s">
        <v>6</v>
      </c>
      <c r="H1978" s="4" t="s">
        <v>43</v>
      </c>
      <c r="I1978" s="4" t="s">
        <v>8</v>
      </c>
      <c r="J1978" s="4" t="s">
        <v>3</v>
      </c>
      <c r="K1978" s="4" t="s">
        <v>34</v>
      </c>
      <c r="L1978" s="4" t="s">
        <v>45</v>
      </c>
      <c r="M1978" s="6">
        <v>6</v>
      </c>
      <c r="N1978" s="7">
        <v>49.87</v>
      </c>
      <c r="O1978" s="8">
        <v>0.1</v>
      </c>
      <c r="P1978" s="7">
        <v>21.75</v>
      </c>
      <c r="Q1978" s="7">
        <f t="shared" si="240"/>
        <v>269.298</v>
      </c>
      <c r="R1978" s="7">
        <f t="shared" si="241"/>
        <v>130.5</v>
      </c>
      <c r="S1978" s="7">
        <f t="shared" si="242"/>
        <v>138.798</v>
      </c>
      <c r="T1978" s="9">
        <f t="shared" si="243"/>
        <v>0.51540672414945521</v>
      </c>
      <c r="U1978" s="10">
        <v>1</v>
      </c>
    </row>
    <row r="1979" spans="1:21" ht="15.6" x14ac:dyDescent="0.3">
      <c r="A1979" s="11">
        <v>1395</v>
      </c>
      <c r="B1979" s="12">
        <v>46291</v>
      </c>
      <c r="C1979" s="4">
        <f t="shared" si="244"/>
        <v>2026</v>
      </c>
      <c r="D1979" s="5">
        <f t="shared" si="245"/>
        <v>3</v>
      </c>
      <c r="E1979" s="4">
        <f t="shared" si="246"/>
        <v>9</v>
      </c>
      <c r="F1979" s="3" t="str">
        <f t="shared" si="247"/>
        <v>Sep</v>
      </c>
      <c r="G1979" s="13" t="s">
        <v>11</v>
      </c>
      <c r="H1979" s="13" t="s">
        <v>18</v>
      </c>
      <c r="I1979" s="13" t="s">
        <v>2</v>
      </c>
      <c r="J1979" s="13" t="s">
        <v>13</v>
      </c>
      <c r="K1979" s="13" t="s">
        <v>4</v>
      </c>
      <c r="L1979" s="13" t="s">
        <v>26</v>
      </c>
      <c r="M1979" s="14">
        <v>2</v>
      </c>
      <c r="N1979" s="15">
        <v>39.81</v>
      </c>
      <c r="O1979" s="16">
        <v>0.05</v>
      </c>
      <c r="P1979" s="15">
        <v>16.87</v>
      </c>
      <c r="Q1979" s="15">
        <f t="shared" si="240"/>
        <v>75.638999999999996</v>
      </c>
      <c r="R1979" s="15">
        <f t="shared" si="241"/>
        <v>33.74</v>
      </c>
      <c r="S1979" s="15">
        <f t="shared" si="242"/>
        <v>41.898999999999994</v>
      </c>
      <c r="T1979" s="17">
        <f t="shared" si="243"/>
        <v>0.55393381721069812</v>
      </c>
      <c r="U1979" s="18">
        <v>1</v>
      </c>
    </row>
    <row r="1980" spans="1:21" ht="15.6" x14ac:dyDescent="0.3">
      <c r="A1980" s="2">
        <v>2085</v>
      </c>
      <c r="B1980" s="3">
        <v>46291</v>
      </c>
      <c r="C1980" s="4">
        <f t="shared" si="244"/>
        <v>2026</v>
      </c>
      <c r="D1980" s="5">
        <f t="shared" si="245"/>
        <v>3</v>
      </c>
      <c r="E1980" s="4">
        <f t="shared" si="246"/>
        <v>9</v>
      </c>
      <c r="F1980" s="3" t="str">
        <f t="shared" si="247"/>
        <v>Sep</v>
      </c>
      <c r="G1980" s="4" t="s">
        <v>11</v>
      </c>
      <c r="H1980" s="4" t="s">
        <v>12</v>
      </c>
      <c r="I1980" s="4" t="s">
        <v>2</v>
      </c>
      <c r="J1980" s="4" t="s">
        <v>3</v>
      </c>
      <c r="K1980" s="4" t="s">
        <v>23</v>
      </c>
      <c r="L1980" s="4" t="s">
        <v>29</v>
      </c>
      <c r="M1980" s="6">
        <v>3</v>
      </c>
      <c r="N1980" s="7">
        <v>191.46</v>
      </c>
      <c r="O1980" s="8">
        <v>0</v>
      </c>
      <c r="P1980" s="7">
        <v>104.06</v>
      </c>
      <c r="Q1980" s="7">
        <f t="shared" si="240"/>
        <v>574.38</v>
      </c>
      <c r="R1980" s="7">
        <f t="shared" si="241"/>
        <v>312.18</v>
      </c>
      <c r="S1980" s="7">
        <f t="shared" si="242"/>
        <v>262.2</v>
      </c>
      <c r="T1980" s="9">
        <f t="shared" si="243"/>
        <v>0.45649221769560222</v>
      </c>
      <c r="U1980" s="10">
        <v>1</v>
      </c>
    </row>
    <row r="1981" spans="1:21" ht="15.6" x14ac:dyDescent="0.3">
      <c r="A1981" s="11">
        <v>3124</v>
      </c>
      <c r="B1981" s="12">
        <v>46291</v>
      </c>
      <c r="C1981" s="4">
        <f t="shared" si="244"/>
        <v>2026</v>
      </c>
      <c r="D1981" s="5">
        <f t="shared" si="245"/>
        <v>3</v>
      </c>
      <c r="E1981" s="4">
        <f t="shared" si="246"/>
        <v>9</v>
      </c>
      <c r="F1981" s="3" t="str">
        <f t="shared" si="247"/>
        <v>Sep</v>
      </c>
      <c r="G1981" s="13" t="s">
        <v>11</v>
      </c>
      <c r="H1981" s="13" t="s">
        <v>25</v>
      </c>
      <c r="I1981" s="13" t="s">
        <v>2</v>
      </c>
      <c r="J1981" s="13" t="s">
        <v>3</v>
      </c>
      <c r="K1981" s="13" t="s">
        <v>14</v>
      </c>
      <c r="L1981" s="13" t="s">
        <v>32</v>
      </c>
      <c r="M1981" s="14">
        <v>3</v>
      </c>
      <c r="N1981" s="15">
        <v>46.48</v>
      </c>
      <c r="O1981" s="16">
        <v>0.05</v>
      </c>
      <c r="P1981" s="15">
        <v>18.82</v>
      </c>
      <c r="Q1981" s="15">
        <f t="shared" si="240"/>
        <v>132.46799999999999</v>
      </c>
      <c r="R1981" s="15">
        <f t="shared" si="241"/>
        <v>56.46</v>
      </c>
      <c r="S1981" s="15">
        <f t="shared" si="242"/>
        <v>76.007999999999981</v>
      </c>
      <c r="T1981" s="17">
        <f t="shared" si="243"/>
        <v>0.57378385723344494</v>
      </c>
      <c r="U1981" s="18">
        <v>1</v>
      </c>
    </row>
    <row r="1982" spans="1:21" ht="15.6" x14ac:dyDescent="0.3">
      <c r="A1982" s="2">
        <v>3216</v>
      </c>
      <c r="B1982" s="3">
        <v>46291</v>
      </c>
      <c r="C1982" s="4">
        <f t="shared" si="244"/>
        <v>2026</v>
      </c>
      <c r="D1982" s="5">
        <f t="shared" si="245"/>
        <v>3</v>
      </c>
      <c r="E1982" s="4">
        <f t="shared" si="246"/>
        <v>9</v>
      </c>
      <c r="F1982" s="3" t="str">
        <f t="shared" si="247"/>
        <v>Sep</v>
      </c>
      <c r="G1982" s="4" t="s">
        <v>6</v>
      </c>
      <c r="H1982" s="4" t="s">
        <v>43</v>
      </c>
      <c r="I1982" s="4" t="s">
        <v>19</v>
      </c>
      <c r="J1982" s="4" t="s">
        <v>3</v>
      </c>
      <c r="K1982" s="4" t="s">
        <v>14</v>
      </c>
      <c r="L1982" s="4" t="s">
        <v>15</v>
      </c>
      <c r="M1982" s="6">
        <v>2</v>
      </c>
      <c r="N1982" s="7">
        <v>35.44</v>
      </c>
      <c r="O1982" s="8">
        <v>0.1</v>
      </c>
      <c r="P1982" s="7">
        <v>13.2</v>
      </c>
      <c r="Q1982" s="7">
        <f t="shared" si="240"/>
        <v>63.791999999999994</v>
      </c>
      <c r="R1982" s="7">
        <f t="shared" si="241"/>
        <v>26.4</v>
      </c>
      <c r="S1982" s="7">
        <f t="shared" si="242"/>
        <v>37.391999999999996</v>
      </c>
      <c r="T1982" s="9">
        <f t="shared" si="243"/>
        <v>0.58615500376222718</v>
      </c>
      <c r="U1982" s="10">
        <v>1</v>
      </c>
    </row>
    <row r="1983" spans="1:21" ht="15.6" x14ac:dyDescent="0.3">
      <c r="A1983" s="11">
        <v>3743</v>
      </c>
      <c r="B1983" s="12">
        <v>46291</v>
      </c>
      <c r="C1983" s="4">
        <f t="shared" si="244"/>
        <v>2026</v>
      </c>
      <c r="D1983" s="5">
        <f t="shared" si="245"/>
        <v>3</v>
      </c>
      <c r="E1983" s="4">
        <f t="shared" si="246"/>
        <v>9</v>
      </c>
      <c r="F1983" s="3" t="str">
        <f t="shared" si="247"/>
        <v>Sep</v>
      </c>
      <c r="G1983" s="13" t="s">
        <v>11</v>
      </c>
      <c r="H1983" s="13" t="s">
        <v>12</v>
      </c>
      <c r="I1983" s="13" t="s">
        <v>2</v>
      </c>
      <c r="J1983" s="13" t="s">
        <v>13</v>
      </c>
      <c r="K1983" s="13" t="s">
        <v>34</v>
      </c>
      <c r="L1983" s="13" t="s">
        <v>42</v>
      </c>
      <c r="M1983" s="14">
        <v>4</v>
      </c>
      <c r="N1983" s="15">
        <v>36.159999999999997</v>
      </c>
      <c r="O1983" s="16">
        <v>0.05</v>
      </c>
      <c r="P1983" s="15">
        <v>13.68</v>
      </c>
      <c r="Q1983" s="15">
        <f t="shared" si="240"/>
        <v>137.40799999999999</v>
      </c>
      <c r="R1983" s="15">
        <f t="shared" si="241"/>
        <v>54.72</v>
      </c>
      <c r="S1983" s="15">
        <f t="shared" si="242"/>
        <v>82.687999999999988</v>
      </c>
      <c r="T1983" s="17">
        <f t="shared" si="243"/>
        <v>0.60176991150442471</v>
      </c>
      <c r="U1983" s="18">
        <v>1</v>
      </c>
    </row>
    <row r="1984" spans="1:21" ht="15.6" x14ac:dyDescent="0.3">
      <c r="A1984" s="2">
        <v>3788</v>
      </c>
      <c r="B1984" s="3">
        <v>46291</v>
      </c>
      <c r="C1984" s="4">
        <f t="shared" si="244"/>
        <v>2026</v>
      </c>
      <c r="D1984" s="5">
        <f t="shared" si="245"/>
        <v>3</v>
      </c>
      <c r="E1984" s="4">
        <f t="shared" si="246"/>
        <v>9</v>
      </c>
      <c r="F1984" s="3" t="str">
        <f t="shared" si="247"/>
        <v>Sep</v>
      </c>
      <c r="G1984" s="4" t="s">
        <v>20</v>
      </c>
      <c r="H1984" s="4" t="s">
        <v>33</v>
      </c>
      <c r="I1984" s="4" t="s">
        <v>2</v>
      </c>
      <c r="J1984" s="4" t="s">
        <v>3</v>
      </c>
      <c r="K1984" s="4" t="s">
        <v>34</v>
      </c>
      <c r="L1984" s="4" t="s">
        <v>42</v>
      </c>
      <c r="M1984" s="6">
        <v>2</v>
      </c>
      <c r="N1984" s="7">
        <v>35.93</v>
      </c>
      <c r="O1984" s="8">
        <v>0</v>
      </c>
      <c r="P1984" s="7">
        <v>13.91</v>
      </c>
      <c r="Q1984" s="7">
        <f t="shared" si="240"/>
        <v>71.86</v>
      </c>
      <c r="R1984" s="7">
        <f t="shared" si="241"/>
        <v>27.82</v>
      </c>
      <c r="S1984" s="7">
        <f t="shared" si="242"/>
        <v>44.04</v>
      </c>
      <c r="T1984" s="9">
        <f t="shared" si="243"/>
        <v>0.6128583356526579</v>
      </c>
      <c r="U1984" s="10">
        <v>1</v>
      </c>
    </row>
    <row r="1985" spans="1:21" ht="15.6" x14ac:dyDescent="0.3">
      <c r="A1985" s="11">
        <v>4883</v>
      </c>
      <c r="B1985" s="12">
        <v>46291</v>
      </c>
      <c r="C1985" s="4">
        <f t="shared" si="244"/>
        <v>2026</v>
      </c>
      <c r="D1985" s="5">
        <f t="shared" si="245"/>
        <v>3</v>
      </c>
      <c r="E1985" s="4">
        <f t="shared" si="246"/>
        <v>9</v>
      </c>
      <c r="F1985" s="3" t="str">
        <f t="shared" si="247"/>
        <v>Sep</v>
      </c>
      <c r="G1985" s="13" t="s">
        <v>20</v>
      </c>
      <c r="H1985" s="13" t="s">
        <v>33</v>
      </c>
      <c r="I1985" s="13" t="s">
        <v>2</v>
      </c>
      <c r="J1985" s="13" t="s">
        <v>16</v>
      </c>
      <c r="K1985" s="13" t="s">
        <v>23</v>
      </c>
      <c r="L1985" s="13" t="s">
        <v>29</v>
      </c>
      <c r="M1985" s="14">
        <v>1</v>
      </c>
      <c r="N1985" s="15">
        <v>199.7</v>
      </c>
      <c r="O1985" s="16">
        <v>0</v>
      </c>
      <c r="P1985" s="15">
        <v>103.77</v>
      </c>
      <c r="Q1985" s="15">
        <f t="shared" si="240"/>
        <v>199.7</v>
      </c>
      <c r="R1985" s="15">
        <f t="shared" si="241"/>
        <v>103.77</v>
      </c>
      <c r="S1985" s="15">
        <f t="shared" si="242"/>
        <v>95.929999999999993</v>
      </c>
      <c r="T1985" s="17">
        <f t="shared" si="243"/>
        <v>0.4803705558337506</v>
      </c>
      <c r="U1985" s="18">
        <v>1</v>
      </c>
    </row>
    <row r="1986" spans="1:21" ht="15.6" x14ac:dyDescent="0.3">
      <c r="A1986" s="2">
        <v>1577</v>
      </c>
      <c r="B1986" s="3">
        <v>46292</v>
      </c>
      <c r="C1986" s="4">
        <f t="shared" si="244"/>
        <v>2026</v>
      </c>
      <c r="D1986" s="5">
        <f t="shared" si="245"/>
        <v>3</v>
      </c>
      <c r="E1986" s="4">
        <f t="shared" si="246"/>
        <v>9</v>
      </c>
      <c r="F1986" s="3" t="str">
        <f t="shared" si="247"/>
        <v>Sep</v>
      </c>
      <c r="G1986" s="4" t="s">
        <v>20</v>
      </c>
      <c r="H1986" s="4" t="s">
        <v>21</v>
      </c>
      <c r="I1986" s="4" t="s">
        <v>2</v>
      </c>
      <c r="J1986" s="4" t="s">
        <v>13</v>
      </c>
      <c r="K1986" s="4" t="s">
        <v>9</v>
      </c>
      <c r="L1986" s="4" t="s">
        <v>37</v>
      </c>
      <c r="M1986" s="6">
        <v>4</v>
      </c>
      <c r="N1986" s="7">
        <v>154.28</v>
      </c>
      <c r="O1986" s="8">
        <v>0.05</v>
      </c>
      <c r="P1986" s="7">
        <v>78.180000000000007</v>
      </c>
      <c r="Q1986" s="7">
        <f t="shared" ref="Q1986:Q2049" si="248">M1986*N1986*(1-O1986)</f>
        <v>586.26400000000001</v>
      </c>
      <c r="R1986" s="7">
        <f t="shared" ref="R1986:R2049" si="249">M1986*P1986</f>
        <v>312.72000000000003</v>
      </c>
      <c r="S1986" s="7">
        <f t="shared" ref="S1986:S2049" si="250">Q1986-R1986</f>
        <v>273.54399999999998</v>
      </c>
      <c r="T1986" s="9">
        <f t="shared" ref="T1986:T2049" si="251">IFERROR(S1986/Q1986,0)</f>
        <v>0.46658843115047144</v>
      </c>
      <c r="U1986" s="10">
        <v>1</v>
      </c>
    </row>
    <row r="1987" spans="1:21" ht="15.6" x14ac:dyDescent="0.3">
      <c r="A1987" s="11">
        <v>2310</v>
      </c>
      <c r="B1987" s="12">
        <v>46292</v>
      </c>
      <c r="C1987" s="4">
        <f t="shared" ref="C1987:C2050" si="252">YEAR(B1987)</f>
        <v>2026</v>
      </c>
      <c r="D1987" s="5">
        <f t="shared" ref="D1987:D2050" si="253">ROUNDUP(MONTH(B1987)/3,0)</f>
        <v>3</v>
      </c>
      <c r="E1987" s="4">
        <f t="shared" ref="E1987:E2050" si="254">MONTH(B1987)</f>
        <v>9</v>
      </c>
      <c r="F1987" s="3" t="str">
        <f t="shared" ref="F1987:F2050" si="255">TEXT(B1987,"MMM")</f>
        <v>Sep</v>
      </c>
      <c r="G1987" s="13" t="s">
        <v>0</v>
      </c>
      <c r="H1987" s="13" t="s">
        <v>50</v>
      </c>
      <c r="I1987" s="13" t="s">
        <v>2</v>
      </c>
      <c r="J1987" s="13" t="s">
        <v>3</v>
      </c>
      <c r="K1987" s="13" t="s">
        <v>14</v>
      </c>
      <c r="L1987" s="13" t="s">
        <v>48</v>
      </c>
      <c r="M1987" s="14">
        <v>1</v>
      </c>
      <c r="N1987" s="15">
        <v>165.44</v>
      </c>
      <c r="O1987" s="16">
        <v>0</v>
      </c>
      <c r="P1987" s="15">
        <v>88.25</v>
      </c>
      <c r="Q1987" s="15">
        <f t="shared" si="248"/>
        <v>165.44</v>
      </c>
      <c r="R1987" s="15">
        <f t="shared" si="249"/>
        <v>88.25</v>
      </c>
      <c r="S1987" s="15">
        <f t="shared" si="250"/>
        <v>77.19</v>
      </c>
      <c r="T1987" s="17">
        <f t="shared" si="251"/>
        <v>0.46657398452611215</v>
      </c>
      <c r="U1987" s="18">
        <v>1</v>
      </c>
    </row>
    <row r="1988" spans="1:21" ht="15.6" x14ac:dyDescent="0.3">
      <c r="A1988" s="2">
        <v>2383</v>
      </c>
      <c r="B1988" s="3">
        <v>46292</v>
      </c>
      <c r="C1988" s="4">
        <f t="shared" si="252"/>
        <v>2026</v>
      </c>
      <c r="D1988" s="5">
        <f t="shared" si="253"/>
        <v>3</v>
      </c>
      <c r="E1988" s="4">
        <f t="shared" si="254"/>
        <v>9</v>
      </c>
      <c r="F1988" s="3" t="str">
        <f t="shared" si="255"/>
        <v>Sep</v>
      </c>
      <c r="G1988" s="4" t="s">
        <v>20</v>
      </c>
      <c r="H1988" s="4" t="s">
        <v>31</v>
      </c>
      <c r="I1988" s="4" t="s">
        <v>2</v>
      </c>
      <c r="J1988" s="4" t="s">
        <v>3</v>
      </c>
      <c r="K1988" s="4" t="s">
        <v>14</v>
      </c>
      <c r="L1988" s="4" t="s">
        <v>44</v>
      </c>
      <c r="M1988" s="6">
        <v>2</v>
      </c>
      <c r="N1988" s="7">
        <v>130.29</v>
      </c>
      <c r="O1988" s="8">
        <v>0.1</v>
      </c>
      <c r="P1988" s="7">
        <v>67.97</v>
      </c>
      <c r="Q1988" s="7">
        <f t="shared" si="248"/>
        <v>234.52199999999999</v>
      </c>
      <c r="R1988" s="7">
        <f t="shared" si="249"/>
        <v>135.94</v>
      </c>
      <c r="S1988" s="7">
        <f t="shared" si="250"/>
        <v>98.581999999999994</v>
      </c>
      <c r="T1988" s="9">
        <f t="shared" si="251"/>
        <v>0.42035288800197845</v>
      </c>
      <c r="U1988" s="10">
        <v>1</v>
      </c>
    </row>
    <row r="1989" spans="1:21" ht="15.6" x14ac:dyDescent="0.3">
      <c r="A1989" s="11">
        <v>2803</v>
      </c>
      <c r="B1989" s="12">
        <v>46292</v>
      </c>
      <c r="C1989" s="4">
        <f t="shared" si="252"/>
        <v>2026</v>
      </c>
      <c r="D1989" s="5">
        <f t="shared" si="253"/>
        <v>3</v>
      </c>
      <c r="E1989" s="4">
        <f t="shared" si="254"/>
        <v>9</v>
      </c>
      <c r="F1989" s="3" t="str">
        <f t="shared" si="255"/>
        <v>Sep</v>
      </c>
      <c r="G1989" s="13" t="s">
        <v>6</v>
      </c>
      <c r="H1989" s="13" t="s">
        <v>43</v>
      </c>
      <c r="I1989" s="13" t="s">
        <v>2</v>
      </c>
      <c r="J1989" s="13" t="s">
        <v>3</v>
      </c>
      <c r="K1989" s="13" t="s">
        <v>34</v>
      </c>
      <c r="L1989" s="13" t="s">
        <v>42</v>
      </c>
      <c r="M1989" s="14">
        <v>3</v>
      </c>
      <c r="N1989" s="15">
        <v>36.909999999999997</v>
      </c>
      <c r="O1989" s="16">
        <v>0.05</v>
      </c>
      <c r="P1989" s="15">
        <v>13.7</v>
      </c>
      <c r="Q1989" s="15">
        <f t="shared" si="248"/>
        <v>105.19349999999999</v>
      </c>
      <c r="R1989" s="15">
        <f t="shared" si="249"/>
        <v>41.099999999999994</v>
      </c>
      <c r="S1989" s="15">
        <f t="shared" si="250"/>
        <v>64.093499999999992</v>
      </c>
      <c r="T1989" s="17">
        <f t="shared" si="251"/>
        <v>0.60929144861612172</v>
      </c>
      <c r="U1989" s="18">
        <v>1</v>
      </c>
    </row>
    <row r="1990" spans="1:21" ht="15.6" x14ac:dyDescent="0.3">
      <c r="A1990" s="2">
        <v>4199</v>
      </c>
      <c r="B1990" s="3">
        <v>46292</v>
      </c>
      <c r="C1990" s="4">
        <f t="shared" si="252"/>
        <v>2026</v>
      </c>
      <c r="D1990" s="5">
        <f t="shared" si="253"/>
        <v>3</v>
      </c>
      <c r="E1990" s="4">
        <f t="shared" si="254"/>
        <v>9</v>
      </c>
      <c r="F1990" s="3" t="str">
        <f t="shared" si="255"/>
        <v>Sep</v>
      </c>
      <c r="G1990" s="4" t="s">
        <v>11</v>
      </c>
      <c r="H1990" s="4" t="s">
        <v>25</v>
      </c>
      <c r="I1990" s="4" t="s">
        <v>28</v>
      </c>
      <c r="J1990" s="4" t="s">
        <v>16</v>
      </c>
      <c r="K1990" s="4" t="s">
        <v>4</v>
      </c>
      <c r="L1990" s="4" t="s">
        <v>22</v>
      </c>
      <c r="M1990" s="6">
        <v>1</v>
      </c>
      <c r="N1990" s="7">
        <v>50.02</v>
      </c>
      <c r="O1990" s="8">
        <v>0</v>
      </c>
      <c r="P1990" s="7">
        <v>22.65</v>
      </c>
      <c r="Q1990" s="7">
        <f t="shared" si="248"/>
        <v>50.02</v>
      </c>
      <c r="R1990" s="7">
        <f t="shared" si="249"/>
        <v>22.65</v>
      </c>
      <c r="S1990" s="7">
        <f t="shared" si="250"/>
        <v>27.370000000000005</v>
      </c>
      <c r="T1990" s="9">
        <f t="shared" si="251"/>
        <v>0.54718112754898052</v>
      </c>
      <c r="U1990" s="10">
        <v>1</v>
      </c>
    </row>
    <row r="1991" spans="1:21" ht="15.6" x14ac:dyDescent="0.3">
      <c r="A1991" s="11">
        <v>4517</v>
      </c>
      <c r="B1991" s="12">
        <v>46292</v>
      </c>
      <c r="C1991" s="4">
        <f t="shared" si="252"/>
        <v>2026</v>
      </c>
      <c r="D1991" s="5">
        <f t="shared" si="253"/>
        <v>3</v>
      </c>
      <c r="E1991" s="4">
        <f t="shared" si="254"/>
        <v>9</v>
      </c>
      <c r="F1991" s="3" t="str">
        <f t="shared" si="255"/>
        <v>Sep</v>
      </c>
      <c r="G1991" s="13" t="s">
        <v>6</v>
      </c>
      <c r="H1991" s="13" t="s">
        <v>43</v>
      </c>
      <c r="I1991" s="13" t="s">
        <v>2</v>
      </c>
      <c r="J1991" s="13" t="s">
        <v>3</v>
      </c>
      <c r="K1991" s="13" t="s">
        <v>23</v>
      </c>
      <c r="L1991" s="13" t="s">
        <v>40</v>
      </c>
      <c r="M1991" s="14">
        <v>1</v>
      </c>
      <c r="N1991" s="15">
        <v>83.32</v>
      </c>
      <c r="O1991" s="16">
        <v>0.05</v>
      </c>
      <c r="P1991" s="15">
        <v>38.93</v>
      </c>
      <c r="Q1991" s="15">
        <f t="shared" si="248"/>
        <v>79.153999999999996</v>
      </c>
      <c r="R1991" s="15">
        <f t="shared" si="249"/>
        <v>38.93</v>
      </c>
      <c r="S1991" s="15">
        <f t="shared" si="250"/>
        <v>40.223999999999997</v>
      </c>
      <c r="T1991" s="17">
        <f t="shared" si="251"/>
        <v>0.50817393940925282</v>
      </c>
      <c r="U1991" s="18">
        <v>1</v>
      </c>
    </row>
    <row r="1992" spans="1:21" ht="15.6" x14ac:dyDescent="0.3">
      <c r="A1992" s="2">
        <v>80</v>
      </c>
      <c r="B1992" s="3">
        <v>46293</v>
      </c>
      <c r="C1992" s="4">
        <f t="shared" si="252"/>
        <v>2026</v>
      </c>
      <c r="D1992" s="5">
        <f t="shared" si="253"/>
        <v>3</v>
      </c>
      <c r="E1992" s="4">
        <f t="shared" si="254"/>
        <v>9</v>
      </c>
      <c r="F1992" s="3" t="str">
        <f t="shared" si="255"/>
        <v>Sep</v>
      </c>
      <c r="G1992" s="4" t="s">
        <v>0</v>
      </c>
      <c r="H1992" s="4" t="s">
        <v>50</v>
      </c>
      <c r="I1992" s="4" t="s">
        <v>8</v>
      </c>
      <c r="J1992" s="4" t="s">
        <v>16</v>
      </c>
      <c r="K1992" s="4" t="s">
        <v>9</v>
      </c>
      <c r="L1992" s="4" t="s">
        <v>46</v>
      </c>
      <c r="M1992" s="6">
        <v>10</v>
      </c>
      <c r="N1992" s="7">
        <v>71.040000000000006</v>
      </c>
      <c r="O1992" s="8">
        <v>0.2</v>
      </c>
      <c r="P1992" s="7">
        <v>31.7</v>
      </c>
      <c r="Q1992" s="7">
        <f t="shared" si="248"/>
        <v>568.32000000000005</v>
      </c>
      <c r="R1992" s="7">
        <f t="shared" si="249"/>
        <v>317</v>
      </c>
      <c r="S1992" s="7">
        <f t="shared" si="250"/>
        <v>251.32000000000005</v>
      </c>
      <c r="T1992" s="9">
        <f t="shared" si="251"/>
        <v>0.4422156531531532</v>
      </c>
      <c r="U1992" s="10">
        <v>1</v>
      </c>
    </row>
    <row r="1993" spans="1:21" ht="15.6" x14ac:dyDescent="0.3">
      <c r="A1993" s="11">
        <v>370</v>
      </c>
      <c r="B1993" s="12">
        <v>46293</v>
      </c>
      <c r="C1993" s="4">
        <f t="shared" si="252"/>
        <v>2026</v>
      </c>
      <c r="D1993" s="5">
        <f t="shared" si="253"/>
        <v>3</v>
      </c>
      <c r="E1993" s="4">
        <f t="shared" si="254"/>
        <v>9</v>
      </c>
      <c r="F1993" s="3" t="str">
        <f t="shared" si="255"/>
        <v>Sep</v>
      </c>
      <c r="G1993" s="13" t="s">
        <v>20</v>
      </c>
      <c r="H1993" s="13" t="s">
        <v>31</v>
      </c>
      <c r="I1993" s="13" t="s">
        <v>19</v>
      </c>
      <c r="J1993" s="13" t="s">
        <v>3</v>
      </c>
      <c r="K1993" s="13" t="s">
        <v>4</v>
      </c>
      <c r="L1993" s="13" t="s">
        <v>26</v>
      </c>
      <c r="M1993" s="14">
        <v>2</v>
      </c>
      <c r="N1993" s="15">
        <v>40.83</v>
      </c>
      <c r="O1993" s="16">
        <v>0</v>
      </c>
      <c r="P1993" s="15">
        <v>16.850000000000001</v>
      </c>
      <c r="Q1993" s="15">
        <f t="shared" si="248"/>
        <v>81.66</v>
      </c>
      <c r="R1993" s="15">
        <f t="shared" si="249"/>
        <v>33.700000000000003</v>
      </c>
      <c r="S1993" s="15">
        <f t="shared" si="250"/>
        <v>47.959999999999994</v>
      </c>
      <c r="T1993" s="17">
        <f t="shared" si="251"/>
        <v>0.58731325006122947</v>
      </c>
      <c r="U1993" s="18">
        <v>1</v>
      </c>
    </row>
    <row r="1994" spans="1:21" ht="15.6" x14ac:dyDescent="0.3">
      <c r="A1994" s="2">
        <v>417</v>
      </c>
      <c r="B1994" s="3">
        <v>46293</v>
      </c>
      <c r="C1994" s="4">
        <f t="shared" si="252"/>
        <v>2026</v>
      </c>
      <c r="D1994" s="5">
        <f t="shared" si="253"/>
        <v>3</v>
      </c>
      <c r="E1994" s="4">
        <f t="shared" si="254"/>
        <v>9</v>
      </c>
      <c r="F1994" s="3" t="str">
        <f t="shared" si="255"/>
        <v>Sep</v>
      </c>
      <c r="G1994" s="4" t="s">
        <v>6</v>
      </c>
      <c r="H1994" s="4" t="s">
        <v>49</v>
      </c>
      <c r="I1994" s="4" t="s">
        <v>28</v>
      </c>
      <c r="J1994" s="4" t="s">
        <v>3</v>
      </c>
      <c r="K1994" s="4" t="s">
        <v>23</v>
      </c>
      <c r="L1994" s="4" t="s">
        <v>51</v>
      </c>
      <c r="M1994" s="6">
        <v>1</v>
      </c>
      <c r="N1994" s="7">
        <v>121.64</v>
      </c>
      <c r="O1994" s="8">
        <v>0.15</v>
      </c>
      <c r="P1994" s="7">
        <v>61.56</v>
      </c>
      <c r="Q1994" s="7">
        <f t="shared" si="248"/>
        <v>103.39399999999999</v>
      </c>
      <c r="R1994" s="7">
        <f t="shared" si="249"/>
        <v>61.56</v>
      </c>
      <c r="S1994" s="7">
        <f t="shared" si="250"/>
        <v>41.833999999999989</v>
      </c>
      <c r="T1994" s="9">
        <f t="shared" si="251"/>
        <v>0.40460761746329565</v>
      </c>
      <c r="U1994" s="10">
        <v>1</v>
      </c>
    </row>
    <row r="1995" spans="1:21" ht="15.6" x14ac:dyDescent="0.3">
      <c r="A1995" s="11">
        <v>437</v>
      </c>
      <c r="B1995" s="12">
        <v>46293</v>
      </c>
      <c r="C1995" s="4">
        <f t="shared" si="252"/>
        <v>2026</v>
      </c>
      <c r="D1995" s="5">
        <f t="shared" si="253"/>
        <v>3</v>
      </c>
      <c r="E1995" s="4">
        <f t="shared" si="254"/>
        <v>9</v>
      </c>
      <c r="F1995" s="3" t="str">
        <f t="shared" si="255"/>
        <v>Sep</v>
      </c>
      <c r="G1995" s="13" t="s">
        <v>6</v>
      </c>
      <c r="H1995" s="13" t="s">
        <v>7</v>
      </c>
      <c r="I1995" s="13" t="s">
        <v>19</v>
      </c>
      <c r="J1995" s="13" t="s">
        <v>13</v>
      </c>
      <c r="K1995" s="13" t="s">
        <v>14</v>
      </c>
      <c r="L1995" s="13" t="s">
        <v>48</v>
      </c>
      <c r="M1995" s="14">
        <v>1</v>
      </c>
      <c r="N1995" s="15">
        <v>164.7</v>
      </c>
      <c r="O1995" s="16">
        <v>0</v>
      </c>
      <c r="P1995" s="15">
        <v>86.02</v>
      </c>
      <c r="Q1995" s="15">
        <f t="shared" si="248"/>
        <v>164.7</v>
      </c>
      <c r="R1995" s="15">
        <f t="shared" si="249"/>
        <v>86.02</v>
      </c>
      <c r="S1995" s="15">
        <f t="shared" si="250"/>
        <v>78.679999999999993</v>
      </c>
      <c r="T1995" s="17">
        <f t="shared" si="251"/>
        <v>0.47771706132361869</v>
      </c>
      <c r="U1995" s="18">
        <v>1</v>
      </c>
    </row>
    <row r="1996" spans="1:21" ht="15.6" x14ac:dyDescent="0.3">
      <c r="A1996" s="2">
        <v>790</v>
      </c>
      <c r="B1996" s="3">
        <v>46293</v>
      </c>
      <c r="C1996" s="4">
        <f t="shared" si="252"/>
        <v>2026</v>
      </c>
      <c r="D1996" s="5">
        <f t="shared" si="253"/>
        <v>3</v>
      </c>
      <c r="E1996" s="4">
        <f t="shared" si="254"/>
        <v>9</v>
      </c>
      <c r="F1996" s="3" t="str">
        <f t="shared" si="255"/>
        <v>Sep</v>
      </c>
      <c r="G1996" s="4" t="s">
        <v>20</v>
      </c>
      <c r="H1996" s="4" t="s">
        <v>31</v>
      </c>
      <c r="I1996" s="4" t="s">
        <v>28</v>
      </c>
      <c r="J1996" s="4" t="s">
        <v>13</v>
      </c>
      <c r="K1996" s="4" t="s">
        <v>23</v>
      </c>
      <c r="L1996" s="4" t="s">
        <v>29</v>
      </c>
      <c r="M1996" s="6">
        <v>1</v>
      </c>
      <c r="N1996" s="7">
        <v>199.09</v>
      </c>
      <c r="O1996" s="8">
        <v>0.05</v>
      </c>
      <c r="P1996" s="7">
        <v>106.57</v>
      </c>
      <c r="Q1996" s="7">
        <f t="shared" si="248"/>
        <v>189.13550000000001</v>
      </c>
      <c r="R1996" s="7">
        <f t="shared" si="249"/>
        <v>106.57</v>
      </c>
      <c r="S1996" s="7">
        <f t="shared" si="250"/>
        <v>82.565500000000014</v>
      </c>
      <c r="T1996" s="9">
        <f t="shared" si="251"/>
        <v>0.43654152710622812</v>
      </c>
      <c r="U1996" s="10">
        <v>1</v>
      </c>
    </row>
    <row r="1997" spans="1:21" ht="15.6" x14ac:dyDescent="0.3">
      <c r="A1997" s="11">
        <v>1151</v>
      </c>
      <c r="B1997" s="12">
        <v>46293</v>
      </c>
      <c r="C1997" s="4">
        <f t="shared" si="252"/>
        <v>2026</v>
      </c>
      <c r="D1997" s="5">
        <f t="shared" si="253"/>
        <v>3</v>
      </c>
      <c r="E1997" s="4">
        <f t="shared" si="254"/>
        <v>9</v>
      </c>
      <c r="F1997" s="3" t="str">
        <f t="shared" si="255"/>
        <v>Sep</v>
      </c>
      <c r="G1997" s="13" t="s">
        <v>0</v>
      </c>
      <c r="H1997" s="13" t="s">
        <v>1</v>
      </c>
      <c r="I1997" s="13" t="s">
        <v>28</v>
      </c>
      <c r="J1997" s="13" t="s">
        <v>3</v>
      </c>
      <c r="K1997" s="13" t="s">
        <v>4</v>
      </c>
      <c r="L1997" s="13" t="s">
        <v>5</v>
      </c>
      <c r="M1997" s="14">
        <v>1</v>
      </c>
      <c r="N1997" s="15">
        <v>81.48</v>
      </c>
      <c r="O1997" s="16">
        <v>0</v>
      </c>
      <c r="P1997" s="15">
        <v>41.47</v>
      </c>
      <c r="Q1997" s="15">
        <f t="shared" si="248"/>
        <v>81.48</v>
      </c>
      <c r="R1997" s="15">
        <f t="shared" si="249"/>
        <v>41.47</v>
      </c>
      <c r="S1997" s="15">
        <f t="shared" si="250"/>
        <v>40.010000000000005</v>
      </c>
      <c r="T1997" s="17">
        <f t="shared" si="251"/>
        <v>0.4910407461953854</v>
      </c>
      <c r="U1997" s="18">
        <v>1</v>
      </c>
    </row>
    <row r="1998" spans="1:21" ht="15.6" x14ac:dyDescent="0.3">
      <c r="A1998" s="2">
        <v>1331</v>
      </c>
      <c r="B1998" s="3">
        <v>46293</v>
      </c>
      <c r="C1998" s="4">
        <f t="shared" si="252"/>
        <v>2026</v>
      </c>
      <c r="D1998" s="5">
        <f t="shared" si="253"/>
        <v>3</v>
      </c>
      <c r="E1998" s="4">
        <f t="shared" si="254"/>
        <v>9</v>
      </c>
      <c r="F1998" s="3" t="str">
        <f t="shared" si="255"/>
        <v>Sep</v>
      </c>
      <c r="G1998" s="4" t="s">
        <v>0</v>
      </c>
      <c r="H1998" s="4" t="s">
        <v>1</v>
      </c>
      <c r="I1998" s="4" t="s">
        <v>2</v>
      </c>
      <c r="J1998" s="4" t="s">
        <v>13</v>
      </c>
      <c r="K1998" s="4" t="s">
        <v>34</v>
      </c>
      <c r="L1998" s="4" t="s">
        <v>35</v>
      </c>
      <c r="M1998" s="6">
        <v>3</v>
      </c>
      <c r="N1998" s="7">
        <v>39.450000000000003</v>
      </c>
      <c r="O1998" s="8">
        <v>0.05</v>
      </c>
      <c r="P1998" s="7">
        <v>15.1</v>
      </c>
      <c r="Q1998" s="7">
        <f t="shared" si="248"/>
        <v>112.4325</v>
      </c>
      <c r="R1998" s="7">
        <f t="shared" si="249"/>
        <v>45.3</v>
      </c>
      <c r="S1998" s="7">
        <f t="shared" si="250"/>
        <v>67.132500000000007</v>
      </c>
      <c r="T1998" s="9">
        <f t="shared" si="251"/>
        <v>0.59709158828630515</v>
      </c>
      <c r="U1998" s="10">
        <v>1</v>
      </c>
    </row>
    <row r="1999" spans="1:21" ht="15.6" x14ac:dyDescent="0.3">
      <c r="A1999" s="11">
        <v>2388</v>
      </c>
      <c r="B1999" s="12">
        <v>46293</v>
      </c>
      <c r="C1999" s="4">
        <f t="shared" si="252"/>
        <v>2026</v>
      </c>
      <c r="D1999" s="5">
        <f t="shared" si="253"/>
        <v>3</v>
      </c>
      <c r="E1999" s="4">
        <f t="shared" si="254"/>
        <v>9</v>
      </c>
      <c r="F1999" s="3" t="str">
        <f t="shared" si="255"/>
        <v>Sep</v>
      </c>
      <c r="G1999" s="13" t="s">
        <v>20</v>
      </c>
      <c r="H1999" s="13" t="s">
        <v>33</v>
      </c>
      <c r="I1999" s="13" t="s">
        <v>2</v>
      </c>
      <c r="J1999" s="13" t="s">
        <v>3</v>
      </c>
      <c r="K1999" s="13" t="s">
        <v>9</v>
      </c>
      <c r="L1999" s="13" t="s">
        <v>10</v>
      </c>
      <c r="M1999" s="14">
        <v>3</v>
      </c>
      <c r="N1999" s="15">
        <v>93.22</v>
      </c>
      <c r="O1999" s="16">
        <v>0</v>
      </c>
      <c r="P1999" s="15">
        <v>46.75</v>
      </c>
      <c r="Q1999" s="15">
        <f t="shared" si="248"/>
        <v>279.65999999999997</v>
      </c>
      <c r="R1999" s="15">
        <f t="shared" si="249"/>
        <v>140.25</v>
      </c>
      <c r="S1999" s="15">
        <f t="shared" si="250"/>
        <v>139.40999999999997</v>
      </c>
      <c r="T1999" s="17">
        <f t="shared" si="251"/>
        <v>0.49849817635700489</v>
      </c>
      <c r="U1999" s="18">
        <v>1</v>
      </c>
    </row>
    <row r="2000" spans="1:21" ht="15.6" x14ac:dyDescent="0.3">
      <c r="A2000" s="2">
        <v>2795</v>
      </c>
      <c r="B2000" s="3">
        <v>46293</v>
      </c>
      <c r="C2000" s="4">
        <f t="shared" si="252"/>
        <v>2026</v>
      </c>
      <c r="D2000" s="5">
        <f t="shared" si="253"/>
        <v>3</v>
      </c>
      <c r="E2000" s="4">
        <f t="shared" si="254"/>
        <v>9</v>
      </c>
      <c r="F2000" s="3" t="str">
        <f t="shared" si="255"/>
        <v>Sep</v>
      </c>
      <c r="G2000" s="4" t="s">
        <v>6</v>
      </c>
      <c r="H2000" s="4" t="s">
        <v>43</v>
      </c>
      <c r="I2000" s="4" t="s">
        <v>2</v>
      </c>
      <c r="J2000" s="4" t="s">
        <v>13</v>
      </c>
      <c r="K2000" s="4" t="s">
        <v>9</v>
      </c>
      <c r="L2000" s="4" t="s">
        <v>17</v>
      </c>
      <c r="M2000" s="6">
        <v>3</v>
      </c>
      <c r="N2000" s="7">
        <v>142.19</v>
      </c>
      <c r="O2000" s="8">
        <v>0.05</v>
      </c>
      <c r="P2000" s="7">
        <v>78.37</v>
      </c>
      <c r="Q2000" s="7">
        <f t="shared" si="248"/>
        <v>405.24149999999997</v>
      </c>
      <c r="R2000" s="7">
        <f t="shared" si="249"/>
        <v>235.11</v>
      </c>
      <c r="S2000" s="7">
        <f t="shared" si="250"/>
        <v>170.13149999999996</v>
      </c>
      <c r="T2000" s="9">
        <f t="shared" si="251"/>
        <v>0.41982743623246871</v>
      </c>
      <c r="U2000" s="10">
        <v>1</v>
      </c>
    </row>
    <row r="2001" spans="1:21" ht="15.6" x14ac:dyDescent="0.3">
      <c r="A2001" s="11">
        <v>2840</v>
      </c>
      <c r="B2001" s="12">
        <v>46293</v>
      </c>
      <c r="C2001" s="4">
        <f t="shared" si="252"/>
        <v>2026</v>
      </c>
      <c r="D2001" s="5">
        <f t="shared" si="253"/>
        <v>3</v>
      </c>
      <c r="E2001" s="4">
        <f t="shared" si="254"/>
        <v>9</v>
      </c>
      <c r="F2001" s="3" t="str">
        <f t="shared" si="255"/>
        <v>Sep</v>
      </c>
      <c r="G2001" s="13" t="s">
        <v>0</v>
      </c>
      <c r="H2001" s="13" t="s">
        <v>1</v>
      </c>
      <c r="I2001" s="13" t="s">
        <v>2</v>
      </c>
      <c r="J2001" s="13" t="s">
        <v>3</v>
      </c>
      <c r="K2001" s="13" t="s">
        <v>9</v>
      </c>
      <c r="L2001" s="13" t="s">
        <v>37</v>
      </c>
      <c r="M2001" s="14">
        <v>2</v>
      </c>
      <c r="N2001" s="15">
        <v>151.69999999999999</v>
      </c>
      <c r="O2001" s="16">
        <v>0</v>
      </c>
      <c r="P2001" s="15">
        <v>77.19</v>
      </c>
      <c r="Q2001" s="15">
        <f t="shared" si="248"/>
        <v>303.39999999999998</v>
      </c>
      <c r="R2001" s="15">
        <f t="shared" si="249"/>
        <v>154.38</v>
      </c>
      <c r="S2001" s="15">
        <f t="shared" si="250"/>
        <v>149.01999999999998</v>
      </c>
      <c r="T2001" s="17">
        <f t="shared" si="251"/>
        <v>0.49116677653263019</v>
      </c>
      <c r="U2001" s="18">
        <v>1</v>
      </c>
    </row>
    <row r="2002" spans="1:21" ht="15.6" x14ac:dyDescent="0.3">
      <c r="A2002" s="2">
        <v>2863</v>
      </c>
      <c r="B2002" s="3">
        <v>46293</v>
      </c>
      <c r="C2002" s="4">
        <f t="shared" si="252"/>
        <v>2026</v>
      </c>
      <c r="D2002" s="5">
        <f t="shared" si="253"/>
        <v>3</v>
      </c>
      <c r="E2002" s="4">
        <f t="shared" si="254"/>
        <v>9</v>
      </c>
      <c r="F2002" s="3" t="str">
        <f t="shared" si="255"/>
        <v>Sep</v>
      </c>
      <c r="G2002" s="4" t="s">
        <v>11</v>
      </c>
      <c r="H2002" s="4" t="s">
        <v>12</v>
      </c>
      <c r="I2002" s="4" t="s">
        <v>19</v>
      </c>
      <c r="J2002" s="4" t="s">
        <v>13</v>
      </c>
      <c r="K2002" s="4" t="s">
        <v>14</v>
      </c>
      <c r="L2002" s="4" t="s">
        <v>44</v>
      </c>
      <c r="M2002" s="6">
        <v>1</v>
      </c>
      <c r="N2002" s="7">
        <v>133.85</v>
      </c>
      <c r="O2002" s="8">
        <v>0.05</v>
      </c>
      <c r="P2002" s="7">
        <v>66.41</v>
      </c>
      <c r="Q2002" s="7">
        <f t="shared" si="248"/>
        <v>127.15749999999998</v>
      </c>
      <c r="R2002" s="7">
        <f t="shared" si="249"/>
        <v>66.41</v>
      </c>
      <c r="S2002" s="7">
        <f t="shared" si="250"/>
        <v>60.747499999999988</v>
      </c>
      <c r="T2002" s="9">
        <f t="shared" si="251"/>
        <v>0.47773430588050247</v>
      </c>
      <c r="U2002" s="10">
        <v>1</v>
      </c>
    </row>
    <row r="2003" spans="1:21" ht="15.6" x14ac:dyDescent="0.3">
      <c r="A2003" s="11">
        <v>4522</v>
      </c>
      <c r="B2003" s="12">
        <v>46293</v>
      </c>
      <c r="C2003" s="4">
        <f t="shared" si="252"/>
        <v>2026</v>
      </c>
      <c r="D2003" s="5">
        <f t="shared" si="253"/>
        <v>3</v>
      </c>
      <c r="E2003" s="4">
        <f t="shared" si="254"/>
        <v>9</v>
      </c>
      <c r="F2003" s="3" t="str">
        <f t="shared" si="255"/>
        <v>Sep</v>
      </c>
      <c r="G2003" s="13" t="s">
        <v>20</v>
      </c>
      <c r="H2003" s="13" t="s">
        <v>47</v>
      </c>
      <c r="I2003" s="13" t="s">
        <v>28</v>
      </c>
      <c r="J2003" s="13" t="s">
        <v>16</v>
      </c>
      <c r="K2003" s="13" t="s">
        <v>23</v>
      </c>
      <c r="L2003" s="13" t="s">
        <v>51</v>
      </c>
      <c r="M2003" s="14">
        <v>6</v>
      </c>
      <c r="N2003" s="15">
        <v>125.62</v>
      </c>
      <c r="O2003" s="16">
        <v>0</v>
      </c>
      <c r="P2003" s="15">
        <v>61.34</v>
      </c>
      <c r="Q2003" s="15">
        <f t="shared" si="248"/>
        <v>753.72</v>
      </c>
      <c r="R2003" s="15">
        <f t="shared" si="249"/>
        <v>368.04</v>
      </c>
      <c r="S2003" s="15">
        <f t="shared" si="250"/>
        <v>385.68</v>
      </c>
      <c r="T2003" s="17">
        <f t="shared" si="251"/>
        <v>0.51170195828689702</v>
      </c>
      <c r="U2003" s="18">
        <v>1</v>
      </c>
    </row>
    <row r="2004" spans="1:21" ht="15.6" x14ac:dyDescent="0.3">
      <c r="A2004" s="2">
        <v>5200</v>
      </c>
      <c r="B2004" s="3">
        <v>46293</v>
      </c>
      <c r="C2004" s="4">
        <f t="shared" si="252"/>
        <v>2026</v>
      </c>
      <c r="D2004" s="5">
        <f t="shared" si="253"/>
        <v>3</v>
      </c>
      <c r="E2004" s="4">
        <f t="shared" si="254"/>
        <v>9</v>
      </c>
      <c r="F2004" s="3" t="str">
        <f t="shared" si="255"/>
        <v>Sep</v>
      </c>
      <c r="G2004" s="4" t="s">
        <v>6</v>
      </c>
      <c r="H2004" s="4" t="s">
        <v>43</v>
      </c>
      <c r="I2004" s="4" t="s">
        <v>2</v>
      </c>
      <c r="J2004" s="4" t="s">
        <v>13</v>
      </c>
      <c r="K2004" s="4" t="s">
        <v>23</v>
      </c>
      <c r="L2004" s="4" t="s">
        <v>29</v>
      </c>
      <c r="M2004" s="6">
        <v>3</v>
      </c>
      <c r="N2004" s="7">
        <v>196.87</v>
      </c>
      <c r="O2004" s="8">
        <v>0.1</v>
      </c>
      <c r="P2004" s="7">
        <v>105.93</v>
      </c>
      <c r="Q2004" s="7">
        <f t="shared" si="248"/>
        <v>531.54899999999998</v>
      </c>
      <c r="R2004" s="7">
        <f t="shared" si="249"/>
        <v>317.79000000000002</v>
      </c>
      <c r="S2004" s="7">
        <f t="shared" si="250"/>
        <v>213.75899999999996</v>
      </c>
      <c r="T2004" s="9">
        <f t="shared" si="251"/>
        <v>0.40214354650276823</v>
      </c>
      <c r="U2004" s="10">
        <v>1</v>
      </c>
    </row>
    <row r="2005" spans="1:21" ht="15.6" x14ac:dyDescent="0.3">
      <c r="A2005" s="11">
        <v>452</v>
      </c>
      <c r="B2005" s="12">
        <v>46294</v>
      </c>
      <c r="C2005" s="4">
        <f t="shared" si="252"/>
        <v>2026</v>
      </c>
      <c r="D2005" s="5">
        <f t="shared" si="253"/>
        <v>3</v>
      </c>
      <c r="E2005" s="4">
        <f t="shared" si="254"/>
        <v>9</v>
      </c>
      <c r="F2005" s="3" t="str">
        <f t="shared" si="255"/>
        <v>Sep</v>
      </c>
      <c r="G2005" s="13" t="s">
        <v>6</v>
      </c>
      <c r="H2005" s="13" t="s">
        <v>7</v>
      </c>
      <c r="I2005" s="13" t="s">
        <v>2</v>
      </c>
      <c r="J2005" s="13" t="s">
        <v>3</v>
      </c>
      <c r="K2005" s="13" t="s">
        <v>14</v>
      </c>
      <c r="L2005" s="13" t="s">
        <v>15</v>
      </c>
      <c r="M2005" s="14">
        <v>4</v>
      </c>
      <c r="N2005" s="15">
        <v>36.869999999999997</v>
      </c>
      <c r="O2005" s="16">
        <v>0</v>
      </c>
      <c r="P2005" s="15">
        <v>13.43</v>
      </c>
      <c r="Q2005" s="15">
        <f t="shared" si="248"/>
        <v>147.47999999999999</v>
      </c>
      <c r="R2005" s="15">
        <f t="shared" si="249"/>
        <v>53.72</v>
      </c>
      <c r="S2005" s="15">
        <f t="shared" si="250"/>
        <v>93.759999999999991</v>
      </c>
      <c r="T2005" s="17">
        <f t="shared" si="251"/>
        <v>0.63574721996202876</v>
      </c>
      <c r="U2005" s="18">
        <v>1</v>
      </c>
    </row>
    <row r="2006" spans="1:21" ht="15.6" x14ac:dyDescent="0.3">
      <c r="A2006" s="2">
        <v>871</v>
      </c>
      <c r="B2006" s="3">
        <v>46294</v>
      </c>
      <c r="C2006" s="4">
        <f t="shared" si="252"/>
        <v>2026</v>
      </c>
      <c r="D2006" s="5">
        <f t="shared" si="253"/>
        <v>3</v>
      </c>
      <c r="E2006" s="4">
        <f t="shared" si="254"/>
        <v>9</v>
      </c>
      <c r="F2006" s="3" t="str">
        <f t="shared" si="255"/>
        <v>Sep</v>
      </c>
      <c r="G2006" s="4" t="s">
        <v>6</v>
      </c>
      <c r="H2006" s="4" t="s">
        <v>43</v>
      </c>
      <c r="I2006" s="4" t="s">
        <v>2</v>
      </c>
      <c r="J2006" s="4" t="s">
        <v>13</v>
      </c>
      <c r="K2006" s="4" t="s">
        <v>14</v>
      </c>
      <c r="L2006" s="4" t="s">
        <v>32</v>
      </c>
      <c r="M2006" s="6">
        <v>1</v>
      </c>
      <c r="N2006" s="7">
        <v>47.37</v>
      </c>
      <c r="O2006" s="8">
        <v>0</v>
      </c>
      <c r="P2006" s="7">
        <v>18.2</v>
      </c>
      <c r="Q2006" s="7">
        <f t="shared" si="248"/>
        <v>47.37</v>
      </c>
      <c r="R2006" s="7">
        <f t="shared" si="249"/>
        <v>18.2</v>
      </c>
      <c r="S2006" s="7">
        <f t="shared" si="250"/>
        <v>29.169999999999998</v>
      </c>
      <c r="T2006" s="9">
        <f t="shared" si="251"/>
        <v>0.61579058475828585</v>
      </c>
      <c r="U2006" s="10">
        <v>1</v>
      </c>
    </row>
    <row r="2007" spans="1:21" ht="15.6" x14ac:dyDescent="0.3">
      <c r="A2007" s="11">
        <v>922</v>
      </c>
      <c r="B2007" s="12">
        <v>46294</v>
      </c>
      <c r="C2007" s="4">
        <f t="shared" si="252"/>
        <v>2026</v>
      </c>
      <c r="D2007" s="5">
        <f t="shared" si="253"/>
        <v>3</v>
      </c>
      <c r="E2007" s="4">
        <f t="shared" si="254"/>
        <v>9</v>
      </c>
      <c r="F2007" s="3" t="str">
        <f t="shared" si="255"/>
        <v>Sep</v>
      </c>
      <c r="G2007" s="13" t="s">
        <v>20</v>
      </c>
      <c r="H2007" s="13" t="s">
        <v>33</v>
      </c>
      <c r="I2007" s="13" t="s">
        <v>28</v>
      </c>
      <c r="J2007" s="13" t="s">
        <v>16</v>
      </c>
      <c r="K2007" s="13" t="s">
        <v>9</v>
      </c>
      <c r="L2007" s="13" t="s">
        <v>17</v>
      </c>
      <c r="M2007" s="14">
        <v>1</v>
      </c>
      <c r="N2007" s="15">
        <v>145.62</v>
      </c>
      <c r="O2007" s="16">
        <v>0.05</v>
      </c>
      <c r="P2007" s="15">
        <v>80.25</v>
      </c>
      <c r="Q2007" s="15">
        <f t="shared" si="248"/>
        <v>138.339</v>
      </c>
      <c r="R2007" s="15">
        <f t="shared" si="249"/>
        <v>80.25</v>
      </c>
      <c r="S2007" s="15">
        <f t="shared" si="250"/>
        <v>58.088999999999999</v>
      </c>
      <c r="T2007" s="17">
        <f t="shared" si="251"/>
        <v>0.41990328107041397</v>
      </c>
      <c r="U2007" s="18">
        <v>1</v>
      </c>
    </row>
    <row r="2008" spans="1:21" ht="15.6" x14ac:dyDescent="0.3">
      <c r="A2008" s="2">
        <v>1491</v>
      </c>
      <c r="B2008" s="3">
        <v>46294</v>
      </c>
      <c r="C2008" s="4">
        <f t="shared" si="252"/>
        <v>2026</v>
      </c>
      <c r="D2008" s="5">
        <f t="shared" si="253"/>
        <v>3</v>
      </c>
      <c r="E2008" s="4">
        <f t="shared" si="254"/>
        <v>9</v>
      </c>
      <c r="F2008" s="3" t="str">
        <f t="shared" si="255"/>
        <v>Sep</v>
      </c>
      <c r="G2008" s="4" t="s">
        <v>20</v>
      </c>
      <c r="H2008" s="4" t="s">
        <v>33</v>
      </c>
      <c r="I2008" s="4" t="s">
        <v>19</v>
      </c>
      <c r="J2008" s="4" t="s">
        <v>13</v>
      </c>
      <c r="K2008" s="4" t="s">
        <v>34</v>
      </c>
      <c r="L2008" s="4" t="s">
        <v>42</v>
      </c>
      <c r="M2008" s="6">
        <v>2</v>
      </c>
      <c r="N2008" s="7">
        <v>36.1</v>
      </c>
      <c r="O2008" s="8">
        <v>0.05</v>
      </c>
      <c r="P2008" s="7">
        <v>13.71</v>
      </c>
      <c r="Q2008" s="7">
        <f t="shared" si="248"/>
        <v>68.59</v>
      </c>
      <c r="R2008" s="7">
        <f t="shared" si="249"/>
        <v>27.42</v>
      </c>
      <c r="S2008" s="7">
        <f t="shared" si="250"/>
        <v>41.17</v>
      </c>
      <c r="T2008" s="9">
        <f t="shared" si="251"/>
        <v>0.60023327015599937</v>
      </c>
      <c r="U2008" s="10">
        <v>1</v>
      </c>
    </row>
    <row r="2009" spans="1:21" ht="15.6" x14ac:dyDescent="0.3">
      <c r="A2009" s="11">
        <v>1548</v>
      </c>
      <c r="B2009" s="12">
        <v>46294</v>
      </c>
      <c r="C2009" s="4">
        <f t="shared" si="252"/>
        <v>2026</v>
      </c>
      <c r="D2009" s="5">
        <f t="shared" si="253"/>
        <v>3</v>
      </c>
      <c r="E2009" s="4">
        <f t="shared" si="254"/>
        <v>9</v>
      </c>
      <c r="F2009" s="3" t="str">
        <f t="shared" si="255"/>
        <v>Sep</v>
      </c>
      <c r="G2009" s="13" t="s">
        <v>0</v>
      </c>
      <c r="H2009" s="13" t="s">
        <v>36</v>
      </c>
      <c r="I2009" s="13" t="s">
        <v>19</v>
      </c>
      <c r="J2009" s="13" t="s">
        <v>3</v>
      </c>
      <c r="K2009" s="13" t="s">
        <v>9</v>
      </c>
      <c r="L2009" s="13" t="s">
        <v>46</v>
      </c>
      <c r="M2009" s="14">
        <v>2</v>
      </c>
      <c r="N2009" s="15">
        <v>73</v>
      </c>
      <c r="O2009" s="16">
        <v>0.05</v>
      </c>
      <c r="P2009" s="15">
        <v>31.41</v>
      </c>
      <c r="Q2009" s="15">
        <f t="shared" si="248"/>
        <v>138.69999999999999</v>
      </c>
      <c r="R2009" s="15">
        <f t="shared" si="249"/>
        <v>62.82</v>
      </c>
      <c r="S2009" s="15">
        <f t="shared" si="250"/>
        <v>75.88</v>
      </c>
      <c r="T2009" s="17">
        <f t="shared" si="251"/>
        <v>0.54708002883922136</v>
      </c>
      <c r="U2009" s="18">
        <v>1</v>
      </c>
    </row>
    <row r="2010" spans="1:21" ht="15.6" x14ac:dyDescent="0.3">
      <c r="A2010" s="2">
        <v>2299</v>
      </c>
      <c r="B2010" s="3">
        <v>46294</v>
      </c>
      <c r="C2010" s="4">
        <f t="shared" si="252"/>
        <v>2026</v>
      </c>
      <c r="D2010" s="5">
        <f t="shared" si="253"/>
        <v>3</v>
      </c>
      <c r="E2010" s="4">
        <f t="shared" si="254"/>
        <v>9</v>
      </c>
      <c r="F2010" s="3" t="str">
        <f t="shared" si="255"/>
        <v>Sep</v>
      </c>
      <c r="G2010" s="4" t="s">
        <v>6</v>
      </c>
      <c r="H2010" s="4" t="s">
        <v>41</v>
      </c>
      <c r="I2010" s="4" t="s">
        <v>2</v>
      </c>
      <c r="J2010" s="4" t="s">
        <v>13</v>
      </c>
      <c r="K2010" s="4" t="s">
        <v>14</v>
      </c>
      <c r="L2010" s="4" t="s">
        <v>15</v>
      </c>
      <c r="M2010" s="6">
        <v>2</v>
      </c>
      <c r="N2010" s="7">
        <v>36.93</v>
      </c>
      <c r="O2010" s="8">
        <v>0.1</v>
      </c>
      <c r="P2010" s="7">
        <v>13.4</v>
      </c>
      <c r="Q2010" s="7">
        <f t="shared" si="248"/>
        <v>66.474000000000004</v>
      </c>
      <c r="R2010" s="7">
        <f t="shared" si="249"/>
        <v>26.8</v>
      </c>
      <c r="S2010" s="7">
        <f t="shared" si="250"/>
        <v>39.674000000000007</v>
      </c>
      <c r="T2010" s="9">
        <f t="shared" si="251"/>
        <v>0.59683485272437353</v>
      </c>
      <c r="U2010" s="10">
        <v>1</v>
      </c>
    </row>
    <row r="2011" spans="1:21" ht="15.6" x14ac:dyDescent="0.3">
      <c r="A2011" s="11">
        <v>3051</v>
      </c>
      <c r="B2011" s="12">
        <v>46294</v>
      </c>
      <c r="C2011" s="4">
        <f t="shared" si="252"/>
        <v>2026</v>
      </c>
      <c r="D2011" s="5">
        <f t="shared" si="253"/>
        <v>3</v>
      </c>
      <c r="E2011" s="4">
        <f t="shared" si="254"/>
        <v>9</v>
      </c>
      <c r="F2011" s="3" t="str">
        <f t="shared" si="255"/>
        <v>Sep</v>
      </c>
      <c r="G2011" s="13" t="s">
        <v>6</v>
      </c>
      <c r="H2011" s="13" t="s">
        <v>49</v>
      </c>
      <c r="I2011" s="13" t="s">
        <v>2</v>
      </c>
      <c r="J2011" s="13" t="s">
        <v>13</v>
      </c>
      <c r="K2011" s="13" t="s">
        <v>34</v>
      </c>
      <c r="L2011" s="13" t="s">
        <v>45</v>
      </c>
      <c r="M2011" s="14">
        <v>2</v>
      </c>
      <c r="N2011" s="15">
        <v>51.52</v>
      </c>
      <c r="O2011" s="16">
        <v>0</v>
      </c>
      <c r="P2011" s="15">
        <v>21.47</v>
      </c>
      <c r="Q2011" s="15">
        <f t="shared" si="248"/>
        <v>103.04</v>
      </c>
      <c r="R2011" s="15">
        <f t="shared" si="249"/>
        <v>42.94</v>
      </c>
      <c r="S2011" s="15">
        <f t="shared" si="250"/>
        <v>60.100000000000009</v>
      </c>
      <c r="T2011" s="17">
        <f t="shared" si="251"/>
        <v>0.58326863354037273</v>
      </c>
      <c r="U2011" s="18">
        <v>1</v>
      </c>
    </row>
    <row r="2012" spans="1:21" ht="15.6" x14ac:dyDescent="0.3">
      <c r="A2012" s="2">
        <v>4018</v>
      </c>
      <c r="B2012" s="3">
        <v>46294</v>
      </c>
      <c r="C2012" s="4">
        <f t="shared" si="252"/>
        <v>2026</v>
      </c>
      <c r="D2012" s="5">
        <f t="shared" si="253"/>
        <v>3</v>
      </c>
      <c r="E2012" s="4">
        <f t="shared" si="254"/>
        <v>9</v>
      </c>
      <c r="F2012" s="3" t="str">
        <f t="shared" si="255"/>
        <v>Sep</v>
      </c>
      <c r="G2012" s="4" t="s">
        <v>6</v>
      </c>
      <c r="H2012" s="4" t="s">
        <v>27</v>
      </c>
      <c r="I2012" s="4" t="s">
        <v>2</v>
      </c>
      <c r="J2012" s="4" t="s">
        <v>13</v>
      </c>
      <c r="K2012" s="4" t="s">
        <v>34</v>
      </c>
      <c r="L2012" s="4" t="s">
        <v>45</v>
      </c>
      <c r="M2012" s="6">
        <v>1</v>
      </c>
      <c r="N2012" s="7">
        <v>50.42</v>
      </c>
      <c r="O2012" s="8">
        <v>0</v>
      </c>
      <c r="P2012" s="7">
        <v>21.68</v>
      </c>
      <c r="Q2012" s="7">
        <f t="shared" si="248"/>
        <v>50.42</v>
      </c>
      <c r="R2012" s="7">
        <f t="shared" si="249"/>
        <v>21.68</v>
      </c>
      <c r="S2012" s="7">
        <f t="shared" si="250"/>
        <v>28.740000000000002</v>
      </c>
      <c r="T2012" s="9">
        <f t="shared" si="251"/>
        <v>0.57001190003966684</v>
      </c>
      <c r="U2012" s="10">
        <v>1</v>
      </c>
    </row>
    <row r="2013" spans="1:21" ht="15.6" x14ac:dyDescent="0.3">
      <c r="A2013" s="11">
        <v>4118</v>
      </c>
      <c r="B2013" s="12">
        <v>46294</v>
      </c>
      <c r="C2013" s="4">
        <f t="shared" si="252"/>
        <v>2026</v>
      </c>
      <c r="D2013" s="5">
        <f t="shared" si="253"/>
        <v>3</v>
      </c>
      <c r="E2013" s="4">
        <f t="shared" si="254"/>
        <v>9</v>
      </c>
      <c r="F2013" s="3" t="str">
        <f t="shared" si="255"/>
        <v>Sep</v>
      </c>
      <c r="G2013" s="13" t="s">
        <v>6</v>
      </c>
      <c r="H2013" s="13" t="s">
        <v>49</v>
      </c>
      <c r="I2013" s="13" t="s">
        <v>8</v>
      </c>
      <c r="J2013" s="13" t="s">
        <v>3</v>
      </c>
      <c r="K2013" s="13" t="s">
        <v>9</v>
      </c>
      <c r="L2013" s="13" t="s">
        <v>37</v>
      </c>
      <c r="M2013" s="14">
        <v>10</v>
      </c>
      <c r="N2013" s="15">
        <v>157.79</v>
      </c>
      <c r="O2013" s="16">
        <v>0.1</v>
      </c>
      <c r="P2013" s="15">
        <v>77.900000000000006</v>
      </c>
      <c r="Q2013" s="15">
        <f t="shared" si="248"/>
        <v>1420.11</v>
      </c>
      <c r="R2013" s="15">
        <f t="shared" si="249"/>
        <v>779</v>
      </c>
      <c r="S2013" s="15">
        <f t="shared" si="250"/>
        <v>641.1099999999999</v>
      </c>
      <c r="T2013" s="17">
        <f t="shared" si="251"/>
        <v>0.4514509439409623</v>
      </c>
      <c r="U2013" s="18">
        <v>1</v>
      </c>
    </row>
    <row r="2014" spans="1:21" ht="15.6" x14ac:dyDescent="0.3">
      <c r="A2014" s="2">
        <v>4251</v>
      </c>
      <c r="B2014" s="3">
        <v>46294</v>
      </c>
      <c r="C2014" s="4">
        <f t="shared" si="252"/>
        <v>2026</v>
      </c>
      <c r="D2014" s="5">
        <f t="shared" si="253"/>
        <v>3</v>
      </c>
      <c r="E2014" s="4">
        <f t="shared" si="254"/>
        <v>9</v>
      </c>
      <c r="F2014" s="3" t="str">
        <f t="shared" si="255"/>
        <v>Sep</v>
      </c>
      <c r="G2014" s="4" t="s">
        <v>6</v>
      </c>
      <c r="H2014" s="4" t="s">
        <v>41</v>
      </c>
      <c r="I2014" s="4" t="s">
        <v>2</v>
      </c>
      <c r="J2014" s="4" t="s">
        <v>3</v>
      </c>
      <c r="K2014" s="4" t="s">
        <v>4</v>
      </c>
      <c r="L2014" s="4" t="s">
        <v>26</v>
      </c>
      <c r="M2014" s="6">
        <v>1</v>
      </c>
      <c r="N2014" s="7">
        <v>40.409999999999997</v>
      </c>
      <c r="O2014" s="8">
        <v>0.15</v>
      </c>
      <c r="P2014" s="7">
        <v>16.3</v>
      </c>
      <c r="Q2014" s="7">
        <f t="shared" si="248"/>
        <v>34.348499999999994</v>
      </c>
      <c r="R2014" s="7">
        <f t="shared" si="249"/>
        <v>16.3</v>
      </c>
      <c r="S2014" s="7">
        <f t="shared" si="250"/>
        <v>18.048499999999994</v>
      </c>
      <c r="T2014" s="9">
        <f t="shared" si="251"/>
        <v>0.52545234871974023</v>
      </c>
      <c r="U2014" s="10">
        <v>1</v>
      </c>
    </row>
    <row r="2015" spans="1:21" ht="15.6" x14ac:dyDescent="0.3">
      <c r="A2015" s="11">
        <v>4557</v>
      </c>
      <c r="B2015" s="12">
        <v>46294</v>
      </c>
      <c r="C2015" s="4">
        <f t="shared" si="252"/>
        <v>2026</v>
      </c>
      <c r="D2015" s="5">
        <f t="shared" si="253"/>
        <v>3</v>
      </c>
      <c r="E2015" s="4">
        <f t="shared" si="254"/>
        <v>9</v>
      </c>
      <c r="F2015" s="3" t="str">
        <f t="shared" si="255"/>
        <v>Sep</v>
      </c>
      <c r="G2015" s="13" t="s">
        <v>20</v>
      </c>
      <c r="H2015" s="13" t="s">
        <v>33</v>
      </c>
      <c r="I2015" s="13" t="s">
        <v>2</v>
      </c>
      <c r="J2015" s="13" t="s">
        <v>13</v>
      </c>
      <c r="K2015" s="13" t="s">
        <v>4</v>
      </c>
      <c r="L2015" s="13" t="s">
        <v>22</v>
      </c>
      <c r="M2015" s="14">
        <v>2</v>
      </c>
      <c r="N2015" s="15">
        <v>50.17</v>
      </c>
      <c r="O2015" s="16">
        <v>0.05</v>
      </c>
      <c r="P2015" s="15">
        <v>22.83</v>
      </c>
      <c r="Q2015" s="15">
        <f t="shared" si="248"/>
        <v>95.322999999999993</v>
      </c>
      <c r="R2015" s="15">
        <f t="shared" si="249"/>
        <v>45.66</v>
      </c>
      <c r="S2015" s="15">
        <f t="shared" si="250"/>
        <v>49.662999999999997</v>
      </c>
      <c r="T2015" s="17">
        <f t="shared" si="251"/>
        <v>0.52099703114673268</v>
      </c>
      <c r="U2015" s="18">
        <v>1</v>
      </c>
    </row>
    <row r="2016" spans="1:21" ht="15.6" x14ac:dyDescent="0.3">
      <c r="A2016" s="2">
        <v>4811</v>
      </c>
      <c r="B2016" s="3">
        <v>46294</v>
      </c>
      <c r="C2016" s="4">
        <f t="shared" si="252"/>
        <v>2026</v>
      </c>
      <c r="D2016" s="5">
        <f t="shared" si="253"/>
        <v>3</v>
      </c>
      <c r="E2016" s="4">
        <f t="shared" si="254"/>
        <v>9</v>
      </c>
      <c r="F2016" s="3" t="str">
        <f t="shared" si="255"/>
        <v>Sep</v>
      </c>
      <c r="G2016" s="4" t="s">
        <v>6</v>
      </c>
      <c r="H2016" s="4" t="s">
        <v>49</v>
      </c>
      <c r="I2016" s="4" t="s">
        <v>2</v>
      </c>
      <c r="J2016" s="4" t="s">
        <v>13</v>
      </c>
      <c r="K2016" s="4" t="s">
        <v>9</v>
      </c>
      <c r="L2016" s="4" t="s">
        <v>37</v>
      </c>
      <c r="M2016" s="6">
        <v>1</v>
      </c>
      <c r="N2016" s="7">
        <v>155.55000000000001</v>
      </c>
      <c r="O2016" s="8">
        <v>0.1</v>
      </c>
      <c r="P2016" s="7">
        <v>79.2</v>
      </c>
      <c r="Q2016" s="7">
        <f t="shared" si="248"/>
        <v>139.995</v>
      </c>
      <c r="R2016" s="7">
        <f t="shared" si="249"/>
        <v>79.2</v>
      </c>
      <c r="S2016" s="7">
        <f t="shared" si="250"/>
        <v>60.795000000000002</v>
      </c>
      <c r="T2016" s="9">
        <f t="shared" si="251"/>
        <v>0.43426550948248149</v>
      </c>
      <c r="U2016" s="10">
        <v>1</v>
      </c>
    </row>
    <row r="2017" spans="1:21" ht="15.6" x14ac:dyDescent="0.3">
      <c r="A2017" s="11">
        <v>306</v>
      </c>
      <c r="B2017" s="12">
        <v>46295</v>
      </c>
      <c r="C2017" s="4">
        <f t="shared" si="252"/>
        <v>2026</v>
      </c>
      <c r="D2017" s="5">
        <f t="shared" si="253"/>
        <v>3</v>
      </c>
      <c r="E2017" s="4">
        <f t="shared" si="254"/>
        <v>9</v>
      </c>
      <c r="F2017" s="3" t="str">
        <f t="shared" si="255"/>
        <v>Sep</v>
      </c>
      <c r="G2017" s="13" t="s">
        <v>11</v>
      </c>
      <c r="H2017" s="13" t="s">
        <v>39</v>
      </c>
      <c r="I2017" s="13" t="s">
        <v>19</v>
      </c>
      <c r="J2017" s="13" t="s">
        <v>16</v>
      </c>
      <c r="K2017" s="13" t="s">
        <v>4</v>
      </c>
      <c r="L2017" s="13" t="s">
        <v>22</v>
      </c>
      <c r="M2017" s="14">
        <v>1</v>
      </c>
      <c r="N2017" s="15">
        <v>51.81</v>
      </c>
      <c r="O2017" s="16">
        <v>0.1</v>
      </c>
      <c r="P2017" s="15">
        <v>22.65</v>
      </c>
      <c r="Q2017" s="15">
        <f t="shared" si="248"/>
        <v>46.629000000000005</v>
      </c>
      <c r="R2017" s="15">
        <f t="shared" si="249"/>
        <v>22.65</v>
      </c>
      <c r="S2017" s="15">
        <f t="shared" si="250"/>
        <v>23.979000000000006</v>
      </c>
      <c r="T2017" s="17">
        <f t="shared" si="251"/>
        <v>0.51425078813613856</v>
      </c>
      <c r="U2017" s="18">
        <v>1</v>
      </c>
    </row>
    <row r="2018" spans="1:21" ht="15.6" x14ac:dyDescent="0.3">
      <c r="A2018" s="2">
        <v>1158</v>
      </c>
      <c r="B2018" s="3">
        <v>46295</v>
      </c>
      <c r="C2018" s="4">
        <f t="shared" si="252"/>
        <v>2026</v>
      </c>
      <c r="D2018" s="5">
        <f t="shared" si="253"/>
        <v>3</v>
      </c>
      <c r="E2018" s="4">
        <f t="shared" si="254"/>
        <v>9</v>
      </c>
      <c r="F2018" s="3" t="str">
        <f t="shared" si="255"/>
        <v>Sep</v>
      </c>
      <c r="G2018" s="4" t="s">
        <v>0</v>
      </c>
      <c r="H2018" s="4" t="s">
        <v>36</v>
      </c>
      <c r="I2018" s="4" t="s">
        <v>19</v>
      </c>
      <c r="J2018" s="4" t="s">
        <v>3</v>
      </c>
      <c r="K2018" s="4" t="s">
        <v>34</v>
      </c>
      <c r="L2018" s="4" t="s">
        <v>35</v>
      </c>
      <c r="M2018" s="6">
        <v>1</v>
      </c>
      <c r="N2018" s="7">
        <v>40.61</v>
      </c>
      <c r="O2018" s="8">
        <v>0.1</v>
      </c>
      <c r="P2018" s="7">
        <v>14.28</v>
      </c>
      <c r="Q2018" s="7">
        <f t="shared" si="248"/>
        <v>36.548999999999999</v>
      </c>
      <c r="R2018" s="7">
        <f t="shared" si="249"/>
        <v>14.28</v>
      </c>
      <c r="S2018" s="7">
        <f t="shared" si="250"/>
        <v>22.268999999999998</v>
      </c>
      <c r="T2018" s="9">
        <f t="shared" si="251"/>
        <v>0.60929163588607071</v>
      </c>
      <c r="U2018" s="10">
        <v>1</v>
      </c>
    </row>
    <row r="2019" spans="1:21" ht="15.6" x14ac:dyDescent="0.3">
      <c r="A2019" s="11">
        <v>1639</v>
      </c>
      <c r="B2019" s="12">
        <v>46295</v>
      </c>
      <c r="C2019" s="4">
        <f t="shared" si="252"/>
        <v>2026</v>
      </c>
      <c r="D2019" s="5">
        <f t="shared" si="253"/>
        <v>3</v>
      </c>
      <c r="E2019" s="4">
        <f t="shared" si="254"/>
        <v>9</v>
      </c>
      <c r="F2019" s="3" t="str">
        <f t="shared" si="255"/>
        <v>Sep</v>
      </c>
      <c r="G2019" s="13" t="s">
        <v>11</v>
      </c>
      <c r="H2019" s="13" t="s">
        <v>12</v>
      </c>
      <c r="I2019" s="13" t="s">
        <v>19</v>
      </c>
      <c r="J2019" s="13" t="s">
        <v>16</v>
      </c>
      <c r="K2019" s="13" t="s">
        <v>9</v>
      </c>
      <c r="L2019" s="13" t="s">
        <v>17</v>
      </c>
      <c r="M2019" s="14">
        <v>1</v>
      </c>
      <c r="N2019" s="15">
        <v>140.78</v>
      </c>
      <c r="O2019" s="16">
        <v>0.05</v>
      </c>
      <c r="P2019" s="15">
        <v>80.8</v>
      </c>
      <c r="Q2019" s="15">
        <f t="shared" si="248"/>
        <v>133.74099999999999</v>
      </c>
      <c r="R2019" s="15">
        <f t="shared" si="249"/>
        <v>80.8</v>
      </c>
      <c r="S2019" s="15">
        <f t="shared" si="250"/>
        <v>52.940999999999988</v>
      </c>
      <c r="T2019" s="17">
        <f t="shared" si="251"/>
        <v>0.39584719719457756</v>
      </c>
      <c r="U2019" s="18">
        <v>1</v>
      </c>
    </row>
    <row r="2020" spans="1:21" ht="15.6" x14ac:dyDescent="0.3">
      <c r="A2020" s="2">
        <v>2247</v>
      </c>
      <c r="B2020" s="3">
        <v>46295</v>
      </c>
      <c r="C2020" s="4">
        <f t="shared" si="252"/>
        <v>2026</v>
      </c>
      <c r="D2020" s="5">
        <f t="shared" si="253"/>
        <v>3</v>
      </c>
      <c r="E2020" s="4">
        <f t="shared" si="254"/>
        <v>9</v>
      </c>
      <c r="F2020" s="3" t="str">
        <f t="shared" si="255"/>
        <v>Sep</v>
      </c>
      <c r="G2020" s="4" t="s">
        <v>6</v>
      </c>
      <c r="H2020" s="4" t="s">
        <v>27</v>
      </c>
      <c r="I2020" s="4" t="s">
        <v>19</v>
      </c>
      <c r="J2020" s="4" t="s">
        <v>16</v>
      </c>
      <c r="K2020" s="4" t="s">
        <v>14</v>
      </c>
      <c r="L2020" s="4" t="s">
        <v>48</v>
      </c>
      <c r="M2020" s="6">
        <v>1</v>
      </c>
      <c r="N2020" s="7">
        <v>163.13999999999999</v>
      </c>
      <c r="O2020" s="8">
        <v>0</v>
      </c>
      <c r="P2020" s="7">
        <v>87.53</v>
      </c>
      <c r="Q2020" s="7">
        <f t="shared" si="248"/>
        <v>163.13999999999999</v>
      </c>
      <c r="R2020" s="7">
        <f t="shared" si="249"/>
        <v>87.53</v>
      </c>
      <c r="S2020" s="7">
        <f t="shared" si="250"/>
        <v>75.609999999999985</v>
      </c>
      <c r="T2020" s="9">
        <f t="shared" si="251"/>
        <v>0.4634669608924849</v>
      </c>
      <c r="U2020" s="10">
        <v>1</v>
      </c>
    </row>
    <row r="2021" spans="1:21" ht="15.6" x14ac:dyDescent="0.3">
      <c r="A2021" s="11">
        <v>3119</v>
      </c>
      <c r="B2021" s="12">
        <v>46295</v>
      </c>
      <c r="C2021" s="4">
        <f t="shared" si="252"/>
        <v>2026</v>
      </c>
      <c r="D2021" s="5">
        <f t="shared" si="253"/>
        <v>3</v>
      </c>
      <c r="E2021" s="4">
        <f t="shared" si="254"/>
        <v>9</v>
      </c>
      <c r="F2021" s="3" t="str">
        <f t="shared" si="255"/>
        <v>Sep</v>
      </c>
      <c r="G2021" s="13" t="s">
        <v>20</v>
      </c>
      <c r="H2021" s="13" t="s">
        <v>21</v>
      </c>
      <c r="I2021" s="13" t="s">
        <v>19</v>
      </c>
      <c r="J2021" s="13" t="s">
        <v>3</v>
      </c>
      <c r="K2021" s="13" t="s">
        <v>9</v>
      </c>
      <c r="L2021" s="13" t="s">
        <v>46</v>
      </c>
      <c r="M2021" s="14">
        <v>1</v>
      </c>
      <c r="N2021" s="15">
        <v>70.91</v>
      </c>
      <c r="O2021" s="16">
        <v>0</v>
      </c>
      <c r="P2021" s="15">
        <v>31.73</v>
      </c>
      <c r="Q2021" s="15">
        <f t="shared" si="248"/>
        <v>70.91</v>
      </c>
      <c r="R2021" s="15">
        <f t="shared" si="249"/>
        <v>31.73</v>
      </c>
      <c r="S2021" s="15">
        <f t="shared" si="250"/>
        <v>39.179999999999993</v>
      </c>
      <c r="T2021" s="17">
        <f t="shared" si="251"/>
        <v>0.55253137780284856</v>
      </c>
      <c r="U2021" s="18">
        <v>1</v>
      </c>
    </row>
    <row r="2022" spans="1:21" ht="15.6" x14ac:dyDescent="0.3">
      <c r="A2022" s="2">
        <v>3267</v>
      </c>
      <c r="B2022" s="3">
        <v>46295</v>
      </c>
      <c r="C2022" s="4">
        <f t="shared" si="252"/>
        <v>2026</v>
      </c>
      <c r="D2022" s="5">
        <f t="shared" si="253"/>
        <v>3</v>
      </c>
      <c r="E2022" s="4">
        <f t="shared" si="254"/>
        <v>9</v>
      </c>
      <c r="F2022" s="3" t="str">
        <f t="shared" si="255"/>
        <v>Sep</v>
      </c>
      <c r="G2022" s="4" t="s">
        <v>20</v>
      </c>
      <c r="H2022" s="4" t="s">
        <v>47</v>
      </c>
      <c r="I2022" s="4" t="s">
        <v>28</v>
      </c>
      <c r="J2022" s="4" t="s">
        <v>3</v>
      </c>
      <c r="K2022" s="4" t="s">
        <v>4</v>
      </c>
      <c r="L2022" s="4" t="s">
        <v>5</v>
      </c>
      <c r="M2022" s="6">
        <v>2</v>
      </c>
      <c r="N2022" s="7">
        <v>81.99</v>
      </c>
      <c r="O2022" s="8">
        <v>0</v>
      </c>
      <c r="P2022" s="7">
        <v>43.95</v>
      </c>
      <c r="Q2022" s="7">
        <f t="shared" si="248"/>
        <v>163.98</v>
      </c>
      <c r="R2022" s="7">
        <f t="shared" si="249"/>
        <v>87.9</v>
      </c>
      <c r="S2022" s="7">
        <f t="shared" si="250"/>
        <v>76.079999999999984</v>
      </c>
      <c r="T2022" s="9">
        <f t="shared" si="251"/>
        <v>0.46395901939260881</v>
      </c>
      <c r="U2022" s="10">
        <v>1</v>
      </c>
    </row>
    <row r="2023" spans="1:21" ht="15.6" x14ac:dyDescent="0.3">
      <c r="A2023" s="11">
        <v>3382</v>
      </c>
      <c r="B2023" s="12">
        <v>46295</v>
      </c>
      <c r="C2023" s="4">
        <f t="shared" si="252"/>
        <v>2026</v>
      </c>
      <c r="D2023" s="5">
        <f t="shared" si="253"/>
        <v>3</v>
      </c>
      <c r="E2023" s="4">
        <f t="shared" si="254"/>
        <v>9</v>
      </c>
      <c r="F2023" s="3" t="str">
        <f t="shared" si="255"/>
        <v>Sep</v>
      </c>
      <c r="G2023" s="13" t="s">
        <v>20</v>
      </c>
      <c r="H2023" s="13" t="s">
        <v>21</v>
      </c>
      <c r="I2023" s="13" t="s">
        <v>28</v>
      </c>
      <c r="J2023" s="13" t="s">
        <v>13</v>
      </c>
      <c r="K2023" s="13" t="s">
        <v>4</v>
      </c>
      <c r="L2023" s="13" t="s">
        <v>5</v>
      </c>
      <c r="M2023" s="14">
        <v>2</v>
      </c>
      <c r="N2023" s="15">
        <v>81.13</v>
      </c>
      <c r="O2023" s="16">
        <v>0</v>
      </c>
      <c r="P2023" s="15">
        <v>43.7</v>
      </c>
      <c r="Q2023" s="15">
        <f t="shared" si="248"/>
        <v>162.26</v>
      </c>
      <c r="R2023" s="15">
        <f t="shared" si="249"/>
        <v>87.4</v>
      </c>
      <c r="S2023" s="15">
        <f t="shared" si="250"/>
        <v>74.859999999999985</v>
      </c>
      <c r="T2023" s="17">
        <f t="shared" si="251"/>
        <v>0.46135831381733017</v>
      </c>
      <c r="U2023" s="18">
        <v>1</v>
      </c>
    </row>
    <row r="2024" spans="1:21" ht="15.6" x14ac:dyDescent="0.3">
      <c r="A2024" s="2">
        <v>3814</v>
      </c>
      <c r="B2024" s="3">
        <v>46295</v>
      </c>
      <c r="C2024" s="4">
        <f t="shared" si="252"/>
        <v>2026</v>
      </c>
      <c r="D2024" s="5">
        <f t="shared" si="253"/>
        <v>3</v>
      </c>
      <c r="E2024" s="4">
        <f t="shared" si="254"/>
        <v>9</v>
      </c>
      <c r="F2024" s="3" t="str">
        <f t="shared" si="255"/>
        <v>Sep</v>
      </c>
      <c r="G2024" s="4" t="s">
        <v>6</v>
      </c>
      <c r="H2024" s="4" t="s">
        <v>43</v>
      </c>
      <c r="I2024" s="4" t="s">
        <v>8</v>
      </c>
      <c r="J2024" s="4" t="s">
        <v>3</v>
      </c>
      <c r="K2024" s="4" t="s">
        <v>9</v>
      </c>
      <c r="L2024" s="4" t="s">
        <v>17</v>
      </c>
      <c r="M2024" s="6">
        <v>5</v>
      </c>
      <c r="N2024" s="7">
        <v>141.08000000000001</v>
      </c>
      <c r="O2024" s="8">
        <v>0.05</v>
      </c>
      <c r="P2024" s="7">
        <v>78.23</v>
      </c>
      <c r="Q2024" s="7">
        <f t="shared" si="248"/>
        <v>670.13000000000011</v>
      </c>
      <c r="R2024" s="7">
        <f t="shared" si="249"/>
        <v>391.15000000000003</v>
      </c>
      <c r="S2024" s="7">
        <f t="shared" si="250"/>
        <v>278.98000000000008</v>
      </c>
      <c r="T2024" s="9">
        <f t="shared" si="251"/>
        <v>0.4163072836613792</v>
      </c>
      <c r="U2024" s="10">
        <v>1</v>
      </c>
    </row>
    <row r="2025" spans="1:21" ht="15.6" x14ac:dyDescent="0.3">
      <c r="A2025" s="11">
        <v>3818</v>
      </c>
      <c r="B2025" s="12">
        <v>46295</v>
      </c>
      <c r="C2025" s="4">
        <f t="shared" si="252"/>
        <v>2026</v>
      </c>
      <c r="D2025" s="5">
        <f t="shared" si="253"/>
        <v>3</v>
      </c>
      <c r="E2025" s="4">
        <f t="shared" si="254"/>
        <v>9</v>
      </c>
      <c r="F2025" s="3" t="str">
        <f t="shared" si="255"/>
        <v>Sep</v>
      </c>
      <c r="G2025" s="13" t="s">
        <v>0</v>
      </c>
      <c r="H2025" s="13" t="s">
        <v>50</v>
      </c>
      <c r="I2025" s="13" t="s">
        <v>2</v>
      </c>
      <c r="J2025" s="13" t="s">
        <v>3</v>
      </c>
      <c r="K2025" s="13" t="s">
        <v>14</v>
      </c>
      <c r="L2025" s="13" t="s">
        <v>15</v>
      </c>
      <c r="M2025" s="14">
        <v>5</v>
      </c>
      <c r="N2025" s="15">
        <v>36.18</v>
      </c>
      <c r="O2025" s="16">
        <v>0</v>
      </c>
      <c r="P2025" s="15">
        <v>13.66</v>
      </c>
      <c r="Q2025" s="15">
        <f t="shared" si="248"/>
        <v>180.9</v>
      </c>
      <c r="R2025" s="15">
        <f t="shared" si="249"/>
        <v>68.3</v>
      </c>
      <c r="S2025" s="15">
        <f t="shared" si="250"/>
        <v>112.60000000000001</v>
      </c>
      <c r="T2025" s="17">
        <f t="shared" si="251"/>
        <v>0.62244333886124936</v>
      </c>
      <c r="U2025" s="18">
        <v>1</v>
      </c>
    </row>
    <row r="2026" spans="1:21" ht="15.6" x14ac:dyDescent="0.3">
      <c r="A2026" s="2">
        <v>4347</v>
      </c>
      <c r="B2026" s="3">
        <v>46295</v>
      </c>
      <c r="C2026" s="4">
        <f t="shared" si="252"/>
        <v>2026</v>
      </c>
      <c r="D2026" s="5">
        <f t="shared" si="253"/>
        <v>3</v>
      </c>
      <c r="E2026" s="4">
        <f t="shared" si="254"/>
        <v>9</v>
      </c>
      <c r="F2026" s="3" t="str">
        <f t="shared" si="255"/>
        <v>Sep</v>
      </c>
      <c r="G2026" s="4" t="s">
        <v>20</v>
      </c>
      <c r="H2026" s="4" t="s">
        <v>47</v>
      </c>
      <c r="I2026" s="4" t="s">
        <v>28</v>
      </c>
      <c r="J2026" s="4" t="s">
        <v>13</v>
      </c>
      <c r="K2026" s="4" t="s">
        <v>4</v>
      </c>
      <c r="L2026" s="4" t="s">
        <v>5</v>
      </c>
      <c r="M2026" s="6">
        <v>1</v>
      </c>
      <c r="N2026" s="7">
        <v>81.06</v>
      </c>
      <c r="O2026" s="8">
        <v>0.05</v>
      </c>
      <c r="P2026" s="7">
        <v>43.54</v>
      </c>
      <c r="Q2026" s="7">
        <f t="shared" si="248"/>
        <v>77.007000000000005</v>
      </c>
      <c r="R2026" s="7">
        <f t="shared" si="249"/>
        <v>43.54</v>
      </c>
      <c r="S2026" s="7">
        <f t="shared" si="250"/>
        <v>33.467000000000006</v>
      </c>
      <c r="T2026" s="9">
        <f t="shared" si="251"/>
        <v>0.434596854831379</v>
      </c>
      <c r="U2026" s="10">
        <v>1</v>
      </c>
    </row>
    <row r="2027" spans="1:21" ht="15.6" x14ac:dyDescent="0.3">
      <c r="A2027" s="11">
        <v>4646</v>
      </c>
      <c r="B2027" s="12">
        <v>46295</v>
      </c>
      <c r="C2027" s="4">
        <f t="shared" si="252"/>
        <v>2026</v>
      </c>
      <c r="D2027" s="5">
        <f t="shared" si="253"/>
        <v>3</v>
      </c>
      <c r="E2027" s="4">
        <f t="shared" si="254"/>
        <v>9</v>
      </c>
      <c r="F2027" s="3" t="str">
        <f t="shared" si="255"/>
        <v>Sep</v>
      </c>
      <c r="G2027" s="13" t="s">
        <v>11</v>
      </c>
      <c r="H2027" s="13" t="s">
        <v>18</v>
      </c>
      <c r="I2027" s="13" t="s">
        <v>2</v>
      </c>
      <c r="J2027" s="13" t="s">
        <v>16</v>
      </c>
      <c r="K2027" s="13" t="s">
        <v>34</v>
      </c>
      <c r="L2027" s="13" t="s">
        <v>45</v>
      </c>
      <c r="M2027" s="14">
        <v>1</v>
      </c>
      <c r="N2027" s="15">
        <v>49.51</v>
      </c>
      <c r="O2027" s="16">
        <v>0.15</v>
      </c>
      <c r="P2027" s="15">
        <v>21.4</v>
      </c>
      <c r="Q2027" s="15">
        <f t="shared" si="248"/>
        <v>42.083499999999994</v>
      </c>
      <c r="R2027" s="15">
        <f t="shared" si="249"/>
        <v>21.4</v>
      </c>
      <c r="S2027" s="15">
        <f t="shared" si="250"/>
        <v>20.683499999999995</v>
      </c>
      <c r="T2027" s="17">
        <f t="shared" si="251"/>
        <v>0.49148716242707946</v>
      </c>
      <c r="U2027" s="18">
        <v>1</v>
      </c>
    </row>
    <row r="2028" spans="1:21" ht="15.6" x14ac:dyDescent="0.3">
      <c r="A2028" s="2">
        <v>5102</v>
      </c>
      <c r="B2028" s="3">
        <v>46295</v>
      </c>
      <c r="C2028" s="4">
        <f t="shared" si="252"/>
        <v>2026</v>
      </c>
      <c r="D2028" s="5">
        <f t="shared" si="253"/>
        <v>3</v>
      </c>
      <c r="E2028" s="4">
        <f t="shared" si="254"/>
        <v>9</v>
      </c>
      <c r="F2028" s="3" t="str">
        <f t="shared" si="255"/>
        <v>Sep</v>
      </c>
      <c r="G2028" s="4" t="s">
        <v>6</v>
      </c>
      <c r="H2028" s="4" t="s">
        <v>49</v>
      </c>
      <c r="I2028" s="4" t="s">
        <v>2</v>
      </c>
      <c r="J2028" s="4" t="s">
        <v>13</v>
      </c>
      <c r="K2028" s="4" t="s">
        <v>23</v>
      </c>
      <c r="L2028" s="4" t="s">
        <v>29</v>
      </c>
      <c r="M2028" s="6">
        <v>1</v>
      </c>
      <c r="N2028" s="7">
        <v>196.74</v>
      </c>
      <c r="O2028" s="8">
        <v>0.15</v>
      </c>
      <c r="P2028" s="7">
        <v>102.01</v>
      </c>
      <c r="Q2028" s="7">
        <f t="shared" si="248"/>
        <v>167.22900000000001</v>
      </c>
      <c r="R2028" s="7">
        <f t="shared" si="249"/>
        <v>102.01</v>
      </c>
      <c r="S2028" s="7">
        <f t="shared" si="250"/>
        <v>65.219000000000008</v>
      </c>
      <c r="T2028" s="9">
        <f t="shared" si="251"/>
        <v>0.38999814625453721</v>
      </c>
      <c r="U2028" s="10">
        <v>1</v>
      </c>
    </row>
    <row r="2029" spans="1:21" ht="15.6" x14ac:dyDescent="0.3">
      <c r="A2029" s="11">
        <v>5152</v>
      </c>
      <c r="B2029" s="12">
        <v>46295</v>
      </c>
      <c r="C2029" s="4">
        <f t="shared" si="252"/>
        <v>2026</v>
      </c>
      <c r="D2029" s="5">
        <f t="shared" si="253"/>
        <v>3</v>
      </c>
      <c r="E2029" s="4">
        <f t="shared" si="254"/>
        <v>9</v>
      </c>
      <c r="F2029" s="3" t="str">
        <f t="shared" si="255"/>
        <v>Sep</v>
      </c>
      <c r="G2029" s="13" t="s">
        <v>20</v>
      </c>
      <c r="H2029" s="13" t="s">
        <v>47</v>
      </c>
      <c r="I2029" s="13" t="s">
        <v>2</v>
      </c>
      <c r="J2029" s="13" t="s">
        <v>13</v>
      </c>
      <c r="K2029" s="13" t="s">
        <v>9</v>
      </c>
      <c r="L2029" s="13" t="s">
        <v>10</v>
      </c>
      <c r="M2029" s="14">
        <v>2</v>
      </c>
      <c r="N2029" s="15">
        <v>91.78</v>
      </c>
      <c r="O2029" s="16">
        <v>0.1</v>
      </c>
      <c r="P2029" s="15">
        <v>45.51</v>
      </c>
      <c r="Q2029" s="15">
        <f t="shared" si="248"/>
        <v>165.20400000000001</v>
      </c>
      <c r="R2029" s="15">
        <f t="shared" si="249"/>
        <v>91.02</v>
      </c>
      <c r="S2029" s="15">
        <f t="shared" si="250"/>
        <v>74.184000000000012</v>
      </c>
      <c r="T2029" s="17">
        <f t="shared" si="251"/>
        <v>0.44904481731677204</v>
      </c>
      <c r="U2029" s="18">
        <v>1</v>
      </c>
    </row>
    <row r="2030" spans="1:21" ht="15.6" x14ac:dyDescent="0.3">
      <c r="A2030" s="2">
        <v>151</v>
      </c>
      <c r="B2030" s="3">
        <v>46296</v>
      </c>
      <c r="C2030" s="4">
        <f t="shared" si="252"/>
        <v>2026</v>
      </c>
      <c r="D2030" s="5">
        <f t="shared" si="253"/>
        <v>4</v>
      </c>
      <c r="E2030" s="4">
        <f t="shared" si="254"/>
        <v>10</v>
      </c>
      <c r="F2030" s="3" t="str">
        <f t="shared" si="255"/>
        <v>Oct</v>
      </c>
      <c r="G2030" s="4" t="s">
        <v>11</v>
      </c>
      <c r="H2030" s="4" t="s">
        <v>39</v>
      </c>
      <c r="I2030" s="4" t="s">
        <v>2</v>
      </c>
      <c r="J2030" s="4" t="s">
        <v>13</v>
      </c>
      <c r="K2030" s="4" t="s">
        <v>9</v>
      </c>
      <c r="L2030" s="4" t="s">
        <v>17</v>
      </c>
      <c r="M2030" s="6">
        <v>5</v>
      </c>
      <c r="N2030" s="7">
        <v>146.69</v>
      </c>
      <c r="O2030" s="8">
        <v>0</v>
      </c>
      <c r="P2030" s="7">
        <v>79</v>
      </c>
      <c r="Q2030" s="7">
        <f t="shared" si="248"/>
        <v>733.45</v>
      </c>
      <c r="R2030" s="7">
        <f t="shared" si="249"/>
        <v>395</v>
      </c>
      <c r="S2030" s="7">
        <f t="shared" si="250"/>
        <v>338.45000000000005</v>
      </c>
      <c r="T2030" s="9">
        <f t="shared" si="251"/>
        <v>0.46144931488172342</v>
      </c>
      <c r="U2030" s="10">
        <v>1</v>
      </c>
    </row>
    <row r="2031" spans="1:21" ht="15.6" x14ac:dyDescent="0.3">
      <c r="A2031" s="11">
        <v>1292</v>
      </c>
      <c r="B2031" s="12">
        <v>46296</v>
      </c>
      <c r="C2031" s="4">
        <f t="shared" si="252"/>
        <v>2026</v>
      </c>
      <c r="D2031" s="5">
        <f t="shared" si="253"/>
        <v>4</v>
      </c>
      <c r="E2031" s="4">
        <f t="shared" si="254"/>
        <v>10</v>
      </c>
      <c r="F2031" s="3" t="str">
        <f t="shared" si="255"/>
        <v>Oct</v>
      </c>
      <c r="G2031" s="13" t="s">
        <v>0</v>
      </c>
      <c r="H2031" s="13" t="s">
        <v>36</v>
      </c>
      <c r="I2031" s="13" t="s">
        <v>19</v>
      </c>
      <c r="J2031" s="13" t="s">
        <v>13</v>
      </c>
      <c r="K2031" s="13" t="s">
        <v>23</v>
      </c>
      <c r="L2031" s="13" t="s">
        <v>40</v>
      </c>
      <c r="M2031" s="14">
        <v>1</v>
      </c>
      <c r="N2031" s="15">
        <v>79.81</v>
      </c>
      <c r="O2031" s="16">
        <v>0</v>
      </c>
      <c r="P2031" s="15">
        <v>39.08</v>
      </c>
      <c r="Q2031" s="15">
        <f t="shared" si="248"/>
        <v>79.81</v>
      </c>
      <c r="R2031" s="15">
        <f t="shared" si="249"/>
        <v>39.08</v>
      </c>
      <c r="S2031" s="15">
        <f t="shared" si="250"/>
        <v>40.730000000000004</v>
      </c>
      <c r="T2031" s="17">
        <f t="shared" si="251"/>
        <v>0.5103370504949255</v>
      </c>
      <c r="U2031" s="18">
        <v>1</v>
      </c>
    </row>
    <row r="2032" spans="1:21" ht="15.6" x14ac:dyDescent="0.3">
      <c r="A2032" s="2">
        <v>1862</v>
      </c>
      <c r="B2032" s="3">
        <v>46296</v>
      </c>
      <c r="C2032" s="4">
        <f t="shared" si="252"/>
        <v>2026</v>
      </c>
      <c r="D2032" s="5">
        <f t="shared" si="253"/>
        <v>4</v>
      </c>
      <c r="E2032" s="4">
        <f t="shared" si="254"/>
        <v>10</v>
      </c>
      <c r="F2032" s="3" t="str">
        <f t="shared" si="255"/>
        <v>Oct</v>
      </c>
      <c r="G2032" s="4" t="s">
        <v>20</v>
      </c>
      <c r="H2032" s="4" t="s">
        <v>33</v>
      </c>
      <c r="I2032" s="4" t="s">
        <v>2</v>
      </c>
      <c r="J2032" s="4" t="s">
        <v>13</v>
      </c>
      <c r="K2032" s="4" t="s">
        <v>23</v>
      </c>
      <c r="L2032" s="4" t="s">
        <v>51</v>
      </c>
      <c r="M2032" s="6">
        <v>5</v>
      </c>
      <c r="N2032" s="7">
        <v>121.63</v>
      </c>
      <c r="O2032" s="8">
        <v>0.05</v>
      </c>
      <c r="P2032" s="7">
        <v>61.7</v>
      </c>
      <c r="Q2032" s="7">
        <f t="shared" si="248"/>
        <v>577.74249999999995</v>
      </c>
      <c r="R2032" s="7">
        <f t="shared" si="249"/>
        <v>308.5</v>
      </c>
      <c r="S2032" s="7">
        <f t="shared" si="250"/>
        <v>269.24249999999995</v>
      </c>
      <c r="T2032" s="9">
        <f t="shared" si="251"/>
        <v>0.46602508903187834</v>
      </c>
      <c r="U2032" s="10">
        <v>1</v>
      </c>
    </row>
    <row r="2033" spans="1:21" ht="15.6" x14ac:dyDescent="0.3">
      <c r="A2033" s="11">
        <v>2569</v>
      </c>
      <c r="B2033" s="12">
        <v>46296</v>
      </c>
      <c r="C2033" s="4">
        <f t="shared" si="252"/>
        <v>2026</v>
      </c>
      <c r="D2033" s="5">
        <f t="shared" si="253"/>
        <v>4</v>
      </c>
      <c r="E2033" s="4">
        <f t="shared" si="254"/>
        <v>10</v>
      </c>
      <c r="F2033" s="3" t="str">
        <f t="shared" si="255"/>
        <v>Oct</v>
      </c>
      <c r="G2033" s="13" t="s">
        <v>20</v>
      </c>
      <c r="H2033" s="13" t="s">
        <v>47</v>
      </c>
      <c r="I2033" s="13" t="s">
        <v>8</v>
      </c>
      <c r="J2033" s="13" t="s">
        <v>16</v>
      </c>
      <c r="K2033" s="13" t="s">
        <v>4</v>
      </c>
      <c r="L2033" s="13" t="s">
        <v>22</v>
      </c>
      <c r="M2033" s="14">
        <v>10</v>
      </c>
      <c r="N2033" s="15">
        <v>50.42</v>
      </c>
      <c r="O2033" s="16">
        <v>0.05</v>
      </c>
      <c r="P2033" s="15">
        <v>22.5</v>
      </c>
      <c r="Q2033" s="15">
        <f t="shared" si="248"/>
        <v>478.99</v>
      </c>
      <c r="R2033" s="15">
        <f t="shared" si="249"/>
        <v>225</v>
      </c>
      <c r="S2033" s="15">
        <f t="shared" si="250"/>
        <v>253.99</v>
      </c>
      <c r="T2033" s="17">
        <f t="shared" si="251"/>
        <v>0.53026159210004387</v>
      </c>
      <c r="U2033" s="18">
        <v>1</v>
      </c>
    </row>
    <row r="2034" spans="1:21" ht="15.6" x14ac:dyDescent="0.3">
      <c r="A2034" s="2">
        <v>3333</v>
      </c>
      <c r="B2034" s="3">
        <v>46296</v>
      </c>
      <c r="C2034" s="4">
        <f t="shared" si="252"/>
        <v>2026</v>
      </c>
      <c r="D2034" s="5">
        <f t="shared" si="253"/>
        <v>4</v>
      </c>
      <c r="E2034" s="4">
        <f t="shared" si="254"/>
        <v>10</v>
      </c>
      <c r="F2034" s="3" t="str">
        <f t="shared" si="255"/>
        <v>Oct</v>
      </c>
      <c r="G2034" s="4" t="s">
        <v>11</v>
      </c>
      <c r="H2034" s="4" t="s">
        <v>25</v>
      </c>
      <c r="I2034" s="4" t="s">
        <v>2</v>
      </c>
      <c r="J2034" s="4" t="s">
        <v>13</v>
      </c>
      <c r="K2034" s="4" t="s">
        <v>23</v>
      </c>
      <c r="L2034" s="4" t="s">
        <v>40</v>
      </c>
      <c r="M2034" s="6">
        <v>3</v>
      </c>
      <c r="N2034" s="7">
        <v>80.67</v>
      </c>
      <c r="O2034" s="8">
        <v>0</v>
      </c>
      <c r="P2034" s="7">
        <v>39.94</v>
      </c>
      <c r="Q2034" s="7">
        <f t="shared" si="248"/>
        <v>242.01</v>
      </c>
      <c r="R2034" s="7">
        <f t="shared" si="249"/>
        <v>119.82</v>
      </c>
      <c r="S2034" s="7">
        <f t="shared" si="250"/>
        <v>122.19</v>
      </c>
      <c r="T2034" s="9">
        <f t="shared" si="251"/>
        <v>0.50489649188050079</v>
      </c>
      <c r="U2034" s="10">
        <v>1</v>
      </c>
    </row>
    <row r="2035" spans="1:21" ht="15.6" x14ac:dyDescent="0.3">
      <c r="A2035" s="11">
        <v>3830</v>
      </c>
      <c r="B2035" s="12">
        <v>46296</v>
      </c>
      <c r="C2035" s="4">
        <f t="shared" si="252"/>
        <v>2026</v>
      </c>
      <c r="D2035" s="5">
        <f t="shared" si="253"/>
        <v>4</v>
      </c>
      <c r="E2035" s="4">
        <f t="shared" si="254"/>
        <v>10</v>
      </c>
      <c r="F2035" s="3" t="str">
        <f t="shared" si="255"/>
        <v>Oct</v>
      </c>
      <c r="G2035" s="13" t="s">
        <v>20</v>
      </c>
      <c r="H2035" s="13" t="s">
        <v>47</v>
      </c>
      <c r="I2035" s="13" t="s">
        <v>2</v>
      </c>
      <c r="J2035" s="13" t="s">
        <v>16</v>
      </c>
      <c r="K2035" s="13" t="s">
        <v>9</v>
      </c>
      <c r="L2035" s="13" t="s">
        <v>37</v>
      </c>
      <c r="M2035" s="14">
        <v>2</v>
      </c>
      <c r="N2035" s="15">
        <v>152.12</v>
      </c>
      <c r="O2035" s="16">
        <v>0</v>
      </c>
      <c r="P2035" s="15">
        <v>79.53</v>
      </c>
      <c r="Q2035" s="15">
        <f t="shared" si="248"/>
        <v>304.24</v>
      </c>
      <c r="R2035" s="15">
        <f t="shared" si="249"/>
        <v>159.06</v>
      </c>
      <c r="S2035" s="15">
        <f t="shared" si="250"/>
        <v>145.18</v>
      </c>
      <c r="T2035" s="17">
        <f t="shared" si="251"/>
        <v>0.47718906126742044</v>
      </c>
      <c r="U2035" s="18">
        <v>1</v>
      </c>
    </row>
    <row r="2036" spans="1:21" ht="15.6" x14ac:dyDescent="0.3">
      <c r="A2036" s="2">
        <v>4868</v>
      </c>
      <c r="B2036" s="3">
        <v>46296</v>
      </c>
      <c r="C2036" s="4">
        <f t="shared" si="252"/>
        <v>2026</v>
      </c>
      <c r="D2036" s="5">
        <f t="shared" si="253"/>
        <v>4</v>
      </c>
      <c r="E2036" s="4">
        <f t="shared" si="254"/>
        <v>10</v>
      </c>
      <c r="F2036" s="3" t="str">
        <f t="shared" si="255"/>
        <v>Oct</v>
      </c>
      <c r="G2036" s="4" t="s">
        <v>11</v>
      </c>
      <c r="H2036" s="4" t="s">
        <v>25</v>
      </c>
      <c r="I2036" s="4" t="s">
        <v>8</v>
      </c>
      <c r="J2036" s="4" t="s">
        <v>13</v>
      </c>
      <c r="K2036" s="4" t="s">
        <v>23</v>
      </c>
      <c r="L2036" s="4" t="s">
        <v>40</v>
      </c>
      <c r="M2036" s="6">
        <v>4</v>
      </c>
      <c r="N2036" s="7">
        <v>82.54</v>
      </c>
      <c r="O2036" s="8">
        <v>0.15</v>
      </c>
      <c r="P2036" s="7">
        <v>39.74</v>
      </c>
      <c r="Q2036" s="7">
        <f t="shared" si="248"/>
        <v>280.63600000000002</v>
      </c>
      <c r="R2036" s="7">
        <f t="shared" si="249"/>
        <v>158.96</v>
      </c>
      <c r="S2036" s="7">
        <f t="shared" si="250"/>
        <v>121.67600000000002</v>
      </c>
      <c r="T2036" s="9">
        <f t="shared" si="251"/>
        <v>0.43357231431462823</v>
      </c>
      <c r="U2036" s="10">
        <v>1</v>
      </c>
    </row>
    <row r="2037" spans="1:21" ht="15.6" x14ac:dyDescent="0.3">
      <c r="A2037" s="11">
        <v>2250</v>
      </c>
      <c r="B2037" s="12">
        <v>46297</v>
      </c>
      <c r="C2037" s="4">
        <f t="shared" si="252"/>
        <v>2026</v>
      </c>
      <c r="D2037" s="5">
        <f t="shared" si="253"/>
        <v>4</v>
      </c>
      <c r="E2037" s="4">
        <f t="shared" si="254"/>
        <v>10</v>
      </c>
      <c r="F2037" s="3" t="str">
        <f t="shared" si="255"/>
        <v>Oct</v>
      </c>
      <c r="G2037" s="13" t="s">
        <v>20</v>
      </c>
      <c r="H2037" s="13" t="s">
        <v>47</v>
      </c>
      <c r="I2037" s="13" t="s">
        <v>19</v>
      </c>
      <c r="J2037" s="13" t="s">
        <v>3</v>
      </c>
      <c r="K2037" s="13" t="s">
        <v>4</v>
      </c>
      <c r="L2037" s="13" t="s">
        <v>22</v>
      </c>
      <c r="M2037" s="14">
        <v>2</v>
      </c>
      <c r="N2037" s="15">
        <v>50.43</v>
      </c>
      <c r="O2037" s="16">
        <v>0</v>
      </c>
      <c r="P2037" s="15">
        <v>23.04</v>
      </c>
      <c r="Q2037" s="15">
        <f t="shared" si="248"/>
        <v>100.86</v>
      </c>
      <c r="R2037" s="15">
        <f t="shared" si="249"/>
        <v>46.08</v>
      </c>
      <c r="S2037" s="15">
        <f t="shared" si="250"/>
        <v>54.78</v>
      </c>
      <c r="T2037" s="17">
        <f t="shared" si="251"/>
        <v>0.54312908982748365</v>
      </c>
      <c r="U2037" s="18">
        <v>1</v>
      </c>
    </row>
    <row r="2038" spans="1:21" ht="15.6" x14ac:dyDescent="0.3">
      <c r="A2038" s="2">
        <v>2516</v>
      </c>
      <c r="B2038" s="3">
        <v>46297</v>
      </c>
      <c r="C2038" s="4">
        <f t="shared" si="252"/>
        <v>2026</v>
      </c>
      <c r="D2038" s="5">
        <f t="shared" si="253"/>
        <v>4</v>
      </c>
      <c r="E2038" s="4">
        <f t="shared" si="254"/>
        <v>10</v>
      </c>
      <c r="F2038" s="3" t="str">
        <f t="shared" si="255"/>
        <v>Oct</v>
      </c>
      <c r="G2038" s="4" t="s">
        <v>11</v>
      </c>
      <c r="H2038" s="4" t="s">
        <v>39</v>
      </c>
      <c r="I2038" s="4" t="s">
        <v>2</v>
      </c>
      <c r="J2038" s="4" t="s">
        <v>13</v>
      </c>
      <c r="K2038" s="4" t="s">
        <v>23</v>
      </c>
      <c r="L2038" s="4" t="s">
        <v>29</v>
      </c>
      <c r="M2038" s="6">
        <v>2</v>
      </c>
      <c r="N2038" s="7">
        <v>198.57</v>
      </c>
      <c r="O2038" s="8">
        <v>0.15</v>
      </c>
      <c r="P2038" s="7">
        <v>101.08</v>
      </c>
      <c r="Q2038" s="7">
        <f t="shared" si="248"/>
        <v>337.56899999999996</v>
      </c>
      <c r="R2038" s="7">
        <f t="shared" si="249"/>
        <v>202.16</v>
      </c>
      <c r="S2038" s="7">
        <f t="shared" si="250"/>
        <v>135.40899999999996</v>
      </c>
      <c r="T2038" s="9">
        <f t="shared" si="251"/>
        <v>0.4011298430839324</v>
      </c>
      <c r="U2038" s="10">
        <v>1</v>
      </c>
    </row>
    <row r="2039" spans="1:21" ht="15.6" x14ac:dyDescent="0.3">
      <c r="A2039" s="11">
        <v>809</v>
      </c>
      <c r="B2039" s="12">
        <v>46298</v>
      </c>
      <c r="C2039" s="4">
        <f t="shared" si="252"/>
        <v>2026</v>
      </c>
      <c r="D2039" s="5">
        <f t="shared" si="253"/>
        <v>4</v>
      </c>
      <c r="E2039" s="4">
        <f t="shared" si="254"/>
        <v>10</v>
      </c>
      <c r="F2039" s="3" t="str">
        <f t="shared" si="255"/>
        <v>Oct</v>
      </c>
      <c r="G2039" s="13" t="s">
        <v>20</v>
      </c>
      <c r="H2039" s="13" t="s">
        <v>33</v>
      </c>
      <c r="I2039" s="13" t="s">
        <v>2</v>
      </c>
      <c r="J2039" s="13" t="s">
        <v>13</v>
      </c>
      <c r="K2039" s="13" t="s">
        <v>34</v>
      </c>
      <c r="L2039" s="13" t="s">
        <v>35</v>
      </c>
      <c r="M2039" s="14">
        <v>2</v>
      </c>
      <c r="N2039" s="15">
        <v>41.06</v>
      </c>
      <c r="O2039" s="16">
        <v>0.05</v>
      </c>
      <c r="P2039" s="15">
        <v>14.54</v>
      </c>
      <c r="Q2039" s="15">
        <f t="shared" si="248"/>
        <v>78.013999999999996</v>
      </c>
      <c r="R2039" s="15">
        <f t="shared" si="249"/>
        <v>29.08</v>
      </c>
      <c r="S2039" s="15">
        <f t="shared" si="250"/>
        <v>48.933999999999997</v>
      </c>
      <c r="T2039" s="17">
        <f t="shared" si="251"/>
        <v>0.62724639167328944</v>
      </c>
      <c r="U2039" s="18">
        <v>1</v>
      </c>
    </row>
    <row r="2040" spans="1:21" ht="15.6" x14ac:dyDescent="0.3">
      <c r="A2040" s="2">
        <v>1852</v>
      </c>
      <c r="B2040" s="3">
        <v>46298</v>
      </c>
      <c r="C2040" s="4">
        <f t="shared" si="252"/>
        <v>2026</v>
      </c>
      <c r="D2040" s="5">
        <f t="shared" si="253"/>
        <v>4</v>
      </c>
      <c r="E2040" s="4">
        <f t="shared" si="254"/>
        <v>10</v>
      </c>
      <c r="F2040" s="3" t="str">
        <f t="shared" si="255"/>
        <v>Oct</v>
      </c>
      <c r="G2040" s="4" t="s">
        <v>6</v>
      </c>
      <c r="H2040" s="4" t="s">
        <v>43</v>
      </c>
      <c r="I2040" s="4" t="s">
        <v>8</v>
      </c>
      <c r="J2040" s="4" t="s">
        <v>16</v>
      </c>
      <c r="K2040" s="4" t="s">
        <v>14</v>
      </c>
      <c r="L2040" s="4" t="s">
        <v>48</v>
      </c>
      <c r="M2040" s="6">
        <v>4</v>
      </c>
      <c r="N2040" s="7">
        <v>162.19</v>
      </c>
      <c r="O2040" s="8">
        <v>0.15</v>
      </c>
      <c r="P2040" s="7">
        <v>89.81</v>
      </c>
      <c r="Q2040" s="7">
        <f t="shared" si="248"/>
        <v>551.44600000000003</v>
      </c>
      <c r="R2040" s="7">
        <f t="shared" si="249"/>
        <v>359.24</v>
      </c>
      <c r="S2040" s="7">
        <f t="shared" si="250"/>
        <v>192.20600000000002</v>
      </c>
      <c r="T2040" s="9">
        <f t="shared" si="251"/>
        <v>0.34854908730863948</v>
      </c>
      <c r="U2040" s="10">
        <v>1</v>
      </c>
    </row>
    <row r="2041" spans="1:21" ht="15.6" x14ac:dyDescent="0.3">
      <c r="A2041" s="11">
        <v>3627</v>
      </c>
      <c r="B2041" s="12">
        <v>46298</v>
      </c>
      <c r="C2041" s="4">
        <f t="shared" si="252"/>
        <v>2026</v>
      </c>
      <c r="D2041" s="5">
        <f t="shared" si="253"/>
        <v>4</v>
      </c>
      <c r="E2041" s="4">
        <f t="shared" si="254"/>
        <v>10</v>
      </c>
      <c r="F2041" s="3" t="str">
        <f t="shared" si="255"/>
        <v>Oct</v>
      </c>
      <c r="G2041" s="13" t="s">
        <v>20</v>
      </c>
      <c r="H2041" s="13" t="s">
        <v>21</v>
      </c>
      <c r="I2041" s="13" t="s">
        <v>19</v>
      </c>
      <c r="J2041" s="13" t="s">
        <v>13</v>
      </c>
      <c r="K2041" s="13" t="s">
        <v>23</v>
      </c>
      <c r="L2041" s="13" t="s">
        <v>29</v>
      </c>
      <c r="M2041" s="14">
        <v>2</v>
      </c>
      <c r="N2041" s="15">
        <v>192.99</v>
      </c>
      <c r="O2041" s="16">
        <v>0</v>
      </c>
      <c r="P2041" s="15">
        <v>101.73</v>
      </c>
      <c r="Q2041" s="15">
        <f t="shared" si="248"/>
        <v>385.98</v>
      </c>
      <c r="R2041" s="15">
        <f t="shared" si="249"/>
        <v>203.46</v>
      </c>
      <c r="S2041" s="15">
        <f t="shared" si="250"/>
        <v>182.52</v>
      </c>
      <c r="T2041" s="17">
        <f t="shared" si="251"/>
        <v>0.47287424218871443</v>
      </c>
      <c r="U2041" s="18">
        <v>1</v>
      </c>
    </row>
    <row r="2042" spans="1:21" ht="15.6" x14ac:dyDescent="0.3">
      <c r="A2042" s="2">
        <v>4135</v>
      </c>
      <c r="B2042" s="3">
        <v>46298</v>
      </c>
      <c r="C2042" s="4">
        <f t="shared" si="252"/>
        <v>2026</v>
      </c>
      <c r="D2042" s="5">
        <f t="shared" si="253"/>
        <v>4</v>
      </c>
      <c r="E2042" s="4">
        <f t="shared" si="254"/>
        <v>10</v>
      </c>
      <c r="F2042" s="3" t="str">
        <f t="shared" si="255"/>
        <v>Oct</v>
      </c>
      <c r="G2042" s="4" t="s">
        <v>0</v>
      </c>
      <c r="H2042" s="4" t="s">
        <v>50</v>
      </c>
      <c r="I2042" s="4" t="s">
        <v>2</v>
      </c>
      <c r="J2042" s="4" t="s">
        <v>13</v>
      </c>
      <c r="K2042" s="4" t="s">
        <v>9</v>
      </c>
      <c r="L2042" s="4" t="s">
        <v>17</v>
      </c>
      <c r="M2042" s="6">
        <v>3</v>
      </c>
      <c r="N2042" s="7">
        <v>142.33000000000001</v>
      </c>
      <c r="O2042" s="8">
        <v>0.1</v>
      </c>
      <c r="P2042" s="7">
        <v>79.19</v>
      </c>
      <c r="Q2042" s="7">
        <f t="shared" si="248"/>
        <v>384.291</v>
      </c>
      <c r="R2042" s="7">
        <f t="shared" si="249"/>
        <v>237.57</v>
      </c>
      <c r="S2042" s="7">
        <f t="shared" si="250"/>
        <v>146.721</v>
      </c>
      <c r="T2042" s="9">
        <f t="shared" si="251"/>
        <v>0.3817966072585619</v>
      </c>
      <c r="U2042" s="10">
        <v>1</v>
      </c>
    </row>
    <row r="2043" spans="1:21" ht="15.6" x14ac:dyDescent="0.3">
      <c r="A2043" s="11">
        <v>4138</v>
      </c>
      <c r="B2043" s="12">
        <v>46298</v>
      </c>
      <c r="C2043" s="4">
        <f t="shared" si="252"/>
        <v>2026</v>
      </c>
      <c r="D2043" s="5">
        <f t="shared" si="253"/>
        <v>4</v>
      </c>
      <c r="E2043" s="4">
        <f t="shared" si="254"/>
        <v>10</v>
      </c>
      <c r="F2043" s="3" t="str">
        <f t="shared" si="255"/>
        <v>Oct</v>
      </c>
      <c r="G2043" s="13" t="s">
        <v>6</v>
      </c>
      <c r="H2043" s="13" t="s">
        <v>41</v>
      </c>
      <c r="I2043" s="13" t="s">
        <v>19</v>
      </c>
      <c r="J2043" s="13" t="s">
        <v>16</v>
      </c>
      <c r="K2043" s="13" t="s">
        <v>9</v>
      </c>
      <c r="L2043" s="13" t="s">
        <v>17</v>
      </c>
      <c r="M2043" s="14">
        <v>4</v>
      </c>
      <c r="N2043" s="15">
        <v>143.63</v>
      </c>
      <c r="O2043" s="16">
        <v>0</v>
      </c>
      <c r="P2043" s="15">
        <v>80.510000000000005</v>
      </c>
      <c r="Q2043" s="15">
        <f t="shared" si="248"/>
        <v>574.52</v>
      </c>
      <c r="R2043" s="15">
        <f t="shared" si="249"/>
        <v>322.04000000000002</v>
      </c>
      <c r="S2043" s="15">
        <f t="shared" si="250"/>
        <v>252.47999999999996</v>
      </c>
      <c r="T2043" s="17">
        <f t="shared" si="251"/>
        <v>0.43946250783262542</v>
      </c>
      <c r="U2043" s="18">
        <v>1</v>
      </c>
    </row>
    <row r="2044" spans="1:21" ht="15.6" x14ac:dyDescent="0.3">
      <c r="A2044" s="2">
        <v>4286</v>
      </c>
      <c r="B2044" s="3">
        <v>46298</v>
      </c>
      <c r="C2044" s="4">
        <f t="shared" si="252"/>
        <v>2026</v>
      </c>
      <c r="D2044" s="5">
        <f t="shared" si="253"/>
        <v>4</v>
      </c>
      <c r="E2044" s="4">
        <f t="shared" si="254"/>
        <v>10</v>
      </c>
      <c r="F2044" s="3" t="str">
        <f t="shared" si="255"/>
        <v>Oct</v>
      </c>
      <c r="G2044" s="4" t="s">
        <v>6</v>
      </c>
      <c r="H2044" s="4" t="s">
        <v>27</v>
      </c>
      <c r="I2044" s="4" t="s">
        <v>19</v>
      </c>
      <c r="J2044" s="4" t="s">
        <v>3</v>
      </c>
      <c r="K2044" s="4" t="s">
        <v>23</v>
      </c>
      <c r="L2044" s="4" t="s">
        <v>24</v>
      </c>
      <c r="M2044" s="6">
        <v>4</v>
      </c>
      <c r="N2044" s="7">
        <v>341.95</v>
      </c>
      <c r="O2044" s="8">
        <v>0.05</v>
      </c>
      <c r="P2044" s="7">
        <v>199.9</v>
      </c>
      <c r="Q2044" s="7">
        <f t="shared" si="248"/>
        <v>1299.4099999999999</v>
      </c>
      <c r="R2044" s="7">
        <f t="shared" si="249"/>
        <v>799.6</v>
      </c>
      <c r="S2044" s="7">
        <f t="shared" si="250"/>
        <v>499.80999999999983</v>
      </c>
      <c r="T2044" s="9">
        <f t="shared" si="251"/>
        <v>0.38464379987840625</v>
      </c>
      <c r="U2044" s="10">
        <v>1</v>
      </c>
    </row>
    <row r="2045" spans="1:21" ht="15.6" x14ac:dyDescent="0.3">
      <c r="A2045" s="11">
        <v>4371</v>
      </c>
      <c r="B2045" s="12">
        <v>46298</v>
      </c>
      <c r="C2045" s="4">
        <f t="shared" si="252"/>
        <v>2026</v>
      </c>
      <c r="D2045" s="5">
        <f t="shared" si="253"/>
        <v>4</v>
      </c>
      <c r="E2045" s="4">
        <f t="shared" si="254"/>
        <v>10</v>
      </c>
      <c r="F2045" s="3" t="str">
        <f t="shared" si="255"/>
        <v>Oct</v>
      </c>
      <c r="G2045" s="13" t="s">
        <v>6</v>
      </c>
      <c r="H2045" s="13" t="s">
        <v>27</v>
      </c>
      <c r="I2045" s="13" t="s">
        <v>2</v>
      </c>
      <c r="J2045" s="13" t="s">
        <v>3</v>
      </c>
      <c r="K2045" s="13" t="s">
        <v>34</v>
      </c>
      <c r="L2045" s="13" t="s">
        <v>38</v>
      </c>
      <c r="M2045" s="14">
        <v>1</v>
      </c>
      <c r="N2045" s="15">
        <v>123.81</v>
      </c>
      <c r="O2045" s="16">
        <v>0</v>
      </c>
      <c r="P2045" s="15">
        <v>68.72</v>
      </c>
      <c r="Q2045" s="15">
        <f t="shared" si="248"/>
        <v>123.81</v>
      </c>
      <c r="R2045" s="15">
        <f t="shared" si="249"/>
        <v>68.72</v>
      </c>
      <c r="S2045" s="15">
        <f t="shared" si="250"/>
        <v>55.09</v>
      </c>
      <c r="T2045" s="17">
        <f t="shared" si="251"/>
        <v>0.44495598093853489</v>
      </c>
      <c r="U2045" s="18">
        <v>1</v>
      </c>
    </row>
    <row r="2046" spans="1:21" ht="15.6" x14ac:dyDescent="0.3">
      <c r="A2046" s="2">
        <v>905</v>
      </c>
      <c r="B2046" s="3">
        <v>46299</v>
      </c>
      <c r="C2046" s="4">
        <f t="shared" si="252"/>
        <v>2026</v>
      </c>
      <c r="D2046" s="5">
        <f t="shared" si="253"/>
        <v>4</v>
      </c>
      <c r="E2046" s="4">
        <f t="shared" si="254"/>
        <v>10</v>
      </c>
      <c r="F2046" s="3" t="str">
        <f t="shared" si="255"/>
        <v>Oct</v>
      </c>
      <c r="G2046" s="4" t="s">
        <v>11</v>
      </c>
      <c r="H2046" s="4" t="s">
        <v>18</v>
      </c>
      <c r="I2046" s="4" t="s">
        <v>2</v>
      </c>
      <c r="J2046" s="4" t="s">
        <v>13</v>
      </c>
      <c r="K2046" s="4" t="s">
        <v>9</v>
      </c>
      <c r="L2046" s="4" t="s">
        <v>17</v>
      </c>
      <c r="M2046" s="6">
        <v>1</v>
      </c>
      <c r="N2046" s="7">
        <v>146.1</v>
      </c>
      <c r="O2046" s="8">
        <v>0</v>
      </c>
      <c r="P2046" s="7">
        <v>79.739999999999995</v>
      </c>
      <c r="Q2046" s="7">
        <f t="shared" si="248"/>
        <v>146.1</v>
      </c>
      <c r="R2046" s="7">
        <f t="shared" si="249"/>
        <v>79.739999999999995</v>
      </c>
      <c r="S2046" s="7">
        <f t="shared" si="250"/>
        <v>66.36</v>
      </c>
      <c r="T2046" s="9">
        <f t="shared" si="251"/>
        <v>0.45420944558521564</v>
      </c>
      <c r="U2046" s="10">
        <v>1</v>
      </c>
    </row>
    <row r="2047" spans="1:21" ht="15.6" x14ac:dyDescent="0.3">
      <c r="A2047" s="11">
        <v>1415</v>
      </c>
      <c r="B2047" s="12">
        <v>46299</v>
      </c>
      <c r="C2047" s="4">
        <f t="shared" si="252"/>
        <v>2026</v>
      </c>
      <c r="D2047" s="5">
        <f t="shared" si="253"/>
        <v>4</v>
      </c>
      <c r="E2047" s="4">
        <f t="shared" si="254"/>
        <v>10</v>
      </c>
      <c r="F2047" s="3" t="str">
        <f t="shared" si="255"/>
        <v>Oct</v>
      </c>
      <c r="G2047" s="13" t="s">
        <v>6</v>
      </c>
      <c r="H2047" s="13" t="s">
        <v>41</v>
      </c>
      <c r="I2047" s="13" t="s">
        <v>28</v>
      </c>
      <c r="J2047" s="13" t="s">
        <v>3</v>
      </c>
      <c r="K2047" s="13" t="s">
        <v>14</v>
      </c>
      <c r="L2047" s="13" t="s">
        <v>48</v>
      </c>
      <c r="M2047" s="14">
        <v>1</v>
      </c>
      <c r="N2047" s="15">
        <v>161.07</v>
      </c>
      <c r="O2047" s="16">
        <v>0.05</v>
      </c>
      <c r="P2047" s="15">
        <v>89.81</v>
      </c>
      <c r="Q2047" s="15">
        <f t="shared" si="248"/>
        <v>153.01649999999998</v>
      </c>
      <c r="R2047" s="15">
        <f t="shared" si="249"/>
        <v>89.81</v>
      </c>
      <c r="S2047" s="15">
        <f t="shared" si="250"/>
        <v>63.206499999999977</v>
      </c>
      <c r="T2047" s="17">
        <f t="shared" si="251"/>
        <v>0.41306983233834249</v>
      </c>
      <c r="U2047" s="18">
        <v>1</v>
      </c>
    </row>
    <row r="2048" spans="1:21" ht="15.6" x14ac:dyDescent="0.3">
      <c r="A2048" s="2">
        <v>2205</v>
      </c>
      <c r="B2048" s="3">
        <v>46299</v>
      </c>
      <c r="C2048" s="4">
        <f t="shared" si="252"/>
        <v>2026</v>
      </c>
      <c r="D2048" s="5">
        <f t="shared" si="253"/>
        <v>4</v>
      </c>
      <c r="E2048" s="4">
        <f t="shared" si="254"/>
        <v>10</v>
      </c>
      <c r="F2048" s="3" t="str">
        <f t="shared" si="255"/>
        <v>Oct</v>
      </c>
      <c r="G2048" s="4" t="s">
        <v>20</v>
      </c>
      <c r="H2048" s="4" t="s">
        <v>47</v>
      </c>
      <c r="I2048" s="4" t="s">
        <v>2</v>
      </c>
      <c r="J2048" s="4" t="s">
        <v>13</v>
      </c>
      <c r="K2048" s="4" t="s">
        <v>9</v>
      </c>
      <c r="L2048" s="4" t="s">
        <v>10</v>
      </c>
      <c r="M2048" s="6">
        <v>5</v>
      </c>
      <c r="N2048" s="7">
        <v>90.12</v>
      </c>
      <c r="O2048" s="8">
        <v>0</v>
      </c>
      <c r="P2048" s="7">
        <v>46.67</v>
      </c>
      <c r="Q2048" s="7">
        <f t="shared" si="248"/>
        <v>450.6</v>
      </c>
      <c r="R2048" s="7">
        <f t="shared" si="249"/>
        <v>233.35000000000002</v>
      </c>
      <c r="S2048" s="7">
        <f t="shared" si="250"/>
        <v>217.25</v>
      </c>
      <c r="T2048" s="9">
        <f t="shared" si="251"/>
        <v>0.48213493120284062</v>
      </c>
      <c r="U2048" s="10">
        <v>1</v>
      </c>
    </row>
    <row r="2049" spans="1:21" ht="15.6" x14ac:dyDescent="0.3">
      <c r="A2049" s="11">
        <v>2374</v>
      </c>
      <c r="B2049" s="12">
        <v>46299</v>
      </c>
      <c r="C2049" s="4">
        <f t="shared" si="252"/>
        <v>2026</v>
      </c>
      <c r="D2049" s="5">
        <f t="shared" si="253"/>
        <v>4</v>
      </c>
      <c r="E2049" s="4">
        <f t="shared" si="254"/>
        <v>10</v>
      </c>
      <c r="F2049" s="3" t="str">
        <f t="shared" si="255"/>
        <v>Oct</v>
      </c>
      <c r="G2049" s="13" t="s">
        <v>20</v>
      </c>
      <c r="H2049" s="13" t="s">
        <v>47</v>
      </c>
      <c r="I2049" s="13" t="s">
        <v>28</v>
      </c>
      <c r="J2049" s="13" t="s">
        <v>3</v>
      </c>
      <c r="K2049" s="13" t="s">
        <v>9</v>
      </c>
      <c r="L2049" s="13" t="s">
        <v>46</v>
      </c>
      <c r="M2049" s="14">
        <v>1</v>
      </c>
      <c r="N2049" s="15">
        <v>70.400000000000006</v>
      </c>
      <c r="O2049" s="16">
        <v>0</v>
      </c>
      <c r="P2049" s="15">
        <v>32.43</v>
      </c>
      <c r="Q2049" s="15">
        <f t="shared" si="248"/>
        <v>70.400000000000006</v>
      </c>
      <c r="R2049" s="15">
        <f t="shared" si="249"/>
        <v>32.43</v>
      </c>
      <c r="S2049" s="15">
        <f t="shared" si="250"/>
        <v>37.970000000000006</v>
      </c>
      <c r="T2049" s="17">
        <f t="shared" si="251"/>
        <v>0.53934659090909098</v>
      </c>
      <c r="U2049" s="18">
        <v>1</v>
      </c>
    </row>
    <row r="2050" spans="1:21" ht="15.6" x14ac:dyDescent="0.3">
      <c r="A2050" s="2">
        <v>4840</v>
      </c>
      <c r="B2050" s="3">
        <v>46299</v>
      </c>
      <c r="C2050" s="4">
        <f t="shared" si="252"/>
        <v>2026</v>
      </c>
      <c r="D2050" s="5">
        <f t="shared" si="253"/>
        <v>4</v>
      </c>
      <c r="E2050" s="4">
        <f t="shared" si="254"/>
        <v>10</v>
      </c>
      <c r="F2050" s="3" t="str">
        <f t="shared" si="255"/>
        <v>Oct</v>
      </c>
      <c r="G2050" s="4" t="s">
        <v>6</v>
      </c>
      <c r="H2050" s="4" t="s">
        <v>43</v>
      </c>
      <c r="I2050" s="4" t="s">
        <v>8</v>
      </c>
      <c r="J2050" s="4" t="s">
        <v>16</v>
      </c>
      <c r="K2050" s="4" t="s">
        <v>23</v>
      </c>
      <c r="L2050" s="4" t="s">
        <v>29</v>
      </c>
      <c r="M2050" s="6">
        <v>6</v>
      </c>
      <c r="N2050" s="7">
        <v>191.08</v>
      </c>
      <c r="O2050" s="8">
        <v>0.1</v>
      </c>
      <c r="P2050" s="7">
        <v>102.93</v>
      </c>
      <c r="Q2050" s="7">
        <f t="shared" ref="Q2050:Q2113" si="256">M2050*N2050*(1-O2050)</f>
        <v>1031.8320000000001</v>
      </c>
      <c r="R2050" s="7">
        <f t="shared" ref="R2050:R2113" si="257">M2050*P2050</f>
        <v>617.58000000000004</v>
      </c>
      <c r="S2050" s="7">
        <f t="shared" ref="S2050:S2113" si="258">Q2050-R2050</f>
        <v>414.25200000000007</v>
      </c>
      <c r="T2050" s="9">
        <f t="shared" ref="T2050:T2113" si="259">IFERROR(S2050/Q2050,0)</f>
        <v>0.40147233270532412</v>
      </c>
      <c r="U2050" s="10">
        <v>1</v>
      </c>
    </row>
    <row r="2051" spans="1:21" ht="15.6" x14ac:dyDescent="0.3">
      <c r="A2051" s="11">
        <v>4984</v>
      </c>
      <c r="B2051" s="12">
        <v>46299</v>
      </c>
      <c r="C2051" s="4">
        <f t="shared" ref="C2051:C2114" si="260">YEAR(B2051)</f>
        <v>2026</v>
      </c>
      <c r="D2051" s="5">
        <f t="shared" ref="D2051:D2114" si="261">ROUNDUP(MONTH(B2051)/3,0)</f>
        <v>4</v>
      </c>
      <c r="E2051" s="4">
        <f t="shared" ref="E2051:E2114" si="262">MONTH(B2051)</f>
        <v>10</v>
      </c>
      <c r="F2051" s="3" t="str">
        <f t="shared" ref="F2051:F2114" si="263">TEXT(B2051,"MMM")</f>
        <v>Oct</v>
      </c>
      <c r="G2051" s="13" t="s">
        <v>11</v>
      </c>
      <c r="H2051" s="13" t="s">
        <v>52</v>
      </c>
      <c r="I2051" s="13" t="s">
        <v>2</v>
      </c>
      <c r="J2051" s="13" t="s">
        <v>3</v>
      </c>
      <c r="K2051" s="13" t="s">
        <v>34</v>
      </c>
      <c r="L2051" s="13" t="s">
        <v>42</v>
      </c>
      <c r="M2051" s="14">
        <v>1</v>
      </c>
      <c r="N2051" s="15">
        <v>36.590000000000003</v>
      </c>
      <c r="O2051" s="16">
        <v>0</v>
      </c>
      <c r="P2051" s="15">
        <v>13.62</v>
      </c>
      <c r="Q2051" s="15">
        <f t="shared" si="256"/>
        <v>36.590000000000003</v>
      </c>
      <c r="R2051" s="15">
        <f t="shared" si="257"/>
        <v>13.62</v>
      </c>
      <c r="S2051" s="15">
        <f t="shared" si="258"/>
        <v>22.970000000000006</v>
      </c>
      <c r="T2051" s="17">
        <f t="shared" si="259"/>
        <v>0.62776714949439749</v>
      </c>
      <c r="U2051" s="18">
        <v>1</v>
      </c>
    </row>
    <row r="2052" spans="1:21" ht="15.6" x14ac:dyDescent="0.3">
      <c r="A2052" s="2">
        <v>641</v>
      </c>
      <c r="B2052" s="3">
        <v>46300</v>
      </c>
      <c r="C2052" s="4">
        <f t="shared" si="260"/>
        <v>2026</v>
      </c>
      <c r="D2052" s="5">
        <f t="shared" si="261"/>
        <v>4</v>
      </c>
      <c r="E2052" s="4">
        <f t="shared" si="262"/>
        <v>10</v>
      </c>
      <c r="F2052" s="3" t="str">
        <f t="shared" si="263"/>
        <v>Oct</v>
      </c>
      <c r="G2052" s="4" t="s">
        <v>6</v>
      </c>
      <c r="H2052" s="4" t="s">
        <v>41</v>
      </c>
      <c r="I2052" s="4" t="s">
        <v>19</v>
      </c>
      <c r="J2052" s="4" t="s">
        <v>3</v>
      </c>
      <c r="K2052" s="4" t="s">
        <v>23</v>
      </c>
      <c r="L2052" s="4" t="s">
        <v>51</v>
      </c>
      <c r="M2052" s="6">
        <v>2</v>
      </c>
      <c r="N2052" s="7">
        <v>125.38</v>
      </c>
      <c r="O2052" s="8">
        <v>0.05</v>
      </c>
      <c r="P2052" s="7">
        <v>59.12</v>
      </c>
      <c r="Q2052" s="7">
        <f t="shared" si="256"/>
        <v>238.22199999999998</v>
      </c>
      <c r="R2052" s="7">
        <f t="shared" si="257"/>
        <v>118.24</v>
      </c>
      <c r="S2052" s="7">
        <f t="shared" si="258"/>
        <v>119.98199999999999</v>
      </c>
      <c r="T2052" s="9">
        <f t="shared" si="259"/>
        <v>0.5036562534106841</v>
      </c>
      <c r="U2052" s="10">
        <v>1</v>
      </c>
    </row>
    <row r="2053" spans="1:21" ht="15.6" x14ac:dyDescent="0.3">
      <c r="A2053" s="11">
        <v>1358</v>
      </c>
      <c r="B2053" s="12">
        <v>46300</v>
      </c>
      <c r="C2053" s="4">
        <f t="shared" si="260"/>
        <v>2026</v>
      </c>
      <c r="D2053" s="5">
        <f t="shared" si="261"/>
        <v>4</v>
      </c>
      <c r="E2053" s="4">
        <f t="shared" si="262"/>
        <v>10</v>
      </c>
      <c r="F2053" s="3" t="str">
        <f t="shared" si="263"/>
        <v>Oct</v>
      </c>
      <c r="G2053" s="13" t="s">
        <v>0</v>
      </c>
      <c r="H2053" s="13" t="s">
        <v>1</v>
      </c>
      <c r="I2053" s="13" t="s">
        <v>2</v>
      </c>
      <c r="J2053" s="13" t="s">
        <v>13</v>
      </c>
      <c r="K2053" s="13" t="s">
        <v>14</v>
      </c>
      <c r="L2053" s="13" t="s">
        <v>15</v>
      </c>
      <c r="M2053" s="14">
        <v>1</v>
      </c>
      <c r="N2053" s="15">
        <v>35.71</v>
      </c>
      <c r="O2053" s="16">
        <v>0</v>
      </c>
      <c r="P2053" s="15">
        <v>13.3</v>
      </c>
      <c r="Q2053" s="15">
        <f t="shared" si="256"/>
        <v>35.71</v>
      </c>
      <c r="R2053" s="15">
        <f t="shared" si="257"/>
        <v>13.3</v>
      </c>
      <c r="S2053" s="15">
        <f t="shared" si="258"/>
        <v>22.41</v>
      </c>
      <c r="T2053" s="17">
        <f t="shared" si="259"/>
        <v>0.62755530663679637</v>
      </c>
      <c r="U2053" s="18">
        <v>1</v>
      </c>
    </row>
    <row r="2054" spans="1:21" ht="15.6" x14ac:dyDescent="0.3">
      <c r="A2054" s="2">
        <v>3904</v>
      </c>
      <c r="B2054" s="3">
        <v>46300</v>
      </c>
      <c r="C2054" s="4">
        <f t="shared" si="260"/>
        <v>2026</v>
      </c>
      <c r="D2054" s="5">
        <f t="shared" si="261"/>
        <v>4</v>
      </c>
      <c r="E2054" s="4">
        <f t="shared" si="262"/>
        <v>10</v>
      </c>
      <c r="F2054" s="3" t="str">
        <f t="shared" si="263"/>
        <v>Oct</v>
      </c>
      <c r="G2054" s="4" t="s">
        <v>6</v>
      </c>
      <c r="H2054" s="4" t="s">
        <v>27</v>
      </c>
      <c r="I2054" s="4" t="s">
        <v>2</v>
      </c>
      <c r="J2054" s="4" t="s">
        <v>3</v>
      </c>
      <c r="K2054" s="4" t="s">
        <v>14</v>
      </c>
      <c r="L2054" s="4" t="s">
        <v>32</v>
      </c>
      <c r="M2054" s="6">
        <v>2</v>
      </c>
      <c r="N2054" s="7">
        <v>46.72</v>
      </c>
      <c r="O2054" s="8">
        <v>0</v>
      </c>
      <c r="P2054" s="7">
        <v>18.39</v>
      </c>
      <c r="Q2054" s="7">
        <f t="shared" si="256"/>
        <v>93.44</v>
      </c>
      <c r="R2054" s="7">
        <f t="shared" si="257"/>
        <v>36.78</v>
      </c>
      <c r="S2054" s="7">
        <f t="shared" si="258"/>
        <v>56.66</v>
      </c>
      <c r="T2054" s="9">
        <f t="shared" si="259"/>
        <v>0.60637842465753422</v>
      </c>
      <c r="U2054" s="10">
        <v>1</v>
      </c>
    </row>
    <row r="2055" spans="1:21" ht="15.6" x14ac:dyDescent="0.3">
      <c r="A2055" s="11">
        <v>4336</v>
      </c>
      <c r="B2055" s="12">
        <v>46300</v>
      </c>
      <c r="C2055" s="4">
        <f t="shared" si="260"/>
        <v>2026</v>
      </c>
      <c r="D2055" s="5">
        <f t="shared" si="261"/>
        <v>4</v>
      </c>
      <c r="E2055" s="4">
        <f t="shared" si="262"/>
        <v>10</v>
      </c>
      <c r="F2055" s="3" t="str">
        <f t="shared" si="263"/>
        <v>Oct</v>
      </c>
      <c r="G2055" s="13" t="s">
        <v>0</v>
      </c>
      <c r="H2055" s="13" t="s">
        <v>50</v>
      </c>
      <c r="I2055" s="13" t="s">
        <v>28</v>
      </c>
      <c r="J2055" s="13" t="s">
        <v>3</v>
      </c>
      <c r="K2055" s="13" t="s">
        <v>9</v>
      </c>
      <c r="L2055" s="13" t="s">
        <v>17</v>
      </c>
      <c r="M2055" s="14">
        <v>1</v>
      </c>
      <c r="N2055" s="15">
        <v>143.16999999999999</v>
      </c>
      <c r="O2055" s="16">
        <v>0.05</v>
      </c>
      <c r="P2055" s="15">
        <v>81.290000000000006</v>
      </c>
      <c r="Q2055" s="15">
        <f t="shared" si="256"/>
        <v>136.01149999999998</v>
      </c>
      <c r="R2055" s="15">
        <f t="shared" si="257"/>
        <v>81.290000000000006</v>
      </c>
      <c r="S2055" s="15">
        <f t="shared" si="258"/>
        <v>54.721499999999978</v>
      </c>
      <c r="T2055" s="17">
        <f t="shared" si="259"/>
        <v>0.40232995004098904</v>
      </c>
      <c r="U2055" s="18">
        <v>1</v>
      </c>
    </row>
    <row r="2056" spans="1:21" ht="15.6" x14ac:dyDescent="0.3">
      <c r="A2056" s="2">
        <v>4705</v>
      </c>
      <c r="B2056" s="3">
        <v>46300</v>
      </c>
      <c r="C2056" s="4">
        <f t="shared" si="260"/>
        <v>2026</v>
      </c>
      <c r="D2056" s="5">
        <f t="shared" si="261"/>
        <v>4</v>
      </c>
      <c r="E2056" s="4">
        <f t="shared" si="262"/>
        <v>10</v>
      </c>
      <c r="F2056" s="3" t="str">
        <f t="shared" si="263"/>
        <v>Oct</v>
      </c>
      <c r="G2056" s="4" t="s">
        <v>0</v>
      </c>
      <c r="H2056" s="4" t="s">
        <v>1</v>
      </c>
      <c r="I2056" s="4" t="s">
        <v>19</v>
      </c>
      <c r="J2056" s="4" t="s">
        <v>3</v>
      </c>
      <c r="K2056" s="4" t="s">
        <v>23</v>
      </c>
      <c r="L2056" s="4" t="s">
        <v>51</v>
      </c>
      <c r="M2056" s="6">
        <v>1</v>
      </c>
      <c r="N2056" s="7">
        <v>125.88</v>
      </c>
      <c r="O2056" s="8">
        <v>0</v>
      </c>
      <c r="P2056" s="7">
        <v>62.46</v>
      </c>
      <c r="Q2056" s="7">
        <f t="shared" si="256"/>
        <v>125.88</v>
      </c>
      <c r="R2056" s="7">
        <f t="shared" si="257"/>
        <v>62.46</v>
      </c>
      <c r="S2056" s="7">
        <f t="shared" si="258"/>
        <v>63.419999999999995</v>
      </c>
      <c r="T2056" s="9">
        <f t="shared" si="259"/>
        <v>0.50381315538608196</v>
      </c>
      <c r="U2056" s="10">
        <v>1</v>
      </c>
    </row>
    <row r="2057" spans="1:21" ht="15.6" x14ac:dyDescent="0.3">
      <c r="A2057" s="11">
        <v>1094</v>
      </c>
      <c r="B2057" s="12">
        <v>46301</v>
      </c>
      <c r="C2057" s="4">
        <f t="shared" si="260"/>
        <v>2026</v>
      </c>
      <c r="D2057" s="5">
        <f t="shared" si="261"/>
        <v>4</v>
      </c>
      <c r="E2057" s="4">
        <f t="shared" si="262"/>
        <v>10</v>
      </c>
      <c r="F2057" s="3" t="str">
        <f t="shared" si="263"/>
        <v>Oct</v>
      </c>
      <c r="G2057" s="13" t="s">
        <v>20</v>
      </c>
      <c r="H2057" s="13" t="s">
        <v>21</v>
      </c>
      <c r="I2057" s="13" t="s">
        <v>2</v>
      </c>
      <c r="J2057" s="13" t="s">
        <v>13</v>
      </c>
      <c r="K2057" s="13" t="s">
        <v>34</v>
      </c>
      <c r="L2057" s="13" t="s">
        <v>38</v>
      </c>
      <c r="M2057" s="14">
        <v>2</v>
      </c>
      <c r="N2057" s="15">
        <v>121.81</v>
      </c>
      <c r="O2057" s="16">
        <v>0.05</v>
      </c>
      <c r="P2057" s="15">
        <v>67.72</v>
      </c>
      <c r="Q2057" s="15">
        <f t="shared" si="256"/>
        <v>231.43899999999999</v>
      </c>
      <c r="R2057" s="15">
        <f t="shared" si="257"/>
        <v>135.44</v>
      </c>
      <c r="S2057" s="15">
        <f t="shared" si="258"/>
        <v>95.998999999999995</v>
      </c>
      <c r="T2057" s="17">
        <f t="shared" si="259"/>
        <v>0.41479180259161158</v>
      </c>
      <c r="U2057" s="18">
        <v>1</v>
      </c>
    </row>
    <row r="2058" spans="1:21" ht="15.6" x14ac:dyDescent="0.3">
      <c r="A2058" s="2">
        <v>3926</v>
      </c>
      <c r="B2058" s="3">
        <v>46301</v>
      </c>
      <c r="C2058" s="4">
        <f t="shared" si="260"/>
        <v>2026</v>
      </c>
      <c r="D2058" s="5">
        <f t="shared" si="261"/>
        <v>4</v>
      </c>
      <c r="E2058" s="4">
        <f t="shared" si="262"/>
        <v>10</v>
      </c>
      <c r="F2058" s="3" t="str">
        <f t="shared" si="263"/>
        <v>Oct</v>
      </c>
      <c r="G2058" s="4" t="s">
        <v>11</v>
      </c>
      <c r="H2058" s="4" t="s">
        <v>25</v>
      </c>
      <c r="I2058" s="4" t="s">
        <v>2</v>
      </c>
      <c r="J2058" s="4" t="s">
        <v>16</v>
      </c>
      <c r="K2058" s="4" t="s">
        <v>9</v>
      </c>
      <c r="L2058" s="4" t="s">
        <v>37</v>
      </c>
      <c r="M2058" s="6">
        <v>6</v>
      </c>
      <c r="N2058" s="7">
        <v>154.93</v>
      </c>
      <c r="O2058" s="8">
        <v>0.05</v>
      </c>
      <c r="P2058" s="7">
        <v>79.430000000000007</v>
      </c>
      <c r="Q2058" s="7">
        <f t="shared" si="256"/>
        <v>883.101</v>
      </c>
      <c r="R2058" s="7">
        <f t="shared" si="257"/>
        <v>476.58000000000004</v>
      </c>
      <c r="S2058" s="7">
        <f t="shared" si="258"/>
        <v>406.52099999999996</v>
      </c>
      <c r="T2058" s="9">
        <f t="shared" si="259"/>
        <v>0.46033352923391546</v>
      </c>
      <c r="U2058" s="10">
        <v>1</v>
      </c>
    </row>
    <row r="2059" spans="1:21" ht="15.6" x14ac:dyDescent="0.3">
      <c r="A2059" s="11">
        <v>524</v>
      </c>
      <c r="B2059" s="12">
        <v>46302</v>
      </c>
      <c r="C2059" s="4">
        <f t="shared" si="260"/>
        <v>2026</v>
      </c>
      <c r="D2059" s="5">
        <f t="shared" si="261"/>
        <v>4</v>
      </c>
      <c r="E2059" s="4">
        <f t="shared" si="262"/>
        <v>10</v>
      </c>
      <c r="F2059" s="3" t="str">
        <f t="shared" si="263"/>
        <v>Oct</v>
      </c>
      <c r="G2059" s="13" t="s">
        <v>20</v>
      </c>
      <c r="H2059" s="13" t="s">
        <v>33</v>
      </c>
      <c r="I2059" s="13" t="s">
        <v>19</v>
      </c>
      <c r="J2059" s="13" t="s">
        <v>13</v>
      </c>
      <c r="K2059" s="13" t="s">
        <v>4</v>
      </c>
      <c r="L2059" s="13" t="s">
        <v>30</v>
      </c>
      <c r="M2059" s="14">
        <v>2</v>
      </c>
      <c r="N2059" s="15">
        <v>101.1</v>
      </c>
      <c r="O2059" s="16">
        <v>0.15</v>
      </c>
      <c r="P2059" s="15">
        <v>51.61</v>
      </c>
      <c r="Q2059" s="15">
        <f t="shared" si="256"/>
        <v>171.86999999999998</v>
      </c>
      <c r="R2059" s="15">
        <f t="shared" si="257"/>
        <v>103.22</v>
      </c>
      <c r="S2059" s="15">
        <f t="shared" si="258"/>
        <v>68.649999999999977</v>
      </c>
      <c r="T2059" s="17">
        <f t="shared" si="259"/>
        <v>0.39942980159422814</v>
      </c>
      <c r="U2059" s="18">
        <v>1</v>
      </c>
    </row>
    <row r="2060" spans="1:21" ht="15.6" x14ac:dyDescent="0.3">
      <c r="A2060" s="2">
        <v>2277</v>
      </c>
      <c r="B2060" s="3">
        <v>46302</v>
      </c>
      <c r="C2060" s="4">
        <f t="shared" si="260"/>
        <v>2026</v>
      </c>
      <c r="D2060" s="5">
        <f t="shared" si="261"/>
        <v>4</v>
      </c>
      <c r="E2060" s="4">
        <f t="shared" si="262"/>
        <v>10</v>
      </c>
      <c r="F2060" s="3" t="str">
        <f t="shared" si="263"/>
        <v>Oct</v>
      </c>
      <c r="G2060" s="4" t="s">
        <v>0</v>
      </c>
      <c r="H2060" s="4" t="s">
        <v>1</v>
      </c>
      <c r="I2060" s="4" t="s">
        <v>2</v>
      </c>
      <c r="J2060" s="4" t="s">
        <v>13</v>
      </c>
      <c r="K2060" s="4" t="s">
        <v>4</v>
      </c>
      <c r="L2060" s="4" t="s">
        <v>30</v>
      </c>
      <c r="M2060" s="6">
        <v>2</v>
      </c>
      <c r="N2060" s="7">
        <v>105</v>
      </c>
      <c r="O2060" s="8">
        <v>0</v>
      </c>
      <c r="P2060" s="7">
        <v>50.3</v>
      </c>
      <c r="Q2060" s="7">
        <f t="shared" si="256"/>
        <v>210</v>
      </c>
      <c r="R2060" s="7">
        <f t="shared" si="257"/>
        <v>100.6</v>
      </c>
      <c r="S2060" s="7">
        <f t="shared" si="258"/>
        <v>109.4</v>
      </c>
      <c r="T2060" s="9">
        <f t="shared" si="259"/>
        <v>0.52095238095238094</v>
      </c>
      <c r="U2060" s="10">
        <v>1</v>
      </c>
    </row>
    <row r="2061" spans="1:21" ht="15.6" x14ac:dyDescent="0.3">
      <c r="A2061" s="11">
        <v>2442</v>
      </c>
      <c r="B2061" s="12">
        <v>46302</v>
      </c>
      <c r="C2061" s="4">
        <f t="shared" si="260"/>
        <v>2026</v>
      </c>
      <c r="D2061" s="5">
        <f t="shared" si="261"/>
        <v>4</v>
      </c>
      <c r="E2061" s="4">
        <f t="shared" si="262"/>
        <v>10</v>
      </c>
      <c r="F2061" s="3" t="str">
        <f t="shared" si="263"/>
        <v>Oct</v>
      </c>
      <c r="G2061" s="13" t="s">
        <v>11</v>
      </c>
      <c r="H2061" s="13" t="s">
        <v>12</v>
      </c>
      <c r="I2061" s="13" t="s">
        <v>8</v>
      </c>
      <c r="J2061" s="13" t="s">
        <v>16</v>
      </c>
      <c r="K2061" s="13" t="s">
        <v>9</v>
      </c>
      <c r="L2061" s="13" t="s">
        <v>37</v>
      </c>
      <c r="M2061" s="14">
        <v>4</v>
      </c>
      <c r="N2061" s="15">
        <v>157.12</v>
      </c>
      <c r="O2061" s="16">
        <v>0.15</v>
      </c>
      <c r="P2061" s="15">
        <v>77.98</v>
      </c>
      <c r="Q2061" s="15">
        <f t="shared" si="256"/>
        <v>534.20799999999997</v>
      </c>
      <c r="R2061" s="15">
        <f t="shared" si="257"/>
        <v>311.92</v>
      </c>
      <c r="S2061" s="15">
        <f t="shared" si="258"/>
        <v>222.28799999999995</v>
      </c>
      <c r="T2061" s="17">
        <f t="shared" si="259"/>
        <v>0.41610758356295668</v>
      </c>
      <c r="U2061" s="18">
        <v>1</v>
      </c>
    </row>
    <row r="2062" spans="1:21" ht="15.6" x14ac:dyDescent="0.3">
      <c r="A2062" s="2">
        <v>2809</v>
      </c>
      <c r="B2062" s="3">
        <v>46302</v>
      </c>
      <c r="C2062" s="4">
        <f t="shared" si="260"/>
        <v>2026</v>
      </c>
      <c r="D2062" s="5">
        <f t="shared" si="261"/>
        <v>4</v>
      </c>
      <c r="E2062" s="4">
        <f t="shared" si="262"/>
        <v>10</v>
      </c>
      <c r="F2062" s="3" t="str">
        <f t="shared" si="263"/>
        <v>Oct</v>
      </c>
      <c r="G2062" s="4" t="s">
        <v>20</v>
      </c>
      <c r="H2062" s="4" t="s">
        <v>33</v>
      </c>
      <c r="I2062" s="4" t="s">
        <v>2</v>
      </c>
      <c r="J2062" s="4" t="s">
        <v>3</v>
      </c>
      <c r="K2062" s="4" t="s">
        <v>9</v>
      </c>
      <c r="L2062" s="4" t="s">
        <v>46</v>
      </c>
      <c r="M2062" s="6">
        <v>3</v>
      </c>
      <c r="N2062" s="7">
        <v>70.239999999999995</v>
      </c>
      <c r="O2062" s="8">
        <v>0.05</v>
      </c>
      <c r="P2062" s="7">
        <v>31.96</v>
      </c>
      <c r="Q2062" s="7">
        <f t="shared" si="256"/>
        <v>200.18399999999997</v>
      </c>
      <c r="R2062" s="7">
        <f t="shared" si="257"/>
        <v>95.88</v>
      </c>
      <c r="S2062" s="7">
        <f t="shared" si="258"/>
        <v>104.30399999999997</v>
      </c>
      <c r="T2062" s="9">
        <f t="shared" si="259"/>
        <v>0.5210406426087999</v>
      </c>
      <c r="U2062" s="10">
        <v>1</v>
      </c>
    </row>
    <row r="2063" spans="1:21" ht="15.6" x14ac:dyDescent="0.3">
      <c r="A2063" s="11">
        <v>2946</v>
      </c>
      <c r="B2063" s="12">
        <v>46302</v>
      </c>
      <c r="C2063" s="4">
        <f t="shared" si="260"/>
        <v>2026</v>
      </c>
      <c r="D2063" s="5">
        <f t="shared" si="261"/>
        <v>4</v>
      </c>
      <c r="E2063" s="4">
        <f t="shared" si="262"/>
        <v>10</v>
      </c>
      <c r="F2063" s="3" t="str">
        <f t="shared" si="263"/>
        <v>Oct</v>
      </c>
      <c r="G2063" s="13" t="s">
        <v>11</v>
      </c>
      <c r="H2063" s="13" t="s">
        <v>52</v>
      </c>
      <c r="I2063" s="13" t="s">
        <v>2</v>
      </c>
      <c r="J2063" s="13" t="s">
        <v>3</v>
      </c>
      <c r="K2063" s="13" t="s">
        <v>4</v>
      </c>
      <c r="L2063" s="13" t="s">
        <v>30</v>
      </c>
      <c r="M2063" s="14">
        <v>1</v>
      </c>
      <c r="N2063" s="15">
        <v>103.48</v>
      </c>
      <c r="O2063" s="16">
        <v>0.1</v>
      </c>
      <c r="P2063" s="15">
        <v>51.33</v>
      </c>
      <c r="Q2063" s="15">
        <f t="shared" si="256"/>
        <v>93.132000000000005</v>
      </c>
      <c r="R2063" s="15">
        <f t="shared" si="257"/>
        <v>51.33</v>
      </c>
      <c r="S2063" s="15">
        <f t="shared" si="258"/>
        <v>41.802000000000007</v>
      </c>
      <c r="T2063" s="17">
        <f t="shared" si="259"/>
        <v>0.4488467980930293</v>
      </c>
      <c r="U2063" s="18">
        <v>1</v>
      </c>
    </row>
    <row r="2064" spans="1:21" ht="15.6" x14ac:dyDescent="0.3">
      <c r="A2064" s="2">
        <v>4147</v>
      </c>
      <c r="B2064" s="3">
        <v>46302</v>
      </c>
      <c r="C2064" s="4">
        <f t="shared" si="260"/>
        <v>2026</v>
      </c>
      <c r="D2064" s="5">
        <f t="shared" si="261"/>
        <v>4</v>
      </c>
      <c r="E2064" s="4">
        <f t="shared" si="262"/>
        <v>10</v>
      </c>
      <c r="F2064" s="3" t="str">
        <f t="shared" si="263"/>
        <v>Oct</v>
      </c>
      <c r="G2064" s="4" t="s">
        <v>6</v>
      </c>
      <c r="H2064" s="4" t="s">
        <v>43</v>
      </c>
      <c r="I2064" s="4" t="s">
        <v>19</v>
      </c>
      <c r="J2064" s="4" t="s">
        <v>3</v>
      </c>
      <c r="K2064" s="4" t="s">
        <v>4</v>
      </c>
      <c r="L2064" s="4" t="s">
        <v>26</v>
      </c>
      <c r="M2064" s="6">
        <v>3</v>
      </c>
      <c r="N2064" s="7">
        <v>40.770000000000003</v>
      </c>
      <c r="O2064" s="8">
        <v>0.05</v>
      </c>
      <c r="P2064" s="7">
        <v>16.68</v>
      </c>
      <c r="Q2064" s="7">
        <f t="shared" si="256"/>
        <v>116.19449999999999</v>
      </c>
      <c r="R2064" s="7">
        <f t="shared" si="257"/>
        <v>50.04</v>
      </c>
      <c r="S2064" s="7">
        <f t="shared" si="258"/>
        <v>66.154499999999985</v>
      </c>
      <c r="T2064" s="9">
        <f t="shared" si="259"/>
        <v>0.56934278300608021</v>
      </c>
      <c r="U2064" s="10">
        <v>1</v>
      </c>
    </row>
    <row r="2065" spans="1:21" ht="15.6" x14ac:dyDescent="0.3">
      <c r="A2065" s="11">
        <v>4164</v>
      </c>
      <c r="B2065" s="12">
        <v>46302</v>
      </c>
      <c r="C2065" s="4">
        <f t="shared" si="260"/>
        <v>2026</v>
      </c>
      <c r="D2065" s="5">
        <f t="shared" si="261"/>
        <v>4</v>
      </c>
      <c r="E2065" s="4">
        <f t="shared" si="262"/>
        <v>10</v>
      </c>
      <c r="F2065" s="3" t="str">
        <f t="shared" si="263"/>
        <v>Oct</v>
      </c>
      <c r="G2065" s="13" t="s">
        <v>0</v>
      </c>
      <c r="H2065" s="13" t="s">
        <v>36</v>
      </c>
      <c r="I2065" s="13" t="s">
        <v>19</v>
      </c>
      <c r="J2065" s="13" t="s">
        <v>13</v>
      </c>
      <c r="K2065" s="13" t="s">
        <v>9</v>
      </c>
      <c r="L2065" s="13" t="s">
        <v>17</v>
      </c>
      <c r="M2065" s="14">
        <v>2</v>
      </c>
      <c r="N2065" s="15">
        <v>143.41999999999999</v>
      </c>
      <c r="O2065" s="16">
        <v>0</v>
      </c>
      <c r="P2065" s="15">
        <v>81.44</v>
      </c>
      <c r="Q2065" s="15">
        <f t="shared" si="256"/>
        <v>286.83999999999997</v>
      </c>
      <c r="R2065" s="15">
        <f t="shared" si="257"/>
        <v>162.88</v>
      </c>
      <c r="S2065" s="15">
        <f t="shared" si="258"/>
        <v>123.95999999999998</v>
      </c>
      <c r="T2065" s="17">
        <f t="shared" si="259"/>
        <v>0.43215730023706594</v>
      </c>
      <c r="U2065" s="18">
        <v>1</v>
      </c>
    </row>
    <row r="2066" spans="1:21" ht="15.6" x14ac:dyDescent="0.3">
      <c r="A2066" s="2">
        <v>4275</v>
      </c>
      <c r="B2066" s="3">
        <v>46302</v>
      </c>
      <c r="C2066" s="4">
        <f t="shared" si="260"/>
        <v>2026</v>
      </c>
      <c r="D2066" s="5">
        <f t="shared" si="261"/>
        <v>4</v>
      </c>
      <c r="E2066" s="4">
        <f t="shared" si="262"/>
        <v>10</v>
      </c>
      <c r="F2066" s="3" t="str">
        <f t="shared" si="263"/>
        <v>Oct</v>
      </c>
      <c r="G2066" s="4" t="s">
        <v>20</v>
      </c>
      <c r="H2066" s="4" t="s">
        <v>31</v>
      </c>
      <c r="I2066" s="4" t="s">
        <v>28</v>
      </c>
      <c r="J2066" s="4" t="s">
        <v>3</v>
      </c>
      <c r="K2066" s="4" t="s">
        <v>4</v>
      </c>
      <c r="L2066" s="4" t="s">
        <v>22</v>
      </c>
      <c r="M2066" s="6">
        <v>1</v>
      </c>
      <c r="N2066" s="7">
        <v>49.56</v>
      </c>
      <c r="O2066" s="8">
        <v>0.05</v>
      </c>
      <c r="P2066" s="7">
        <v>22.88</v>
      </c>
      <c r="Q2066" s="7">
        <f t="shared" si="256"/>
        <v>47.082000000000001</v>
      </c>
      <c r="R2066" s="7">
        <f t="shared" si="257"/>
        <v>22.88</v>
      </c>
      <c r="S2066" s="7">
        <f t="shared" si="258"/>
        <v>24.202000000000002</v>
      </c>
      <c r="T2066" s="9">
        <f t="shared" si="259"/>
        <v>0.51403933562720361</v>
      </c>
      <c r="U2066" s="10">
        <v>1</v>
      </c>
    </row>
    <row r="2067" spans="1:21" ht="15.6" x14ac:dyDescent="0.3">
      <c r="A2067" s="11">
        <v>5062</v>
      </c>
      <c r="B2067" s="12">
        <v>46302</v>
      </c>
      <c r="C2067" s="4">
        <f t="shared" si="260"/>
        <v>2026</v>
      </c>
      <c r="D2067" s="5">
        <f t="shared" si="261"/>
        <v>4</v>
      </c>
      <c r="E2067" s="4">
        <f t="shared" si="262"/>
        <v>10</v>
      </c>
      <c r="F2067" s="3" t="str">
        <f t="shared" si="263"/>
        <v>Oct</v>
      </c>
      <c r="G2067" s="13" t="s">
        <v>6</v>
      </c>
      <c r="H2067" s="13" t="s">
        <v>43</v>
      </c>
      <c r="I2067" s="13" t="s">
        <v>2</v>
      </c>
      <c r="J2067" s="13" t="s">
        <v>3</v>
      </c>
      <c r="K2067" s="13" t="s">
        <v>14</v>
      </c>
      <c r="L2067" s="13" t="s">
        <v>44</v>
      </c>
      <c r="M2067" s="14">
        <v>4</v>
      </c>
      <c r="N2067" s="15">
        <v>131.05000000000001</v>
      </c>
      <c r="O2067" s="16">
        <v>0</v>
      </c>
      <c r="P2067" s="15">
        <v>67.37</v>
      </c>
      <c r="Q2067" s="15">
        <f t="shared" si="256"/>
        <v>524.20000000000005</v>
      </c>
      <c r="R2067" s="15">
        <f t="shared" si="257"/>
        <v>269.48</v>
      </c>
      <c r="S2067" s="15">
        <f t="shared" si="258"/>
        <v>254.72000000000003</v>
      </c>
      <c r="T2067" s="17">
        <f t="shared" si="259"/>
        <v>0.48592140404425793</v>
      </c>
      <c r="U2067" s="18">
        <v>1</v>
      </c>
    </row>
    <row r="2068" spans="1:21" ht="15.6" x14ac:dyDescent="0.3">
      <c r="A2068" s="2">
        <v>1126</v>
      </c>
      <c r="B2068" s="3">
        <v>46303</v>
      </c>
      <c r="C2068" s="4">
        <f t="shared" si="260"/>
        <v>2026</v>
      </c>
      <c r="D2068" s="5">
        <f t="shared" si="261"/>
        <v>4</v>
      </c>
      <c r="E2068" s="4">
        <f t="shared" si="262"/>
        <v>10</v>
      </c>
      <c r="F2068" s="3" t="str">
        <f t="shared" si="263"/>
        <v>Oct</v>
      </c>
      <c r="G2068" s="4" t="s">
        <v>0</v>
      </c>
      <c r="H2068" s="4" t="s">
        <v>36</v>
      </c>
      <c r="I2068" s="4" t="s">
        <v>2</v>
      </c>
      <c r="J2068" s="4" t="s">
        <v>16</v>
      </c>
      <c r="K2068" s="4" t="s">
        <v>4</v>
      </c>
      <c r="L2068" s="4" t="s">
        <v>22</v>
      </c>
      <c r="M2068" s="6">
        <v>1</v>
      </c>
      <c r="N2068" s="7">
        <v>51.35</v>
      </c>
      <c r="O2068" s="8">
        <v>0</v>
      </c>
      <c r="P2068" s="7">
        <v>22.98</v>
      </c>
      <c r="Q2068" s="7">
        <f t="shared" si="256"/>
        <v>51.35</v>
      </c>
      <c r="R2068" s="7">
        <f t="shared" si="257"/>
        <v>22.98</v>
      </c>
      <c r="S2068" s="7">
        <f t="shared" si="258"/>
        <v>28.37</v>
      </c>
      <c r="T2068" s="9">
        <f t="shared" si="259"/>
        <v>0.55248296007789677</v>
      </c>
      <c r="U2068" s="10">
        <v>1</v>
      </c>
    </row>
    <row r="2069" spans="1:21" ht="15.6" x14ac:dyDescent="0.3">
      <c r="A2069" s="11">
        <v>1865</v>
      </c>
      <c r="B2069" s="12">
        <v>46303</v>
      </c>
      <c r="C2069" s="4">
        <f t="shared" si="260"/>
        <v>2026</v>
      </c>
      <c r="D2069" s="5">
        <f t="shared" si="261"/>
        <v>4</v>
      </c>
      <c r="E2069" s="4">
        <f t="shared" si="262"/>
        <v>10</v>
      </c>
      <c r="F2069" s="3" t="str">
        <f t="shared" si="263"/>
        <v>Oct</v>
      </c>
      <c r="G2069" s="13" t="s">
        <v>20</v>
      </c>
      <c r="H2069" s="13" t="s">
        <v>33</v>
      </c>
      <c r="I2069" s="13" t="s">
        <v>2</v>
      </c>
      <c r="J2069" s="13" t="s">
        <v>3</v>
      </c>
      <c r="K2069" s="13" t="s">
        <v>34</v>
      </c>
      <c r="L2069" s="13" t="s">
        <v>35</v>
      </c>
      <c r="M2069" s="14">
        <v>1</v>
      </c>
      <c r="N2069" s="15">
        <v>39.659999999999997</v>
      </c>
      <c r="O2069" s="16">
        <v>0</v>
      </c>
      <c r="P2069" s="15">
        <v>14.39</v>
      </c>
      <c r="Q2069" s="15">
        <f t="shared" si="256"/>
        <v>39.659999999999997</v>
      </c>
      <c r="R2069" s="15">
        <f t="shared" si="257"/>
        <v>14.39</v>
      </c>
      <c r="S2069" s="15">
        <f t="shared" si="258"/>
        <v>25.269999999999996</v>
      </c>
      <c r="T2069" s="17">
        <f t="shared" si="259"/>
        <v>0.63716591023701463</v>
      </c>
      <c r="U2069" s="18">
        <v>1</v>
      </c>
    </row>
    <row r="2070" spans="1:21" ht="15.6" x14ac:dyDescent="0.3">
      <c r="A2070" s="2">
        <v>2471</v>
      </c>
      <c r="B2070" s="3">
        <v>46303</v>
      </c>
      <c r="C2070" s="4">
        <f t="shared" si="260"/>
        <v>2026</v>
      </c>
      <c r="D2070" s="5">
        <f t="shared" si="261"/>
        <v>4</v>
      </c>
      <c r="E2070" s="4">
        <f t="shared" si="262"/>
        <v>10</v>
      </c>
      <c r="F2070" s="3" t="str">
        <f t="shared" si="263"/>
        <v>Oct</v>
      </c>
      <c r="G2070" s="4" t="s">
        <v>20</v>
      </c>
      <c r="H2070" s="4" t="s">
        <v>47</v>
      </c>
      <c r="I2070" s="4" t="s">
        <v>19</v>
      </c>
      <c r="J2070" s="4" t="s">
        <v>13</v>
      </c>
      <c r="K2070" s="4" t="s">
        <v>34</v>
      </c>
      <c r="L2070" s="4" t="s">
        <v>35</v>
      </c>
      <c r="M2070" s="6">
        <v>1</v>
      </c>
      <c r="N2070" s="7">
        <v>39.79</v>
      </c>
      <c r="O2070" s="8">
        <v>0</v>
      </c>
      <c r="P2070" s="7">
        <v>14.76</v>
      </c>
      <c r="Q2070" s="7">
        <f t="shared" si="256"/>
        <v>39.79</v>
      </c>
      <c r="R2070" s="7">
        <f t="shared" si="257"/>
        <v>14.76</v>
      </c>
      <c r="S2070" s="7">
        <f t="shared" si="258"/>
        <v>25.03</v>
      </c>
      <c r="T2070" s="9">
        <f t="shared" si="259"/>
        <v>0.62905252576024129</v>
      </c>
      <c r="U2070" s="10">
        <v>1</v>
      </c>
    </row>
    <row r="2071" spans="1:21" ht="15.6" x14ac:dyDescent="0.3">
      <c r="A2071" s="11">
        <v>3208</v>
      </c>
      <c r="B2071" s="12">
        <v>46303</v>
      </c>
      <c r="C2071" s="4">
        <f t="shared" si="260"/>
        <v>2026</v>
      </c>
      <c r="D2071" s="5">
        <f t="shared" si="261"/>
        <v>4</v>
      </c>
      <c r="E2071" s="4">
        <f t="shared" si="262"/>
        <v>10</v>
      </c>
      <c r="F2071" s="3" t="str">
        <f t="shared" si="263"/>
        <v>Oct</v>
      </c>
      <c r="G2071" s="13" t="s">
        <v>11</v>
      </c>
      <c r="H2071" s="13" t="s">
        <v>39</v>
      </c>
      <c r="I2071" s="13" t="s">
        <v>8</v>
      </c>
      <c r="J2071" s="13" t="s">
        <v>13</v>
      </c>
      <c r="K2071" s="13" t="s">
        <v>4</v>
      </c>
      <c r="L2071" s="13" t="s">
        <v>26</v>
      </c>
      <c r="M2071" s="14">
        <v>6</v>
      </c>
      <c r="N2071" s="15">
        <v>41.27</v>
      </c>
      <c r="O2071" s="16">
        <v>0.1</v>
      </c>
      <c r="P2071" s="15">
        <v>16.61</v>
      </c>
      <c r="Q2071" s="15">
        <f t="shared" si="256"/>
        <v>222.858</v>
      </c>
      <c r="R2071" s="15">
        <f t="shared" si="257"/>
        <v>99.66</v>
      </c>
      <c r="S2071" s="15">
        <f t="shared" si="258"/>
        <v>123.19800000000001</v>
      </c>
      <c r="T2071" s="17">
        <f t="shared" si="259"/>
        <v>0.55280941227149127</v>
      </c>
      <c r="U2071" s="18">
        <v>1</v>
      </c>
    </row>
    <row r="2072" spans="1:21" ht="15.6" x14ac:dyDescent="0.3">
      <c r="A2072" s="2">
        <v>4285</v>
      </c>
      <c r="B2072" s="3">
        <v>46303</v>
      </c>
      <c r="C2072" s="4">
        <f t="shared" si="260"/>
        <v>2026</v>
      </c>
      <c r="D2072" s="5">
        <f t="shared" si="261"/>
        <v>4</v>
      </c>
      <c r="E2072" s="4">
        <f t="shared" si="262"/>
        <v>10</v>
      </c>
      <c r="F2072" s="3" t="str">
        <f t="shared" si="263"/>
        <v>Oct</v>
      </c>
      <c r="G2072" s="4" t="s">
        <v>20</v>
      </c>
      <c r="H2072" s="4" t="s">
        <v>21</v>
      </c>
      <c r="I2072" s="4" t="s">
        <v>2</v>
      </c>
      <c r="J2072" s="4" t="s">
        <v>3</v>
      </c>
      <c r="K2072" s="4" t="s">
        <v>9</v>
      </c>
      <c r="L2072" s="4" t="s">
        <v>10</v>
      </c>
      <c r="M2072" s="6">
        <v>1</v>
      </c>
      <c r="N2072" s="7">
        <v>93.39</v>
      </c>
      <c r="O2072" s="8">
        <v>0</v>
      </c>
      <c r="P2072" s="7">
        <v>45.98</v>
      </c>
      <c r="Q2072" s="7">
        <f t="shared" si="256"/>
        <v>93.39</v>
      </c>
      <c r="R2072" s="7">
        <f t="shared" si="257"/>
        <v>45.98</v>
      </c>
      <c r="S2072" s="7">
        <f t="shared" si="258"/>
        <v>47.410000000000004</v>
      </c>
      <c r="T2072" s="9">
        <f t="shared" si="259"/>
        <v>0.50765606595995294</v>
      </c>
      <c r="U2072" s="10">
        <v>1</v>
      </c>
    </row>
    <row r="2073" spans="1:21" ht="15.6" x14ac:dyDescent="0.3">
      <c r="A2073" s="11">
        <v>261</v>
      </c>
      <c r="B2073" s="12">
        <v>46304</v>
      </c>
      <c r="C2073" s="4">
        <f t="shared" si="260"/>
        <v>2026</v>
      </c>
      <c r="D2073" s="5">
        <f t="shared" si="261"/>
        <v>4</v>
      </c>
      <c r="E2073" s="4">
        <f t="shared" si="262"/>
        <v>10</v>
      </c>
      <c r="F2073" s="3" t="str">
        <f t="shared" si="263"/>
        <v>Oct</v>
      </c>
      <c r="G2073" s="13" t="s">
        <v>11</v>
      </c>
      <c r="H2073" s="13" t="s">
        <v>18</v>
      </c>
      <c r="I2073" s="13" t="s">
        <v>2</v>
      </c>
      <c r="J2073" s="13" t="s">
        <v>16</v>
      </c>
      <c r="K2073" s="13" t="s">
        <v>23</v>
      </c>
      <c r="L2073" s="13" t="s">
        <v>24</v>
      </c>
      <c r="M2073" s="14">
        <v>1</v>
      </c>
      <c r="N2073" s="15">
        <v>336.56</v>
      </c>
      <c r="O2073" s="16">
        <v>0</v>
      </c>
      <c r="P2073" s="15">
        <v>189.74</v>
      </c>
      <c r="Q2073" s="15">
        <f t="shared" si="256"/>
        <v>336.56</v>
      </c>
      <c r="R2073" s="15">
        <f t="shared" si="257"/>
        <v>189.74</v>
      </c>
      <c r="S2073" s="15">
        <f t="shared" si="258"/>
        <v>146.82</v>
      </c>
      <c r="T2073" s="17">
        <f t="shared" si="259"/>
        <v>0.43623722367482765</v>
      </c>
      <c r="U2073" s="18">
        <v>1</v>
      </c>
    </row>
    <row r="2074" spans="1:21" ht="15.6" x14ac:dyDescent="0.3">
      <c r="A2074" s="2">
        <v>291</v>
      </c>
      <c r="B2074" s="3">
        <v>46304</v>
      </c>
      <c r="C2074" s="4">
        <f t="shared" si="260"/>
        <v>2026</v>
      </c>
      <c r="D2074" s="5">
        <f t="shared" si="261"/>
        <v>4</v>
      </c>
      <c r="E2074" s="4">
        <f t="shared" si="262"/>
        <v>10</v>
      </c>
      <c r="F2074" s="3" t="str">
        <f t="shared" si="263"/>
        <v>Oct</v>
      </c>
      <c r="G2074" s="4" t="s">
        <v>11</v>
      </c>
      <c r="H2074" s="4" t="s">
        <v>12</v>
      </c>
      <c r="I2074" s="4" t="s">
        <v>2</v>
      </c>
      <c r="J2074" s="4" t="s">
        <v>13</v>
      </c>
      <c r="K2074" s="4" t="s">
        <v>14</v>
      </c>
      <c r="L2074" s="4" t="s">
        <v>44</v>
      </c>
      <c r="M2074" s="6">
        <v>2</v>
      </c>
      <c r="N2074" s="7">
        <v>132.47999999999999</v>
      </c>
      <c r="O2074" s="8">
        <v>0.1</v>
      </c>
      <c r="P2074" s="7">
        <v>67.48</v>
      </c>
      <c r="Q2074" s="7">
        <f t="shared" si="256"/>
        <v>238.464</v>
      </c>
      <c r="R2074" s="7">
        <f t="shared" si="257"/>
        <v>134.96</v>
      </c>
      <c r="S2074" s="7">
        <f t="shared" si="258"/>
        <v>103.50399999999999</v>
      </c>
      <c r="T2074" s="9">
        <f t="shared" si="259"/>
        <v>0.43404455179817497</v>
      </c>
      <c r="U2074" s="10">
        <v>1</v>
      </c>
    </row>
    <row r="2075" spans="1:21" ht="15.6" x14ac:dyDescent="0.3">
      <c r="A2075" s="11">
        <v>670</v>
      </c>
      <c r="B2075" s="12">
        <v>46304</v>
      </c>
      <c r="C2075" s="4">
        <f t="shared" si="260"/>
        <v>2026</v>
      </c>
      <c r="D2075" s="5">
        <f t="shared" si="261"/>
        <v>4</v>
      </c>
      <c r="E2075" s="4">
        <f t="shared" si="262"/>
        <v>10</v>
      </c>
      <c r="F2075" s="3" t="str">
        <f t="shared" si="263"/>
        <v>Oct</v>
      </c>
      <c r="G2075" s="13" t="s">
        <v>6</v>
      </c>
      <c r="H2075" s="13" t="s">
        <v>49</v>
      </c>
      <c r="I2075" s="13" t="s">
        <v>19</v>
      </c>
      <c r="J2075" s="13" t="s">
        <v>3</v>
      </c>
      <c r="K2075" s="13" t="s">
        <v>9</v>
      </c>
      <c r="L2075" s="13" t="s">
        <v>10</v>
      </c>
      <c r="M2075" s="14">
        <v>1</v>
      </c>
      <c r="N2075" s="15">
        <v>92.59</v>
      </c>
      <c r="O2075" s="16">
        <v>0</v>
      </c>
      <c r="P2075" s="15">
        <v>44.46</v>
      </c>
      <c r="Q2075" s="15">
        <f t="shared" si="256"/>
        <v>92.59</v>
      </c>
      <c r="R2075" s="15">
        <f t="shared" si="257"/>
        <v>44.46</v>
      </c>
      <c r="S2075" s="15">
        <f t="shared" si="258"/>
        <v>48.13</v>
      </c>
      <c r="T2075" s="17">
        <f t="shared" si="259"/>
        <v>0.51981855491953777</v>
      </c>
      <c r="U2075" s="18">
        <v>1</v>
      </c>
    </row>
    <row r="2076" spans="1:21" ht="15.6" x14ac:dyDescent="0.3">
      <c r="A2076" s="2">
        <v>1306</v>
      </c>
      <c r="B2076" s="3">
        <v>46304</v>
      </c>
      <c r="C2076" s="4">
        <f t="shared" si="260"/>
        <v>2026</v>
      </c>
      <c r="D2076" s="5">
        <f t="shared" si="261"/>
        <v>4</v>
      </c>
      <c r="E2076" s="4">
        <f t="shared" si="262"/>
        <v>10</v>
      </c>
      <c r="F2076" s="3" t="str">
        <f t="shared" si="263"/>
        <v>Oct</v>
      </c>
      <c r="G2076" s="4" t="s">
        <v>20</v>
      </c>
      <c r="H2076" s="4" t="s">
        <v>33</v>
      </c>
      <c r="I2076" s="4" t="s">
        <v>19</v>
      </c>
      <c r="J2076" s="4" t="s">
        <v>16</v>
      </c>
      <c r="K2076" s="4" t="s">
        <v>34</v>
      </c>
      <c r="L2076" s="4" t="s">
        <v>42</v>
      </c>
      <c r="M2076" s="6">
        <v>1</v>
      </c>
      <c r="N2076" s="7">
        <v>35.450000000000003</v>
      </c>
      <c r="O2076" s="8">
        <v>0.05</v>
      </c>
      <c r="P2076" s="7">
        <v>14.23</v>
      </c>
      <c r="Q2076" s="7">
        <f t="shared" si="256"/>
        <v>33.677500000000002</v>
      </c>
      <c r="R2076" s="7">
        <f t="shared" si="257"/>
        <v>14.23</v>
      </c>
      <c r="S2076" s="7">
        <f t="shared" si="258"/>
        <v>19.447500000000002</v>
      </c>
      <c r="T2076" s="9">
        <f t="shared" si="259"/>
        <v>0.57746269764679681</v>
      </c>
      <c r="U2076" s="10">
        <v>1</v>
      </c>
    </row>
    <row r="2077" spans="1:21" ht="15.6" x14ac:dyDescent="0.3">
      <c r="A2077" s="11">
        <v>2400</v>
      </c>
      <c r="B2077" s="12">
        <v>46304</v>
      </c>
      <c r="C2077" s="4">
        <f t="shared" si="260"/>
        <v>2026</v>
      </c>
      <c r="D2077" s="5">
        <f t="shared" si="261"/>
        <v>4</v>
      </c>
      <c r="E2077" s="4">
        <f t="shared" si="262"/>
        <v>10</v>
      </c>
      <c r="F2077" s="3" t="str">
        <f t="shared" si="263"/>
        <v>Oct</v>
      </c>
      <c r="G2077" s="13" t="s">
        <v>11</v>
      </c>
      <c r="H2077" s="13" t="s">
        <v>12</v>
      </c>
      <c r="I2077" s="13" t="s">
        <v>2</v>
      </c>
      <c r="J2077" s="13" t="s">
        <v>13</v>
      </c>
      <c r="K2077" s="13" t="s">
        <v>9</v>
      </c>
      <c r="L2077" s="13" t="s">
        <v>10</v>
      </c>
      <c r="M2077" s="14">
        <v>2</v>
      </c>
      <c r="N2077" s="15">
        <v>93.83</v>
      </c>
      <c r="O2077" s="16">
        <v>0.1</v>
      </c>
      <c r="P2077" s="15">
        <v>44.27</v>
      </c>
      <c r="Q2077" s="15">
        <f t="shared" si="256"/>
        <v>168.89400000000001</v>
      </c>
      <c r="R2077" s="15">
        <f t="shared" si="257"/>
        <v>88.54</v>
      </c>
      <c r="S2077" s="15">
        <f t="shared" si="258"/>
        <v>80.353999999999999</v>
      </c>
      <c r="T2077" s="17">
        <f t="shared" si="259"/>
        <v>0.47576586498040191</v>
      </c>
      <c r="U2077" s="18">
        <v>1</v>
      </c>
    </row>
    <row r="2078" spans="1:21" ht="15.6" x14ac:dyDescent="0.3">
      <c r="A2078" s="2">
        <v>3816</v>
      </c>
      <c r="B2078" s="3">
        <v>46304</v>
      </c>
      <c r="C2078" s="4">
        <f t="shared" si="260"/>
        <v>2026</v>
      </c>
      <c r="D2078" s="5">
        <f t="shared" si="261"/>
        <v>4</v>
      </c>
      <c r="E2078" s="4">
        <f t="shared" si="262"/>
        <v>10</v>
      </c>
      <c r="F2078" s="3" t="str">
        <f t="shared" si="263"/>
        <v>Oct</v>
      </c>
      <c r="G2078" s="4" t="s">
        <v>6</v>
      </c>
      <c r="H2078" s="4" t="s">
        <v>43</v>
      </c>
      <c r="I2078" s="4" t="s">
        <v>2</v>
      </c>
      <c r="J2078" s="4" t="s">
        <v>13</v>
      </c>
      <c r="K2078" s="4" t="s">
        <v>34</v>
      </c>
      <c r="L2078" s="4" t="s">
        <v>42</v>
      </c>
      <c r="M2078" s="6">
        <v>1</v>
      </c>
      <c r="N2078" s="7">
        <v>36.32</v>
      </c>
      <c r="O2078" s="8">
        <v>0</v>
      </c>
      <c r="P2078" s="7">
        <v>13.6</v>
      </c>
      <c r="Q2078" s="7">
        <f t="shared" si="256"/>
        <v>36.32</v>
      </c>
      <c r="R2078" s="7">
        <f t="shared" si="257"/>
        <v>13.6</v>
      </c>
      <c r="S2078" s="7">
        <f t="shared" si="258"/>
        <v>22.72</v>
      </c>
      <c r="T2078" s="9">
        <f t="shared" si="259"/>
        <v>0.62555066079295152</v>
      </c>
      <c r="U2078" s="10">
        <v>1</v>
      </c>
    </row>
    <row r="2079" spans="1:21" ht="15.6" x14ac:dyDescent="0.3">
      <c r="A2079" s="11">
        <v>4038</v>
      </c>
      <c r="B2079" s="12">
        <v>46304</v>
      </c>
      <c r="C2079" s="4">
        <f t="shared" si="260"/>
        <v>2026</v>
      </c>
      <c r="D2079" s="5">
        <f t="shared" si="261"/>
        <v>4</v>
      </c>
      <c r="E2079" s="4">
        <f t="shared" si="262"/>
        <v>10</v>
      </c>
      <c r="F2079" s="3" t="str">
        <f t="shared" si="263"/>
        <v>Oct</v>
      </c>
      <c r="G2079" s="13" t="s">
        <v>0</v>
      </c>
      <c r="H2079" s="13" t="s">
        <v>50</v>
      </c>
      <c r="I2079" s="13" t="s">
        <v>2</v>
      </c>
      <c r="J2079" s="13" t="s">
        <v>3</v>
      </c>
      <c r="K2079" s="13" t="s">
        <v>34</v>
      </c>
      <c r="L2079" s="13" t="s">
        <v>38</v>
      </c>
      <c r="M2079" s="14">
        <v>2</v>
      </c>
      <c r="N2079" s="15">
        <v>125.56</v>
      </c>
      <c r="O2079" s="16">
        <v>0.1</v>
      </c>
      <c r="P2079" s="15">
        <v>67.260000000000005</v>
      </c>
      <c r="Q2079" s="15">
        <f t="shared" si="256"/>
        <v>226.00800000000001</v>
      </c>
      <c r="R2079" s="15">
        <f t="shared" si="257"/>
        <v>134.52000000000001</v>
      </c>
      <c r="S2079" s="15">
        <f t="shared" si="258"/>
        <v>91.488</v>
      </c>
      <c r="T2079" s="17">
        <f t="shared" si="259"/>
        <v>0.40479983009450993</v>
      </c>
      <c r="U2079" s="18">
        <v>1</v>
      </c>
    </row>
    <row r="2080" spans="1:21" ht="15.6" x14ac:dyDescent="0.3">
      <c r="A2080" s="2">
        <v>4686</v>
      </c>
      <c r="B2080" s="3">
        <v>46304</v>
      </c>
      <c r="C2080" s="4">
        <f t="shared" si="260"/>
        <v>2026</v>
      </c>
      <c r="D2080" s="5">
        <f t="shared" si="261"/>
        <v>4</v>
      </c>
      <c r="E2080" s="4">
        <f t="shared" si="262"/>
        <v>10</v>
      </c>
      <c r="F2080" s="3" t="str">
        <f t="shared" si="263"/>
        <v>Oct</v>
      </c>
      <c r="G2080" s="4" t="s">
        <v>0</v>
      </c>
      <c r="H2080" s="4" t="s">
        <v>50</v>
      </c>
      <c r="I2080" s="4" t="s">
        <v>28</v>
      </c>
      <c r="J2080" s="4" t="s">
        <v>13</v>
      </c>
      <c r="K2080" s="4" t="s">
        <v>23</v>
      </c>
      <c r="L2080" s="4" t="s">
        <v>51</v>
      </c>
      <c r="M2080" s="6">
        <v>2</v>
      </c>
      <c r="N2080" s="7">
        <v>124.91</v>
      </c>
      <c r="O2080" s="8">
        <v>0</v>
      </c>
      <c r="P2080" s="7">
        <v>60.33</v>
      </c>
      <c r="Q2080" s="7">
        <f t="shared" si="256"/>
        <v>249.82</v>
      </c>
      <c r="R2080" s="7">
        <f t="shared" si="257"/>
        <v>120.66</v>
      </c>
      <c r="S2080" s="7">
        <f t="shared" si="258"/>
        <v>129.16</v>
      </c>
      <c r="T2080" s="9">
        <f t="shared" si="259"/>
        <v>0.51701224881914976</v>
      </c>
      <c r="U2080" s="10">
        <v>1</v>
      </c>
    </row>
    <row r="2081" spans="1:21" ht="15.6" x14ac:dyDescent="0.3">
      <c r="A2081" s="11">
        <v>5076</v>
      </c>
      <c r="B2081" s="12">
        <v>46304</v>
      </c>
      <c r="C2081" s="4">
        <f t="shared" si="260"/>
        <v>2026</v>
      </c>
      <c r="D2081" s="5">
        <f t="shared" si="261"/>
        <v>4</v>
      </c>
      <c r="E2081" s="4">
        <f t="shared" si="262"/>
        <v>10</v>
      </c>
      <c r="F2081" s="3" t="str">
        <f t="shared" si="263"/>
        <v>Oct</v>
      </c>
      <c r="G2081" s="13" t="s">
        <v>6</v>
      </c>
      <c r="H2081" s="13" t="s">
        <v>43</v>
      </c>
      <c r="I2081" s="13" t="s">
        <v>2</v>
      </c>
      <c r="J2081" s="13" t="s">
        <v>13</v>
      </c>
      <c r="K2081" s="13" t="s">
        <v>23</v>
      </c>
      <c r="L2081" s="13" t="s">
        <v>29</v>
      </c>
      <c r="M2081" s="14">
        <v>1</v>
      </c>
      <c r="N2081" s="15">
        <v>199.32</v>
      </c>
      <c r="O2081" s="16">
        <v>0</v>
      </c>
      <c r="P2081" s="15">
        <v>103.83</v>
      </c>
      <c r="Q2081" s="15">
        <f t="shared" si="256"/>
        <v>199.32</v>
      </c>
      <c r="R2081" s="15">
        <f t="shared" si="257"/>
        <v>103.83</v>
      </c>
      <c r="S2081" s="15">
        <f t="shared" si="258"/>
        <v>95.49</v>
      </c>
      <c r="T2081" s="17">
        <f t="shared" si="259"/>
        <v>0.4790788681517158</v>
      </c>
      <c r="U2081" s="18">
        <v>1</v>
      </c>
    </row>
    <row r="2082" spans="1:21" ht="15.6" x14ac:dyDescent="0.3">
      <c r="A2082" s="2">
        <v>1339</v>
      </c>
      <c r="B2082" s="3">
        <v>46305</v>
      </c>
      <c r="C2082" s="4">
        <f t="shared" si="260"/>
        <v>2026</v>
      </c>
      <c r="D2082" s="5">
        <f t="shared" si="261"/>
        <v>4</v>
      </c>
      <c r="E2082" s="4">
        <f t="shared" si="262"/>
        <v>10</v>
      </c>
      <c r="F2082" s="3" t="str">
        <f t="shared" si="263"/>
        <v>Oct</v>
      </c>
      <c r="G2082" s="4" t="s">
        <v>6</v>
      </c>
      <c r="H2082" s="4" t="s">
        <v>41</v>
      </c>
      <c r="I2082" s="4" t="s">
        <v>2</v>
      </c>
      <c r="J2082" s="4" t="s">
        <v>3</v>
      </c>
      <c r="K2082" s="4" t="s">
        <v>23</v>
      </c>
      <c r="L2082" s="4" t="s">
        <v>24</v>
      </c>
      <c r="M2082" s="6">
        <v>4</v>
      </c>
      <c r="N2082" s="7">
        <v>337.38</v>
      </c>
      <c r="O2082" s="8">
        <v>0.05</v>
      </c>
      <c r="P2082" s="7">
        <v>194.94</v>
      </c>
      <c r="Q2082" s="7">
        <f t="shared" si="256"/>
        <v>1282.0439999999999</v>
      </c>
      <c r="R2082" s="7">
        <f t="shared" si="257"/>
        <v>779.76</v>
      </c>
      <c r="S2082" s="7">
        <f t="shared" si="258"/>
        <v>502.28399999999988</v>
      </c>
      <c r="T2082" s="9">
        <f t="shared" si="259"/>
        <v>0.39178374533167343</v>
      </c>
      <c r="U2082" s="10">
        <v>1</v>
      </c>
    </row>
    <row r="2083" spans="1:21" ht="15.6" x14ac:dyDescent="0.3">
      <c r="A2083" s="11">
        <v>1884</v>
      </c>
      <c r="B2083" s="12">
        <v>46305</v>
      </c>
      <c r="C2083" s="4">
        <f t="shared" si="260"/>
        <v>2026</v>
      </c>
      <c r="D2083" s="5">
        <f t="shared" si="261"/>
        <v>4</v>
      </c>
      <c r="E2083" s="4">
        <f t="shared" si="262"/>
        <v>10</v>
      </c>
      <c r="F2083" s="3" t="str">
        <f t="shared" si="263"/>
        <v>Oct</v>
      </c>
      <c r="G2083" s="13" t="s">
        <v>11</v>
      </c>
      <c r="H2083" s="13" t="s">
        <v>12</v>
      </c>
      <c r="I2083" s="13" t="s">
        <v>2</v>
      </c>
      <c r="J2083" s="13" t="s">
        <v>16</v>
      </c>
      <c r="K2083" s="13" t="s">
        <v>23</v>
      </c>
      <c r="L2083" s="13" t="s">
        <v>40</v>
      </c>
      <c r="M2083" s="14">
        <v>3</v>
      </c>
      <c r="N2083" s="15">
        <v>82.18</v>
      </c>
      <c r="O2083" s="16">
        <v>0.1</v>
      </c>
      <c r="P2083" s="15">
        <v>39.82</v>
      </c>
      <c r="Q2083" s="15">
        <f t="shared" si="256"/>
        <v>221.88600000000002</v>
      </c>
      <c r="R2083" s="15">
        <f t="shared" si="257"/>
        <v>119.46000000000001</v>
      </c>
      <c r="S2083" s="15">
        <f t="shared" si="258"/>
        <v>102.42600000000002</v>
      </c>
      <c r="T2083" s="17">
        <f t="shared" si="259"/>
        <v>0.46161542413671885</v>
      </c>
      <c r="U2083" s="18">
        <v>1</v>
      </c>
    </row>
    <row r="2084" spans="1:21" ht="15.6" x14ac:dyDescent="0.3">
      <c r="A2084" s="2">
        <v>3568</v>
      </c>
      <c r="B2084" s="3">
        <v>46305</v>
      </c>
      <c r="C2084" s="4">
        <f t="shared" si="260"/>
        <v>2026</v>
      </c>
      <c r="D2084" s="5">
        <f t="shared" si="261"/>
        <v>4</v>
      </c>
      <c r="E2084" s="4">
        <f t="shared" si="262"/>
        <v>10</v>
      </c>
      <c r="F2084" s="3" t="str">
        <f t="shared" si="263"/>
        <v>Oct</v>
      </c>
      <c r="G2084" s="4" t="s">
        <v>0</v>
      </c>
      <c r="H2084" s="4" t="s">
        <v>50</v>
      </c>
      <c r="I2084" s="4" t="s">
        <v>8</v>
      </c>
      <c r="J2084" s="4" t="s">
        <v>13</v>
      </c>
      <c r="K2084" s="4" t="s">
        <v>9</v>
      </c>
      <c r="L2084" s="4" t="s">
        <v>46</v>
      </c>
      <c r="M2084" s="6">
        <v>15</v>
      </c>
      <c r="N2084" s="7">
        <v>70.25</v>
      </c>
      <c r="O2084" s="8">
        <v>0.1</v>
      </c>
      <c r="P2084" s="7">
        <v>32.19</v>
      </c>
      <c r="Q2084" s="7">
        <f t="shared" si="256"/>
        <v>948.375</v>
      </c>
      <c r="R2084" s="7">
        <f t="shared" si="257"/>
        <v>482.84999999999997</v>
      </c>
      <c r="S2084" s="7">
        <f t="shared" si="258"/>
        <v>465.52500000000003</v>
      </c>
      <c r="T2084" s="9">
        <f t="shared" si="259"/>
        <v>0.49086595492289448</v>
      </c>
      <c r="U2084" s="10">
        <v>1</v>
      </c>
    </row>
    <row r="2085" spans="1:21" ht="15.6" x14ac:dyDescent="0.3">
      <c r="A2085" s="11">
        <v>4171</v>
      </c>
      <c r="B2085" s="12">
        <v>46305</v>
      </c>
      <c r="C2085" s="4">
        <f t="shared" si="260"/>
        <v>2026</v>
      </c>
      <c r="D2085" s="5">
        <f t="shared" si="261"/>
        <v>4</v>
      </c>
      <c r="E2085" s="4">
        <f t="shared" si="262"/>
        <v>10</v>
      </c>
      <c r="F2085" s="3" t="str">
        <f t="shared" si="263"/>
        <v>Oct</v>
      </c>
      <c r="G2085" s="13" t="s">
        <v>20</v>
      </c>
      <c r="H2085" s="13" t="s">
        <v>31</v>
      </c>
      <c r="I2085" s="13" t="s">
        <v>19</v>
      </c>
      <c r="J2085" s="13" t="s">
        <v>13</v>
      </c>
      <c r="K2085" s="13" t="s">
        <v>14</v>
      </c>
      <c r="L2085" s="13" t="s">
        <v>15</v>
      </c>
      <c r="M2085" s="14">
        <v>2</v>
      </c>
      <c r="N2085" s="15">
        <v>35.36</v>
      </c>
      <c r="O2085" s="16">
        <v>0</v>
      </c>
      <c r="P2085" s="15">
        <v>13.49</v>
      </c>
      <c r="Q2085" s="15">
        <f t="shared" si="256"/>
        <v>70.72</v>
      </c>
      <c r="R2085" s="15">
        <f t="shared" si="257"/>
        <v>26.98</v>
      </c>
      <c r="S2085" s="15">
        <f t="shared" si="258"/>
        <v>43.739999999999995</v>
      </c>
      <c r="T2085" s="17">
        <f t="shared" si="259"/>
        <v>0.61849547511312208</v>
      </c>
      <c r="U2085" s="18">
        <v>1</v>
      </c>
    </row>
    <row r="2086" spans="1:21" ht="15.6" x14ac:dyDescent="0.3">
      <c r="A2086" s="2">
        <v>4477</v>
      </c>
      <c r="B2086" s="3">
        <v>46305</v>
      </c>
      <c r="C2086" s="4">
        <f t="shared" si="260"/>
        <v>2026</v>
      </c>
      <c r="D2086" s="5">
        <f t="shared" si="261"/>
        <v>4</v>
      </c>
      <c r="E2086" s="4">
        <f t="shared" si="262"/>
        <v>10</v>
      </c>
      <c r="F2086" s="3" t="str">
        <f t="shared" si="263"/>
        <v>Oct</v>
      </c>
      <c r="G2086" s="4" t="s">
        <v>11</v>
      </c>
      <c r="H2086" s="4" t="s">
        <v>25</v>
      </c>
      <c r="I2086" s="4" t="s">
        <v>19</v>
      </c>
      <c r="J2086" s="4" t="s">
        <v>13</v>
      </c>
      <c r="K2086" s="4" t="s">
        <v>14</v>
      </c>
      <c r="L2086" s="4" t="s">
        <v>32</v>
      </c>
      <c r="M2086" s="6">
        <v>1</v>
      </c>
      <c r="N2086" s="7">
        <v>46.01</v>
      </c>
      <c r="O2086" s="8">
        <v>0</v>
      </c>
      <c r="P2086" s="7">
        <v>18.239999999999998</v>
      </c>
      <c r="Q2086" s="7">
        <f t="shared" si="256"/>
        <v>46.01</v>
      </c>
      <c r="R2086" s="7">
        <f t="shared" si="257"/>
        <v>18.239999999999998</v>
      </c>
      <c r="S2086" s="7">
        <f t="shared" si="258"/>
        <v>27.77</v>
      </c>
      <c r="T2086" s="9">
        <f t="shared" si="259"/>
        <v>0.6035644425124973</v>
      </c>
      <c r="U2086" s="10">
        <v>1</v>
      </c>
    </row>
    <row r="2087" spans="1:21" ht="15.6" x14ac:dyDescent="0.3">
      <c r="A2087" s="11">
        <v>3368</v>
      </c>
      <c r="B2087" s="12">
        <v>46306</v>
      </c>
      <c r="C2087" s="4">
        <f t="shared" si="260"/>
        <v>2026</v>
      </c>
      <c r="D2087" s="5">
        <f t="shared" si="261"/>
        <v>4</v>
      </c>
      <c r="E2087" s="4">
        <f t="shared" si="262"/>
        <v>10</v>
      </c>
      <c r="F2087" s="3" t="str">
        <f t="shared" si="263"/>
        <v>Oct</v>
      </c>
      <c r="G2087" s="13" t="s">
        <v>0</v>
      </c>
      <c r="H2087" s="13" t="s">
        <v>36</v>
      </c>
      <c r="I2087" s="13" t="s">
        <v>2</v>
      </c>
      <c r="J2087" s="13" t="s">
        <v>3</v>
      </c>
      <c r="K2087" s="13" t="s">
        <v>9</v>
      </c>
      <c r="L2087" s="13" t="s">
        <v>10</v>
      </c>
      <c r="M2087" s="14">
        <v>1</v>
      </c>
      <c r="N2087" s="15">
        <v>89.88</v>
      </c>
      <c r="O2087" s="16">
        <v>0</v>
      </c>
      <c r="P2087" s="15">
        <v>46.15</v>
      </c>
      <c r="Q2087" s="15">
        <f t="shared" si="256"/>
        <v>89.88</v>
      </c>
      <c r="R2087" s="15">
        <f t="shared" si="257"/>
        <v>46.15</v>
      </c>
      <c r="S2087" s="15">
        <f t="shared" si="258"/>
        <v>43.73</v>
      </c>
      <c r="T2087" s="17">
        <f t="shared" si="259"/>
        <v>0.48653760569648419</v>
      </c>
      <c r="U2087" s="18">
        <v>1</v>
      </c>
    </row>
    <row r="2088" spans="1:21" ht="15.6" x14ac:dyDescent="0.3">
      <c r="A2088" s="2">
        <v>3566</v>
      </c>
      <c r="B2088" s="3">
        <v>46306</v>
      </c>
      <c r="C2088" s="4">
        <f t="shared" si="260"/>
        <v>2026</v>
      </c>
      <c r="D2088" s="5">
        <f t="shared" si="261"/>
        <v>4</v>
      </c>
      <c r="E2088" s="4">
        <f t="shared" si="262"/>
        <v>10</v>
      </c>
      <c r="F2088" s="3" t="str">
        <f t="shared" si="263"/>
        <v>Oct</v>
      </c>
      <c r="G2088" s="4" t="s">
        <v>6</v>
      </c>
      <c r="H2088" s="4" t="s">
        <v>43</v>
      </c>
      <c r="I2088" s="4" t="s">
        <v>2</v>
      </c>
      <c r="J2088" s="4" t="s">
        <v>13</v>
      </c>
      <c r="K2088" s="4" t="s">
        <v>34</v>
      </c>
      <c r="L2088" s="4" t="s">
        <v>35</v>
      </c>
      <c r="M2088" s="6">
        <v>1</v>
      </c>
      <c r="N2088" s="7">
        <v>41.33</v>
      </c>
      <c r="O2088" s="8">
        <v>0</v>
      </c>
      <c r="P2088" s="7">
        <v>14.47</v>
      </c>
      <c r="Q2088" s="7">
        <f t="shared" si="256"/>
        <v>41.33</v>
      </c>
      <c r="R2088" s="7">
        <f t="shared" si="257"/>
        <v>14.47</v>
      </c>
      <c r="S2088" s="7">
        <f t="shared" si="258"/>
        <v>26.86</v>
      </c>
      <c r="T2088" s="9">
        <f t="shared" si="259"/>
        <v>0.6498911202516332</v>
      </c>
      <c r="U2088" s="10">
        <v>1</v>
      </c>
    </row>
    <row r="2089" spans="1:21" ht="15.6" x14ac:dyDescent="0.3">
      <c r="A2089" s="11">
        <v>4420</v>
      </c>
      <c r="B2089" s="12">
        <v>46306</v>
      </c>
      <c r="C2089" s="4">
        <f t="shared" si="260"/>
        <v>2026</v>
      </c>
      <c r="D2089" s="5">
        <f t="shared" si="261"/>
        <v>4</v>
      </c>
      <c r="E2089" s="4">
        <f t="shared" si="262"/>
        <v>10</v>
      </c>
      <c r="F2089" s="3" t="str">
        <f t="shared" si="263"/>
        <v>Oct</v>
      </c>
      <c r="G2089" s="13" t="s">
        <v>11</v>
      </c>
      <c r="H2089" s="13" t="s">
        <v>25</v>
      </c>
      <c r="I2089" s="13" t="s">
        <v>8</v>
      </c>
      <c r="J2089" s="13" t="s">
        <v>16</v>
      </c>
      <c r="K2089" s="13" t="s">
        <v>4</v>
      </c>
      <c r="L2089" s="13" t="s">
        <v>26</v>
      </c>
      <c r="M2089" s="14">
        <v>15</v>
      </c>
      <c r="N2089" s="15">
        <v>40.78</v>
      </c>
      <c r="O2089" s="16">
        <v>0.15</v>
      </c>
      <c r="P2089" s="15">
        <v>17.07</v>
      </c>
      <c r="Q2089" s="15">
        <f t="shared" si="256"/>
        <v>519.94500000000005</v>
      </c>
      <c r="R2089" s="15">
        <f t="shared" si="257"/>
        <v>256.05</v>
      </c>
      <c r="S2089" s="15">
        <f t="shared" si="258"/>
        <v>263.89500000000004</v>
      </c>
      <c r="T2089" s="17">
        <f t="shared" si="259"/>
        <v>0.5075440671609498</v>
      </c>
      <c r="U2089" s="18">
        <v>1</v>
      </c>
    </row>
    <row r="2090" spans="1:21" ht="15.6" x14ac:dyDescent="0.3">
      <c r="A2090" s="2">
        <v>513</v>
      </c>
      <c r="B2090" s="3">
        <v>46307</v>
      </c>
      <c r="C2090" s="4">
        <f t="shared" si="260"/>
        <v>2026</v>
      </c>
      <c r="D2090" s="5">
        <f t="shared" si="261"/>
        <v>4</v>
      </c>
      <c r="E2090" s="4">
        <f t="shared" si="262"/>
        <v>10</v>
      </c>
      <c r="F2090" s="3" t="str">
        <f t="shared" si="263"/>
        <v>Oct</v>
      </c>
      <c r="G2090" s="4" t="s">
        <v>20</v>
      </c>
      <c r="H2090" s="4" t="s">
        <v>31</v>
      </c>
      <c r="I2090" s="4" t="s">
        <v>2</v>
      </c>
      <c r="J2090" s="4" t="s">
        <v>16</v>
      </c>
      <c r="K2090" s="4" t="s">
        <v>14</v>
      </c>
      <c r="L2090" s="4" t="s">
        <v>48</v>
      </c>
      <c r="M2090" s="6">
        <v>1</v>
      </c>
      <c r="N2090" s="7">
        <v>163.87</v>
      </c>
      <c r="O2090" s="8">
        <v>0</v>
      </c>
      <c r="P2090" s="7">
        <v>85.76</v>
      </c>
      <c r="Q2090" s="7">
        <f t="shared" si="256"/>
        <v>163.87</v>
      </c>
      <c r="R2090" s="7">
        <f t="shared" si="257"/>
        <v>85.76</v>
      </c>
      <c r="S2090" s="7">
        <f t="shared" si="258"/>
        <v>78.11</v>
      </c>
      <c r="T2090" s="9">
        <f t="shared" si="259"/>
        <v>0.47665832672240188</v>
      </c>
      <c r="U2090" s="10">
        <v>1</v>
      </c>
    </row>
    <row r="2091" spans="1:21" ht="15.6" x14ac:dyDescent="0.3">
      <c r="A2091" s="11">
        <v>786</v>
      </c>
      <c r="B2091" s="12">
        <v>46307</v>
      </c>
      <c r="C2091" s="4">
        <f t="shared" si="260"/>
        <v>2026</v>
      </c>
      <c r="D2091" s="5">
        <f t="shared" si="261"/>
        <v>4</v>
      </c>
      <c r="E2091" s="4">
        <f t="shared" si="262"/>
        <v>10</v>
      </c>
      <c r="F2091" s="3" t="str">
        <f t="shared" si="263"/>
        <v>Oct</v>
      </c>
      <c r="G2091" s="13" t="s">
        <v>11</v>
      </c>
      <c r="H2091" s="13" t="s">
        <v>18</v>
      </c>
      <c r="I2091" s="13" t="s">
        <v>2</v>
      </c>
      <c r="J2091" s="13" t="s">
        <v>13</v>
      </c>
      <c r="K2091" s="13" t="s">
        <v>34</v>
      </c>
      <c r="L2091" s="13" t="s">
        <v>42</v>
      </c>
      <c r="M2091" s="14">
        <v>1</v>
      </c>
      <c r="N2091" s="15">
        <v>35.39</v>
      </c>
      <c r="O2091" s="16">
        <v>0.05</v>
      </c>
      <c r="P2091" s="15">
        <v>13.68</v>
      </c>
      <c r="Q2091" s="15">
        <f t="shared" si="256"/>
        <v>33.6205</v>
      </c>
      <c r="R2091" s="15">
        <f t="shared" si="257"/>
        <v>13.68</v>
      </c>
      <c r="S2091" s="15">
        <f t="shared" si="258"/>
        <v>19.9405</v>
      </c>
      <c r="T2091" s="17">
        <f t="shared" si="259"/>
        <v>0.59310539700480358</v>
      </c>
      <c r="U2091" s="18">
        <v>1</v>
      </c>
    </row>
    <row r="2092" spans="1:21" ht="15.6" x14ac:dyDescent="0.3">
      <c r="A2092" s="2">
        <v>3771</v>
      </c>
      <c r="B2092" s="3">
        <v>46307</v>
      </c>
      <c r="C2092" s="4">
        <f t="shared" si="260"/>
        <v>2026</v>
      </c>
      <c r="D2092" s="5">
        <f t="shared" si="261"/>
        <v>4</v>
      </c>
      <c r="E2092" s="4">
        <f t="shared" si="262"/>
        <v>10</v>
      </c>
      <c r="F2092" s="3" t="str">
        <f t="shared" si="263"/>
        <v>Oct</v>
      </c>
      <c r="G2092" s="4" t="s">
        <v>11</v>
      </c>
      <c r="H2092" s="4" t="s">
        <v>18</v>
      </c>
      <c r="I2092" s="4" t="s">
        <v>2</v>
      </c>
      <c r="J2092" s="4" t="s">
        <v>16</v>
      </c>
      <c r="K2092" s="4" t="s">
        <v>23</v>
      </c>
      <c r="L2092" s="4" t="s">
        <v>40</v>
      </c>
      <c r="M2092" s="6">
        <v>2</v>
      </c>
      <c r="N2092" s="7">
        <v>80.2</v>
      </c>
      <c r="O2092" s="8">
        <v>0</v>
      </c>
      <c r="P2092" s="7">
        <v>39.590000000000003</v>
      </c>
      <c r="Q2092" s="7">
        <f t="shared" si="256"/>
        <v>160.4</v>
      </c>
      <c r="R2092" s="7">
        <f t="shared" si="257"/>
        <v>79.180000000000007</v>
      </c>
      <c r="S2092" s="7">
        <f t="shared" si="258"/>
        <v>81.22</v>
      </c>
      <c r="T2092" s="9">
        <f t="shared" si="259"/>
        <v>0.50635910224438896</v>
      </c>
      <c r="U2092" s="10">
        <v>1</v>
      </c>
    </row>
    <row r="2093" spans="1:21" ht="15.6" x14ac:dyDescent="0.3">
      <c r="A2093" s="11">
        <v>3910</v>
      </c>
      <c r="B2093" s="12">
        <v>46307</v>
      </c>
      <c r="C2093" s="4">
        <f t="shared" si="260"/>
        <v>2026</v>
      </c>
      <c r="D2093" s="5">
        <f t="shared" si="261"/>
        <v>4</v>
      </c>
      <c r="E2093" s="4">
        <f t="shared" si="262"/>
        <v>10</v>
      </c>
      <c r="F2093" s="3" t="str">
        <f t="shared" si="263"/>
        <v>Oct</v>
      </c>
      <c r="G2093" s="13" t="s">
        <v>11</v>
      </c>
      <c r="H2093" s="13" t="s">
        <v>12</v>
      </c>
      <c r="I2093" s="13" t="s">
        <v>2</v>
      </c>
      <c r="J2093" s="13" t="s">
        <v>16</v>
      </c>
      <c r="K2093" s="13" t="s">
        <v>4</v>
      </c>
      <c r="L2093" s="13" t="s">
        <v>26</v>
      </c>
      <c r="M2093" s="14">
        <v>3</v>
      </c>
      <c r="N2093" s="15">
        <v>41.09</v>
      </c>
      <c r="O2093" s="16">
        <v>0</v>
      </c>
      <c r="P2093" s="15">
        <v>17.18</v>
      </c>
      <c r="Q2093" s="15">
        <f t="shared" si="256"/>
        <v>123.27000000000001</v>
      </c>
      <c r="R2093" s="15">
        <f t="shared" si="257"/>
        <v>51.54</v>
      </c>
      <c r="S2093" s="15">
        <f t="shared" si="258"/>
        <v>71.730000000000018</v>
      </c>
      <c r="T2093" s="17">
        <f t="shared" si="259"/>
        <v>0.58189340472134354</v>
      </c>
      <c r="U2093" s="18">
        <v>1</v>
      </c>
    </row>
    <row r="2094" spans="1:21" ht="15.6" x14ac:dyDescent="0.3">
      <c r="A2094" s="2">
        <v>330</v>
      </c>
      <c r="B2094" s="3">
        <v>46308</v>
      </c>
      <c r="C2094" s="4">
        <f t="shared" si="260"/>
        <v>2026</v>
      </c>
      <c r="D2094" s="5">
        <f t="shared" si="261"/>
        <v>4</v>
      </c>
      <c r="E2094" s="4">
        <f t="shared" si="262"/>
        <v>10</v>
      </c>
      <c r="F2094" s="3" t="str">
        <f t="shared" si="263"/>
        <v>Oct</v>
      </c>
      <c r="G2094" s="4" t="s">
        <v>6</v>
      </c>
      <c r="H2094" s="4" t="s">
        <v>43</v>
      </c>
      <c r="I2094" s="4" t="s">
        <v>8</v>
      </c>
      <c r="J2094" s="4" t="s">
        <v>16</v>
      </c>
      <c r="K2094" s="4" t="s">
        <v>14</v>
      </c>
      <c r="L2094" s="4" t="s">
        <v>15</v>
      </c>
      <c r="M2094" s="6">
        <v>5</v>
      </c>
      <c r="N2094" s="7">
        <v>36.97</v>
      </c>
      <c r="O2094" s="8">
        <v>0.15</v>
      </c>
      <c r="P2094" s="7">
        <v>13.93</v>
      </c>
      <c r="Q2094" s="7">
        <f t="shared" si="256"/>
        <v>157.1225</v>
      </c>
      <c r="R2094" s="7">
        <f t="shared" si="257"/>
        <v>69.650000000000006</v>
      </c>
      <c r="S2094" s="7">
        <f t="shared" si="258"/>
        <v>87.472499999999997</v>
      </c>
      <c r="T2094" s="9">
        <f t="shared" si="259"/>
        <v>0.55671530175500006</v>
      </c>
      <c r="U2094" s="10">
        <v>1</v>
      </c>
    </row>
    <row r="2095" spans="1:21" ht="15.6" x14ac:dyDescent="0.3">
      <c r="A2095" s="11">
        <v>707</v>
      </c>
      <c r="B2095" s="12">
        <v>46308</v>
      </c>
      <c r="C2095" s="4">
        <f t="shared" si="260"/>
        <v>2026</v>
      </c>
      <c r="D2095" s="5">
        <f t="shared" si="261"/>
        <v>4</v>
      </c>
      <c r="E2095" s="4">
        <f t="shared" si="262"/>
        <v>10</v>
      </c>
      <c r="F2095" s="3" t="str">
        <f t="shared" si="263"/>
        <v>Oct</v>
      </c>
      <c r="G2095" s="13" t="s">
        <v>11</v>
      </c>
      <c r="H2095" s="13" t="s">
        <v>25</v>
      </c>
      <c r="I2095" s="13" t="s">
        <v>19</v>
      </c>
      <c r="J2095" s="13" t="s">
        <v>13</v>
      </c>
      <c r="K2095" s="13" t="s">
        <v>14</v>
      </c>
      <c r="L2095" s="13" t="s">
        <v>15</v>
      </c>
      <c r="M2095" s="14">
        <v>4</v>
      </c>
      <c r="N2095" s="15">
        <v>35.880000000000003</v>
      </c>
      <c r="O2095" s="16">
        <v>0.05</v>
      </c>
      <c r="P2095" s="15">
        <v>13.45</v>
      </c>
      <c r="Q2095" s="15">
        <f t="shared" si="256"/>
        <v>136.34399999999999</v>
      </c>
      <c r="R2095" s="15">
        <f t="shared" si="257"/>
        <v>53.8</v>
      </c>
      <c r="S2095" s="15">
        <f t="shared" si="258"/>
        <v>82.543999999999997</v>
      </c>
      <c r="T2095" s="17">
        <f t="shared" si="259"/>
        <v>0.60540984568444522</v>
      </c>
      <c r="U2095" s="18">
        <v>1</v>
      </c>
    </row>
    <row r="2096" spans="1:21" ht="15.6" x14ac:dyDescent="0.3">
      <c r="A2096" s="2">
        <v>989</v>
      </c>
      <c r="B2096" s="3">
        <v>46308</v>
      </c>
      <c r="C2096" s="4">
        <f t="shared" si="260"/>
        <v>2026</v>
      </c>
      <c r="D2096" s="5">
        <f t="shared" si="261"/>
        <v>4</v>
      </c>
      <c r="E2096" s="4">
        <f t="shared" si="262"/>
        <v>10</v>
      </c>
      <c r="F2096" s="3" t="str">
        <f t="shared" si="263"/>
        <v>Oct</v>
      </c>
      <c r="G2096" s="4" t="s">
        <v>6</v>
      </c>
      <c r="H2096" s="4" t="s">
        <v>41</v>
      </c>
      <c r="I2096" s="4" t="s">
        <v>2</v>
      </c>
      <c r="J2096" s="4" t="s">
        <v>3</v>
      </c>
      <c r="K2096" s="4" t="s">
        <v>4</v>
      </c>
      <c r="L2096" s="4" t="s">
        <v>26</v>
      </c>
      <c r="M2096" s="6">
        <v>3</v>
      </c>
      <c r="N2096" s="7">
        <v>40.42</v>
      </c>
      <c r="O2096" s="8">
        <v>0</v>
      </c>
      <c r="P2096" s="7">
        <v>16.79</v>
      </c>
      <c r="Q2096" s="7">
        <f t="shared" si="256"/>
        <v>121.26</v>
      </c>
      <c r="R2096" s="7">
        <f t="shared" si="257"/>
        <v>50.37</v>
      </c>
      <c r="S2096" s="7">
        <f t="shared" si="258"/>
        <v>70.890000000000015</v>
      </c>
      <c r="T2096" s="9">
        <f t="shared" si="259"/>
        <v>0.58461157842652167</v>
      </c>
      <c r="U2096" s="10">
        <v>1</v>
      </c>
    </row>
    <row r="2097" spans="1:21" ht="15.6" x14ac:dyDescent="0.3">
      <c r="A2097" s="11">
        <v>1904</v>
      </c>
      <c r="B2097" s="12">
        <v>46308</v>
      </c>
      <c r="C2097" s="4">
        <f t="shared" si="260"/>
        <v>2026</v>
      </c>
      <c r="D2097" s="5">
        <f t="shared" si="261"/>
        <v>4</v>
      </c>
      <c r="E2097" s="4">
        <f t="shared" si="262"/>
        <v>10</v>
      </c>
      <c r="F2097" s="3" t="str">
        <f t="shared" si="263"/>
        <v>Oct</v>
      </c>
      <c r="G2097" s="13" t="s">
        <v>20</v>
      </c>
      <c r="H2097" s="13" t="s">
        <v>33</v>
      </c>
      <c r="I2097" s="13" t="s">
        <v>19</v>
      </c>
      <c r="J2097" s="13" t="s">
        <v>3</v>
      </c>
      <c r="K2097" s="13" t="s">
        <v>4</v>
      </c>
      <c r="L2097" s="13" t="s">
        <v>22</v>
      </c>
      <c r="M2097" s="14">
        <v>1</v>
      </c>
      <c r="N2097" s="15">
        <v>50.34</v>
      </c>
      <c r="O2097" s="16">
        <v>0.15</v>
      </c>
      <c r="P2097" s="15">
        <v>22.56</v>
      </c>
      <c r="Q2097" s="15">
        <f t="shared" si="256"/>
        <v>42.789000000000001</v>
      </c>
      <c r="R2097" s="15">
        <f t="shared" si="257"/>
        <v>22.56</v>
      </c>
      <c r="S2097" s="15">
        <f t="shared" si="258"/>
        <v>20.229000000000003</v>
      </c>
      <c r="T2097" s="17">
        <f t="shared" si="259"/>
        <v>0.47276169108883132</v>
      </c>
      <c r="U2097" s="18">
        <v>1</v>
      </c>
    </row>
    <row r="2098" spans="1:21" ht="15.6" x14ac:dyDescent="0.3">
      <c r="A2098" s="2">
        <v>2854</v>
      </c>
      <c r="B2098" s="3">
        <v>46308</v>
      </c>
      <c r="C2098" s="4">
        <f t="shared" si="260"/>
        <v>2026</v>
      </c>
      <c r="D2098" s="5">
        <f t="shared" si="261"/>
        <v>4</v>
      </c>
      <c r="E2098" s="4">
        <f t="shared" si="262"/>
        <v>10</v>
      </c>
      <c r="F2098" s="3" t="str">
        <f t="shared" si="263"/>
        <v>Oct</v>
      </c>
      <c r="G2098" s="4" t="s">
        <v>0</v>
      </c>
      <c r="H2098" s="4" t="s">
        <v>50</v>
      </c>
      <c r="I2098" s="4" t="s">
        <v>19</v>
      </c>
      <c r="J2098" s="4" t="s">
        <v>13</v>
      </c>
      <c r="K2098" s="4" t="s">
        <v>14</v>
      </c>
      <c r="L2098" s="4" t="s">
        <v>15</v>
      </c>
      <c r="M2098" s="6">
        <v>3</v>
      </c>
      <c r="N2098" s="7">
        <v>36.049999999999997</v>
      </c>
      <c r="O2098" s="8">
        <v>0.1</v>
      </c>
      <c r="P2098" s="7">
        <v>13.87</v>
      </c>
      <c r="Q2098" s="7">
        <f t="shared" si="256"/>
        <v>97.334999999999994</v>
      </c>
      <c r="R2098" s="7">
        <f t="shared" si="257"/>
        <v>41.61</v>
      </c>
      <c r="S2098" s="7">
        <f t="shared" si="258"/>
        <v>55.724999999999994</v>
      </c>
      <c r="T2098" s="9">
        <f t="shared" si="259"/>
        <v>0.57250732008013561</v>
      </c>
      <c r="U2098" s="10">
        <v>1</v>
      </c>
    </row>
    <row r="2099" spans="1:21" ht="15.6" x14ac:dyDescent="0.3">
      <c r="A2099" s="11">
        <v>3212</v>
      </c>
      <c r="B2099" s="12">
        <v>46308</v>
      </c>
      <c r="C2099" s="4">
        <f t="shared" si="260"/>
        <v>2026</v>
      </c>
      <c r="D2099" s="5">
        <f t="shared" si="261"/>
        <v>4</v>
      </c>
      <c r="E2099" s="4">
        <f t="shared" si="262"/>
        <v>10</v>
      </c>
      <c r="F2099" s="3" t="str">
        <f t="shared" si="263"/>
        <v>Oct</v>
      </c>
      <c r="G2099" s="13" t="s">
        <v>11</v>
      </c>
      <c r="H2099" s="13" t="s">
        <v>12</v>
      </c>
      <c r="I2099" s="13" t="s">
        <v>8</v>
      </c>
      <c r="J2099" s="13" t="s">
        <v>3</v>
      </c>
      <c r="K2099" s="13" t="s">
        <v>4</v>
      </c>
      <c r="L2099" s="13" t="s">
        <v>26</v>
      </c>
      <c r="M2099" s="14">
        <v>15</v>
      </c>
      <c r="N2099" s="15">
        <v>40</v>
      </c>
      <c r="O2099" s="16">
        <v>0.1</v>
      </c>
      <c r="P2099" s="15">
        <v>16.420000000000002</v>
      </c>
      <c r="Q2099" s="15">
        <f t="shared" si="256"/>
        <v>540</v>
      </c>
      <c r="R2099" s="15">
        <f t="shared" si="257"/>
        <v>246.3</v>
      </c>
      <c r="S2099" s="15">
        <f t="shared" si="258"/>
        <v>293.7</v>
      </c>
      <c r="T2099" s="17">
        <f t="shared" si="259"/>
        <v>0.54388888888888887</v>
      </c>
      <c r="U2099" s="18">
        <v>1</v>
      </c>
    </row>
    <row r="2100" spans="1:21" ht="15.6" x14ac:dyDescent="0.3">
      <c r="A2100" s="2">
        <v>4479</v>
      </c>
      <c r="B2100" s="3">
        <v>46308</v>
      </c>
      <c r="C2100" s="4">
        <f t="shared" si="260"/>
        <v>2026</v>
      </c>
      <c r="D2100" s="5">
        <f t="shared" si="261"/>
        <v>4</v>
      </c>
      <c r="E2100" s="4">
        <f t="shared" si="262"/>
        <v>10</v>
      </c>
      <c r="F2100" s="3" t="str">
        <f t="shared" si="263"/>
        <v>Oct</v>
      </c>
      <c r="G2100" s="4" t="s">
        <v>20</v>
      </c>
      <c r="H2100" s="4" t="s">
        <v>31</v>
      </c>
      <c r="I2100" s="4" t="s">
        <v>19</v>
      </c>
      <c r="J2100" s="4" t="s">
        <v>3</v>
      </c>
      <c r="K2100" s="4" t="s">
        <v>9</v>
      </c>
      <c r="L2100" s="4" t="s">
        <v>37</v>
      </c>
      <c r="M2100" s="6">
        <v>1</v>
      </c>
      <c r="N2100" s="7">
        <v>151.68</v>
      </c>
      <c r="O2100" s="8">
        <v>0.05</v>
      </c>
      <c r="P2100" s="7">
        <v>78.98</v>
      </c>
      <c r="Q2100" s="7">
        <f t="shared" si="256"/>
        <v>144.096</v>
      </c>
      <c r="R2100" s="7">
        <f t="shared" si="257"/>
        <v>78.98</v>
      </c>
      <c r="S2100" s="7">
        <f t="shared" si="258"/>
        <v>65.116</v>
      </c>
      <c r="T2100" s="9">
        <f t="shared" si="259"/>
        <v>0.45189318232289583</v>
      </c>
      <c r="U2100" s="10">
        <v>1</v>
      </c>
    </row>
    <row r="2101" spans="1:21" ht="15.6" x14ac:dyDescent="0.3">
      <c r="A2101" s="11">
        <v>4574</v>
      </c>
      <c r="B2101" s="12">
        <v>46308</v>
      </c>
      <c r="C2101" s="4">
        <f t="shared" si="260"/>
        <v>2026</v>
      </c>
      <c r="D2101" s="5">
        <f t="shared" si="261"/>
        <v>4</v>
      </c>
      <c r="E2101" s="4">
        <f t="shared" si="262"/>
        <v>10</v>
      </c>
      <c r="F2101" s="3" t="str">
        <f t="shared" si="263"/>
        <v>Oct</v>
      </c>
      <c r="G2101" s="13" t="s">
        <v>6</v>
      </c>
      <c r="H2101" s="13" t="s">
        <v>49</v>
      </c>
      <c r="I2101" s="13" t="s">
        <v>2</v>
      </c>
      <c r="J2101" s="13" t="s">
        <v>16</v>
      </c>
      <c r="K2101" s="13" t="s">
        <v>34</v>
      </c>
      <c r="L2101" s="13" t="s">
        <v>42</v>
      </c>
      <c r="M2101" s="14">
        <v>1</v>
      </c>
      <c r="N2101" s="15">
        <v>36.53</v>
      </c>
      <c r="O2101" s="16">
        <v>0</v>
      </c>
      <c r="P2101" s="15">
        <v>14.01</v>
      </c>
      <c r="Q2101" s="15">
        <f t="shared" si="256"/>
        <v>36.53</v>
      </c>
      <c r="R2101" s="15">
        <f t="shared" si="257"/>
        <v>14.01</v>
      </c>
      <c r="S2101" s="15">
        <f t="shared" si="258"/>
        <v>22.520000000000003</v>
      </c>
      <c r="T2101" s="17">
        <f t="shared" si="259"/>
        <v>0.61647960580344929</v>
      </c>
      <c r="U2101" s="18">
        <v>1</v>
      </c>
    </row>
    <row r="2102" spans="1:21" ht="15.6" x14ac:dyDescent="0.3">
      <c r="A2102" s="2">
        <v>4815</v>
      </c>
      <c r="B2102" s="3">
        <v>46308</v>
      </c>
      <c r="C2102" s="4">
        <f t="shared" si="260"/>
        <v>2026</v>
      </c>
      <c r="D2102" s="5">
        <f t="shared" si="261"/>
        <v>4</v>
      </c>
      <c r="E2102" s="4">
        <f t="shared" si="262"/>
        <v>10</v>
      </c>
      <c r="F2102" s="3" t="str">
        <f t="shared" si="263"/>
        <v>Oct</v>
      </c>
      <c r="G2102" s="4" t="s">
        <v>0</v>
      </c>
      <c r="H2102" s="4" t="s">
        <v>1</v>
      </c>
      <c r="I2102" s="4" t="s">
        <v>19</v>
      </c>
      <c r="J2102" s="4" t="s">
        <v>16</v>
      </c>
      <c r="K2102" s="4" t="s">
        <v>4</v>
      </c>
      <c r="L2102" s="4" t="s">
        <v>26</v>
      </c>
      <c r="M2102" s="6">
        <v>1</v>
      </c>
      <c r="N2102" s="7">
        <v>39.89</v>
      </c>
      <c r="O2102" s="8">
        <v>0.05</v>
      </c>
      <c r="P2102" s="7">
        <v>16.91</v>
      </c>
      <c r="Q2102" s="7">
        <f t="shared" si="256"/>
        <v>37.895499999999998</v>
      </c>
      <c r="R2102" s="7">
        <f t="shared" si="257"/>
        <v>16.91</v>
      </c>
      <c r="S2102" s="7">
        <f t="shared" si="258"/>
        <v>20.985499999999998</v>
      </c>
      <c r="T2102" s="9">
        <f t="shared" si="259"/>
        <v>0.55377287540737019</v>
      </c>
      <c r="U2102" s="10">
        <v>1</v>
      </c>
    </row>
    <row r="2103" spans="1:21" ht="15.6" x14ac:dyDescent="0.3">
      <c r="A2103" s="11">
        <v>5027</v>
      </c>
      <c r="B2103" s="12">
        <v>46308</v>
      </c>
      <c r="C2103" s="4">
        <f t="shared" si="260"/>
        <v>2026</v>
      </c>
      <c r="D2103" s="5">
        <f t="shared" si="261"/>
        <v>4</v>
      </c>
      <c r="E2103" s="4">
        <f t="shared" si="262"/>
        <v>10</v>
      </c>
      <c r="F2103" s="3" t="str">
        <f t="shared" si="263"/>
        <v>Oct</v>
      </c>
      <c r="G2103" s="13" t="s">
        <v>11</v>
      </c>
      <c r="H2103" s="13" t="s">
        <v>39</v>
      </c>
      <c r="I2103" s="13" t="s">
        <v>2</v>
      </c>
      <c r="J2103" s="13" t="s">
        <v>13</v>
      </c>
      <c r="K2103" s="13" t="s">
        <v>9</v>
      </c>
      <c r="L2103" s="13" t="s">
        <v>37</v>
      </c>
      <c r="M2103" s="14">
        <v>1</v>
      </c>
      <c r="N2103" s="15">
        <v>154.53</v>
      </c>
      <c r="O2103" s="16">
        <v>0</v>
      </c>
      <c r="P2103" s="15">
        <v>77.930000000000007</v>
      </c>
      <c r="Q2103" s="15">
        <f t="shared" si="256"/>
        <v>154.53</v>
      </c>
      <c r="R2103" s="15">
        <f t="shared" si="257"/>
        <v>77.930000000000007</v>
      </c>
      <c r="S2103" s="15">
        <f t="shared" si="258"/>
        <v>76.599999999999994</v>
      </c>
      <c r="T2103" s="17">
        <f t="shared" si="259"/>
        <v>0.49569662848637802</v>
      </c>
      <c r="U2103" s="18">
        <v>1</v>
      </c>
    </row>
    <row r="2104" spans="1:21" ht="15.6" x14ac:dyDescent="0.3">
      <c r="A2104" s="2">
        <v>1794</v>
      </c>
      <c r="B2104" s="3">
        <v>46309</v>
      </c>
      <c r="C2104" s="4">
        <f t="shared" si="260"/>
        <v>2026</v>
      </c>
      <c r="D2104" s="5">
        <f t="shared" si="261"/>
        <v>4</v>
      </c>
      <c r="E2104" s="4">
        <f t="shared" si="262"/>
        <v>10</v>
      </c>
      <c r="F2104" s="3" t="str">
        <f t="shared" si="263"/>
        <v>Oct</v>
      </c>
      <c r="G2104" s="4" t="s">
        <v>20</v>
      </c>
      <c r="H2104" s="4" t="s">
        <v>33</v>
      </c>
      <c r="I2104" s="4" t="s">
        <v>28</v>
      </c>
      <c r="J2104" s="4" t="s">
        <v>16</v>
      </c>
      <c r="K2104" s="4" t="s">
        <v>4</v>
      </c>
      <c r="L2104" s="4" t="s">
        <v>22</v>
      </c>
      <c r="M2104" s="6">
        <v>2</v>
      </c>
      <c r="N2104" s="7">
        <v>50.64</v>
      </c>
      <c r="O2104" s="8">
        <v>0.05</v>
      </c>
      <c r="P2104" s="7">
        <v>22.28</v>
      </c>
      <c r="Q2104" s="7">
        <f t="shared" si="256"/>
        <v>96.215999999999994</v>
      </c>
      <c r="R2104" s="7">
        <f t="shared" si="257"/>
        <v>44.56</v>
      </c>
      <c r="S2104" s="7">
        <f t="shared" si="258"/>
        <v>51.655999999999992</v>
      </c>
      <c r="T2104" s="9">
        <f t="shared" si="259"/>
        <v>0.53687536376486233</v>
      </c>
      <c r="U2104" s="10">
        <v>1</v>
      </c>
    </row>
    <row r="2105" spans="1:21" ht="15.6" x14ac:dyDescent="0.3">
      <c r="A2105" s="11">
        <v>1867</v>
      </c>
      <c r="B2105" s="12">
        <v>46309</v>
      </c>
      <c r="C2105" s="4">
        <f t="shared" si="260"/>
        <v>2026</v>
      </c>
      <c r="D2105" s="5">
        <f t="shared" si="261"/>
        <v>4</v>
      </c>
      <c r="E2105" s="4">
        <f t="shared" si="262"/>
        <v>10</v>
      </c>
      <c r="F2105" s="3" t="str">
        <f t="shared" si="263"/>
        <v>Oct</v>
      </c>
      <c r="G2105" s="13" t="s">
        <v>0</v>
      </c>
      <c r="H2105" s="13" t="s">
        <v>1</v>
      </c>
      <c r="I2105" s="13" t="s">
        <v>2</v>
      </c>
      <c r="J2105" s="13" t="s">
        <v>13</v>
      </c>
      <c r="K2105" s="13" t="s">
        <v>34</v>
      </c>
      <c r="L2105" s="13" t="s">
        <v>35</v>
      </c>
      <c r="M2105" s="14">
        <v>3</v>
      </c>
      <c r="N2105" s="15">
        <v>40.880000000000003</v>
      </c>
      <c r="O2105" s="16">
        <v>0.05</v>
      </c>
      <c r="P2105" s="15">
        <v>14.59</v>
      </c>
      <c r="Q2105" s="15">
        <f t="shared" si="256"/>
        <v>116.50800000000001</v>
      </c>
      <c r="R2105" s="15">
        <f t="shared" si="257"/>
        <v>43.769999999999996</v>
      </c>
      <c r="S2105" s="15">
        <f t="shared" si="258"/>
        <v>72.738000000000014</v>
      </c>
      <c r="T2105" s="17">
        <f t="shared" si="259"/>
        <v>0.62431764342362761</v>
      </c>
      <c r="U2105" s="18">
        <v>1</v>
      </c>
    </row>
    <row r="2106" spans="1:21" ht="15.6" x14ac:dyDescent="0.3">
      <c r="A2106" s="2">
        <v>2088</v>
      </c>
      <c r="B2106" s="3">
        <v>46309</v>
      </c>
      <c r="C2106" s="4">
        <f t="shared" si="260"/>
        <v>2026</v>
      </c>
      <c r="D2106" s="5">
        <f t="shared" si="261"/>
        <v>4</v>
      </c>
      <c r="E2106" s="4">
        <f t="shared" si="262"/>
        <v>10</v>
      </c>
      <c r="F2106" s="3" t="str">
        <f t="shared" si="263"/>
        <v>Oct</v>
      </c>
      <c r="G2106" s="4" t="s">
        <v>20</v>
      </c>
      <c r="H2106" s="4" t="s">
        <v>21</v>
      </c>
      <c r="I2106" s="4" t="s">
        <v>19</v>
      </c>
      <c r="J2106" s="4" t="s">
        <v>3</v>
      </c>
      <c r="K2106" s="4" t="s">
        <v>9</v>
      </c>
      <c r="L2106" s="4" t="s">
        <v>17</v>
      </c>
      <c r="M2106" s="6">
        <v>1</v>
      </c>
      <c r="N2106" s="7">
        <v>141.77000000000001</v>
      </c>
      <c r="O2106" s="8">
        <v>0</v>
      </c>
      <c r="P2106" s="7">
        <v>78.48</v>
      </c>
      <c r="Q2106" s="7">
        <f t="shared" si="256"/>
        <v>141.77000000000001</v>
      </c>
      <c r="R2106" s="7">
        <f t="shared" si="257"/>
        <v>78.48</v>
      </c>
      <c r="S2106" s="7">
        <f t="shared" si="258"/>
        <v>63.290000000000006</v>
      </c>
      <c r="T2106" s="9">
        <f t="shared" si="259"/>
        <v>0.44642731184312623</v>
      </c>
      <c r="U2106" s="10">
        <v>1</v>
      </c>
    </row>
    <row r="2107" spans="1:21" ht="15.6" x14ac:dyDescent="0.3">
      <c r="A2107" s="11">
        <v>2270</v>
      </c>
      <c r="B2107" s="12">
        <v>46309</v>
      </c>
      <c r="C2107" s="4">
        <f t="shared" si="260"/>
        <v>2026</v>
      </c>
      <c r="D2107" s="5">
        <f t="shared" si="261"/>
        <v>4</v>
      </c>
      <c r="E2107" s="4">
        <f t="shared" si="262"/>
        <v>10</v>
      </c>
      <c r="F2107" s="3" t="str">
        <f t="shared" si="263"/>
        <v>Oct</v>
      </c>
      <c r="G2107" s="13" t="s">
        <v>20</v>
      </c>
      <c r="H2107" s="13" t="s">
        <v>31</v>
      </c>
      <c r="I2107" s="13" t="s">
        <v>2</v>
      </c>
      <c r="J2107" s="13" t="s">
        <v>13</v>
      </c>
      <c r="K2107" s="13" t="s">
        <v>23</v>
      </c>
      <c r="L2107" s="13" t="s">
        <v>29</v>
      </c>
      <c r="M2107" s="14">
        <v>3</v>
      </c>
      <c r="N2107" s="15">
        <v>199.99</v>
      </c>
      <c r="O2107" s="16">
        <v>0.15</v>
      </c>
      <c r="P2107" s="15">
        <v>101.86</v>
      </c>
      <c r="Q2107" s="15">
        <f t="shared" si="256"/>
        <v>509.97450000000003</v>
      </c>
      <c r="R2107" s="15">
        <f t="shared" si="257"/>
        <v>305.58</v>
      </c>
      <c r="S2107" s="15">
        <f t="shared" si="258"/>
        <v>204.39450000000005</v>
      </c>
      <c r="T2107" s="17">
        <f t="shared" si="259"/>
        <v>0.40079356909021929</v>
      </c>
      <c r="U2107" s="18">
        <v>1</v>
      </c>
    </row>
    <row r="2108" spans="1:21" ht="15.6" x14ac:dyDescent="0.3">
      <c r="A2108" s="2">
        <v>3789</v>
      </c>
      <c r="B2108" s="3">
        <v>46309</v>
      </c>
      <c r="C2108" s="4">
        <f t="shared" si="260"/>
        <v>2026</v>
      </c>
      <c r="D2108" s="5">
        <f t="shared" si="261"/>
        <v>4</v>
      </c>
      <c r="E2108" s="4">
        <f t="shared" si="262"/>
        <v>10</v>
      </c>
      <c r="F2108" s="3" t="str">
        <f t="shared" si="263"/>
        <v>Oct</v>
      </c>
      <c r="G2108" s="4" t="s">
        <v>20</v>
      </c>
      <c r="H2108" s="4" t="s">
        <v>21</v>
      </c>
      <c r="I2108" s="4" t="s">
        <v>28</v>
      </c>
      <c r="J2108" s="4" t="s">
        <v>13</v>
      </c>
      <c r="K2108" s="4" t="s">
        <v>4</v>
      </c>
      <c r="L2108" s="4" t="s">
        <v>22</v>
      </c>
      <c r="M2108" s="6">
        <v>2</v>
      </c>
      <c r="N2108" s="7">
        <v>50.56</v>
      </c>
      <c r="O2108" s="8">
        <v>0</v>
      </c>
      <c r="P2108" s="7">
        <v>23.04</v>
      </c>
      <c r="Q2108" s="7">
        <f t="shared" si="256"/>
        <v>101.12</v>
      </c>
      <c r="R2108" s="7">
        <f t="shared" si="257"/>
        <v>46.08</v>
      </c>
      <c r="S2108" s="7">
        <f t="shared" si="258"/>
        <v>55.040000000000006</v>
      </c>
      <c r="T2108" s="9">
        <f t="shared" si="259"/>
        <v>0.54430379746835444</v>
      </c>
      <c r="U2108" s="10">
        <v>1</v>
      </c>
    </row>
    <row r="2109" spans="1:21" ht="15.6" x14ac:dyDescent="0.3">
      <c r="A2109" s="11">
        <v>4323</v>
      </c>
      <c r="B2109" s="12">
        <v>46309</v>
      </c>
      <c r="C2109" s="4">
        <f t="shared" si="260"/>
        <v>2026</v>
      </c>
      <c r="D2109" s="5">
        <f t="shared" si="261"/>
        <v>4</v>
      </c>
      <c r="E2109" s="4">
        <f t="shared" si="262"/>
        <v>10</v>
      </c>
      <c r="F2109" s="3" t="str">
        <f t="shared" si="263"/>
        <v>Oct</v>
      </c>
      <c r="G2109" s="13" t="s">
        <v>20</v>
      </c>
      <c r="H2109" s="13" t="s">
        <v>31</v>
      </c>
      <c r="I2109" s="13" t="s">
        <v>2</v>
      </c>
      <c r="J2109" s="13" t="s">
        <v>13</v>
      </c>
      <c r="K2109" s="13" t="s">
        <v>14</v>
      </c>
      <c r="L2109" s="13" t="s">
        <v>32</v>
      </c>
      <c r="M2109" s="14">
        <v>1</v>
      </c>
      <c r="N2109" s="15">
        <v>47.38</v>
      </c>
      <c r="O2109" s="16">
        <v>0</v>
      </c>
      <c r="P2109" s="15">
        <v>17.86</v>
      </c>
      <c r="Q2109" s="15">
        <f t="shared" si="256"/>
        <v>47.38</v>
      </c>
      <c r="R2109" s="15">
        <f t="shared" si="257"/>
        <v>17.86</v>
      </c>
      <c r="S2109" s="15">
        <f t="shared" si="258"/>
        <v>29.520000000000003</v>
      </c>
      <c r="T2109" s="17">
        <f t="shared" si="259"/>
        <v>0.62304769945124527</v>
      </c>
      <c r="U2109" s="18">
        <v>1</v>
      </c>
    </row>
    <row r="2110" spans="1:21" ht="15.6" x14ac:dyDescent="0.3">
      <c r="A2110" s="2">
        <v>276</v>
      </c>
      <c r="B2110" s="3">
        <v>46310</v>
      </c>
      <c r="C2110" s="4">
        <f t="shared" si="260"/>
        <v>2026</v>
      </c>
      <c r="D2110" s="5">
        <f t="shared" si="261"/>
        <v>4</v>
      </c>
      <c r="E2110" s="4">
        <f t="shared" si="262"/>
        <v>10</v>
      </c>
      <c r="F2110" s="3" t="str">
        <f t="shared" si="263"/>
        <v>Oct</v>
      </c>
      <c r="G2110" s="4" t="s">
        <v>11</v>
      </c>
      <c r="H2110" s="4" t="s">
        <v>12</v>
      </c>
      <c r="I2110" s="4" t="s">
        <v>2</v>
      </c>
      <c r="J2110" s="4" t="s">
        <v>16</v>
      </c>
      <c r="K2110" s="4" t="s">
        <v>9</v>
      </c>
      <c r="L2110" s="4" t="s">
        <v>10</v>
      </c>
      <c r="M2110" s="6">
        <v>1</v>
      </c>
      <c r="N2110" s="7">
        <v>92.74</v>
      </c>
      <c r="O2110" s="8">
        <v>0.15</v>
      </c>
      <c r="P2110" s="7">
        <v>44.52</v>
      </c>
      <c r="Q2110" s="7">
        <f t="shared" si="256"/>
        <v>78.828999999999994</v>
      </c>
      <c r="R2110" s="7">
        <f t="shared" si="257"/>
        <v>44.52</v>
      </c>
      <c r="S2110" s="7">
        <f t="shared" si="258"/>
        <v>34.30899999999999</v>
      </c>
      <c r="T2110" s="9">
        <f t="shared" si="259"/>
        <v>0.43523322635070844</v>
      </c>
      <c r="U2110" s="10">
        <v>1</v>
      </c>
    </row>
    <row r="2111" spans="1:21" ht="15.6" x14ac:dyDescent="0.3">
      <c r="A2111" s="11">
        <v>791</v>
      </c>
      <c r="B2111" s="12">
        <v>46310</v>
      </c>
      <c r="C2111" s="4">
        <f t="shared" si="260"/>
        <v>2026</v>
      </c>
      <c r="D2111" s="5">
        <f t="shared" si="261"/>
        <v>4</v>
      </c>
      <c r="E2111" s="4">
        <f t="shared" si="262"/>
        <v>10</v>
      </c>
      <c r="F2111" s="3" t="str">
        <f t="shared" si="263"/>
        <v>Oct</v>
      </c>
      <c r="G2111" s="13" t="s">
        <v>20</v>
      </c>
      <c r="H2111" s="13" t="s">
        <v>47</v>
      </c>
      <c r="I2111" s="13" t="s">
        <v>19</v>
      </c>
      <c r="J2111" s="13" t="s">
        <v>3</v>
      </c>
      <c r="K2111" s="13" t="s">
        <v>4</v>
      </c>
      <c r="L2111" s="13" t="s">
        <v>22</v>
      </c>
      <c r="M2111" s="14">
        <v>3</v>
      </c>
      <c r="N2111" s="15">
        <v>51.57</v>
      </c>
      <c r="O2111" s="16">
        <v>0.1</v>
      </c>
      <c r="P2111" s="15">
        <v>21.82</v>
      </c>
      <c r="Q2111" s="15">
        <f t="shared" si="256"/>
        <v>139.239</v>
      </c>
      <c r="R2111" s="15">
        <f t="shared" si="257"/>
        <v>65.460000000000008</v>
      </c>
      <c r="S2111" s="15">
        <f t="shared" si="258"/>
        <v>73.778999999999996</v>
      </c>
      <c r="T2111" s="17">
        <f t="shared" si="259"/>
        <v>0.52987309589985565</v>
      </c>
      <c r="U2111" s="18">
        <v>1</v>
      </c>
    </row>
    <row r="2112" spans="1:21" ht="15.6" x14ac:dyDescent="0.3">
      <c r="A2112" s="2">
        <v>1033</v>
      </c>
      <c r="B2112" s="3">
        <v>46310</v>
      </c>
      <c r="C2112" s="4">
        <f t="shared" si="260"/>
        <v>2026</v>
      </c>
      <c r="D2112" s="5">
        <f t="shared" si="261"/>
        <v>4</v>
      </c>
      <c r="E2112" s="4">
        <f t="shared" si="262"/>
        <v>10</v>
      </c>
      <c r="F2112" s="3" t="str">
        <f t="shared" si="263"/>
        <v>Oct</v>
      </c>
      <c r="G2112" s="4" t="s">
        <v>6</v>
      </c>
      <c r="H2112" s="4" t="s">
        <v>43</v>
      </c>
      <c r="I2112" s="4" t="s">
        <v>2</v>
      </c>
      <c r="J2112" s="4" t="s">
        <v>13</v>
      </c>
      <c r="K2112" s="4" t="s">
        <v>9</v>
      </c>
      <c r="L2112" s="4" t="s">
        <v>46</v>
      </c>
      <c r="M2112" s="6">
        <v>1</v>
      </c>
      <c r="N2112" s="7">
        <v>70.47</v>
      </c>
      <c r="O2112" s="8">
        <v>0.1</v>
      </c>
      <c r="P2112" s="7">
        <v>31.52</v>
      </c>
      <c r="Q2112" s="7">
        <f t="shared" si="256"/>
        <v>63.423000000000002</v>
      </c>
      <c r="R2112" s="7">
        <f t="shared" si="257"/>
        <v>31.52</v>
      </c>
      <c r="S2112" s="7">
        <f t="shared" si="258"/>
        <v>31.903000000000002</v>
      </c>
      <c r="T2112" s="9">
        <f t="shared" si="259"/>
        <v>0.50301940936253409</v>
      </c>
      <c r="U2112" s="10">
        <v>1</v>
      </c>
    </row>
    <row r="2113" spans="1:21" ht="15.6" x14ac:dyDescent="0.3">
      <c r="A2113" s="11">
        <v>1247</v>
      </c>
      <c r="B2113" s="12">
        <v>46310</v>
      </c>
      <c r="C2113" s="4">
        <f t="shared" si="260"/>
        <v>2026</v>
      </c>
      <c r="D2113" s="5">
        <f t="shared" si="261"/>
        <v>4</v>
      </c>
      <c r="E2113" s="4">
        <f t="shared" si="262"/>
        <v>10</v>
      </c>
      <c r="F2113" s="3" t="str">
        <f t="shared" si="263"/>
        <v>Oct</v>
      </c>
      <c r="G2113" s="13" t="s">
        <v>0</v>
      </c>
      <c r="H2113" s="13" t="s">
        <v>1</v>
      </c>
      <c r="I2113" s="13" t="s">
        <v>2</v>
      </c>
      <c r="J2113" s="13" t="s">
        <v>13</v>
      </c>
      <c r="K2113" s="13" t="s">
        <v>9</v>
      </c>
      <c r="L2113" s="13" t="s">
        <v>46</v>
      </c>
      <c r="M2113" s="14">
        <v>1</v>
      </c>
      <c r="N2113" s="15">
        <v>71.05</v>
      </c>
      <c r="O2113" s="16">
        <v>0</v>
      </c>
      <c r="P2113" s="15">
        <v>33.32</v>
      </c>
      <c r="Q2113" s="15">
        <f t="shared" si="256"/>
        <v>71.05</v>
      </c>
      <c r="R2113" s="15">
        <f t="shared" si="257"/>
        <v>33.32</v>
      </c>
      <c r="S2113" s="15">
        <f t="shared" si="258"/>
        <v>37.729999999999997</v>
      </c>
      <c r="T2113" s="17">
        <f t="shared" si="259"/>
        <v>0.53103448275862064</v>
      </c>
      <c r="U2113" s="18">
        <v>1</v>
      </c>
    </row>
    <row r="2114" spans="1:21" ht="15.6" x14ac:dyDescent="0.3">
      <c r="A2114" s="2">
        <v>1321</v>
      </c>
      <c r="B2114" s="3">
        <v>46310</v>
      </c>
      <c r="C2114" s="4">
        <f t="shared" si="260"/>
        <v>2026</v>
      </c>
      <c r="D2114" s="5">
        <f t="shared" si="261"/>
        <v>4</v>
      </c>
      <c r="E2114" s="4">
        <f t="shared" si="262"/>
        <v>10</v>
      </c>
      <c r="F2114" s="3" t="str">
        <f t="shared" si="263"/>
        <v>Oct</v>
      </c>
      <c r="G2114" s="4" t="s">
        <v>20</v>
      </c>
      <c r="H2114" s="4" t="s">
        <v>47</v>
      </c>
      <c r="I2114" s="4" t="s">
        <v>19</v>
      </c>
      <c r="J2114" s="4" t="s">
        <v>3</v>
      </c>
      <c r="K2114" s="4" t="s">
        <v>4</v>
      </c>
      <c r="L2114" s="4" t="s">
        <v>26</v>
      </c>
      <c r="M2114" s="6">
        <v>3</v>
      </c>
      <c r="N2114" s="7">
        <v>39.83</v>
      </c>
      <c r="O2114" s="8">
        <v>0.1</v>
      </c>
      <c r="P2114" s="7">
        <v>16.93</v>
      </c>
      <c r="Q2114" s="7">
        <f t="shared" ref="Q2114:Q2177" si="264">M2114*N2114*(1-O2114)</f>
        <v>107.541</v>
      </c>
      <c r="R2114" s="7">
        <f t="shared" ref="R2114:R2177" si="265">M2114*P2114</f>
        <v>50.79</v>
      </c>
      <c r="S2114" s="7">
        <f t="shared" ref="S2114:S2177" si="266">Q2114-R2114</f>
        <v>56.750999999999998</v>
      </c>
      <c r="T2114" s="9">
        <f t="shared" ref="T2114:T2177" si="267">IFERROR(S2114/Q2114,0)</f>
        <v>0.52771501101905316</v>
      </c>
      <c r="U2114" s="10">
        <v>1</v>
      </c>
    </row>
    <row r="2115" spans="1:21" ht="15.6" x14ac:dyDescent="0.3">
      <c r="A2115" s="11">
        <v>2048</v>
      </c>
      <c r="B2115" s="12">
        <v>46310</v>
      </c>
      <c r="C2115" s="4">
        <f t="shared" ref="C2115:C2178" si="268">YEAR(B2115)</f>
        <v>2026</v>
      </c>
      <c r="D2115" s="5">
        <f t="shared" ref="D2115:D2178" si="269">ROUNDUP(MONTH(B2115)/3,0)</f>
        <v>4</v>
      </c>
      <c r="E2115" s="4">
        <f t="shared" ref="E2115:E2178" si="270">MONTH(B2115)</f>
        <v>10</v>
      </c>
      <c r="F2115" s="3" t="str">
        <f t="shared" ref="F2115:F2178" si="271">TEXT(B2115,"MMM")</f>
        <v>Oct</v>
      </c>
      <c r="G2115" s="13" t="s">
        <v>20</v>
      </c>
      <c r="H2115" s="13" t="s">
        <v>31</v>
      </c>
      <c r="I2115" s="13" t="s">
        <v>2</v>
      </c>
      <c r="J2115" s="13" t="s">
        <v>13</v>
      </c>
      <c r="K2115" s="13" t="s">
        <v>34</v>
      </c>
      <c r="L2115" s="13" t="s">
        <v>45</v>
      </c>
      <c r="M2115" s="14">
        <v>3</v>
      </c>
      <c r="N2115" s="15">
        <v>49.5</v>
      </c>
      <c r="O2115" s="16">
        <v>0.05</v>
      </c>
      <c r="P2115" s="15">
        <v>22</v>
      </c>
      <c r="Q2115" s="15">
        <f t="shared" si="264"/>
        <v>141.07499999999999</v>
      </c>
      <c r="R2115" s="15">
        <f t="shared" si="265"/>
        <v>66</v>
      </c>
      <c r="S2115" s="15">
        <f t="shared" si="266"/>
        <v>75.074999999999989</v>
      </c>
      <c r="T2115" s="17">
        <f t="shared" si="267"/>
        <v>0.53216374269005839</v>
      </c>
      <c r="U2115" s="18">
        <v>1</v>
      </c>
    </row>
    <row r="2116" spans="1:21" ht="15.6" x14ac:dyDescent="0.3">
      <c r="A2116" s="2">
        <v>2082</v>
      </c>
      <c r="B2116" s="3">
        <v>46310</v>
      </c>
      <c r="C2116" s="4">
        <f t="shared" si="268"/>
        <v>2026</v>
      </c>
      <c r="D2116" s="5">
        <f t="shared" si="269"/>
        <v>4</v>
      </c>
      <c r="E2116" s="4">
        <f t="shared" si="270"/>
        <v>10</v>
      </c>
      <c r="F2116" s="3" t="str">
        <f t="shared" si="271"/>
        <v>Oct</v>
      </c>
      <c r="G2116" s="4" t="s">
        <v>6</v>
      </c>
      <c r="H2116" s="4" t="s">
        <v>27</v>
      </c>
      <c r="I2116" s="4" t="s">
        <v>28</v>
      </c>
      <c r="J2116" s="4" t="s">
        <v>13</v>
      </c>
      <c r="K2116" s="4" t="s">
        <v>9</v>
      </c>
      <c r="L2116" s="4" t="s">
        <v>10</v>
      </c>
      <c r="M2116" s="6">
        <v>1</v>
      </c>
      <c r="N2116" s="7">
        <v>91.99</v>
      </c>
      <c r="O2116" s="8">
        <v>0</v>
      </c>
      <c r="P2116" s="7">
        <v>44.86</v>
      </c>
      <c r="Q2116" s="7">
        <f t="shared" si="264"/>
        <v>91.99</v>
      </c>
      <c r="R2116" s="7">
        <f t="shared" si="265"/>
        <v>44.86</v>
      </c>
      <c r="S2116" s="7">
        <f t="shared" si="266"/>
        <v>47.129999999999995</v>
      </c>
      <c r="T2116" s="9">
        <f t="shared" si="267"/>
        <v>0.51233829764104788</v>
      </c>
      <c r="U2116" s="10">
        <v>1</v>
      </c>
    </row>
    <row r="2117" spans="1:21" ht="15.6" x14ac:dyDescent="0.3">
      <c r="A2117" s="11">
        <v>2177</v>
      </c>
      <c r="B2117" s="12">
        <v>46310</v>
      </c>
      <c r="C2117" s="4">
        <f t="shared" si="268"/>
        <v>2026</v>
      </c>
      <c r="D2117" s="5">
        <f t="shared" si="269"/>
        <v>4</v>
      </c>
      <c r="E2117" s="4">
        <f t="shared" si="270"/>
        <v>10</v>
      </c>
      <c r="F2117" s="3" t="str">
        <f t="shared" si="271"/>
        <v>Oct</v>
      </c>
      <c r="G2117" s="13" t="s">
        <v>0</v>
      </c>
      <c r="H2117" s="13" t="s">
        <v>50</v>
      </c>
      <c r="I2117" s="13" t="s">
        <v>28</v>
      </c>
      <c r="J2117" s="13" t="s">
        <v>3</v>
      </c>
      <c r="K2117" s="13" t="s">
        <v>4</v>
      </c>
      <c r="L2117" s="13" t="s">
        <v>5</v>
      </c>
      <c r="M2117" s="14">
        <v>1</v>
      </c>
      <c r="N2117" s="15">
        <v>79.78</v>
      </c>
      <c r="O2117" s="16">
        <v>0.05</v>
      </c>
      <c r="P2117" s="15">
        <v>41.59</v>
      </c>
      <c r="Q2117" s="15">
        <f t="shared" si="264"/>
        <v>75.790999999999997</v>
      </c>
      <c r="R2117" s="15">
        <f t="shared" si="265"/>
        <v>41.59</v>
      </c>
      <c r="S2117" s="15">
        <f t="shared" si="266"/>
        <v>34.200999999999993</v>
      </c>
      <c r="T2117" s="17">
        <f t="shared" si="267"/>
        <v>0.45125410668812915</v>
      </c>
      <c r="U2117" s="18">
        <v>1</v>
      </c>
    </row>
    <row r="2118" spans="1:21" ht="15.6" x14ac:dyDescent="0.3">
      <c r="A2118" s="2">
        <v>3776</v>
      </c>
      <c r="B2118" s="3">
        <v>46310</v>
      </c>
      <c r="C2118" s="4">
        <f t="shared" si="268"/>
        <v>2026</v>
      </c>
      <c r="D2118" s="5">
        <f t="shared" si="269"/>
        <v>4</v>
      </c>
      <c r="E2118" s="4">
        <f t="shared" si="270"/>
        <v>10</v>
      </c>
      <c r="F2118" s="3" t="str">
        <f t="shared" si="271"/>
        <v>Oct</v>
      </c>
      <c r="G2118" s="4" t="s">
        <v>20</v>
      </c>
      <c r="H2118" s="4" t="s">
        <v>33</v>
      </c>
      <c r="I2118" s="4" t="s">
        <v>2</v>
      </c>
      <c r="J2118" s="4" t="s">
        <v>3</v>
      </c>
      <c r="K2118" s="4" t="s">
        <v>4</v>
      </c>
      <c r="L2118" s="4" t="s">
        <v>5</v>
      </c>
      <c r="M2118" s="6">
        <v>1</v>
      </c>
      <c r="N2118" s="7">
        <v>82.97</v>
      </c>
      <c r="O2118" s="8">
        <v>0</v>
      </c>
      <c r="P2118" s="7">
        <v>43.09</v>
      </c>
      <c r="Q2118" s="7">
        <f t="shared" si="264"/>
        <v>82.97</v>
      </c>
      <c r="R2118" s="7">
        <f t="shared" si="265"/>
        <v>43.09</v>
      </c>
      <c r="S2118" s="7">
        <f t="shared" si="266"/>
        <v>39.879999999999995</v>
      </c>
      <c r="T2118" s="9">
        <f t="shared" si="267"/>
        <v>0.48065565867180904</v>
      </c>
      <c r="U2118" s="10">
        <v>1</v>
      </c>
    </row>
    <row r="2119" spans="1:21" ht="15.6" x14ac:dyDescent="0.3">
      <c r="A2119" s="11">
        <v>4542</v>
      </c>
      <c r="B2119" s="12">
        <v>46310</v>
      </c>
      <c r="C2119" s="4">
        <f t="shared" si="268"/>
        <v>2026</v>
      </c>
      <c r="D2119" s="5">
        <f t="shared" si="269"/>
        <v>4</v>
      </c>
      <c r="E2119" s="4">
        <f t="shared" si="270"/>
        <v>10</v>
      </c>
      <c r="F2119" s="3" t="str">
        <f t="shared" si="271"/>
        <v>Oct</v>
      </c>
      <c r="G2119" s="13" t="s">
        <v>0</v>
      </c>
      <c r="H2119" s="13" t="s">
        <v>36</v>
      </c>
      <c r="I2119" s="13" t="s">
        <v>2</v>
      </c>
      <c r="J2119" s="13" t="s">
        <v>16</v>
      </c>
      <c r="K2119" s="13" t="s">
        <v>4</v>
      </c>
      <c r="L2119" s="13" t="s">
        <v>30</v>
      </c>
      <c r="M2119" s="14">
        <v>1</v>
      </c>
      <c r="N2119" s="15">
        <v>103.33</v>
      </c>
      <c r="O2119" s="16">
        <v>0</v>
      </c>
      <c r="P2119" s="15">
        <v>50.85</v>
      </c>
      <c r="Q2119" s="15">
        <f t="shared" si="264"/>
        <v>103.33</v>
      </c>
      <c r="R2119" s="15">
        <f t="shared" si="265"/>
        <v>50.85</v>
      </c>
      <c r="S2119" s="15">
        <f t="shared" si="266"/>
        <v>52.48</v>
      </c>
      <c r="T2119" s="17">
        <f t="shared" si="267"/>
        <v>0.5078873512048776</v>
      </c>
      <c r="U2119" s="18">
        <v>1</v>
      </c>
    </row>
    <row r="2120" spans="1:21" ht="15.6" x14ac:dyDescent="0.3">
      <c r="A2120" s="2">
        <v>36</v>
      </c>
      <c r="B2120" s="3">
        <v>46311</v>
      </c>
      <c r="C2120" s="4">
        <f t="shared" si="268"/>
        <v>2026</v>
      </c>
      <c r="D2120" s="5">
        <f t="shared" si="269"/>
        <v>4</v>
      </c>
      <c r="E2120" s="4">
        <f t="shared" si="270"/>
        <v>10</v>
      </c>
      <c r="F2120" s="3" t="str">
        <f t="shared" si="271"/>
        <v>Oct</v>
      </c>
      <c r="G2120" s="4" t="s">
        <v>0</v>
      </c>
      <c r="H2120" s="4" t="s">
        <v>36</v>
      </c>
      <c r="I2120" s="4" t="s">
        <v>2</v>
      </c>
      <c r="J2120" s="4" t="s">
        <v>13</v>
      </c>
      <c r="K2120" s="4" t="s">
        <v>9</v>
      </c>
      <c r="L2120" s="4" t="s">
        <v>17</v>
      </c>
      <c r="M2120" s="6">
        <v>3</v>
      </c>
      <c r="N2120" s="7">
        <v>142.54</v>
      </c>
      <c r="O2120" s="8">
        <v>0.05</v>
      </c>
      <c r="P2120" s="7">
        <v>81.599999999999994</v>
      </c>
      <c r="Q2120" s="7">
        <f t="shared" si="264"/>
        <v>406.23899999999998</v>
      </c>
      <c r="R2120" s="7">
        <f t="shared" si="265"/>
        <v>244.79999999999998</v>
      </c>
      <c r="S2120" s="7">
        <f t="shared" si="266"/>
        <v>161.43899999999999</v>
      </c>
      <c r="T2120" s="9">
        <f t="shared" si="267"/>
        <v>0.39739906803630376</v>
      </c>
      <c r="U2120" s="10">
        <v>1</v>
      </c>
    </row>
    <row r="2121" spans="1:21" ht="15.6" x14ac:dyDescent="0.3">
      <c r="A2121" s="11">
        <v>64</v>
      </c>
      <c r="B2121" s="12">
        <v>46311</v>
      </c>
      <c r="C2121" s="4">
        <f t="shared" si="268"/>
        <v>2026</v>
      </c>
      <c r="D2121" s="5">
        <f t="shared" si="269"/>
        <v>4</v>
      </c>
      <c r="E2121" s="4">
        <f t="shared" si="270"/>
        <v>10</v>
      </c>
      <c r="F2121" s="3" t="str">
        <f t="shared" si="271"/>
        <v>Oct</v>
      </c>
      <c r="G2121" s="13" t="s">
        <v>11</v>
      </c>
      <c r="H2121" s="13" t="s">
        <v>52</v>
      </c>
      <c r="I2121" s="13" t="s">
        <v>2</v>
      </c>
      <c r="J2121" s="13" t="s">
        <v>13</v>
      </c>
      <c r="K2121" s="13" t="s">
        <v>9</v>
      </c>
      <c r="L2121" s="13" t="s">
        <v>10</v>
      </c>
      <c r="M2121" s="14">
        <v>3</v>
      </c>
      <c r="N2121" s="15">
        <v>92.14</v>
      </c>
      <c r="O2121" s="16">
        <v>0.1</v>
      </c>
      <c r="P2121" s="15">
        <v>46.43</v>
      </c>
      <c r="Q2121" s="15">
        <f t="shared" si="264"/>
        <v>248.77800000000002</v>
      </c>
      <c r="R2121" s="15">
        <f t="shared" si="265"/>
        <v>139.29</v>
      </c>
      <c r="S2121" s="15">
        <f t="shared" si="266"/>
        <v>109.48800000000003</v>
      </c>
      <c r="T2121" s="17">
        <f t="shared" si="267"/>
        <v>0.44010322456165746</v>
      </c>
      <c r="U2121" s="18">
        <v>1</v>
      </c>
    </row>
    <row r="2122" spans="1:21" ht="15.6" x14ac:dyDescent="0.3">
      <c r="A2122" s="2">
        <v>529</v>
      </c>
      <c r="B2122" s="3">
        <v>46311</v>
      </c>
      <c r="C2122" s="4">
        <f t="shared" si="268"/>
        <v>2026</v>
      </c>
      <c r="D2122" s="5">
        <f t="shared" si="269"/>
        <v>4</v>
      </c>
      <c r="E2122" s="4">
        <f t="shared" si="270"/>
        <v>10</v>
      </c>
      <c r="F2122" s="3" t="str">
        <f t="shared" si="271"/>
        <v>Oct</v>
      </c>
      <c r="G2122" s="4" t="s">
        <v>20</v>
      </c>
      <c r="H2122" s="4" t="s">
        <v>31</v>
      </c>
      <c r="I2122" s="4" t="s">
        <v>19</v>
      </c>
      <c r="J2122" s="4" t="s">
        <v>16</v>
      </c>
      <c r="K2122" s="4" t="s">
        <v>14</v>
      </c>
      <c r="L2122" s="4" t="s">
        <v>48</v>
      </c>
      <c r="M2122" s="6">
        <v>2</v>
      </c>
      <c r="N2122" s="7">
        <v>165.23</v>
      </c>
      <c r="O2122" s="8">
        <v>0</v>
      </c>
      <c r="P2122" s="7">
        <v>88.87</v>
      </c>
      <c r="Q2122" s="7">
        <f t="shared" si="264"/>
        <v>330.46</v>
      </c>
      <c r="R2122" s="7">
        <f t="shared" si="265"/>
        <v>177.74</v>
      </c>
      <c r="S2122" s="7">
        <f t="shared" si="266"/>
        <v>152.71999999999997</v>
      </c>
      <c r="T2122" s="9">
        <f t="shared" si="267"/>
        <v>0.46214367850874533</v>
      </c>
      <c r="U2122" s="10">
        <v>1</v>
      </c>
    </row>
    <row r="2123" spans="1:21" ht="15.6" x14ac:dyDescent="0.3">
      <c r="A2123" s="11">
        <v>1815</v>
      </c>
      <c r="B2123" s="12">
        <v>46311</v>
      </c>
      <c r="C2123" s="4">
        <f t="shared" si="268"/>
        <v>2026</v>
      </c>
      <c r="D2123" s="5">
        <f t="shared" si="269"/>
        <v>4</v>
      </c>
      <c r="E2123" s="4">
        <f t="shared" si="270"/>
        <v>10</v>
      </c>
      <c r="F2123" s="3" t="str">
        <f t="shared" si="271"/>
        <v>Oct</v>
      </c>
      <c r="G2123" s="13" t="s">
        <v>20</v>
      </c>
      <c r="H2123" s="13" t="s">
        <v>21</v>
      </c>
      <c r="I2123" s="13" t="s">
        <v>2</v>
      </c>
      <c r="J2123" s="13" t="s">
        <v>16</v>
      </c>
      <c r="K2123" s="13" t="s">
        <v>34</v>
      </c>
      <c r="L2123" s="13" t="s">
        <v>38</v>
      </c>
      <c r="M2123" s="14">
        <v>1</v>
      </c>
      <c r="N2123" s="15">
        <v>121.92</v>
      </c>
      <c r="O2123" s="16">
        <v>0</v>
      </c>
      <c r="P2123" s="15">
        <v>71.02</v>
      </c>
      <c r="Q2123" s="15">
        <f t="shared" si="264"/>
        <v>121.92</v>
      </c>
      <c r="R2123" s="15">
        <f t="shared" si="265"/>
        <v>71.02</v>
      </c>
      <c r="S2123" s="15">
        <f t="shared" si="266"/>
        <v>50.900000000000006</v>
      </c>
      <c r="T2123" s="17">
        <f t="shared" si="267"/>
        <v>0.41748687664042</v>
      </c>
      <c r="U2123" s="18">
        <v>1</v>
      </c>
    </row>
    <row r="2124" spans="1:21" ht="15.6" x14ac:dyDescent="0.3">
      <c r="A2124" s="2">
        <v>1820</v>
      </c>
      <c r="B2124" s="3">
        <v>46311</v>
      </c>
      <c r="C2124" s="4">
        <f t="shared" si="268"/>
        <v>2026</v>
      </c>
      <c r="D2124" s="5">
        <f t="shared" si="269"/>
        <v>4</v>
      </c>
      <c r="E2124" s="4">
        <f t="shared" si="270"/>
        <v>10</v>
      </c>
      <c r="F2124" s="3" t="str">
        <f t="shared" si="271"/>
        <v>Oct</v>
      </c>
      <c r="G2124" s="4" t="s">
        <v>6</v>
      </c>
      <c r="H2124" s="4" t="s">
        <v>7</v>
      </c>
      <c r="I2124" s="4" t="s">
        <v>2</v>
      </c>
      <c r="J2124" s="4" t="s">
        <v>3</v>
      </c>
      <c r="K2124" s="4" t="s">
        <v>14</v>
      </c>
      <c r="L2124" s="4" t="s">
        <v>15</v>
      </c>
      <c r="M2124" s="6">
        <v>3</v>
      </c>
      <c r="N2124" s="7">
        <v>36.46</v>
      </c>
      <c r="O2124" s="8">
        <v>0.05</v>
      </c>
      <c r="P2124" s="7">
        <v>13.9</v>
      </c>
      <c r="Q2124" s="7">
        <f t="shared" si="264"/>
        <v>103.91099999999999</v>
      </c>
      <c r="R2124" s="7">
        <f t="shared" si="265"/>
        <v>41.7</v>
      </c>
      <c r="S2124" s="7">
        <f t="shared" si="266"/>
        <v>62.210999999999984</v>
      </c>
      <c r="T2124" s="9">
        <f t="shared" si="267"/>
        <v>0.5986950370990558</v>
      </c>
      <c r="U2124" s="10">
        <v>1</v>
      </c>
    </row>
    <row r="2125" spans="1:21" ht="15.6" x14ac:dyDescent="0.3">
      <c r="A2125" s="11">
        <v>2028</v>
      </c>
      <c r="B2125" s="12">
        <v>46311</v>
      </c>
      <c r="C2125" s="4">
        <f t="shared" si="268"/>
        <v>2026</v>
      </c>
      <c r="D2125" s="5">
        <f t="shared" si="269"/>
        <v>4</v>
      </c>
      <c r="E2125" s="4">
        <f t="shared" si="270"/>
        <v>10</v>
      </c>
      <c r="F2125" s="3" t="str">
        <f t="shared" si="271"/>
        <v>Oct</v>
      </c>
      <c r="G2125" s="13" t="s">
        <v>20</v>
      </c>
      <c r="H2125" s="13" t="s">
        <v>21</v>
      </c>
      <c r="I2125" s="13" t="s">
        <v>19</v>
      </c>
      <c r="J2125" s="13" t="s">
        <v>16</v>
      </c>
      <c r="K2125" s="13" t="s">
        <v>34</v>
      </c>
      <c r="L2125" s="13" t="s">
        <v>45</v>
      </c>
      <c r="M2125" s="14">
        <v>3</v>
      </c>
      <c r="N2125" s="15">
        <v>51.89</v>
      </c>
      <c r="O2125" s="16">
        <v>0.1</v>
      </c>
      <c r="P2125" s="15">
        <v>21.56</v>
      </c>
      <c r="Q2125" s="15">
        <f t="shared" si="264"/>
        <v>140.10300000000001</v>
      </c>
      <c r="R2125" s="15">
        <f t="shared" si="265"/>
        <v>64.679999999999993</v>
      </c>
      <c r="S2125" s="15">
        <f t="shared" si="266"/>
        <v>75.423000000000016</v>
      </c>
      <c r="T2125" s="17">
        <f t="shared" si="267"/>
        <v>0.53833965011455864</v>
      </c>
      <c r="U2125" s="18">
        <v>1</v>
      </c>
    </row>
    <row r="2126" spans="1:21" ht="15.6" x14ac:dyDescent="0.3">
      <c r="A2126" s="2">
        <v>2741</v>
      </c>
      <c r="B2126" s="3">
        <v>46311</v>
      </c>
      <c r="C2126" s="4">
        <f t="shared" si="268"/>
        <v>2026</v>
      </c>
      <c r="D2126" s="5">
        <f t="shared" si="269"/>
        <v>4</v>
      </c>
      <c r="E2126" s="4">
        <f t="shared" si="270"/>
        <v>10</v>
      </c>
      <c r="F2126" s="3" t="str">
        <f t="shared" si="271"/>
        <v>Oct</v>
      </c>
      <c r="G2126" s="4" t="s">
        <v>20</v>
      </c>
      <c r="H2126" s="4" t="s">
        <v>21</v>
      </c>
      <c r="I2126" s="4" t="s">
        <v>2</v>
      </c>
      <c r="J2126" s="4" t="s">
        <v>3</v>
      </c>
      <c r="K2126" s="4" t="s">
        <v>34</v>
      </c>
      <c r="L2126" s="4" t="s">
        <v>35</v>
      </c>
      <c r="M2126" s="6">
        <v>1</v>
      </c>
      <c r="N2126" s="7">
        <v>40.75</v>
      </c>
      <c r="O2126" s="8">
        <v>0</v>
      </c>
      <c r="P2126" s="7">
        <v>14.7</v>
      </c>
      <c r="Q2126" s="7">
        <f t="shared" si="264"/>
        <v>40.75</v>
      </c>
      <c r="R2126" s="7">
        <f t="shared" si="265"/>
        <v>14.7</v>
      </c>
      <c r="S2126" s="7">
        <f t="shared" si="266"/>
        <v>26.05</v>
      </c>
      <c r="T2126" s="9">
        <f t="shared" si="267"/>
        <v>0.63926380368098157</v>
      </c>
      <c r="U2126" s="10">
        <v>1</v>
      </c>
    </row>
    <row r="2127" spans="1:21" ht="15.6" x14ac:dyDescent="0.3">
      <c r="A2127" s="11">
        <v>3602</v>
      </c>
      <c r="B2127" s="12">
        <v>46311</v>
      </c>
      <c r="C2127" s="4">
        <f t="shared" si="268"/>
        <v>2026</v>
      </c>
      <c r="D2127" s="5">
        <f t="shared" si="269"/>
        <v>4</v>
      </c>
      <c r="E2127" s="4">
        <f t="shared" si="270"/>
        <v>10</v>
      </c>
      <c r="F2127" s="3" t="str">
        <f t="shared" si="271"/>
        <v>Oct</v>
      </c>
      <c r="G2127" s="13" t="s">
        <v>11</v>
      </c>
      <c r="H2127" s="13" t="s">
        <v>25</v>
      </c>
      <c r="I2127" s="13" t="s">
        <v>8</v>
      </c>
      <c r="J2127" s="13" t="s">
        <v>16</v>
      </c>
      <c r="K2127" s="13" t="s">
        <v>23</v>
      </c>
      <c r="L2127" s="13" t="s">
        <v>24</v>
      </c>
      <c r="M2127" s="14">
        <v>4</v>
      </c>
      <c r="N2127" s="15">
        <v>345.13</v>
      </c>
      <c r="O2127" s="16">
        <v>0.05</v>
      </c>
      <c r="P2127" s="15">
        <v>200.02</v>
      </c>
      <c r="Q2127" s="15">
        <f t="shared" si="264"/>
        <v>1311.4939999999999</v>
      </c>
      <c r="R2127" s="15">
        <f t="shared" si="265"/>
        <v>800.08</v>
      </c>
      <c r="S2127" s="15">
        <f t="shared" si="266"/>
        <v>511.41399999999987</v>
      </c>
      <c r="T2127" s="17">
        <f t="shared" si="267"/>
        <v>0.38994764749209671</v>
      </c>
      <c r="U2127" s="18">
        <v>1</v>
      </c>
    </row>
    <row r="2128" spans="1:21" ht="15.6" x14ac:dyDescent="0.3">
      <c r="A2128" s="2">
        <v>4116</v>
      </c>
      <c r="B2128" s="3">
        <v>46311</v>
      </c>
      <c r="C2128" s="4">
        <f t="shared" si="268"/>
        <v>2026</v>
      </c>
      <c r="D2128" s="5">
        <f t="shared" si="269"/>
        <v>4</v>
      </c>
      <c r="E2128" s="4">
        <f t="shared" si="270"/>
        <v>10</v>
      </c>
      <c r="F2128" s="3" t="str">
        <f t="shared" si="271"/>
        <v>Oct</v>
      </c>
      <c r="G2128" s="4" t="s">
        <v>6</v>
      </c>
      <c r="H2128" s="4" t="s">
        <v>27</v>
      </c>
      <c r="I2128" s="4" t="s">
        <v>19</v>
      </c>
      <c r="J2128" s="4" t="s">
        <v>13</v>
      </c>
      <c r="K2128" s="4" t="s">
        <v>14</v>
      </c>
      <c r="L2128" s="4" t="s">
        <v>15</v>
      </c>
      <c r="M2128" s="6">
        <v>2</v>
      </c>
      <c r="N2128" s="7">
        <v>37.1</v>
      </c>
      <c r="O2128" s="8">
        <v>0</v>
      </c>
      <c r="P2128" s="7">
        <v>13.31</v>
      </c>
      <c r="Q2128" s="7">
        <f t="shared" si="264"/>
        <v>74.2</v>
      </c>
      <c r="R2128" s="7">
        <f t="shared" si="265"/>
        <v>26.62</v>
      </c>
      <c r="S2128" s="7">
        <f t="shared" si="266"/>
        <v>47.58</v>
      </c>
      <c r="T2128" s="9">
        <f t="shared" si="267"/>
        <v>0.64123989218328836</v>
      </c>
      <c r="U2128" s="10">
        <v>1</v>
      </c>
    </row>
    <row r="2129" spans="1:21" ht="15.6" x14ac:dyDescent="0.3">
      <c r="A2129" s="11">
        <v>4197</v>
      </c>
      <c r="B2129" s="12">
        <v>46311</v>
      </c>
      <c r="C2129" s="4">
        <f t="shared" si="268"/>
        <v>2026</v>
      </c>
      <c r="D2129" s="5">
        <f t="shared" si="269"/>
        <v>4</v>
      </c>
      <c r="E2129" s="4">
        <f t="shared" si="270"/>
        <v>10</v>
      </c>
      <c r="F2129" s="3" t="str">
        <f t="shared" si="271"/>
        <v>Oct</v>
      </c>
      <c r="G2129" s="13" t="s">
        <v>20</v>
      </c>
      <c r="H2129" s="13" t="s">
        <v>31</v>
      </c>
      <c r="I2129" s="13" t="s">
        <v>28</v>
      </c>
      <c r="J2129" s="13" t="s">
        <v>13</v>
      </c>
      <c r="K2129" s="13" t="s">
        <v>9</v>
      </c>
      <c r="L2129" s="13" t="s">
        <v>10</v>
      </c>
      <c r="M2129" s="14">
        <v>3</v>
      </c>
      <c r="N2129" s="15">
        <v>94.19</v>
      </c>
      <c r="O2129" s="16">
        <v>0</v>
      </c>
      <c r="P2129" s="15">
        <v>44.89</v>
      </c>
      <c r="Q2129" s="15">
        <f t="shared" si="264"/>
        <v>282.57</v>
      </c>
      <c r="R2129" s="15">
        <f t="shared" si="265"/>
        <v>134.67000000000002</v>
      </c>
      <c r="S2129" s="15">
        <f t="shared" si="266"/>
        <v>147.89999999999998</v>
      </c>
      <c r="T2129" s="17">
        <f t="shared" si="267"/>
        <v>0.52341012846374346</v>
      </c>
      <c r="U2129" s="18">
        <v>1</v>
      </c>
    </row>
    <row r="2130" spans="1:21" ht="15.6" x14ac:dyDescent="0.3">
      <c r="A2130" s="2">
        <v>360</v>
      </c>
      <c r="B2130" s="3">
        <v>46312</v>
      </c>
      <c r="C2130" s="4">
        <f t="shared" si="268"/>
        <v>2026</v>
      </c>
      <c r="D2130" s="5">
        <f t="shared" si="269"/>
        <v>4</v>
      </c>
      <c r="E2130" s="4">
        <f t="shared" si="270"/>
        <v>10</v>
      </c>
      <c r="F2130" s="3" t="str">
        <f t="shared" si="271"/>
        <v>Oct</v>
      </c>
      <c r="G2130" s="4" t="s">
        <v>20</v>
      </c>
      <c r="H2130" s="4" t="s">
        <v>33</v>
      </c>
      <c r="I2130" s="4" t="s">
        <v>2</v>
      </c>
      <c r="J2130" s="4" t="s">
        <v>3</v>
      </c>
      <c r="K2130" s="4" t="s">
        <v>23</v>
      </c>
      <c r="L2130" s="4" t="s">
        <v>40</v>
      </c>
      <c r="M2130" s="6">
        <v>2</v>
      </c>
      <c r="N2130" s="7">
        <v>82.52</v>
      </c>
      <c r="O2130" s="8">
        <v>0.05</v>
      </c>
      <c r="P2130" s="7">
        <v>38.61</v>
      </c>
      <c r="Q2130" s="7">
        <f t="shared" si="264"/>
        <v>156.78799999999998</v>
      </c>
      <c r="R2130" s="7">
        <f t="shared" si="265"/>
        <v>77.22</v>
      </c>
      <c r="S2130" s="7">
        <f t="shared" si="266"/>
        <v>79.567999999999984</v>
      </c>
      <c r="T2130" s="9">
        <f t="shared" si="267"/>
        <v>0.50748781794525089</v>
      </c>
      <c r="U2130" s="10">
        <v>1</v>
      </c>
    </row>
    <row r="2131" spans="1:21" ht="15.6" x14ac:dyDescent="0.3">
      <c r="A2131" s="11">
        <v>427</v>
      </c>
      <c r="B2131" s="12">
        <v>46312</v>
      </c>
      <c r="C2131" s="4">
        <f t="shared" si="268"/>
        <v>2026</v>
      </c>
      <c r="D2131" s="5">
        <f t="shared" si="269"/>
        <v>4</v>
      </c>
      <c r="E2131" s="4">
        <f t="shared" si="270"/>
        <v>10</v>
      </c>
      <c r="F2131" s="3" t="str">
        <f t="shared" si="271"/>
        <v>Oct</v>
      </c>
      <c r="G2131" s="13" t="s">
        <v>20</v>
      </c>
      <c r="H2131" s="13" t="s">
        <v>47</v>
      </c>
      <c r="I2131" s="13" t="s">
        <v>2</v>
      </c>
      <c r="J2131" s="13" t="s">
        <v>16</v>
      </c>
      <c r="K2131" s="13" t="s">
        <v>9</v>
      </c>
      <c r="L2131" s="13" t="s">
        <v>37</v>
      </c>
      <c r="M2131" s="14">
        <v>1</v>
      </c>
      <c r="N2131" s="15">
        <v>155.16</v>
      </c>
      <c r="O2131" s="16">
        <v>0</v>
      </c>
      <c r="P2131" s="15">
        <v>78.84</v>
      </c>
      <c r="Q2131" s="15">
        <f t="shared" si="264"/>
        <v>155.16</v>
      </c>
      <c r="R2131" s="15">
        <f t="shared" si="265"/>
        <v>78.84</v>
      </c>
      <c r="S2131" s="15">
        <f t="shared" si="266"/>
        <v>76.319999999999993</v>
      </c>
      <c r="T2131" s="17">
        <f t="shared" si="267"/>
        <v>0.49187935034802782</v>
      </c>
      <c r="U2131" s="18">
        <v>1</v>
      </c>
    </row>
    <row r="2132" spans="1:21" ht="15.6" x14ac:dyDescent="0.3">
      <c r="A2132" s="2">
        <v>1018</v>
      </c>
      <c r="B2132" s="3">
        <v>46312</v>
      </c>
      <c r="C2132" s="4">
        <f t="shared" si="268"/>
        <v>2026</v>
      </c>
      <c r="D2132" s="5">
        <f t="shared" si="269"/>
        <v>4</v>
      </c>
      <c r="E2132" s="4">
        <f t="shared" si="270"/>
        <v>10</v>
      </c>
      <c r="F2132" s="3" t="str">
        <f t="shared" si="271"/>
        <v>Oct</v>
      </c>
      <c r="G2132" s="4" t="s">
        <v>20</v>
      </c>
      <c r="H2132" s="4" t="s">
        <v>47</v>
      </c>
      <c r="I2132" s="4" t="s">
        <v>28</v>
      </c>
      <c r="J2132" s="4" t="s">
        <v>3</v>
      </c>
      <c r="K2132" s="4" t="s">
        <v>14</v>
      </c>
      <c r="L2132" s="4" t="s">
        <v>32</v>
      </c>
      <c r="M2132" s="6">
        <v>1</v>
      </c>
      <c r="N2132" s="7">
        <v>46.36</v>
      </c>
      <c r="O2132" s="8">
        <v>0.05</v>
      </c>
      <c r="P2132" s="7">
        <v>18.399999999999999</v>
      </c>
      <c r="Q2132" s="7">
        <f t="shared" si="264"/>
        <v>44.041999999999994</v>
      </c>
      <c r="R2132" s="7">
        <f t="shared" si="265"/>
        <v>18.399999999999999</v>
      </c>
      <c r="S2132" s="7">
        <f t="shared" si="266"/>
        <v>25.641999999999996</v>
      </c>
      <c r="T2132" s="9">
        <f t="shared" si="267"/>
        <v>0.58221697470596245</v>
      </c>
      <c r="U2132" s="10">
        <v>1</v>
      </c>
    </row>
    <row r="2133" spans="1:21" ht="15.6" x14ac:dyDescent="0.3">
      <c r="A2133" s="11">
        <v>1179</v>
      </c>
      <c r="B2133" s="12">
        <v>46312</v>
      </c>
      <c r="C2133" s="4">
        <f t="shared" si="268"/>
        <v>2026</v>
      </c>
      <c r="D2133" s="5">
        <f t="shared" si="269"/>
        <v>4</v>
      </c>
      <c r="E2133" s="4">
        <f t="shared" si="270"/>
        <v>10</v>
      </c>
      <c r="F2133" s="3" t="str">
        <f t="shared" si="271"/>
        <v>Oct</v>
      </c>
      <c r="G2133" s="13" t="s">
        <v>11</v>
      </c>
      <c r="H2133" s="13" t="s">
        <v>52</v>
      </c>
      <c r="I2133" s="13" t="s">
        <v>2</v>
      </c>
      <c r="J2133" s="13" t="s">
        <v>16</v>
      </c>
      <c r="K2133" s="13" t="s">
        <v>4</v>
      </c>
      <c r="L2133" s="13" t="s">
        <v>5</v>
      </c>
      <c r="M2133" s="14">
        <v>1</v>
      </c>
      <c r="N2133" s="15">
        <v>81.47</v>
      </c>
      <c r="O2133" s="16">
        <v>0</v>
      </c>
      <c r="P2133" s="15">
        <v>43.67</v>
      </c>
      <c r="Q2133" s="15">
        <f t="shared" si="264"/>
        <v>81.47</v>
      </c>
      <c r="R2133" s="15">
        <f t="shared" si="265"/>
        <v>43.67</v>
      </c>
      <c r="S2133" s="15">
        <f t="shared" si="266"/>
        <v>37.799999999999997</v>
      </c>
      <c r="T2133" s="17">
        <f t="shared" si="267"/>
        <v>0.463974469129741</v>
      </c>
      <c r="U2133" s="18">
        <v>1</v>
      </c>
    </row>
    <row r="2134" spans="1:21" ht="15.6" x14ac:dyDescent="0.3">
      <c r="A2134" s="2">
        <v>2267</v>
      </c>
      <c r="B2134" s="3">
        <v>46312</v>
      </c>
      <c r="C2134" s="4">
        <f t="shared" si="268"/>
        <v>2026</v>
      </c>
      <c r="D2134" s="5">
        <f t="shared" si="269"/>
        <v>4</v>
      </c>
      <c r="E2134" s="4">
        <f t="shared" si="270"/>
        <v>10</v>
      </c>
      <c r="F2134" s="3" t="str">
        <f t="shared" si="271"/>
        <v>Oct</v>
      </c>
      <c r="G2134" s="4" t="s">
        <v>0</v>
      </c>
      <c r="H2134" s="4" t="s">
        <v>50</v>
      </c>
      <c r="I2134" s="4" t="s">
        <v>2</v>
      </c>
      <c r="J2134" s="4" t="s">
        <v>3</v>
      </c>
      <c r="K2134" s="4" t="s">
        <v>14</v>
      </c>
      <c r="L2134" s="4" t="s">
        <v>44</v>
      </c>
      <c r="M2134" s="6">
        <v>1</v>
      </c>
      <c r="N2134" s="7">
        <v>134.31</v>
      </c>
      <c r="O2134" s="8">
        <v>0.05</v>
      </c>
      <c r="P2134" s="7">
        <v>67.239999999999995</v>
      </c>
      <c r="Q2134" s="7">
        <f t="shared" si="264"/>
        <v>127.5945</v>
      </c>
      <c r="R2134" s="7">
        <f t="shared" si="265"/>
        <v>67.239999999999995</v>
      </c>
      <c r="S2134" s="7">
        <f t="shared" si="266"/>
        <v>60.354500000000002</v>
      </c>
      <c r="T2134" s="9">
        <f t="shared" si="267"/>
        <v>0.47301803761133909</v>
      </c>
      <c r="U2134" s="10">
        <v>1</v>
      </c>
    </row>
    <row r="2135" spans="1:21" ht="15.6" x14ac:dyDescent="0.3">
      <c r="A2135" s="11">
        <v>2656</v>
      </c>
      <c r="B2135" s="12">
        <v>46312</v>
      </c>
      <c r="C2135" s="4">
        <f t="shared" si="268"/>
        <v>2026</v>
      </c>
      <c r="D2135" s="5">
        <f t="shared" si="269"/>
        <v>4</v>
      </c>
      <c r="E2135" s="4">
        <f t="shared" si="270"/>
        <v>10</v>
      </c>
      <c r="F2135" s="3" t="str">
        <f t="shared" si="271"/>
        <v>Oct</v>
      </c>
      <c r="G2135" s="13" t="s">
        <v>11</v>
      </c>
      <c r="H2135" s="13" t="s">
        <v>52</v>
      </c>
      <c r="I2135" s="13" t="s">
        <v>2</v>
      </c>
      <c r="J2135" s="13" t="s">
        <v>13</v>
      </c>
      <c r="K2135" s="13" t="s">
        <v>23</v>
      </c>
      <c r="L2135" s="13" t="s">
        <v>51</v>
      </c>
      <c r="M2135" s="14">
        <v>1</v>
      </c>
      <c r="N2135" s="15">
        <v>123.11</v>
      </c>
      <c r="O2135" s="16">
        <v>0</v>
      </c>
      <c r="P2135" s="15">
        <v>58.99</v>
      </c>
      <c r="Q2135" s="15">
        <f t="shared" si="264"/>
        <v>123.11</v>
      </c>
      <c r="R2135" s="15">
        <f t="shared" si="265"/>
        <v>58.99</v>
      </c>
      <c r="S2135" s="15">
        <f t="shared" si="266"/>
        <v>64.12</v>
      </c>
      <c r="T2135" s="17">
        <f t="shared" si="267"/>
        <v>0.52083502558687356</v>
      </c>
      <c r="U2135" s="18">
        <v>1</v>
      </c>
    </row>
    <row r="2136" spans="1:21" ht="15.6" x14ac:dyDescent="0.3">
      <c r="A2136" s="2">
        <v>2867</v>
      </c>
      <c r="B2136" s="3">
        <v>46312</v>
      </c>
      <c r="C2136" s="4">
        <f t="shared" si="268"/>
        <v>2026</v>
      </c>
      <c r="D2136" s="5">
        <f t="shared" si="269"/>
        <v>4</v>
      </c>
      <c r="E2136" s="4">
        <f t="shared" si="270"/>
        <v>10</v>
      </c>
      <c r="F2136" s="3" t="str">
        <f t="shared" si="271"/>
        <v>Oct</v>
      </c>
      <c r="G2136" s="4" t="s">
        <v>6</v>
      </c>
      <c r="H2136" s="4" t="s">
        <v>27</v>
      </c>
      <c r="I2136" s="4" t="s">
        <v>2</v>
      </c>
      <c r="J2136" s="4" t="s">
        <v>13</v>
      </c>
      <c r="K2136" s="4" t="s">
        <v>23</v>
      </c>
      <c r="L2136" s="4" t="s">
        <v>40</v>
      </c>
      <c r="M2136" s="6">
        <v>1</v>
      </c>
      <c r="N2136" s="7">
        <v>81.239999999999995</v>
      </c>
      <c r="O2136" s="8">
        <v>0</v>
      </c>
      <c r="P2136" s="7">
        <v>38.65</v>
      </c>
      <c r="Q2136" s="7">
        <f t="shared" si="264"/>
        <v>81.239999999999995</v>
      </c>
      <c r="R2136" s="7">
        <f t="shared" si="265"/>
        <v>38.65</v>
      </c>
      <c r="S2136" s="7">
        <f t="shared" si="266"/>
        <v>42.589999999999996</v>
      </c>
      <c r="T2136" s="9">
        <f t="shared" si="267"/>
        <v>0.52424913835548992</v>
      </c>
      <c r="U2136" s="10">
        <v>1</v>
      </c>
    </row>
    <row r="2137" spans="1:21" ht="15.6" x14ac:dyDescent="0.3">
      <c r="A2137" s="11">
        <v>3335</v>
      </c>
      <c r="B2137" s="12">
        <v>46312</v>
      </c>
      <c r="C2137" s="4">
        <f t="shared" si="268"/>
        <v>2026</v>
      </c>
      <c r="D2137" s="5">
        <f t="shared" si="269"/>
        <v>4</v>
      </c>
      <c r="E2137" s="4">
        <f t="shared" si="270"/>
        <v>10</v>
      </c>
      <c r="F2137" s="3" t="str">
        <f t="shared" si="271"/>
        <v>Oct</v>
      </c>
      <c r="G2137" s="13" t="s">
        <v>0</v>
      </c>
      <c r="H2137" s="13" t="s">
        <v>36</v>
      </c>
      <c r="I2137" s="13" t="s">
        <v>28</v>
      </c>
      <c r="J2137" s="13" t="s">
        <v>3</v>
      </c>
      <c r="K2137" s="13" t="s">
        <v>9</v>
      </c>
      <c r="L2137" s="13" t="s">
        <v>46</v>
      </c>
      <c r="M2137" s="14">
        <v>1</v>
      </c>
      <c r="N2137" s="15">
        <v>70.81</v>
      </c>
      <c r="O2137" s="16">
        <v>0.15</v>
      </c>
      <c r="P2137" s="15">
        <v>32.93</v>
      </c>
      <c r="Q2137" s="15">
        <f t="shared" si="264"/>
        <v>60.188499999999998</v>
      </c>
      <c r="R2137" s="15">
        <f t="shared" si="265"/>
        <v>32.93</v>
      </c>
      <c r="S2137" s="15">
        <f t="shared" si="266"/>
        <v>27.258499999999998</v>
      </c>
      <c r="T2137" s="17">
        <f t="shared" si="267"/>
        <v>0.45288551799762411</v>
      </c>
      <c r="U2137" s="18">
        <v>1</v>
      </c>
    </row>
    <row r="2138" spans="1:21" ht="15.6" x14ac:dyDescent="0.3">
      <c r="A2138" s="2">
        <v>3770</v>
      </c>
      <c r="B2138" s="3">
        <v>46312</v>
      </c>
      <c r="C2138" s="4">
        <f t="shared" si="268"/>
        <v>2026</v>
      </c>
      <c r="D2138" s="5">
        <f t="shared" si="269"/>
        <v>4</v>
      </c>
      <c r="E2138" s="4">
        <f t="shared" si="270"/>
        <v>10</v>
      </c>
      <c r="F2138" s="3" t="str">
        <f t="shared" si="271"/>
        <v>Oct</v>
      </c>
      <c r="G2138" s="4" t="s">
        <v>20</v>
      </c>
      <c r="H2138" s="4" t="s">
        <v>47</v>
      </c>
      <c r="I2138" s="4" t="s">
        <v>2</v>
      </c>
      <c r="J2138" s="4" t="s">
        <v>16</v>
      </c>
      <c r="K2138" s="4" t="s">
        <v>23</v>
      </c>
      <c r="L2138" s="4" t="s">
        <v>29</v>
      </c>
      <c r="M2138" s="6">
        <v>6</v>
      </c>
      <c r="N2138" s="7">
        <v>200.26</v>
      </c>
      <c r="O2138" s="8">
        <v>0</v>
      </c>
      <c r="P2138" s="7">
        <v>106.71</v>
      </c>
      <c r="Q2138" s="7">
        <f t="shared" si="264"/>
        <v>1201.56</v>
      </c>
      <c r="R2138" s="7">
        <f t="shared" si="265"/>
        <v>640.26</v>
      </c>
      <c r="S2138" s="7">
        <f t="shared" si="266"/>
        <v>561.29999999999995</v>
      </c>
      <c r="T2138" s="9">
        <f t="shared" si="267"/>
        <v>0.46714271447118744</v>
      </c>
      <c r="U2138" s="10">
        <v>1</v>
      </c>
    </row>
    <row r="2139" spans="1:21" ht="15.6" x14ac:dyDescent="0.3">
      <c r="A2139" s="11">
        <v>4065</v>
      </c>
      <c r="B2139" s="12">
        <v>46312</v>
      </c>
      <c r="C2139" s="4">
        <f t="shared" si="268"/>
        <v>2026</v>
      </c>
      <c r="D2139" s="5">
        <f t="shared" si="269"/>
        <v>4</v>
      </c>
      <c r="E2139" s="4">
        <f t="shared" si="270"/>
        <v>10</v>
      </c>
      <c r="F2139" s="3" t="str">
        <f t="shared" si="271"/>
        <v>Oct</v>
      </c>
      <c r="G2139" s="13" t="s">
        <v>20</v>
      </c>
      <c r="H2139" s="13" t="s">
        <v>21</v>
      </c>
      <c r="I2139" s="13" t="s">
        <v>2</v>
      </c>
      <c r="J2139" s="13" t="s">
        <v>13</v>
      </c>
      <c r="K2139" s="13" t="s">
        <v>34</v>
      </c>
      <c r="L2139" s="13" t="s">
        <v>42</v>
      </c>
      <c r="M2139" s="14">
        <v>3</v>
      </c>
      <c r="N2139" s="15">
        <v>36.75</v>
      </c>
      <c r="O2139" s="16">
        <v>0.05</v>
      </c>
      <c r="P2139" s="15">
        <v>13.71</v>
      </c>
      <c r="Q2139" s="15">
        <f t="shared" si="264"/>
        <v>104.7375</v>
      </c>
      <c r="R2139" s="15">
        <f t="shared" si="265"/>
        <v>41.13</v>
      </c>
      <c r="S2139" s="15">
        <f t="shared" si="266"/>
        <v>63.607499999999995</v>
      </c>
      <c r="T2139" s="17">
        <f t="shared" si="267"/>
        <v>0.60730397422126747</v>
      </c>
      <c r="U2139" s="18">
        <v>1</v>
      </c>
    </row>
    <row r="2140" spans="1:21" ht="15.6" x14ac:dyDescent="0.3">
      <c r="A2140" s="2">
        <v>4222</v>
      </c>
      <c r="B2140" s="3">
        <v>46312</v>
      </c>
      <c r="C2140" s="4">
        <f t="shared" si="268"/>
        <v>2026</v>
      </c>
      <c r="D2140" s="5">
        <f t="shared" si="269"/>
        <v>4</v>
      </c>
      <c r="E2140" s="4">
        <f t="shared" si="270"/>
        <v>10</v>
      </c>
      <c r="F2140" s="3" t="str">
        <f t="shared" si="271"/>
        <v>Oct</v>
      </c>
      <c r="G2140" s="4" t="s">
        <v>11</v>
      </c>
      <c r="H2140" s="4" t="s">
        <v>52</v>
      </c>
      <c r="I2140" s="4" t="s">
        <v>2</v>
      </c>
      <c r="J2140" s="4" t="s">
        <v>3</v>
      </c>
      <c r="K2140" s="4" t="s">
        <v>9</v>
      </c>
      <c r="L2140" s="4" t="s">
        <v>10</v>
      </c>
      <c r="M2140" s="6">
        <v>2</v>
      </c>
      <c r="N2140" s="7">
        <v>92.41</v>
      </c>
      <c r="O2140" s="8">
        <v>0.1</v>
      </c>
      <c r="P2140" s="7">
        <v>45.42</v>
      </c>
      <c r="Q2140" s="7">
        <f t="shared" si="264"/>
        <v>166.33799999999999</v>
      </c>
      <c r="R2140" s="7">
        <f t="shared" si="265"/>
        <v>90.84</v>
      </c>
      <c r="S2140" s="7">
        <f t="shared" si="266"/>
        <v>75.49799999999999</v>
      </c>
      <c r="T2140" s="9">
        <f t="shared" si="267"/>
        <v>0.4538830573891714</v>
      </c>
      <c r="U2140" s="10">
        <v>1</v>
      </c>
    </row>
    <row r="2141" spans="1:21" ht="15.6" x14ac:dyDescent="0.3">
      <c r="A2141" s="11">
        <v>4304</v>
      </c>
      <c r="B2141" s="12">
        <v>46312</v>
      </c>
      <c r="C2141" s="4">
        <f t="shared" si="268"/>
        <v>2026</v>
      </c>
      <c r="D2141" s="5">
        <f t="shared" si="269"/>
        <v>4</v>
      </c>
      <c r="E2141" s="4">
        <f t="shared" si="270"/>
        <v>10</v>
      </c>
      <c r="F2141" s="3" t="str">
        <f t="shared" si="271"/>
        <v>Oct</v>
      </c>
      <c r="G2141" s="13" t="s">
        <v>6</v>
      </c>
      <c r="H2141" s="13" t="s">
        <v>49</v>
      </c>
      <c r="I2141" s="13" t="s">
        <v>19</v>
      </c>
      <c r="J2141" s="13" t="s">
        <v>13</v>
      </c>
      <c r="K2141" s="13" t="s">
        <v>34</v>
      </c>
      <c r="L2141" s="13" t="s">
        <v>35</v>
      </c>
      <c r="M2141" s="14">
        <v>1</v>
      </c>
      <c r="N2141" s="15">
        <v>40.67</v>
      </c>
      <c r="O2141" s="16">
        <v>0</v>
      </c>
      <c r="P2141" s="15">
        <v>15.09</v>
      </c>
      <c r="Q2141" s="15">
        <f t="shared" si="264"/>
        <v>40.67</v>
      </c>
      <c r="R2141" s="15">
        <f t="shared" si="265"/>
        <v>15.09</v>
      </c>
      <c r="S2141" s="15">
        <f t="shared" si="266"/>
        <v>25.580000000000002</v>
      </c>
      <c r="T2141" s="17">
        <f t="shared" si="267"/>
        <v>0.62896483894762722</v>
      </c>
      <c r="U2141" s="18">
        <v>1</v>
      </c>
    </row>
    <row r="2142" spans="1:21" ht="15.6" x14ac:dyDescent="0.3">
      <c r="A2142" s="2">
        <v>109</v>
      </c>
      <c r="B2142" s="3">
        <v>46313</v>
      </c>
      <c r="C2142" s="4">
        <f t="shared" si="268"/>
        <v>2026</v>
      </c>
      <c r="D2142" s="5">
        <f t="shared" si="269"/>
        <v>4</v>
      </c>
      <c r="E2142" s="4">
        <f t="shared" si="270"/>
        <v>10</v>
      </c>
      <c r="F2142" s="3" t="str">
        <f t="shared" si="271"/>
        <v>Oct</v>
      </c>
      <c r="G2142" s="4" t="s">
        <v>6</v>
      </c>
      <c r="H2142" s="4" t="s">
        <v>7</v>
      </c>
      <c r="I2142" s="4" t="s">
        <v>2</v>
      </c>
      <c r="J2142" s="4" t="s">
        <v>3</v>
      </c>
      <c r="K2142" s="4" t="s">
        <v>9</v>
      </c>
      <c r="L2142" s="4" t="s">
        <v>10</v>
      </c>
      <c r="M2142" s="6">
        <v>1</v>
      </c>
      <c r="N2142" s="7">
        <v>90.09</v>
      </c>
      <c r="O2142" s="8">
        <v>0</v>
      </c>
      <c r="P2142" s="7">
        <v>45.17</v>
      </c>
      <c r="Q2142" s="7">
        <f t="shared" si="264"/>
        <v>90.09</v>
      </c>
      <c r="R2142" s="7">
        <f t="shared" si="265"/>
        <v>45.17</v>
      </c>
      <c r="S2142" s="7">
        <f t="shared" si="266"/>
        <v>44.92</v>
      </c>
      <c r="T2142" s="9">
        <f t="shared" si="267"/>
        <v>0.49861249861249862</v>
      </c>
      <c r="U2142" s="10">
        <v>1</v>
      </c>
    </row>
    <row r="2143" spans="1:21" ht="15.6" x14ac:dyDescent="0.3">
      <c r="A2143" s="11">
        <v>744</v>
      </c>
      <c r="B2143" s="12">
        <v>46313</v>
      </c>
      <c r="C2143" s="4">
        <f t="shared" si="268"/>
        <v>2026</v>
      </c>
      <c r="D2143" s="5">
        <f t="shared" si="269"/>
        <v>4</v>
      </c>
      <c r="E2143" s="4">
        <f t="shared" si="270"/>
        <v>10</v>
      </c>
      <c r="F2143" s="3" t="str">
        <f t="shared" si="271"/>
        <v>Oct</v>
      </c>
      <c r="G2143" s="13" t="s">
        <v>11</v>
      </c>
      <c r="H2143" s="13" t="s">
        <v>39</v>
      </c>
      <c r="I2143" s="13" t="s">
        <v>2</v>
      </c>
      <c r="J2143" s="13" t="s">
        <v>3</v>
      </c>
      <c r="K2143" s="13" t="s">
        <v>14</v>
      </c>
      <c r="L2143" s="13" t="s">
        <v>15</v>
      </c>
      <c r="M2143" s="14">
        <v>1</v>
      </c>
      <c r="N2143" s="15">
        <v>36.83</v>
      </c>
      <c r="O2143" s="16">
        <v>0</v>
      </c>
      <c r="P2143" s="15">
        <v>13.64</v>
      </c>
      <c r="Q2143" s="15">
        <f t="shared" si="264"/>
        <v>36.83</v>
      </c>
      <c r="R2143" s="15">
        <f t="shared" si="265"/>
        <v>13.64</v>
      </c>
      <c r="S2143" s="15">
        <f t="shared" si="266"/>
        <v>23.189999999999998</v>
      </c>
      <c r="T2143" s="17">
        <f t="shared" si="267"/>
        <v>0.62964974205810476</v>
      </c>
      <c r="U2143" s="18">
        <v>1</v>
      </c>
    </row>
    <row r="2144" spans="1:21" ht="15.6" x14ac:dyDescent="0.3">
      <c r="A2144" s="2">
        <v>960</v>
      </c>
      <c r="B2144" s="3">
        <v>46313</v>
      </c>
      <c r="C2144" s="4">
        <f t="shared" si="268"/>
        <v>2026</v>
      </c>
      <c r="D2144" s="5">
        <f t="shared" si="269"/>
        <v>4</v>
      </c>
      <c r="E2144" s="4">
        <f t="shared" si="270"/>
        <v>10</v>
      </c>
      <c r="F2144" s="3" t="str">
        <f t="shared" si="271"/>
        <v>Oct</v>
      </c>
      <c r="G2144" s="4" t="s">
        <v>6</v>
      </c>
      <c r="H2144" s="4" t="s">
        <v>43</v>
      </c>
      <c r="I2144" s="4" t="s">
        <v>28</v>
      </c>
      <c r="J2144" s="4" t="s">
        <v>3</v>
      </c>
      <c r="K2144" s="4" t="s">
        <v>23</v>
      </c>
      <c r="L2144" s="4" t="s">
        <v>29</v>
      </c>
      <c r="M2144" s="6">
        <v>5</v>
      </c>
      <c r="N2144" s="7">
        <v>196.37</v>
      </c>
      <c r="O2144" s="8">
        <v>0.05</v>
      </c>
      <c r="P2144" s="7">
        <v>103.51</v>
      </c>
      <c r="Q2144" s="7">
        <f t="shared" si="264"/>
        <v>932.75749999999994</v>
      </c>
      <c r="R2144" s="7">
        <f t="shared" si="265"/>
        <v>517.55000000000007</v>
      </c>
      <c r="S2144" s="7">
        <f t="shared" si="266"/>
        <v>415.20749999999987</v>
      </c>
      <c r="T2144" s="9">
        <f t="shared" si="267"/>
        <v>0.44513981393877816</v>
      </c>
      <c r="U2144" s="10">
        <v>1</v>
      </c>
    </row>
    <row r="2145" spans="1:21" ht="15.6" x14ac:dyDescent="0.3">
      <c r="A2145" s="11">
        <v>1389</v>
      </c>
      <c r="B2145" s="12">
        <v>46313</v>
      </c>
      <c r="C2145" s="4">
        <f t="shared" si="268"/>
        <v>2026</v>
      </c>
      <c r="D2145" s="5">
        <f t="shared" si="269"/>
        <v>4</v>
      </c>
      <c r="E2145" s="4">
        <f t="shared" si="270"/>
        <v>10</v>
      </c>
      <c r="F2145" s="3" t="str">
        <f t="shared" si="271"/>
        <v>Oct</v>
      </c>
      <c r="G2145" s="13" t="s">
        <v>0</v>
      </c>
      <c r="H2145" s="13" t="s">
        <v>50</v>
      </c>
      <c r="I2145" s="13" t="s">
        <v>2</v>
      </c>
      <c r="J2145" s="13" t="s">
        <v>13</v>
      </c>
      <c r="K2145" s="13" t="s">
        <v>9</v>
      </c>
      <c r="L2145" s="13" t="s">
        <v>10</v>
      </c>
      <c r="M2145" s="14">
        <v>2</v>
      </c>
      <c r="N2145" s="15">
        <v>93.73</v>
      </c>
      <c r="O2145" s="16">
        <v>0</v>
      </c>
      <c r="P2145" s="15">
        <v>44.79</v>
      </c>
      <c r="Q2145" s="15">
        <f t="shared" si="264"/>
        <v>187.46</v>
      </c>
      <c r="R2145" s="15">
        <f t="shared" si="265"/>
        <v>89.58</v>
      </c>
      <c r="S2145" s="15">
        <f t="shared" si="266"/>
        <v>97.88000000000001</v>
      </c>
      <c r="T2145" s="17">
        <f t="shared" si="267"/>
        <v>0.52213805611863873</v>
      </c>
      <c r="U2145" s="18">
        <v>1</v>
      </c>
    </row>
    <row r="2146" spans="1:21" ht="15.6" x14ac:dyDescent="0.3">
      <c r="A2146" s="2">
        <v>1493</v>
      </c>
      <c r="B2146" s="3">
        <v>46313</v>
      </c>
      <c r="C2146" s="4">
        <f t="shared" si="268"/>
        <v>2026</v>
      </c>
      <c r="D2146" s="5">
        <f t="shared" si="269"/>
        <v>4</v>
      </c>
      <c r="E2146" s="4">
        <f t="shared" si="270"/>
        <v>10</v>
      </c>
      <c r="F2146" s="3" t="str">
        <f t="shared" si="271"/>
        <v>Oct</v>
      </c>
      <c r="G2146" s="4" t="s">
        <v>11</v>
      </c>
      <c r="H2146" s="4" t="s">
        <v>39</v>
      </c>
      <c r="I2146" s="4" t="s">
        <v>2</v>
      </c>
      <c r="J2146" s="4" t="s">
        <v>16</v>
      </c>
      <c r="K2146" s="4" t="s">
        <v>14</v>
      </c>
      <c r="L2146" s="4" t="s">
        <v>15</v>
      </c>
      <c r="M2146" s="6">
        <v>1</v>
      </c>
      <c r="N2146" s="7">
        <v>36.46</v>
      </c>
      <c r="O2146" s="8">
        <v>0.05</v>
      </c>
      <c r="P2146" s="7">
        <v>13.35</v>
      </c>
      <c r="Q2146" s="7">
        <f t="shared" si="264"/>
        <v>34.637</v>
      </c>
      <c r="R2146" s="7">
        <f t="shared" si="265"/>
        <v>13.35</v>
      </c>
      <c r="S2146" s="7">
        <f t="shared" si="266"/>
        <v>21.286999999999999</v>
      </c>
      <c r="T2146" s="9">
        <f t="shared" si="267"/>
        <v>0.61457401045125148</v>
      </c>
      <c r="U2146" s="10">
        <v>1</v>
      </c>
    </row>
    <row r="2147" spans="1:21" ht="15.6" x14ac:dyDescent="0.3">
      <c r="A2147" s="11">
        <v>1967</v>
      </c>
      <c r="B2147" s="12">
        <v>46313</v>
      </c>
      <c r="C2147" s="4">
        <f t="shared" si="268"/>
        <v>2026</v>
      </c>
      <c r="D2147" s="5">
        <f t="shared" si="269"/>
        <v>4</v>
      </c>
      <c r="E2147" s="4">
        <f t="shared" si="270"/>
        <v>10</v>
      </c>
      <c r="F2147" s="3" t="str">
        <f t="shared" si="271"/>
        <v>Oct</v>
      </c>
      <c r="G2147" s="13" t="s">
        <v>6</v>
      </c>
      <c r="H2147" s="13" t="s">
        <v>49</v>
      </c>
      <c r="I2147" s="13" t="s">
        <v>2</v>
      </c>
      <c r="J2147" s="13" t="s">
        <v>3</v>
      </c>
      <c r="K2147" s="13" t="s">
        <v>23</v>
      </c>
      <c r="L2147" s="13" t="s">
        <v>51</v>
      </c>
      <c r="M2147" s="14">
        <v>2</v>
      </c>
      <c r="N2147" s="15">
        <v>125.91</v>
      </c>
      <c r="O2147" s="16">
        <v>0</v>
      </c>
      <c r="P2147" s="15">
        <v>61.95</v>
      </c>
      <c r="Q2147" s="15">
        <f t="shared" si="264"/>
        <v>251.82</v>
      </c>
      <c r="R2147" s="15">
        <f t="shared" si="265"/>
        <v>123.9</v>
      </c>
      <c r="S2147" s="15">
        <f t="shared" si="266"/>
        <v>127.91999999999999</v>
      </c>
      <c r="T2147" s="17">
        <f t="shared" si="267"/>
        <v>0.50798189182749576</v>
      </c>
      <c r="U2147" s="18">
        <v>1</v>
      </c>
    </row>
    <row r="2148" spans="1:21" ht="15.6" x14ac:dyDescent="0.3">
      <c r="A2148" s="2">
        <v>2132</v>
      </c>
      <c r="B2148" s="3">
        <v>46313</v>
      </c>
      <c r="C2148" s="4">
        <f t="shared" si="268"/>
        <v>2026</v>
      </c>
      <c r="D2148" s="5">
        <f t="shared" si="269"/>
        <v>4</v>
      </c>
      <c r="E2148" s="4">
        <f t="shared" si="270"/>
        <v>10</v>
      </c>
      <c r="F2148" s="3" t="str">
        <f t="shared" si="271"/>
        <v>Oct</v>
      </c>
      <c r="G2148" s="4" t="s">
        <v>20</v>
      </c>
      <c r="H2148" s="4" t="s">
        <v>33</v>
      </c>
      <c r="I2148" s="4" t="s">
        <v>19</v>
      </c>
      <c r="J2148" s="4" t="s">
        <v>13</v>
      </c>
      <c r="K2148" s="4" t="s">
        <v>9</v>
      </c>
      <c r="L2148" s="4" t="s">
        <v>10</v>
      </c>
      <c r="M2148" s="6">
        <v>1</v>
      </c>
      <c r="N2148" s="7">
        <v>92.56</v>
      </c>
      <c r="O2148" s="8">
        <v>0.1</v>
      </c>
      <c r="P2148" s="7">
        <v>44.23</v>
      </c>
      <c r="Q2148" s="7">
        <f t="shared" si="264"/>
        <v>83.304000000000002</v>
      </c>
      <c r="R2148" s="7">
        <f t="shared" si="265"/>
        <v>44.23</v>
      </c>
      <c r="S2148" s="7">
        <f t="shared" si="266"/>
        <v>39.074000000000005</v>
      </c>
      <c r="T2148" s="9">
        <f t="shared" si="267"/>
        <v>0.46905310669355621</v>
      </c>
      <c r="U2148" s="10">
        <v>1</v>
      </c>
    </row>
    <row r="2149" spans="1:21" ht="15.6" x14ac:dyDescent="0.3">
      <c r="A2149" s="11">
        <v>2882</v>
      </c>
      <c r="B2149" s="12">
        <v>46313</v>
      </c>
      <c r="C2149" s="4">
        <f t="shared" si="268"/>
        <v>2026</v>
      </c>
      <c r="D2149" s="5">
        <f t="shared" si="269"/>
        <v>4</v>
      </c>
      <c r="E2149" s="4">
        <f t="shared" si="270"/>
        <v>10</v>
      </c>
      <c r="F2149" s="3" t="str">
        <f t="shared" si="271"/>
        <v>Oct</v>
      </c>
      <c r="G2149" s="13" t="s">
        <v>20</v>
      </c>
      <c r="H2149" s="13" t="s">
        <v>33</v>
      </c>
      <c r="I2149" s="13" t="s">
        <v>28</v>
      </c>
      <c r="J2149" s="13" t="s">
        <v>13</v>
      </c>
      <c r="K2149" s="13" t="s">
        <v>9</v>
      </c>
      <c r="L2149" s="13" t="s">
        <v>46</v>
      </c>
      <c r="M2149" s="14">
        <v>4</v>
      </c>
      <c r="N2149" s="15">
        <v>70.02</v>
      </c>
      <c r="O2149" s="16">
        <v>0</v>
      </c>
      <c r="P2149" s="15">
        <v>32.86</v>
      </c>
      <c r="Q2149" s="15">
        <f t="shared" si="264"/>
        <v>280.08</v>
      </c>
      <c r="R2149" s="15">
        <f t="shared" si="265"/>
        <v>131.44</v>
      </c>
      <c r="S2149" s="15">
        <f t="shared" si="266"/>
        <v>148.63999999999999</v>
      </c>
      <c r="T2149" s="17">
        <f t="shared" si="267"/>
        <v>0.53070551271065403</v>
      </c>
      <c r="U2149" s="18">
        <v>1</v>
      </c>
    </row>
    <row r="2150" spans="1:21" ht="15.6" x14ac:dyDescent="0.3">
      <c r="A2150" s="2">
        <v>3345</v>
      </c>
      <c r="B2150" s="3">
        <v>46313</v>
      </c>
      <c r="C2150" s="4">
        <f t="shared" si="268"/>
        <v>2026</v>
      </c>
      <c r="D2150" s="5">
        <f t="shared" si="269"/>
        <v>4</v>
      </c>
      <c r="E2150" s="4">
        <f t="shared" si="270"/>
        <v>10</v>
      </c>
      <c r="F2150" s="3" t="str">
        <f t="shared" si="271"/>
        <v>Oct</v>
      </c>
      <c r="G2150" s="4" t="s">
        <v>0</v>
      </c>
      <c r="H2150" s="4" t="s">
        <v>50</v>
      </c>
      <c r="I2150" s="4" t="s">
        <v>2</v>
      </c>
      <c r="J2150" s="4" t="s">
        <v>3</v>
      </c>
      <c r="K2150" s="4" t="s">
        <v>4</v>
      </c>
      <c r="L2150" s="4" t="s">
        <v>22</v>
      </c>
      <c r="M2150" s="6">
        <v>3</v>
      </c>
      <c r="N2150" s="7">
        <v>51.62</v>
      </c>
      <c r="O2150" s="8">
        <v>0.1</v>
      </c>
      <c r="P2150" s="7">
        <v>22.94</v>
      </c>
      <c r="Q2150" s="7">
        <f t="shared" si="264"/>
        <v>139.374</v>
      </c>
      <c r="R2150" s="7">
        <f t="shared" si="265"/>
        <v>68.820000000000007</v>
      </c>
      <c r="S2150" s="7">
        <f t="shared" si="266"/>
        <v>70.553999999999988</v>
      </c>
      <c r="T2150" s="9">
        <f t="shared" si="267"/>
        <v>0.50622067243531788</v>
      </c>
      <c r="U2150" s="10">
        <v>1</v>
      </c>
    </row>
    <row r="2151" spans="1:21" ht="15.6" x14ac:dyDescent="0.3">
      <c r="A2151" s="11">
        <v>4089</v>
      </c>
      <c r="B2151" s="12">
        <v>46313</v>
      </c>
      <c r="C2151" s="4">
        <f t="shared" si="268"/>
        <v>2026</v>
      </c>
      <c r="D2151" s="5">
        <f t="shared" si="269"/>
        <v>4</v>
      </c>
      <c r="E2151" s="4">
        <f t="shared" si="270"/>
        <v>10</v>
      </c>
      <c r="F2151" s="3" t="str">
        <f t="shared" si="271"/>
        <v>Oct</v>
      </c>
      <c r="G2151" s="13" t="s">
        <v>11</v>
      </c>
      <c r="H2151" s="13" t="s">
        <v>12</v>
      </c>
      <c r="I2151" s="13" t="s">
        <v>2</v>
      </c>
      <c r="J2151" s="13" t="s">
        <v>13</v>
      </c>
      <c r="K2151" s="13" t="s">
        <v>23</v>
      </c>
      <c r="L2151" s="13" t="s">
        <v>29</v>
      </c>
      <c r="M2151" s="14">
        <v>1</v>
      </c>
      <c r="N2151" s="15">
        <v>196.39</v>
      </c>
      <c r="O2151" s="16">
        <v>0</v>
      </c>
      <c r="P2151" s="15">
        <v>104.66</v>
      </c>
      <c r="Q2151" s="15">
        <f t="shared" si="264"/>
        <v>196.39</v>
      </c>
      <c r="R2151" s="15">
        <f t="shared" si="265"/>
        <v>104.66</v>
      </c>
      <c r="S2151" s="15">
        <f t="shared" si="266"/>
        <v>91.72999999999999</v>
      </c>
      <c r="T2151" s="17">
        <f t="shared" si="267"/>
        <v>0.46708080859514228</v>
      </c>
      <c r="U2151" s="18">
        <v>1</v>
      </c>
    </row>
    <row r="2152" spans="1:21" ht="15.6" x14ac:dyDescent="0.3">
      <c r="A2152" s="2">
        <v>4119</v>
      </c>
      <c r="B2152" s="3">
        <v>46313</v>
      </c>
      <c r="C2152" s="4">
        <f t="shared" si="268"/>
        <v>2026</v>
      </c>
      <c r="D2152" s="5">
        <f t="shared" si="269"/>
        <v>4</v>
      </c>
      <c r="E2152" s="4">
        <f t="shared" si="270"/>
        <v>10</v>
      </c>
      <c r="F2152" s="3" t="str">
        <f t="shared" si="271"/>
        <v>Oct</v>
      </c>
      <c r="G2152" s="4" t="s">
        <v>20</v>
      </c>
      <c r="H2152" s="4" t="s">
        <v>33</v>
      </c>
      <c r="I2152" s="4" t="s">
        <v>8</v>
      </c>
      <c r="J2152" s="4" t="s">
        <v>16</v>
      </c>
      <c r="K2152" s="4" t="s">
        <v>34</v>
      </c>
      <c r="L2152" s="4" t="s">
        <v>35</v>
      </c>
      <c r="M2152" s="6">
        <v>10</v>
      </c>
      <c r="N2152" s="7">
        <v>41.26</v>
      </c>
      <c r="O2152" s="8">
        <v>0.1</v>
      </c>
      <c r="P2152" s="7">
        <v>15.06</v>
      </c>
      <c r="Q2152" s="7">
        <f t="shared" si="264"/>
        <v>371.34</v>
      </c>
      <c r="R2152" s="7">
        <f t="shared" si="265"/>
        <v>150.6</v>
      </c>
      <c r="S2152" s="7">
        <f t="shared" si="266"/>
        <v>220.73999999999998</v>
      </c>
      <c r="T2152" s="9">
        <f t="shared" si="267"/>
        <v>0.59444175149458711</v>
      </c>
      <c r="U2152" s="10">
        <v>1</v>
      </c>
    </row>
    <row r="2153" spans="1:21" ht="15.6" x14ac:dyDescent="0.3">
      <c r="A2153" s="11">
        <v>4968</v>
      </c>
      <c r="B2153" s="12">
        <v>46313</v>
      </c>
      <c r="C2153" s="4">
        <f t="shared" si="268"/>
        <v>2026</v>
      </c>
      <c r="D2153" s="5">
        <f t="shared" si="269"/>
        <v>4</v>
      </c>
      <c r="E2153" s="4">
        <f t="shared" si="270"/>
        <v>10</v>
      </c>
      <c r="F2153" s="3" t="str">
        <f t="shared" si="271"/>
        <v>Oct</v>
      </c>
      <c r="G2153" s="13" t="s">
        <v>11</v>
      </c>
      <c r="H2153" s="13" t="s">
        <v>18</v>
      </c>
      <c r="I2153" s="13" t="s">
        <v>28</v>
      </c>
      <c r="J2153" s="13" t="s">
        <v>13</v>
      </c>
      <c r="K2153" s="13" t="s">
        <v>14</v>
      </c>
      <c r="L2153" s="13" t="s">
        <v>15</v>
      </c>
      <c r="M2153" s="14">
        <v>1</v>
      </c>
      <c r="N2153" s="15">
        <v>35.549999999999997</v>
      </c>
      <c r="O2153" s="16">
        <v>0.05</v>
      </c>
      <c r="P2153" s="15">
        <v>13.44</v>
      </c>
      <c r="Q2153" s="15">
        <f t="shared" si="264"/>
        <v>33.772499999999994</v>
      </c>
      <c r="R2153" s="15">
        <f t="shared" si="265"/>
        <v>13.44</v>
      </c>
      <c r="S2153" s="15">
        <f t="shared" si="266"/>
        <v>20.332499999999996</v>
      </c>
      <c r="T2153" s="17">
        <f t="shared" si="267"/>
        <v>0.60204308238951809</v>
      </c>
      <c r="U2153" s="18">
        <v>1</v>
      </c>
    </row>
    <row r="2154" spans="1:21" ht="15.6" x14ac:dyDescent="0.3">
      <c r="A2154" s="2">
        <v>5197</v>
      </c>
      <c r="B2154" s="3">
        <v>46313</v>
      </c>
      <c r="C2154" s="4">
        <f t="shared" si="268"/>
        <v>2026</v>
      </c>
      <c r="D2154" s="5">
        <f t="shared" si="269"/>
        <v>4</v>
      </c>
      <c r="E2154" s="4">
        <f t="shared" si="270"/>
        <v>10</v>
      </c>
      <c r="F2154" s="3" t="str">
        <f t="shared" si="271"/>
        <v>Oct</v>
      </c>
      <c r="G2154" s="4" t="s">
        <v>20</v>
      </c>
      <c r="H2154" s="4" t="s">
        <v>33</v>
      </c>
      <c r="I2154" s="4" t="s">
        <v>2</v>
      </c>
      <c r="J2154" s="4" t="s">
        <v>13</v>
      </c>
      <c r="K2154" s="4" t="s">
        <v>4</v>
      </c>
      <c r="L2154" s="4" t="s">
        <v>22</v>
      </c>
      <c r="M2154" s="6">
        <v>1</v>
      </c>
      <c r="N2154" s="7">
        <v>49.5</v>
      </c>
      <c r="O2154" s="8">
        <v>0</v>
      </c>
      <c r="P2154" s="7">
        <v>22.36</v>
      </c>
      <c r="Q2154" s="7">
        <f t="shared" si="264"/>
        <v>49.5</v>
      </c>
      <c r="R2154" s="7">
        <f t="shared" si="265"/>
        <v>22.36</v>
      </c>
      <c r="S2154" s="7">
        <f t="shared" si="266"/>
        <v>27.14</v>
      </c>
      <c r="T2154" s="9">
        <f t="shared" si="267"/>
        <v>0.54828282828282826</v>
      </c>
      <c r="U2154" s="10">
        <v>1</v>
      </c>
    </row>
    <row r="2155" spans="1:21" ht="15.6" x14ac:dyDescent="0.3">
      <c r="A2155" s="11">
        <v>66</v>
      </c>
      <c r="B2155" s="12">
        <v>46314</v>
      </c>
      <c r="C2155" s="4">
        <f t="shared" si="268"/>
        <v>2026</v>
      </c>
      <c r="D2155" s="5">
        <f t="shared" si="269"/>
        <v>4</v>
      </c>
      <c r="E2155" s="4">
        <f t="shared" si="270"/>
        <v>10</v>
      </c>
      <c r="F2155" s="3" t="str">
        <f t="shared" si="271"/>
        <v>Oct</v>
      </c>
      <c r="G2155" s="13" t="s">
        <v>0</v>
      </c>
      <c r="H2155" s="13" t="s">
        <v>50</v>
      </c>
      <c r="I2155" s="13" t="s">
        <v>2</v>
      </c>
      <c r="J2155" s="13" t="s">
        <v>16</v>
      </c>
      <c r="K2155" s="13" t="s">
        <v>23</v>
      </c>
      <c r="L2155" s="13" t="s">
        <v>40</v>
      </c>
      <c r="M2155" s="14">
        <v>1</v>
      </c>
      <c r="N2155" s="15">
        <v>80.58</v>
      </c>
      <c r="O2155" s="16">
        <v>0</v>
      </c>
      <c r="P2155" s="15">
        <v>40.43</v>
      </c>
      <c r="Q2155" s="15">
        <f t="shared" si="264"/>
        <v>80.58</v>
      </c>
      <c r="R2155" s="15">
        <f t="shared" si="265"/>
        <v>40.43</v>
      </c>
      <c r="S2155" s="15">
        <f t="shared" si="266"/>
        <v>40.15</v>
      </c>
      <c r="T2155" s="17">
        <f t="shared" si="267"/>
        <v>0.49826259617771157</v>
      </c>
      <c r="U2155" s="18">
        <v>1</v>
      </c>
    </row>
    <row r="2156" spans="1:21" ht="15.6" x14ac:dyDescent="0.3">
      <c r="A2156" s="2">
        <v>585</v>
      </c>
      <c r="B2156" s="3">
        <v>46314</v>
      </c>
      <c r="C2156" s="4">
        <f t="shared" si="268"/>
        <v>2026</v>
      </c>
      <c r="D2156" s="5">
        <f t="shared" si="269"/>
        <v>4</v>
      </c>
      <c r="E2156" s="4">
        <f t="shared" si="270"/>
        <v>10</v>
      </c>
      <c r="F2156" s="3" t="str">
        <f t="shared" si="271"/>
        <v>Oct</v>
      </c>
      <c r="G2156" s="4" t="s">
        <v>11</v>
      </c>
      <c r="H2156" s="4" t="s">
        <v>25</v>
      </c>
      <c r="I2156" s="4" t="s">
        <v>19</v>
      </c>
      <c r="J2156" s="4" t="s">
        <v>16</v>
      </c>
      <c r="K2156" s="4" t="s">
        <v>14</v>
      </c>
      <c r="L2156" s="4" t="s">
        <v>48</v>
      </c>
      <c r="M2156" s="6">
        <v>2</v>
      </c>
      <c r="N2156" s="7">
        <v>161.59</v>
      </c>
      <c r="O2156" s="8">
        <v>0.05</v>
      </c>
      <c r="P2156" s="7">
        <v>89.57</v>
      </c>
      <c r="Q2156" s="7">
        <f t="shared" si="264"/>
        <v>307.02100000000002</v>
      </c>
      <c r="R2156" s="7">
        <f t="shared" si="265"/>
        <v>179.14</v>
      </c>
      <c r="S2156" s="7">
        <f t="shared" si="266"/>
        <v>127.88100000000003</v>
      </c>
      <c r="T2156" s="9">
        <f t="shared" si="267"/>
        <v>0.41652199686666391</v>
      </c>
      <c r="U2156" s="10">
        <v>1</v>
      </c>
    </row>
    <row r="2157" spans="1:21" ht="15.6" x14ac:dyDescent="0.3">
      <c r="A2157" s="11">
        <v>856</v>
      </c>
      <c r="B2157" s="12">
        <v>46314</v>
      </c>
      <c r="C2157" s="4">
        <f t="shared" si="268"/>
        <v>2026</v>
      </c>
      <c r="D2157" s="5">
        <f t="shared" si="269"/>
        <v>4</v>
      </c>
      <c r="E2157" s="4">
        <f t="shared" si="270"/>
        <v>10</v>
      </c>
      <c r="F2157" s="3" t="str">
        <f t="shared" si="271"/>
        <v>Oct</v>
      </c>
      <c r="G2157" s="13" t="s">
        <v>20</v>
      </c>
      <c r="H2157" s="13" t="s">
        <v>33</v>
      </c>
      <c r="I2157" s="13" t="s">
        <v>2</v>
      </c>
      <c r="J2157" s="13" t="s">
        <v>16</v>
      </c>
      <c r="K2157" s="13" t="s">
        <v>23</v>
      </c>
      <c r="L2157" s="13" t="s">
        <v>40</v>
      </c>
      <c r="M2157" s="14">
        <v>1</v>
      </c>
      <c r="N2157" s="15">
        <v>80.319999999999993</v>
      </c>
      <c r="O2157" s="16">
        <v>0</v>
      </c>
      <c r="P2157" s="15">
        <v>39.729999999999997</v>
      </c>
      <c r="Q2157" s="15">
        <f t="shared" si="264"/>
        <v>80.319999999999993</v>
      </c>
      <c r="R2157" s="15">
        <f t="shared" si="265"/>
        <v>39.729999999999997</v>
      </c>
      <c r="S2157" s="15">
        <f t="shared" si="266"/>
        <v>40.589999999999996</v>
      </c>
      <c r="T2157" s="17">
        <f t="shared" si="267"/>
        <v>0.50535358565737054</v>
      </c>
      <c r="U2157" s="18">
        <v>1</v>
      </c>
    </row>
    <row r="2158" spans="1:21" ht="15.6" x14ac:dyDescent="0.3">
      <c r="A2158" s="2">
        <v>1793</v>
      </c>
      <c r="B2158" s="3">
        <v>46314</v>
      </c>
      <c r="C2158" s="4">
        <f t="shared" si="268"/>
        <v>2026</v>
      </c>
      <c r="D2158" s="5">
        <f t="shared" si="269"/>
        <v>4</v>
      </c>
      <c r="E2158" s="4">
        <f t="shared" si="270"/>
        <v>10</v>
      </c>
      <c r="F2158" s="3" t="str">
        <f t="shared" si="271"/>
        <v>Oct</v>
      </c>
      <c r="G2158" s="4" t="s">
        <v>0</v>
      </c>
      <c r="H2158" s="4" t="s">
        <v>36</v>
      </c>
      <c r="I2158" s="4" t="s">
        <v>28</v>
      </c>
      <c r="J2158" s="4" t="s">
        <v>13</v>
      </c>
      <c r="K2158" s="4" t="s">
        <v>14</v>
      </c>
      <c r="L2158" s="4" t="s">
        <v>48</v>
      </c>
      <c r="M2158" s="6">
        <v>1</v>
      </c>
      <c r="N2158" s="7">
        <v>164.25</v>
      </c>
      <c r="O2158" s="8">
        <v>0</v>
      </c>
      <c r="P2158" s="7">
        <v>86.6</v>
      </c>
      <c r="Q2158" s="7">
        <f t="shared" si="264"/>
        <v>164.25</v>
      </c>
      <c r="R2158" s="7">
        <f t="shared" si="265"/>
        <v>86.6</v>
      </c>
      <c r="S2158" s="7">
        <f t="shared" si="266"/>
        <v>77.650000000000006</v>
      </c>
      <c r="T2158" s="9">
        <f t="shared" si="267"/>
        <v>0.47275494672754947</v>
      </c>
      <c r="U2158" s="10">
        <v>1</v>
      </c>
    </row>
    <row r="2159" spans="1:21" ht="15.6" x14ac:dyDescent="0.3">
      <c r="A2159" s="11">
        <v>4763</v>
      </c>
      <c r="B2159" s="12">
        <v>46314</v>
      </c>
      <c r="C2159" s="4">
        <f t="shared" si="268"/>
        <v>2026</v>
      </c>
      <c r="D2159" s="5">
        <f t="shared" si="269"/>
        <v>4</v>
      </c>
      <c r="E2159" s="4">
        <f t="shared" si="270"/>
        <v>10</v>
      </c>
      <c r="F2159" s="3" t="str">
        <f t="shared" si="271"/>
        <v>Oct</v>
      </c>
      <c r="G2159" s="13" t="s">
        <v>20</v>
      </c>
      <c r="H2159" s="13" t="s">
        <v>33</v>
      </c>
      <c r="I2159" s="13" t="s">
        <v>28</v>
      </c>
      <c r="J2159" s="13" t="s">
        <v>13</v>
      </c>
      <c r="K2159" s="13" t="s">
        <v>4</v>
      </c>
      <c r="L2159" s="13" t="s">
        <v>30</v>
      </c>
      <c r="M2159" s="14">
        <v>6</v>
      </c>
      <c r="N2159" s="15">
        <v>101.6</v>
      </c>
      <c r="O2159" s="16">
        <v>0</v>
      </c>
      <c r="P2159" s="15">
        <v>50.17</v>
      </c>
      <c r="Q2159" s="15">
        <f t="shared" si="264"/>
        <v>609.59999999999991</v>
      </c>
      <c r="R2159" s="15">
        <f t="shared" si="265"/>
        <v>301.02</v>
      </c>
      <c r="S2159" s="15">
        <f t="shared" si="266"/>
        <v>308.57999999999993</v>
      </c>
      <c r="T2159" s="17">
        <f t="shared" si="267"/>
        <v>0.50620078740157481</v>
      </c>
      <c r="U2159" s="18">
        <v>1</v>
      </c>
    </row>
    <row r="2160" spans="1:21" ht="15.6" x14ac:dyDescent="0.3">
      <c r="A2160" s="2">
        <v>1716</v>
      </c>
      <c r="B2160" s="3">
        <v>46315</v>
      </c>
      <c r="C2160" s="4">
        <f t="shared" si="268"/>
        <v>2026</v>
      </c>
      <c r="D2160" s="5">
        <f t="shared" si="269"/>
        <v>4</v>
      </c>
      <c r="E2160" s="4">
        <f t="shared" si="270"/>
        <v>10</v>
      </c>
      <c r="F2160" s="3" t="str">
        <f t="shared" si="271"/>
        <v>Oct</v>
      </c>
      <c r="G2160" s="4" t="s">
        <v>0</v>
      </c>
      <c r="H2160" s="4" t="s">
        <v>1</v>
      </c>
      <c r="I2160" s="4" t="s">
        <v>19</v>
      </c>
      <c r="J2160" s="4" t="s">
        <v>3</v>
      </c>
      <c r="K2160" s="4" t="s">
        <v>34</v>
      </c>
      <c r="L2160" s="4" t="s">
        <v>42</v>
      </c>
      <c r="M2160" s="6">
        <v>5</v>
      </c>
      <c r="N2160" s="7">
        <v>35.99</v>
      </c>
      <c r="O2160" s="8">
        <v>0</v>
      </c>
      <c r="P2160" s="7">
        <v>14.19</v>
      </c>
      <c r="Q2160" s="7">
        <f t="shared" si="264"/>
        <v>179.95000000000002</v>
      </c>
      <c r="R2160" s="7">
        <f t="shared" si="265"/>
        <v>70.95</v>
      </c>
      <c r="S2160" s="7">
        <f t="shared" si="266"/>
        <v>109.00000000000001</v>
      </c>
      <c r="T2160" s="9">
        <f t="shared" si="267"/>
        <v>0.60572381217004723</v>
      </c>
      <c r="U2160" s="10">
        <v>1</v>
      </c>
    </row>
    <row r="2161" spans="1:21" ht="15.6" x14ac:dyDescent="0.3">
      <c r="A2161" s="11">
        <v>1759</v>
      </c>
      <c r="B2161" s="12">
        <v>46315</v>
      </c>
      <c r="C2161" s="4">
        <f t="shared" si="268"/>
        <v>2026</v>
      </c>
      <c r="D2161" s="5">
        <f t="shared" si="269"/>
        <v>4</v>
      </c>
      <c r="E2161" s="4">
        <f t="shared" si="270"/>
        <v>10</v>
      </c>
      <c r="F2161" s="3" t="str">
        <f t="shared" si="271"/>
        <v>Oct</v>
      </c>
      <c r="G2161" s="13" t="s">
        <v>20</v>
      </c>
      <c r="H2161" s="13" t="s">
        <v>33</v>
      </c>
      <c r="I2161" s="13" t="s">
        <v>2</v>
      </c>
      <c r="J2161" s="13" t="s">
        <v>3</v>
      </c>
      <c r="K2161" s="13" t="s">
        <v>34</v>
      </c>
      <c r="L2161" s="13" t="s">
        <v>42</v>
      </c>
      <c r="M2161" s="14">
        <v>2</v>
      </c>
      <c r="N2161" s="15">
        <v>36.57</v>
      </c>
      <c r="O2161" s="16">
        <v>0.1</v>
      </c>
      <c r="P2161" s="15">
        <v>13.79</v>
      </c>
      <c r="Q2161" s="15">
        <f t="shared" si="264"/>
        <v>65.826000000000008</v>
      </c>
      <c r="R2161" s="15">
        <f t="shared" si="265"/>
        <v>27.58</v>
      </c>
      <c r="S2161" s="15">
        <f t="shared" si="266"/>
        <v>38.246000000000009</v>
      </c>
      <c r="T2161" s="17">
        <f t="shared" si="267"/>
        <v>0.58101661957281325</v>
      </c>
      <c r="U2161" s="18">
        <v>1</v>
      </c>
    </row>
    <row r="2162" spans="1:21" ht="15.6" x14ac:dyDescent="0.3">
      <c r="A2162" s="2">
        <v>1811</v>
      </c>
      <c r="B2162" s="3">
        <v>46315</v>
      </c>
      <c r="C2162" s="4">
        <f t="shared" si="268"/>
        <v>2026</v>
      </c>
      <c r="D2162" s="5">
        <f t="shared" si="269"/>
        <v>4</v>
      </c>
      <c r="E2162" s="4">
        <f t="shared" si="270"/>
        <v>10</v>
      </c>
      <c r="F2162" s="3" t="str">
        <f t="shared" si="271"/>
        <v>Oct</v>
      </c>
      <c r="G2162" s="4" t="s">
        <v>6</v>
      </c>
      <c r="H2162" s="4" t="s">
        <v>27</v>
      </c>
      <c r="I2162" s="4" t="s">
        <v>2</v>
      </c>
      <c r="J2162" s="4" t="s">
        <v>13</v>
      </c>
      <c r="K2162" s="4" t="s">
        <v>4</v>
      </c>
      <c r="L2162" s="4" t="s">
        <v>26</v>
      </c>
      <c r="M2162" s="6">
        <v>1</v>
      </c>
      <c r="N2162" s="7">
        <v>40.99</v>
      </c>
      <c r="O2162" s="8">
        <v>0.1</v>
      </c>
      <c r="P2162" s="7">
        <v>17.16</v>
      </c>
      <c r="Q2162" s="7">
        <f t="shared" si="264"/>
        <v>36.891000000000005</v>
      </c>
      <c r="R2162" s="7">
        <f t="shared" si="265"/>
        <v>17.16</v>
      </c>
      <c r="S2162" s="7">
        <f t="shared" si="266"/>
        <v>19.731000000000005</v>
      </c>
      <c r="T2162" s="9">
        <f t="shared" si="267"/>
        <v>0.5348458973733432</v>
      </c>
      <c r="U2162" s="10">
        <v>1</v>
      </c>
    </row>
    <row r="2163" spans="1:21" ht="15.6" x14ac:dyDescent="0.3">
      <c r="A2163" s="11">
        <v>2918</v>
      </c>
      <c r="B2163" s="12">
        <v>46315</v>
      </c>
      <c r="C2163" s="4">
        <f t="shared" si="268"/>
        <v>2026</v>
      </c>
      <c r="D2163" s="5">
        <f t="shared" si="269"/>
        <v>4</v>
      </c>
      <c r="E2163" s="4">
        <f t="shared" si="270"/>
        <v>10</v>
      </c>
      <c r="F2163" s="3" t="str">
        <f t="shared" si="271"/>
        <v>Oct</v>
      </c>
      <c r="G2163" s="13" t="s">
        <v>20</v>
      </c>
      <c r="H2163" s="13" t="s">
        <v>33</v>
      </c>
      <c r="I2163" s="13" t="s">
        <v>19</v>
      </c>
      <c r="J2163" s="13" t="s">
        <v>3</v>
      </c>
      <c r="K2163" s="13" t="s">
        <v>23</v>
      </c>
      <c r="L2163" s="13" t="s">
        <v>40</v>
      </c>
      <c r="M2163" s="14">
        <v>3</v>
      </c>
      <c r="N2163" s="15">
        <v>80.47</v>
      </c>
      <c r="O2163" s="16">
        <v>0</v>
      </c>
      <c r="P2163" s="15">
        <v>40.090000000000003</v>
      </c>
      <c r="Q2163" s="15">
        <f t="shared" si="264"/>
        <v>241.41</v>
      </c>
      <c r="R2163" s="15">
        <f t="shared" si="265"/>
        <v>120.27000000000001</v>
      </c>
      <c r="S2163" s="15">
        <f t="shared" si="266"/>
        <v>121.13999999999999</v>
      </c>
      <c r="T2163" s="17">
        <f t="shared" si="267"/>
        <v>0.50180191375667949</v>
      </c>
      <c r="U2163" s="18">
        <v>1</v>
      </c>
    </row>
    <row r="2164" spans="1:21" ht="15.6" x14ac:dyDescent="0.3">
      <c r="A2164" s="2">
        <v>4150</v>
      </c>
      <c r="B2164" s="3">
        <v>46315</v>
      </c>
      <c r="C2164" s="4">
        <f t="shared" si="268"/>
        <v>2026</v>
      </c>
      <c r="D2164" s="5">
        <f t="shared" si="269"/>
        <v>4</v>
      </c>
      <c r="E2164" s="4">
        <f t="shared" si="270"/>
        <v>10</v>
      </c>
      <c r="F2164" s="3" t="str">
        <f t="shared" si="271"/>
        <v>Oct</v>
      </c>
      <c r="G2164" s="4" t="s">
        <v>20</v>
      </c>
      <c r="H2164" s="4" t="s">
        <v>47</v>
      </c>
      <c r="I2164" s="4" t="s">
        <v>19</v>
      </c>
      <c r="J2164" s="4" t="s">
        <v>16</v>
      </c>
      <c r="K2164" s="4" t="s">
        <v>9</v>
      </c>
      <c r="L2164" s="4" t="s">
        <v>17</v>
      </c>
      <c r="M2164" s="6">
        <v>5</v>
      </c>
      <c r="N2164" s="7">
        <v>140.32</v>
      </c>
      <c r="O2164" s="8">
        <v>0</v>
      </c>
      <c r="P2164" s="7">
        <v>80.08</v>
      </c>
      <c r="Q2164" s="7">
        <f t="shared" si="264"/>
        <v>701.59999999999991</v>
      </c>
      <c r="R2164" s="7">
        <f t="shared" si="265"/>
        <v>400.4</v>
      </c>
      <c r="S2164" s="7">
        <f t="shared" si="266"/>
        <v>301.19999999999993</v>
      </c>
      <c r="T2164" s="9">
        <f t="shared" si="267"/>
        <v>0.4293044469783352</v>
      </c>
      <c r="U2164" s="10">
        <v>1</v>
      </c>
    </row>
    <row r="2165" spans="1:21" ht="15.6" x14ac:dyDescent="0.3">
      <c r="A2165" s="11">
        <v>4830</v>
      </c>
      <c r="B2165" s="12">
        <v>46315</v>
      </c>
      <c r="C2165" s="4">
        <f t="shared" si="268"/>
        <v>2026</v>
      </c>
      <c r="D2165" s="5">
        <f t="shared" si="269"/>
        <v>4</v>
      </c>
      <c r="E2165" s="4">
        <f t="shared" si="270"/>
        <v>10</v>
      </c>
      <c r="F2165" s="3" t="str">
        <f t="shared" si="271"/>
        <v>Oct</v>
      </c>
      <c r="G2165" s="13" t="s">
        <v>6</v>
      </c>
      <c r="H2165" s="13" t="s">
        <v>41</v>
      </c>
      <c r="I2165" s="13" t="s">
        <v>2</v>
      </c>
      <c r="J2165" s="13" t="s">
        <v>13</v>
      </c>
      <c r="K2165" s="13" t="s">
        <v>34</v>
      </c>
      <c r="L2165" s="13" t="s">
        <v>38</v>
      </c>
      <c r="M2165" s="14">
        <v>3</v>
      </c>
      <c r="N2165" s="15">
        <v>125.93</v>
      </c>
      <c r="O2165" s="16">
        <v>0.1</v>
      </c>
      <c r="P2165" s="15">
        <v>68.45</v>
      </c>
      <c r="Q2165" s="15">
        <f t="shared" si="264"/>
        <v>340.01100000000002</v>
      </c>
      <c r="R2165" s="15">
        <f t="shared" si="265"/>
        <v>205.35000000000002</v>
      </c>
      <c r="S2165" s="15">
        <f t="shared" si="266"/>
        <v>134.661</v>
      </c>
      <c r="T2165" s="17">
        <f t="shared" si="267"/>
        <v>0.39604895135745605</v>
      </c>
      <c r="U2165" s="18">
        <v>1</v>
      </c>
    </row>
    <row r="2166" spans="1:21" ht="15.6" x14ac:dyDescent="0.3">
      <c r="A2166" s="2">
        <v>4698</v>
      </c>
      <c r="B2166" s="3">
        <v>46316</v>
      </c>
      <c r="C2166" s="4">
        <f t="shared" si="268"/>
        <v>2026</v>
      </c>
      <c r="D2166" s="5">
        <f t="shared" si="269"/>
        <v>4</v>
      </c>
      <c r="E2166" s="4">
        <f t="shared" si="270"/>
        <v>10</v>
      </c>
      <c r="F2166" s="3" t="str">
        <f t="shared" si="271"/>
        <v>Oct</v>
      </c>
      <c r="G2166" s="4" t="s">
        <v>20</v>
      </c>
      <c r="H2166" s="4" t="s">
        <v>33</v>
      </c>
      <c r="I2166" s="4" t="s">
        <v>2</v>
      </c>
      <c r="J2166" s="4" t="s">
        <v>3</v>
      </c>
      <c r="K2166" s="4" t="s">
        <v>9</v>
      </c>
      <c r="L2166" s="4" t="s">
        <v>17</v>
      </c>
      <c r="M2166" s="6">
        <v>2</v>
      </c>
      <c r="N2166" s="7">
        <v>141.4</v>
      </c>
      <c r="O2166" s="8">
        <v>0.05</v>
      </c>
      <c r="P2166" s="7">
        <v>77.48</v>
      </c>
      <c r="Q2166" s="7">
        <f t="shared" si="264"/>
        <v>268.66000000000003</v>
      </c>
      <c r="R2166" s="7">
        <f t="shared" si="265"/>
        <v>154.96</v>
      </c>
      <c r="S2166" s="7">
        <f t="shared" si="266"/>
        <v>113.70000000000002</v>
      </c>
      <c r="T2166" s="9">
        <f t="shared" si="267"/>
        <v>0.42321149408173903</v>
      </c>
      <c r="U2166" s="10">
        <v>1</v>
      </c>
    </row>
    <row r="2167" spans="1:21" ht="15.6" x14ac:dyDescent="0.3">
      <c r="A2167" s="11">
        <v>4846</v>
      </c>
      <c r="B2167" s="12">
        <v>46316</v>
      </c>
      <c r="C2167" s="4">
        <f t="shared" si="268"/>
        <v>2026</v>
      </c>
      <c r="D2167" s="5">
        <f t="shared" si="269"/>
        <v>4</v>
      </c>
      <c r="E2167" s="4">
        <f t="shared" si="270"/>
        <v>10</v>
      </c>
      <c r="F2167" s="3" t="str">
        <f t="shared" si="271"/>
        <v>Oct</v>
      </c>
      <c r="G2167" s="13" t="s">
        <v>0</v>
      </c>
      <c r="H2167" s="13" t="s">
        <v>1</v>
      </c>
      <c r="I2167" s="13" t="s">
        <v>8</v>
      </c>
      <c r="J2167" s="13" t="s">
        <v>16</v>
      </c>
      <c r="K2167" s="13" t="s">
        <v>4</v>
      </c>
      <c r="L2167" s="13" t="s">
        <v>22</v>
      </c>
      <c r="M2167" s="14">
        <v>8</v>
      </c>
      <c r="N2167" s="15">
        <v>51.91</v>
      </c>
      <c r="O2167" s="16">
        <v>0.05</v>
      </c>
      <c r="P2167" s="15">
        <v>22.99</v>
      </c>
      <c r="Q2167" s="15">
        <f t="shared" si="264"/>
        <v>394.51599999999996</v>
      </c>
      <c r="R2167" s="15">
        <f t="shared" si="265"/>
        <v>183.92</v>
      </c>
      <c r="S2167" s="15">
        <f t="shared" si="266"/>
        <v>210.59599999999998</v>
      </c>
      <c r="T2167" s="17">
        <f t="shared" si="267"/>
        <v>0.53380851473704483</v>
      </c>
      <c r="U2167" s="18">
        <v>1</v>
      </c>
    </row>
    <row r="2168" spans="1:21" ht="15.6" x14ac:dyDescent="0.3">
      <c r="A2168" s="2">
        <v>5024</v>
      </c>
      <c r="B2168" s="3">
        <v>46316</v>
      </c>
      <c r="C2168" s="4">
        <f t="shared" si="268"/>
        <v>2026</v>
      </c>
      <c r="D2168" s="5">
        <f t="shared" si="269"/>
        <v>4</v>
      </c>
      <c r="E2168" s="4">
        <f t="shared" si="270"/>
        <v>10</v>
      </c>
      <c r="F2168" s="3" t="str">
        <f t="shared" si="271"/>
        <v>Oct</v>
      </c>
      <c r="G2168" s="4" t="s">
        <v>20</v>
      </c>
      <c r="H2168" s="4" t="s">
        <v>31</v>
      </c>
      <c r="I2168" s="4" t="s">
        <v>28</v>
      </c>
      <c r="J2168" s="4" t="s">
        <v>3</v>
      </c>
      <c r="K2168" s="4" t="s">
        <v>23</v>
      </c>
      <c r="L2168" s="4" t="s">
        <v>29</v>
      </c>
      <c r="M2168" s="6">
        <v>1</v>
      </c>
      <c r="N2168" s="7">
        <v>192.62</v>
      </c>
      <c r="O2168" s="8">
        <v>0</v>
      </c>
      <c r="P2168" s="7">
        <v>102.51</v>
      </c>
      <c r="Q2168" s="7">
        <f t="shared" si="264"/>
        <v>192.62</v>
      </c>
      <c r="R2168" s="7">
        <f t="shared" si="265"/>
        <v>102.51</v>
      </c>
      <c r="S2168" s="7">
        <f t="shared" si="266"/>
        <v>90.11</v>
      </c>
      <c r="T2168" s="9">
        <f t="shared" si="267"/>
        <v>0.46781227286886096</v>
      </c>
      <c r="U2168" s="10">
        <v>1</v>
      </c>
    </row>
    <row r="2169" spans="1:21" ht="15.6" x14ac:dyDescent="0.3">
      <c r="A2169" s="11">
        <v>1157</v>
      </c>
      <c r="B2169" s="12">
        <v>46317</v>
      </c>
      <c r="C2169" s="4">
        <f t="shared" si="268"/>
        <v>2026</v>
      </c>
      <c r="D2169" s="5">
        <f t="shared" si="269"/>
        <v>4</v>
      </c>
      <c r="E2169" s="4">
        <f t="shared" si="270"/>
        <v>10</v>
      </c>
      <c r="F2169" s="3" t="str">
        <f t="shared" si="271"/>
        <v>Oct</v>
      </c>
      <c r="G2169" s="13" t="s">
        <v>20</v>
      </c>
      <c r="H2169" s="13" t="s">
        <v>21</v>
      </c>
      <c r="I2169" s="13" t="s">
        <v>2</v>
      </c>
      <c r="J2169" s="13" t="s">
        <v>13</v>
      </c>
      <c r="K2169" s="13" t="s">
        <v>4</v>
      </c>
      <c r="L2169" s="13" t="s">
        <v>22</v>
      </c>
      <c r="M2169" s="14">
        <v>1</v>
      </c>
      <c r="N2169" s="15">
        <v>51.25</v>
      </c>
      <c r="O2169" s="16">
        <v>0</v>
      </c>
      <c r="P2169" s="15">
        <v>22.58</v>
      </c>
      <c r="Q2169" s="15">
        <f t="shared" si="264"/>
        <v>51.25</v>
      </c>
      <c r="R2169" s="15">
        <f t="shared" si="265"/>
        <v>22.58</v>
      </c>
      <c r="S2169" s="15">
        <f t="shared" si="266"/>
        <v>28.67</v>
      </c>
      <c r="T2169" s="17">
        <f t="shared" si="267"/>
        <v>0.55941463414634152</v>
      </c>
      <c r="U2169" s="18">
        <v>1</v>
      </c>
    </row>
    <row r="2170" spans="1:21" ht="15.6" x14ac:dyDescent="0.3">
      <c r="A2170" s="2">
        <v>1427</v>
      </c>
      <c r="B2170" s="3">
        <v>46317</v>
      </c>
      <c r="C2170" s="4">
        <f t="shared" si="268"/>
        <v>2026</v>
      </c>
      <c r="D2170" s="5">
        <f t="shared" si="269"/>
        <v>4</v>
      </c>
      <c r="E2170" s="4">
        <f t="shared" si="270"/>
        <v>10</v>
      </c>
      <c r="F2170" s="3" t="str">
        <f t="shared" si="271"/>
        <v>Oct</v>
      </c>
      <c r="G2170" s="4" t="s">
        <v>20</v>
      </c>
      <c r="H2170" s="4" t="s">
        <v>21</v>
      </c>
      <c r="I2170" s="4" t="s">
        <v>19</v>
      </c>
      <c r="J2170" s="4" t="s">
        <v>13</v>
      </c>
      <c r="K2170" s="4" t="s">
        <v>14</v>
      </c>
      <c r="L2170" s="4" t="s">
        <v>32</v>
      </c>
      <c r="M2170" s="6">
        <v>1</v>
      </c>
      <c r="N2170" s="7">
        <v>45.97</v>
      </c>
      <c r="O2170" s="8">
        <v>0.05</v>
      </c>
      <c r="P2170" s="7">
        <v>18.760000000000002</v>
      </c>
      <c r="Q2170" s="7">
        <f t="shared" si="264"/>
        <v>43.671499999999995</v>
      </c>
      <c r="R2170" s="7">
        <f t="shared" si="265"/>
        <v>18.760000000000002</v>
      </c>
      <c r="S2170" s="7">
        <f t="shared" si="266"/>
        <v>24.911499999999993</v>
      </c>
      <c r="T2170" s="9">
        <f t="shared" si="267"/>
        <v>0.57042922729926826</v>
      </c>
      <c r="U2170" s="10">
        <v>1</v>
      </c>
    </row>
    <row r="2171" spans="1:21" ht="15.6" x14ac:dyDescent="0.3">
      <c r="A2171" s="11">
        <v>1622</v>
      </c>
      <c r="B2171" s="12">
        <v>46317</v>
      </c>
      <c r="C2171" s="4">
        <f t="shared" si="268"/>
        <v>2026</v>
      </c>
      <c r="D2171" s="5">
        <f t="shared" si="269"/>
        <v>4</v>
      </c>
      <c r="E2171" s="4">
        <f t="shared" si="270"/>
        <v>10</v>
      </c>
      <c r="F2171" s="3" t="str">
        <f t="shared" si="271"/>
        <v>Oct</v>
      </c>
      <c r="G2171" s="13" t="s">
        <v>11</v>
      </c>
      <c r="H2171" s="13" t="s">
        <v>12</v>
      </c>
      <c r="I2171" s="13" t="s">
        <v>28</v>
      </c>
      <c r="J2171" s="13" t="s">
        <v>3</v>
      </c>
      <c r="K2171" s="13" t="s">
        <v>23</v>
      </c>
      <c r="L2171" s="13" t="s">
        <v>51</v>
      </c>
      <c r="M2171" s="14">
        <v>1</v>
      </c>
      <c r="N2171" s="15">
        <v>123.29</v>
      </c>
      <c r="O2171" s="16">
        <v>0</v>
      </c>
      <c r="P2171" s="15">
        <v>59.48</v>
      </c>
      <c r="Q2171" s="15">
        <f t="shared" si="264"/>
        <v>123.29</v>
      </c>
      <c r="R2171" s="15">
        <f t="shared" si="265"/>
        <v>59.48</v>
      </c>
      <c r="S2171" s="15">
        <f t="shared" si="266"/>
        <v>63.810000000000009</v>
      </c>
      <c r="T2171" s="17">
        <f t="shared" si="267"/>
        <v>0.51756022386243816</v>
      </c>
      <c r="U2171" s="18">
        <v>1</v>
      </c>
    </row>
    <row r="2172" spans="1:21" ht="15.6" x14ac:dyDescent="0.3">
      <c r="A2172" s="2">
        <v>1879</v>
      </c>
      <c r="B2172" s="3">
        <v>46317</v>
      </c>
      <c r="C2172" s="4">
        <f t="shared" si="268"/>
        <v>2026</v>
      </c>
      <c r="D2172" s="5">
        <f t="shared" si="269"/>
        <v>4</v>
      </c>
      <c r="E2172" s="4">
        <f t="shared" si="270"/>
        <v>10</v>
      </c>
      <c r="F2172" s="3" t="str">
        <f t="shared" si="271"/>
        <v>Oct</v>
      </c>
      <c r="G2172" s="4" t="s">
        <v>20</v>
      </c>
      <c r="H2172" s="4" t="s">
        <v>33</v>
      </c>
      <c r="I2172" s="4" t="s">
        <v>8</v>
      </c>
      <c r="J2172" s="4" t="s">
        <v>16</v>
      </c>
      <c r="K2172" s="4" t="s">
        <v>14</v>
      </c>
      <c r="L2172" s="4" t="s">
        <v>15</v>
      </c>
      <c r="M2172" s="6">
        <v>8</v>
      </c>
      <c r="N2172" s="7">
        <v>35.83</v>
      </c>
      <c r="O2172" s="8">
        <v>0.05</v>
      </c>
      <c r="P2172" s="7">
        <v>13.89</v>
      </c>
      <c r="Q2172" s="7">
        <f t="shared" si="264"/>
        <v>272.30799999999999</v>
      </c>
      <c r="R2172" s="7">
        <f t="shared" si="265"/>
        <v>111.12</v>
      </c>
      <c r="S2172" s="7">
        <f t="shared" si="266"/>
        <v>161.18799999999999</v>
      </c>
      <c r="T2172" s="9">
        <f t="shared" si="267"/>
        <v>0.59193266448286497</v>
      </c>
      <c r="U2172" s="10">
        <v>1</v>
      </c>
    </row>
    <row r="2173" spans="1:21" ht="15.6" x14ac:dyDescent="0.3">
      <c r="A2173" s="11">
        <v>2483</v>
      </c>
      <c r="B2173" s="12">
        <v>46317</v>
      </c>
      <c r="C2173" s="4">
        <f t="shared" si="268"/>
        <v>2026</v>
      </c>
      <c r="D2173" s="5">
        <f t="shared" si="269"/>
        <v>4</v>
      </c>
      <c r="E2173" s="4">
        <f t="shared" si="270"/>
        <v>10</v>
      </c>
      <c r="F2173" s="3" t="str">
        <f t="shared" si="271"/>
        <v>Oct</v>
      </c>
      <c r="G2173" s="13" t="s">
        <v>0</v>
      </c>
      <c r="H2173" s="13" t="s">
        <v>1</v>
      </c>
      <c r="I2173" s="13" t="s">
        <v>2</v>
      </c>
      <c r="J2173" s="13" t="s">
        <v>13</v>
      </c>
      <c r="K2173" s="13" t="s">
        <v>23</v>
      </c>
      <c r="L2173" s="13" t="s">
        <v>40</v>
      </c>
      <c r="M2173" s="14">
        <v>1</v>
      </c>
      <c r="N2173" s="15">
        <v>80.56</v>
      </c>
      <c r="O2173" s="16">
        <v>0</v>
      </c>
      <c r="P2173" s="15">
        <v>39.53</v>
      </c>
      <c r="Q2173" s="15">
        <f t="shared" si="264"/>
        <v>80.56</v>
      </c>
      <c r="R2173" s="15">
        <f t="shared" si="265"/>
        <v>39.53</v>
      </c>
      <c r="S2173" s="15">
        <f t="shared" si="266"/>
        <v>41.03</v>
      </c>
      <c r="T2173" s="17">
        <f t="shared" si="267"/>
        <v>0.5093098311817279</v>
      </c>
      <c r="U2173" s="18">
        <v>1</v>
      </c>
    </row>
    <row r="2174" spans="1:21" ht="15.6" x14ac:dyDescent="0.3">
      <c r="A2174" s="2">
        <v>4451</v>
      </c>
      <c r="B2174" s="3">
        <v>46317</v>
      </c>
      <c r="C2174" s="4">
        <f t="shared" si="268"/>
        <v>2026</v>
      </c>
      <c r="D2174" s="5">
        <f t="shared" si="269"/>
        <v>4</v>
      </c>
      <c r="E2174" s="4">
        <f t="shared" si="270"/>
        <v>10</v>
      </c>
      <c r="F2174" s="3" t="str">
        <f t="shared" si="271"/>
        <v>Oct</v>
      </c>
      <c r="G2174" s="4" t="s">
        <v>20</v>
      </c>
      <c r="H2174" s="4" t="s">
        <v>31</v>
      </c>
      <c r="I2174" s="4" t="s">
        <v>2</v>
      </c>
      <c r="J2174" s="4" t="s">
        <v>13</v>
      </c>
      <c r="K2174" s="4" t="s">
        <v>4</v>
      </c>
      <c r="L2174" s="4" t="s">
        <v>26</v>
      </c>
      <c r="M2174" s="6">
        <v>1</v>
      </c>
      <c r="N2174" s="7">
        <v>40.47</v>
      </c>
      <c r="O2174" s="8">
        <v>0.05</v>
      </c>
      <c r="P2174" s="7">
        <v>16.73</v>
      </c>
      <c r="Q2174" s="7">
        <f t="shared" si="264"/>
        <v>38.4465</v>
      </c>
      <c r="R2174" s="7">
        <f t="shared" si="265"/>
        <v>16.73</v>
      </c>
      <c r="S2174" s="7">
        <f t="shared" si="266"/>
        <v>21.7165</v>
      </c>
      <c r="T2174" s="9">
        <f t="shared" si="267"/>
        <v>0.5648498562938109</v>
      </c>
      <c r="U2174" s="10">
        <v>1</v>
      </c>
    </row>
    <row r="2175" spans="1:21" ht="15.6" x14ac:dyDescent="0.3">
      <c r="A2175" s="11">
        <v>93</v>
      </c>
      <c r="B2175" s="12">
        <v>46318</v>
      </c>
      <c r="C2175" s="4">
        <f t="shared" si="268"/>
        <v>2026</v>
      </c>
      <c r="D2175" s="5">
        <f t="shared" si="269"/>
        <v>4</v>
      </c>
      <c r="E2175" s="4">
        <f t="shared" si="270"/>
        <v>10</v>
      </c>
      <c r="F2175" s="3" t="str">
        <f t="shared" si="271"/>
        <v>Oct</v>
      </c>
      <c r="G2175" s="13" t="s">
        <v>6</v>
      </c>
      <c r="H2175" s="13" t="s">
        <v>43</v>
      </c>
      <c r="I2175" s="13" t="s">
        <v>8</v>
      </c>
      <c r="J2175" s="13" t="s">
        <v>16</v>
      </c>
      <c r="K2175" s="13" t="s">
        <v>14</v>
      </c>
      <c r="L2175" s="13" t="s">
        <v>44</v>
      </c>
      <c r="M2175" s="14">
        <v>15</v>
      </c>
      <c r="N2175" s="15">
        <v>133.52000000000001</v>
      </c>
      <c r="O2175" s="16">
        <v>0.2</v>
      </c>
      <c r="P2175" s="15">
        <v>66</v>
      </c>
      <c r="Q2175" s="15">
        <f t="shared" si="264"/>
        <v>1602.2400000000002</v>
      </c>
      <c r="R2175" s="15">
        <f t="shared" si="265"/>
        <v>990</v>
      </c>
      <c r="S2175" s="15">
        <f t="shared" si="266"/>
        <v>612.24000000000024</v>
      </c>
      <c r="T2175" s="17">
        <f t="shared" si="267"/>
        <v>0.38211503894547644</v>
      </c>
      <c r="U2175" s="18">
        <v>1</v>
      </c>
    </row>
    <row r="2176" spans="1:21" ht="15.6" x14ac:dyDescent="0.3">
      <c r="A2176" s="2">
        <v>265</v>
      </c>
      <c r="B2176" s="3">
        <v>46318</v>
      </c>
      <c r="C2176" s="4">
        <f t="shared" si="268"/>
        <v>2026</v>
      </c>
      <c r="D2176" s="5">
        <f t="shared" si="269"/>
        <v>4</v>
      </c>
      <c r="E2176" s="4">
        <f t="shared" si="270"/>
        <v>10</v>
      </c>
      <c r="F2176" s="3" t="str">
        <f t="shared" si="271"/>
        <v>Oct</v>
      </c>
      <c r="G2176" s="4" t="s">
        <v>6</v>
      </c>
      <c r="H2176" s="4" t="s">
        <v>27</v>
      </c>
      <c r="I2176" s="4" t="s">
        <v>2</v>
      </c>
      <c r="J2176" s="4" t="s">
        <v>3</v>
      </c>
      <c r="K2176" s="4" t="s">
        <v>4</v>
      </c>
      <c r="L2176" s="4" t="s">
        <v>5</v>
      </c>
      <c r="M2176" s="6">
        <v>1</v>
      </c>
      <c r="N2176" s="7">
        <v>82.28</v>
      </c>
      <c r="O2176" s="8">
        <v>0</v>
      </c>
      <c r="P2176" s="7">
        <v>42.08</v>
      </c>
      <c r="Q2176" s="7">
        <f t="shared" si="264"/>
        <v>82.28</v>
      </c>
      <c r="R2176" s="7">
        <f t="shared" si="265"/>
        <v>42.08</v>
      </c>
      <c r="S2176" s="7">
        <f t="shared" si="266"/>
        <v>40.200000000000003</v>
      </c>
      <c r="T2176" s="9">
        <f t="shared" si="267"/>
        <v>0.48857559552746721</v>
      </c>
      <c r="U2176" s="10">
        <v>1</v>
      </c>
    </row>
    <row r="2177" spans="1:21" ht="15.6" x14ac:dyDescent="0.3">
      <c r="A2177" s="11">
        <v>555</v>
      </c>
      <c r="B2177" s="12">
        <v>46318</v>
      </c>
      <c r="C2177" s="4">
        <f t="shared" si="268"/>
        <v>2026</v>
      </c>
      <c r="D2177" s="5">
        <f t="shared" si="269"/>
        <v>4</v>
      </c>
      <c r="E2177" s="4">
        <f t="shared" si="270"/>
        <v>10</v>
      </c>
      <c r="F2177" s="3" t="str">
        <f t="shared" si="271"/>
        <v>Oct</v>
      </c>
      <c r="G2177" s="13" t="s">
        <v>6</v>
      </c>
      <c r="H2177" s="13" t="s">
        <v>41</v>
      </c>
      <c r="I2177" s="13" t="s">
        <v>2</v>
      </c>
      <c r="J2177" s="13" t="s">
        <v>13</v>
      </c>
      <c r="K2177" s="13" t="s">
        <v>14</v>
      </c>
      <c r="L2177" s="13" t="s">
        <v>15</v>
      </c>
      <c r="M2177" s="14">
        <v>6</v>
      </c>
      <c r="N2177" s="15">
        <v>35.479999999999997</v>
      </c>
      <c r="O2177" s="16">
        <v>0</v>
      </c>
      <c r="P2177" s="15">
        <v>13.37</v>
      </c>
      <c r="Q2177" s="15">
        <f t="shared" si="264"/>
        <v>212.88</v>
      </c>
      <c r="R2177" s="15">
        <f t="shared" si="265"/>
        <v>80.22</v>
      </c>
      <c r="S2177" s="15">
        <f t="shared" si="266"/>
        <v>132.66</v>
      </c>
      <c r="T2177" s="17">
        <f t="shared" si="267"/>
        <v>0.62316798196166856</v>
      </c>
      <c r="U2177" s="18">
        <v>1</v>
      </c>
    </row>
    <row r="2178" spans="1:21" ht="15.6" x14ac:dyDescent="0.3">
      <c r="A2178" s="2">
        <v>1993</v>
      </c>
      <c r="B2178" s="3">
        <v>46318</v>
      </c>
      <c r="C2178" s="4">
        <f t="shared" si="268"/>
        <v>2026</v>
      </c>
      <c r="D2178" s="5">
        <f t="shared" si="269"/>
        <v>4</v>
      </c>
      <c r="E2178" s="4">
        <f t="shared" si="270"/>
        <v>10</v>
      </c>
      <c r="F2178" s="3" t="str">
        <f t="shared" si="271"/>
        <v>Oct</v>
      </c>
      <c r="G2178" s="4" t="s">
        <v>11</v>
      </c>
      <c r="H2178" s="4" t="s">
        <v>18</v>
      </c>
      <c r="I2178" s="4" t="s">
        <v>19</v>
      </c>
      <c r="J2178" s="4" t="s">
        <v>13</v>
      </c>
      <c r="K2178" s="4" t="s">
        <v>9</v>
      </c>
      <c r="L2178" s="4" t="s">
        <v>37</v>
      </c>
      <c r="M2178" s="6">
        <v>1</v>
      </c>
      <c r="N2178" s="7">
        <v>152.38</v>
      </c>
      <c r="O2178" s="8">
        <v>0.15</v>
      </c>
      <c r="P2178" s="7">
        <v>78.92</v>
      </c>
      <c r="Q2178" s="7">
        <f t="shared" ref="Q2178:Q2241" si="272">M2178*N2178*(1-O2178)</f>
        <v>129.523</v>
      </c>
      <c r="R2178" s="7">
        <f t="shared" ref="R2178:R2241" si="273">M2178*P2178</f>
        <v>78.92</v>
      </c>
      <c r="S2178" s="7">
        <f t="shared" ref="S2178:S2241" si="274">Q2178-R2178</f>
        <v>50.602999999999994</v>
      </c>
      <c r="T2178" s="9">
        <f t="shared" ref="T2178:T2241" si="275">IFERROR(S2178/Q2178,0)</f>
        <v>0.39068736826663986</v>
      </c>
      <c r="U2178" s="10">
        <v>1</v>
      </c>
    </row>
    <row r="2179" spans="1:21" ht="15.6" x14ac:dyDescent="0.3">
      <c r="A2179" s="11">
        <v>3116</v>
      </c>
      <c r="B2179" s="12">
        <v>46318</v>
      </c>
      <c r="C2179" s="4">
        <f t="shared" ref="C2179:C2242" si="276">YEAR(B2179)</f>
        <v>2026</v>
      </c>
      <c r="D2179" s="5">
        <f t="shared" ref="D2179:D2242" si="277">ROUNDUP(MONTH(B2179)/3,0)</f>
        <v>4</v>
      </c>
      <c r="E2179" s="4">
        <f t="shared" ref="E2179:E2242" si="278">MONTH(B2179)</f>
        <v>10</v>
      </c>
      <c r="F2179" s="3" t="str">
        <f t="shared" ref="F2179:F2242" si="279">TEXT(B2179,"MMM")</f>
        <v>Oct</v>
      </c>
      <c r="G2179" s="13" t="s">
        <v>6</v>
      </c>
      <c r="H2179" s="13" t="s">
        <v>7</v>
      </c>
      <c r="I2179" s="13" t="s">
        <v>28</v>
      </c>
      <c r="J2179" s="13" t="s">
        <v>13</v>
      </c>
      <c r="K2179" s="13" t="s">
        <v>9</v>
      </c>
      <c r="L2179" s="13" t="s">
        <v>10</v>
      </c>
      <c r="M2179" s="14">
        <v>1</v>
      </c>
      <c r="N2179" s="15">
        <v>93.64</v>
      </c>
      <c r="O2179" s="16">
        <v>0</v>
      </c>
      <c r="P2179" s="15">
        <v>44.34</v>
      </c>
      <c r="Q2179" s="15">
        <f t="shared" si="272"/>
        <v>93.64</v>
      </c>
      <c r="R2179" s="15">
        <f t="shared" si="273"/>
        <v>44.34</v>
      </c>
      <c r="S2179" s="15">
        <f t="shared" si="274"/>
        <v>49.3</v>
      </c>
      <c r="T2179" s="17">
        <f t="shared" si="275"/>
        <v>0.52648440837249033</v>
      </c>
      <c r="U2179" s="18">
        <v>1</v>
      </c>
    </row>
    <row r="2180" spans="1:21" ht="15.6" x14ac:dyDescent="0.3">
      <c r="A2180" s="2">
        <v>3631</v>
      </c>
      <c r="B2180" s="3">
        <v>46318</v>
      </c>
      <c r="C2180" s="4">
        <f t="shared" si="276"/>
        <v>2026</v>
      </c>
      <c r="D2180" s="5">
        <f t="shared" si="277"/>
        <v>4</v>
      </c>
      <c r="E2180" s="4">
        <f t="shared" si="278"/>
        <v>10</v>
      </c>
      <c r="F2180" s="3" t="str">
        <f t="shared" si="279"/>
        <v>Oct</v>
      </c>
      <c r="G2180" s="4" t="s">
        <v>20</v>
      </c>
      <c r="H2180" s="4" t="s">
        <v>31</v>
      </c>
      <c r="I2180" s="4" t="s">
        <v>19</v>
      </c>
      <c r="J2180" s="4" t="s">
        <v>3</v>
      </c>
      <c r="K2180" s="4" t="s">
        <v>34</v>
      </c>
      <c r="L2180" s="4" t="s">
        <v>38</v>
      </c>
      <c r="M2180" s="6">
        <v>1</v>
      </c>
      <c r="N2180" s="7">
        <v>123.6</v>
      </c>
      <c r="O2180" s="8">
        <v>0</v>
      </c>
      <c r="P2180" s="7">
        <v>67.3</v>
      </c>
      <c r="Q2180" s="7">
        <f t="shared" si="272"/>
        <v>123.6</v>
      </c>
      <c r="R2180" s="7">
        <f t="shared" si="273"/>
        <v>67.3</v>
      </c>
      <c r="S2180" s="7">
        <f t="shared" si="274"/>
        <v>56.3</v>
      </c>
      <c r="T2180" s="9">
        <f t="shared" si="275"/>
        <v>0.45550161812297735</v>
      </c>
      <c r="U2180" s="10">
        <v>1</v>
      </c>
    </row>
    <row r="2181" spans="1:21" ht="15.6" x14ac:dyDescent="0.3">
      <c r="A2181" s="11">
        <v>4216</v>
      </c>
      <c r="B2181" s="12">
        <v>46318</v>
      </c>
      <c r="C2181" s="4">
        <f t="shared" si="276"/>
        <v>2026</v>
      </c>
      <c r="D2181" s="5">
        <f t="shared" si="277"/>
        <v>4</v>
      </c>
      <c r="E2181" s="4">
        <f t="shared" si="278"/>
        <v>10</v>
      </c>
      <c r="F2181" s="3" t="str">
        <f t="shared" si="279"/>
        <v>Oct</v>
      </c>
      <c r="G2181" s="13" t="s">
        <v>6</v>
      </c>
      <c r="H2181" s="13" t="s">
        <v>7</v>
      </c>
      <c r="I2181" s="13" t="s">
        <v>2</v>
      </c>
      <c r="J2181" s="13" t="s">
        <v>13</v>
      </c>
      <c r="K2181" s="13" t="s">
        <v>34</v>
      </c>
      <c r="L2181" s="13" t="s">
        <v>38</v>
      </c>
      <c r="M2181" s="14">
        <v>3</v>
      </c>
      <c r="N2181" s="15">
        <v>124.6</v>
      </c>
      <c r="O2181" s="16">
        <v>0.05</v>
      </c>
      <c r="P2181" s="15">
        <v>69.12</v>
      </c>
      <c r="Q2181" s="15">
        <f t="shared" si="272"/>
        <v>355.10999999999996</v>
      </c>
      <c r="R2181" s="15">
        <f t="shared" si="273"/>
        <v>207.36</v>
      </c>
      <c r="S2181" s="15">
        <f t="shared" si="274"/>
        <v>147.74999999999994</v>
      </c>
      <c r="T2181" s="17">
        <f t="shared" si="275"/>
        <v>0.41606826053898782</v>
      </c>
      <c r="U2181" s="18">
        <v>1</v>
      </c>
    </row>
    <row r="2182" spans="1:21" ht="15.6" x14ac:dyDescent="0.3">
      <c r="A2182" s="2">
        <v>4956</v>
      </c>
      <c r="B2182" s="3">
        <v>46318</v>
      </c>
      <c r="C2182" s="4">
        <f t="shared" si="276"/>
        <v>2026</v>
      </c>
      <c r="D2182" s="5">
        <f t="shared" si="277"/>
        <v>4</v>
      </c>
      <c r="E2182" s="4">
        <f t="shared" si="278"/>
        <v>10</v>
      </c>
      <c r="F2182" s="3" t="str">
        <f t="shared" si="279"/>
        <v>Oct</v>
      </c>
      <c r="G2182" s="4" t="s">
        <v>20</v>
      </c>
      <c r="H2182" s="4" t="s">
        <v>47</v>
      </c>
      <c r="I2182" s="4" t="s">
        <v>19</v>
      </c>
      <c r="J2182" s="4" t="s">
        <v>16</v>
      </c>
      <c r="K2182" s="4" t="s">
        <v>9</v>
      </c>
      <c r="L2182" s="4" t="s">
        <v>37</v>
      </c>
      <c r="M2182" s="6">
        <v>2</v>
      </c>
      <c r="N2182" s="7">
        <v>151.66</v>
      </c>
      <c r="O2182" s="8">
        <v>0</v>
      </c>
      <c r="P2182" s="7">
        <v>77.17</v>
      </c>
      <c r="Q2182" s="7">
        <f t="shared" si="272"/>
        <v>303.32</v>
      </c>
      <c r="R2182" s="7">
        <f t="shared" si="273"/>
        <v>154.34</v>
      </c>
      <c r="S2182" s="7">
        <f t="shared" si="274"/>
        <v>148.97999999999999</v>
      </c>
      <c r="T2182" s="9">
        <f t="shared" si="275"/>
        <v>0.49116444678886984</v>
      </c>
      <c r="U2182" s="10">
        <v>1</v>
      </c>
    </row>
    <row r="2183" spans="1:21" ht="15.6" x14ac:dyDescent="0.3">
      <c r="A2183" s="11">
        <v>439</v>
      </c>
      <c r="B2183" s="12">
        <v>46319</v>
      </c>
      <c r="C2183" s="4">
        <f t="shared" si="276"/>
        <v>2026</v>
      </c>
      <c r="D2183" s="5">
        <f t="shared" si="277"/>
        <v>4</v>
      </c>
      <c r="E2183" s="4">
        <f t="shared" si="278"/>
        <v>10</v>
      </c>
      <c r="F2183" s="3" t="str">
        <f t="shared" si="279"/>
        <v>Oct</v>
      </c>
      <c r="G2183" s="13" t="s">
        <v>11</v>
      </c>
      <c r="H2183" s="13" t="s">
        <v>25</v>
      </c>
      <c r="I2183" s="13" t="s">
        <v>19</v>
      </c>
      <c r="J2183" s="13" t="s">
        <v>13</v>
      </c>
      <c r="K2183" s="13" t="s">
        <v>14</v>
      </c>
      <c r="L2183" s="13" t="s">
        <v>15</v>
      </c>
      <c r="M2183" s="14">
        <v>1</v>
      </c>
      <c r="N2183" s="15">
        <v>36.76</v>
      </c>
      <c r="O2183" s="16">
        <v>0</v>
      </c>
      <c r="P2183" s="15">
        <v>13.18</v>
      </c>
      <c r="Q2183" s="15">
        <f t="shared" si="272"/>
        <v>36.76</v>
      </c>
      <c r="R2183" s="15">
        <f t="shared" si="273"/>
        <v>13.18</v>
      </c>
      <c r="S2183" s="15">
        <f t="shared" si="274"/>
        <v>23.58</v>
      </c>
      <c r="T2183" s="17">
        <f t="shared" si="275"/>
        <v>0.64145810663764957</v>
      </c>
      <c r="U2183" s="18">
        <v>1</v>
      </c>
    </row>
    <row r="2184" spans="1:21" ht="15.6" x14ac:dyDescent="0.3">
      <c r="A2184" s="2">
        <v>1076</v>
      </c>
      <c r="B2184" s="3">
        <v>46319</v>
      </c>
      <c r="C2184" s="4">
        <f t="shared" si="276"/>
        <v>2026</v>
      </c>
      <c r="D2184" s="5">
        <f t="shared" si="277"/>
        <v>4</v>
      </c>
      <c r="E2184" s="4">
        <f t="shared" si="278"/>
        <v>10</v>
      </c>
      <c r="F2184" s="3" t="str">
        <f t="shared" si="279"/>
        <v>Oct</v>
      </c>
      <c r="G2184" s="4" t="s">
        <v>0</v>
      </c>
      <c r="H2184" s="4" t="s">
        <v>36</v>
      </c>
      <c r="I2184" s="4" t="s">
        <v>28</v>
      </c>
      <c r="J2184" s="4" t="s">
        <v>3</v>
      </c>
      <c r="K2184" s="4" t="s">
        <v>23</v>
      </c>
      <c r="L2184" s="4" t="s">
        <v>29</v>
      </c>
      <c r="M2184" s="6">
        <v>1</v>
      </c>
      <c r="N2184" s="7">
        <v>195.67</v>
      </c>
      <c r="O2184" s="8">
        <v>0</v>
      </c>
      <c r="P2184" s="7">
        <v>105.88</v>
      </c>
      <c r="Q2184" s="7">
        <f t="shared" si="272"/>
        <v>195.67</v>
      </c>
      <c r="R2184" s="7">
        <f t="shared" si="273"/>
        <v>105.88</v>
      </c>
      <c r="S2184" s="7">
        <f t="shared" si="274"/>
        <v>89.789999999999992</v>
      </c>
      <c r="T2184" s="9">
        <f t="shared" si="275"/>
        <v>0.45888485715745897</v>
      </c>
      <c r="U2184" s="10">
        <v>1</v>
      </c>
    </row>
    <row r="2185" spans="1:21" ht="15.6" x14ac:dyDescent="0.3">
      <c r="A2185" s="11">
        <v>1130</v>
      </c>
      <c r="B2185" s="12">
        <v>46319</v>
      </c>
      <c r="C2185" s="4">
        <f t="shared" si="276"/>
        <v>2026</v>
      </c>
      <c r="D2185" s="5">
        <f t="shared" si="277"/>
        <v>4</v>
      </c>
      <c r="E2185" s="4">
        <f t="shared" si="278"/>
        <v>10</v>
      </c>
      <c r="F2185" s="3" t="str">
        <f t="shared" si="279"/>
        <v>Oct</v>
      </c>
      <c r="G2185" s="13" t="s">
        <v>0</v>
      </c>
      <c r="H2185" s="13" t="s">
        <v>50</v>
      </c>
      <c r="I2185" s="13" t="s">
        <v>19</v>
      </c>
      <c r="J2185" s="13" t="s">
        <v>3</v>
      </c>
      <c r="K2185" s="13" t="s">
        <v>4</v>
      </c>
      <c r="L2185" s="13" t="s">
        <v>26</v>
      </c>
      <c r="M2185" s="14">
        <v>1</v>
      </c>
      <c r="N2185" s="15">
        <v>40.83</v>
      </c>
      <c r="O2185" s="16">
        <v>0.1</v>
      </c>
      <c r="P2185" s="15">
        <v>16.54</v>
      </c>
      <c r="Q2185" s="15">
        <f t="shared" si="272"/>
        <v>36.747</v>
      </c>
      <c r="R2185" s="15">
        <f t="shared" si="273"/>
        <v>16.54</v>
      </c>
      <c r="S2185" s="15">
        <f t="shared" si="274"/>
        <v>20.207000000000001</v>
      </c>
      <c r="T2185" s="17">
        <f t="shared" si="275"/>
        <v>0.54989522954254766</v>
      </c>
      <c r="U2185" s="18">
        <v>1</v>
      </c>
    </row>
    <row r="2186" spans="1:21" ht="15.6" x14ac:dyDescent="0.3">
      <c r="A2186" s="2">
        <v>2820</v>
      </c>
      <c r="B2186" s="3">
        <v>46319</v>
      </c>
      <c r="C2186" s="4">
        <f t="shared" si="276"/>
        <v>2026</v>
      </c>
      <c r="D2186" s="5">
        <f t="shared" si="277"/>
        <v>4</v>
      </c>
      <c r="E2186" s="4">
        <f t="shared" si="278"/>
        <v>10</v>
      </c>
      <c r="F2186" s="3" t="str">
        <f t="shared" si="279"/>
        <v>Oct</v>
      </c>
      <c r="G2186" s="4" t="s">
        <v>20</v>
      </c>
      <c r="H2186" s="4" t="s">
        <v>31</v>
      </c>
      <c r="I2186" s="4" t="s">
        <v>8</v>
      </c>
      <c r="J2186" s="4" t="s">
        <v>16</v>
      </c>
      <c r="K2186" s="4" t="s">
        <v>9</v>
      </c>
      <c r="L2186" s="4" t="s">
        <v>46</v>
      </c>
      <c r="M2186" s="6">
        <v>6</v>
      </c>
      <c r="N2186" s="7">
        <v>72.73</v>
      </c>
      <c r="O2186" s="8">
        <v>0.05</v>
      </c>
      <c r="P2186" s="7">
        <v>32.700000000000003</v>
      </c>
      <c r="Q2186" s="7">
        <f t="shared" si="272"/>
        <v>414.56099999999998</v>
      </c>
      <c r="R2186" s="7">
        <f t="shared" si="273"/>
        <v>196.20000000000002</v>
      </c>
      <c r="S2186" s="7">
        <f t="shared" si="274"/>
        <v>218.36099999999996</v>
      </c>
      <c r="T2186" s="9">
        <f t="shared" si="275"/>
        <v>0.52672827400551425</v>
      </c>
      <c r="U2186" s="10">
        <v>1</v>
      </c>
    </row>
    <row r="2187" spans="1:21" ht="15.6" x14ac:dyDescent="0.3">
      <c r="A2187" s="11">
        <v>4213</v>
      </c>
      <c r="B2187" s="12">
        <v>46319</v>
      </c>
      <c r="C2187" s="4">
        <f t="shared" si="276"/>
        <v>2026</v>
      </c>
      <c r="D2187" s="5">
        <f t="shared" si="277"/>
        <v>4</v>
      </c>
      <c r="E2187" s="4">
        <f t="shared" si="278"/>
        <v>10</v>
      </c>
      <c r="F2187" s="3" t="str">
        <f t="shared" si="279"/>
        <v>Oct</v>
      </c>
      <c r="G2187" s="13" t="s">
        <v>6</v>
      </c>
      <c r="H2187" s="13" t="s">
        <v>49</v>
      </c>
      <c r="I2187" s="13" t="s">
        <v>8</v>
      </c>
      <c r="J2187" s="13" t="s">
        <v>16</v>
      </c>
      <c r="K2187" s="13" t="s">
        <v>23</v>
      </c>
      <c r="L2187" s="13" t="s">
        <v>40</v>
      </c>
      <c r="M2187" s="14">
        <v>4</v>
      </c>
      <c r="N2187" s="15">
        <v>81.23</v>
      </c>
      <c r="O2187" s="16">
        <v>0.1</v>
      </c>
      <c r="P2187" s="15">
        <v>38.96</v>
      </c>
      <c r="Q2187" s="15">
        <f t="shared" si="272"/>
        <v>292.428</v>
      </c>
      <c r="R2187" s="15">
        <f t="shared" si="273"/>
        <v>155.84</v>
      </c>
      <c r="S2187" s="15">
        <f t="shared" si="274"/>
        <v>136.58799999999999</v>
      </c>
      <c r="T2187" s="17">
        <f t="shared" si="275"/>
        <v>0.46708249552026482</v>
      </c>
      <c r="U2187" s="18">
        <v>1</v>
      </c>
    </row>
    <row r="2188" spans="1:21" ht="15.6" x14ac:dyDescent="0.3">
      <c r="A2188" s="2">
        <v>4375</v>
      </c>
      <c r="B2188" s="3">
        <v>46319</v>
      </c>
      <c r="C2188" s="4">
        <f t="shared" si="276"/>
        <v>2026</v>
      </c>
      <c r="D2188" s="5">
        <f t="shared" si="277"/>
        <v>4</v>
      </c>
      <c r="E2188" s="4">
        <f t="shared" si="278"/>
        <v>10</v>
      </c>
      <c r="F2188" s="3" t="str">
        <f t="shared" si="279"/>
        <v>Oct</v>
      </c>
      <c r="G2188" s="4" t="s">
        <v>6</v>
      </c>
      <c r="H2188" s="4" t="s">
        <v>7</v>
      </c>
      <c r="I2188" s="4" t="s">
        <v>2</v>
      </c>
      <c r="J2188" s="4" t="s">
        <v>16</v>
      </c>
      <c r="K2188" s="4" t="s">
        <v>14</v>
      </c>
      <c r="L2188" s="4" t="s">
        <v>32</v>
      </c>
      <c r="M2188" s="6">
        <v>1</v>
      </c>
      <c r="N2188" s="7">
        <v>46.38</v>
      </c>
      <c r="O2188" s="8">
        <v>0.15</v>
      </c>
      <c r="P2188" s="7">
        <v>17.87</v>
      </c>
      <c r="Q2188" s="7">
        <f t="shared" si="272"/>
        <v>39.423000000000002</v>
      </c>
      <c r="R2188" s="7">
        <f t="shared" si="273"/>
        <v>17.87</v>
      </c>
      <c r="S2188" s="7">
        <f t="shared" si="274"/>
        <v>21.553000000000001</v>
      </c>
      <c r="T2188" s="9">
        <f t="shared" si="275"/>
        <v>0.54671131065621592</v>
      </c>
      <c r="U2188" s="10">
        <v>1</v>
      </c>
    </row>
    <row r="2189" spans="1:21" ht="15.6" x14ac:dyDescent="0.3">
      <c r="A2189" s="11">
        <v>5072</v>
      </c>
      <c r="B2189" s="12">
        <v>46319</v>
      </c>
      <c r="C2189" s="4">
        <f t="shared" si="276"/>
        <v>2026</v>
      </c>
      <c r="D2189" s="5">
        <f t="shared" si="277"/>
        <v>4</v>
      </c>
      <c r="E2189" s="4">
        <f t="shared" si="278"/>
        <v>10</v>
      </c>
      <c r="F2189" s="3" t="str">
        <f t="shared" si="279"/>
        <v>Oct</v>
      </c>
      <c r="G2189" s="13" t="s">
        <v>20</v>
      </c>
      <c r="H2189" s="13" t="s">
        <v>31</v>
      </c>
      <c r="I2189" s="13" t="s">
        <v>8</v>
      </c>
      <c r="J2189" s="13" t="s">
        <v>16</v>
      </c>
      <c r="K2189" s="13" t="s">
        <v>14</v>
      </c>
      <c r="L2189" s="13" t="s">
        <v>32</v>
      </c>
      <c r="M2189" s="14">
        <v>5</v>
      </c>
      <c r="N2189" s="15">
        <v>45.9</v>
      </c>
      <c r="O2189" s="16">
        <v>0.1</v>
      </c>
      <c r="P2189" s="15">
        <v>17.940000000000001</v>
      </c>
      <c r="Q2189" s="15">
        <f t="shared" si="272"/>
        <v>206.55</v>
      </c>
      <c r="R2189" s="15">
        <f t="shared" si="273"/>
        <v>89.7</v>
      </c>
      <c r="S2189" s="15">
        <f t="shared" si="274"/>
        <v>116.85000000000001</v>
      </c>
      <c r="T2189" s="17">
        <f t="shared" si="275"/>
        <v>0.56572258533042852</v>
      </c>
      <c r="U2189" s="18">
        <v>1</v>
      </c>
    </row>
    <row r="2190" spans="1:21" ht="15.6" x14ac:dyDescent="0.3">
      <c r="A2190" s="2">
        <v>310</v>
      </c>
      <c r="B2190" s="3">
        <v>46320</v>
      </c>
      <c r="C2190" s="4">
        <f t="shared" si="276"/>
        <v>2026</v>
      </c>
      <c r="D2190" s="5">
        <f t="shared" si="277"/>
        <v>4</v>
      </c>
      <c r="E2190" s="4">
        <f t="shared" si="278"/>
        <v>10</v>
      </c>
      <c r="F2190" s="3" t="str">
        <f t="shared" si="279"/>
        <v>Oct</v>
      </c>
      <c r="G2190" s="4" t="s">
        <v>6</v>
      </c>
      <c r="H2190" s="4" t="s">
        <v>43</v>
      </c>
      <c r="I2190" s="4" t="s">
        <v>2</v>
      </c>
      <c r="J2190" s="4" t="s">
        <v>16</v>
      </c>
      <c r="K2190" s="4" t="s">
        <v>9</v>
      </c>
      <c r="L2190" s="4" t="s">
        <v>17</v>
      </c>
      <c r="M2190" s="6">
        <v>5</v>
      </c>
      <c r="N2190" s="7">
        <v>144.04</v>
      </c>
      <c r="O2190" s="8">
        <v>0.1</v>
      </c>
      <c r="P2190" s="7">
        <v>78.069999999999993</v>
      </c>
      <c r="Q2190" s="7">
        <f t="shared" si="272"/>
        <v>648.17999999999995</v>
      </c>
      <c r="R2190" s="7">
        <f t="shared" si="273"/>
        <v>390.34999999999997</v>
      </c>
      <c r="S2190" s="7">
        <f t="shared" si="274"/>
        <v>257.83</v>
      </c>
      <c r="T2190" s="9">
        <f t="shared" si="275"/>
        <v>0.39777530932765592</v>
      </c>
      <c r="U2190" s="10">
        <v>1</v>
      </c>
    </row>
    <row r="2191" spans="1:21" ht="15.6" x14ac:dyDescent="0.3">
      <c r="A2191" s="11">
        <v>317</v>
      </c>
      <c r="B2191" s="12">
        <v>46320</v>
      </c>
      <c r="C2191" s="4">
        <f t="shared" si="276"/>
        <v>2026</v>
      </c>
      <c r="D2191" s="5">
        <f t="shared" si="277"/>
        <v>4</v>
      </c>
      <c r="E2191" s="4">
        <f t="shared" si="278"/>
        <v>10</v>
      </c>
      <c r="F2191" s="3" t="str">
        <f t="shared" si="279"/>
        <v>Oct</v>
      </c>
      <c r="G2191" s="13" t="s">
        <v>11</v>
      </c>
      <c r="H2191" s="13" t="s">
        <v>39</v>
      </c>
      <c r="I2191" s="13" t="s">
        <v>28</v>
      </c>
      <c r="J2191" s="13" t="s">
        <v>13</v>
      </c>
      <c r="K2191" s="13" t="s">
        <v>4</v>
      </c>
      <c r="L2191" s="13" t="s">
        <v>5</v>
      </c>
      <c r="M2191" s="14">
        <v>2</v>
      </c>
      <c r="N2191" s="15">
        <v>80.69</v>
      </c>
      <c r="O2191" s="16">
        <v>0.05</v>
      </c>
      <c r="P2191" s="15">
        <v>43.81</v>
      </c>
      <c r="Q2191" s="15">
        <f t="shared" si="272"/>
        <v>153.31099999999998</v>
      </c>
      <c r="R2191" s="15">
        <f t="shared" si="273"/>
        <v>87.62</v>
      </c>
      <c r="S2191" s="15">
        <f t="shared" si="274"/>
        <v>65.690999999999974</v>
      </c>
      <c r="T2191" s="17">
        <f t="shared" si="275"/>
        <v>0.42848197454846676</v>
      </c>
      <c r="U2191" s="18">
        <v>1</v>
      </c>
    </row>
    <row r="2192" spans="1:21" ht="15.6" x14ac:dyDescent="0.3">
      <c r="A2192" s="2">
        <v>684</v>
      </c>
      <c r="B2192" s="3">
        <v>46320</v>
      </c>
      <c r="C2192" s="4">
        <f t="shared" si="276"/>
        <v>2026</v>
      </c>
      <c r="D2192" s="5">
        <f t="shared" si="277"/>
        <v>4</v>
      </c>
      <c r="E2192" s="4">
        <f t="shared" si="278"/>
        <v>10</v>
      </c>
      <c r="F2192" s="3" t="str">
        <f t="shared" si="279"/>
        <v>Oct</v>
      </c>
      <c r="G2192" s="4" t="s">
        <v>20</v>
      </c>
      <c r="H2192" s="4" t="s">
        <v>21</v>
      </c>
      <c r="I2192" s="4" t="s">
        <v>2</v>
      </c>
      <c r="J2192" s="4" t="s">
        <v>16</v>
      </c>
      <c r="K2192" s="4" t="s">
        <v>23</v>
      </c>
      <c r="L2192" s="4" t="s">
        <v>29</v>
      </c>
      <c r="M2192" s="6">
        <v>1</v>
      </c>
      <c r="N2192" s="7">
        <v>191.91</v>
      </c>
      <c r="O2192" s="8">
        <v>0</v>
      </c>
      <c r="P2192" s="7">
        <v>101.89</v>
      </c>
      <c r="Q2192" s="7">
        <f t="shared" si="272"/>
        <v>191.91</v>
      </c>
      <c r="R2192" s="7">
        <f t="shared" si="273"/>
        <v>101.89</v>
      </c>
      <c r="S2192" s="7">
        <f t="shared" si="274"/>
        <v>90.02</v>
      </c>
      <c r="T2192" s="9">
        <f t="shared" si="275"/>
        <v>0.46907404512531914</v>
      </c>
      <c r="U2192" s="10">
        <v>1</v>
      </c>
    </row>
    <row r="2193" spans="1:21" ht="15.6" x14ac:dyDescent="0.3">
      <c r="A2193" s="11">
        <v>1430</v>
      </c>
      <c r="B2193" s="12">
        <v>46320</v>
      </c>
      <c r="C2193" s="4">
        <f t="shared" si="276"/>
        <v>2026</v>
      </c>
      <c r="D2193" s="5">
        <f t="shared" si="277"/>
        <v>4</v>
      </c>
      <c r="E2193" s="4">
        <f t="shared" si="278"/>
        <v>10</v>
      </c>
      <c r="F2193" s="3" t="str">
        <f t="shared" si="279"/>
        <v>Oct</v>
      </c>
      <c r="G2193" s="13" t="s">
        <v>20</v>
      </c>
      <c r="H2193" s="13" t="s">
        <v>47</v>
      </c>
      <c r="I2193" s="13" t="s">
        <v>19</v>
      </c>
      <c r="J2193" s="13" t="s">
        <v>13</v>
      </c>
      <c r="K2193" s="13" t="s">
        <v>34</v>
      </c>
      <c r="L2193" s="13" t="s">
        <v>42</v>
      </c>
      <c r="M2193" s="14">
        <v>1</v>
      </c>
      <c r="N2193" s="15">
        <v>36.630000000000003</v>
      </c>
      <c r="O2193" s="16">
        <v>0.05</v>
      </c>
      <c r="P2193" s="15">
        <v>13.97</v>
      </c>
      <c r="Q2193" s="15">
        <f t="shared" si="272"/>
        <v>34.798500000000004</v>
      </c>
      <c r="R2193" s="15">
        <f t="shared" si="273"/>
        <v>13.97</v>
      </c>
      <c r="S2193" s="15">
        <f t="shared" si="274"/>
        <v>20.828500000000005</v>
      </c>
      <c r="T2193" s="17">
        <f t="shared" si="275"/>
        <v>0.59854591433538806</v>
      </c>
      <c r="U2193" s="18">
        <v>1</v>
      </c>
    </row>
    <row r="2194" spans="1:21" ht="15.6" x14ac:dyDescent="0.3">
      <c r="A2194" s="2">
        <v>2049</v>
      </c>
      <c r="B2194" s="3">
        <v>46320</v>
      </c>
      <c r="C2194" s="4">
        <f t="shared" si="276"/>
        <v>2026</v>
      </c>
      <c r="D2194" s="5">
        <f t="shared" si="277"/>
        <v>4</v>
      </c>
      <c r="E2194" s="4">
        <f t="shared" si="278"/>
        <v>10</v>
      </c>
      <c r="F2194" s="3" t="str">
        <f t="shared" si="279"/>
        <v>Oct</v>
      </c>
      <c r="G2194" s="4" t="s">
        <v>20</v>
      </c>
      <c r="H2194" s="4" t="s">
        <v>21</v>
      </c>
      <c r="I2194" s="4" t="s">
        <v>8</v>
      </c>
      <c r="J2194" s="4" t="s">
        <v>16</v>
      </c>
      <c r="K2194" s="4" t="s">
        <v>14</v>
      </c>
      <c r="L2194" s="4" t="s">
        <v>15</v>
      </c>
      <c r="M2194" s="6">
        <v>6</v>
      </c>
      <c r="N2194" s="7">
        <v>35.380000000000003</v>
      </c>
      <c r="O2194" s="8">
        <v>0.05</v>
      </c>
      <c r="P2194" s="7">
        <v>13.9</v>
      </c>
      <c r="Q2194" s="7">
        <f t="shared" si="272"/>
        <v>201.66600000000003</v>
      </c>
      <c r="R2194" s="7">
        <f t="shared" si="273"/>
        <v>83.4</v>
      </c>
      <c r="S2194" s="7">
        <f t="shared" si="274"/>
        <v>118.26600000000002</v>
      </c>
      <c r="T2194" s="9">
        <f t="shared" si="275"/>
        <v>0.58644491386748387</v>
      </c>
      <c r="U2194" s="10">
        <v>1</v>
      </c>
    </row>
    <row r="2195" spans="1:21" ht="15.6" x14ac:dyDescent="0.3">
      <c r="A2195" s="11">
        <v>2199</v>
      </c>
      <c r="B2195" s="12">
        <v>46320</v>
      </c>
      <c r="C2195" s="4">
        <f t="shared" si="276"/>
        <v>2026</v>
      </c>
      <c r="D2195" s="5">
        <f t="shared" si="277"/>
        <v>4</v>
      </c>
      <c r="E2195" s="4">
        <f t="shared" si="278"/>
        <v>10</v>
      </c>
      <c r="F2195" s="3" t="str">
        <f t="shared" si="279"/>
        <v>Oct</v>
      </c>
      <c r="G2195" s="13" t="s">
        <v>6</v>
      </c>
      <c r="H2195" s="13" t="s">
        <v>43</v>
      </c>
      <c r="I2195" s="13" t="s">
        <v>28</v>
      </c>
      <c r="J2195" s="13" t="s">
        <v>3</v>
      </c>
      <c r="K2195" s="13" t="s">
        <v>14</v>
      </c>
      <c r="L2195" s="13" t="s">
        <v>44</v>
      </c>
      <c r="M2195" s="14">
        <v>1</v>
      </c>
      <c r="N2195" s="15">
        <v>132.63</v>
      </c>
      <c r="O2195" s="16">
        <v>0.05</v>
      </c>
      <c r="P2195" s="15">
        <v>67.489999999999995</v>
      </c>
      <c r="Q2195" s="15">
        <f t="shared" si="272"/>
        <v>125.99849999999999</v>
      </c>
      <c r="R2195" s="15">
        <f t="shared" si="273"/>
        <v>67.489999999999995</v>
      </c>
      <c r="S2195" s="15">
        <f t="shared" si="274"/>
        <v>58.508499999999998</v>
      </c>
      <c r="T2195" s="17">
        <f t="shared" si="275"/>
        <v>0.46435870268296847</v>
      </c>
      <c r="U2195" s="18">
        <v>1</v>
      </c>
    </row>
    <row r="2196" spans="1:21" ht="15.6" x14ac:dyDescent="0.3">
      <c r="A2196" s="2">
        <v>2954</v>
      </c>
      <c r="B2196" s="3">
        <v>46320</v>
      </c>
      <c r="C2196" s="4">
        <f t="shared" si="276"/>
        <v>2026</v>
      </c>
      <c r="D2196" s="5">
        <f t="shared" si="277"/>
        <v>4</v>
      </c>
      <c r="E2196" s="4">
        <f t="shared" si="278"/>
        <v>10</v>
      </c>
      <c r="F2196" s="3" t="str">
        <f t="shared" si="279"/>
        <v>Oct</v>
      </c>
      <c r="G2196" s="4" t="s">
        <v>20</v>
      </c>
      <c r="H2196" s="4" t="s">
        <v>21</v>
      </c>
      <c r="I2196" s="4" t="s">
        <v>2</v>
      </c>
      <c r="J2196" s="4" t="s">
        <v>13</v>
      </c>
      <c r="K2196" s="4" t="s">
        <v>9</v>
      </c>
      <c r="L2196" s="4" t="s">
        <v>46</v>
      </c>
      <c r="M2196" s="6">
        <v>1</v>
      </c>
      <c r="N2196" s="7">
        <v>71.17</v>
      </c>
      <c r="O2196" s="8">
        <v>0</v>
      </c>
      <c r="P2196" s="7">
        <v>32.57</v>
      </c>
      <c r="Q2196" s="7">
        <f t="shared" si="272"/>
        <v>71.17</v>
      </c>
      <c r="R2196" s="7">
        <f t="shared" si="273"/>
        <v>32.57</v>
      </c>
      <c r="S2196" s="7">
        <f t="shared" si="274"/>
        <v>38.6</v>
      </c>
      <c r="T2196" s="9">
        <f t="shared" si="275"/>
        <v>0.54236335534635383</v>
      </c>
      <c r="U2196" s="10">
        <v>1</v>
      </c>
    </row>
    <row r="2197" spans="1:21" ht="15.6" x14ac:dyDescent="0.3">
      <c r="A2197" s="11">
        <v>3218</v>
      </c>
      <c r="B2197" s="12">
        <v>46320</v>
      </c>
      <c r="C2197" s="4">
        <f t="shared" si="276"/>
        <v>2026</v>
      </c>
      <c r="D2197" s="5">
        <f t="shared" si="277"/>
        <v>4</v>
      </c>
      <c r="E2197" s="4">
        <f t="shared" si="278"/>
        <v>10</v>
      </c>
      <c r="F2197" s="3" t="str">
        <f t="shared" si="279"/>
        <v>Oct</v>
      </c>
      <c r="G2197" s="13" t="s">
        <v>0</v>
      </c>
      <c r="H2197" s="13" t="s">
        <v>50</v>
      </c>
      <c r="I2197" s="13" t="s">
        <v>8</v>
      </c>
      <c r="J2197" s="13" t="s">
        <v>16</v>
      </c>
      <c r="K2197" s="13" t="s">
        <v>14</v>
      </c>
      <c r="L2197" s="13" t="s">
        <v>44</v>
      </c>
      <c r="M2197" s="14">
        <v>6</v>
      </c>
      <c r="N2197" s="15">
        <v>132.08000000000001</v>
      </c>
      <c r="O2197" s="16">
        <v>0.1</v>
      </c>
      <c r="P2197" s="15">
        <v>67.61</v>
      </c>
      <c r="Q2197" s="15">
        <f t="shared" si="272"/>
        <v>713.23200000000008</v>
      </c>
      <c r="R2197" s="15">
        <f t="shared" si="273"/>
        <v>405.65999999999997</v>
      </c>
      <c r="S2197" s="15">
        <f t="shared" si="274"/>
        <v>307.57200000000012</v>
      </c>
      <c r="T2197" s="17">
        <f t="shared" si="275"/>
        <v>0.43123696076451995</v>
      </c>
      <c r="U2197" s="18">
        <v>1</v>
      </c>
    </row>
    <row r="2198" spans="1:21" ht="15.6" x14ac:dyDescent="0.3">
      <c r="A2198" s="2">
        <v>3965</v>
      </c>
      <c r="B2198" s="3">
        <v>46320</v>
      </c>
      <c r="C2198" s="4">
        <f t="shared" si="276"/>
        <v>2026</v>
      </c>
      <c r="D2198" s="5">
        <f t="shared" si="277"/>
        <v>4</v>
      </c>
      <c r="E2198" s="4">
        <f t="shared" si="278"/>
        <v>10</v>
      </c>
      <c r="F2198" s="3" t="str">
        <f t="shared" si="279"/>
        <v>Oct</v>
      </c>
      <c r="G2198" s="4" t="s">
        <v>6</v>
      </c>
      <c r="H2198" s="4" t="s">
        <v>41</v>
      </c>
      <c r="I2198" s="4" t="s">
        <v>19</v>
      </c>
      <c r="J2198" s="4" t="s">
        <v>3</v>
      </c>
      <c r="K2198" s="4" t="s">
        <v>23</v>
      </c>
      <c r="L2198" s="4" t="s">
        <v>40</v>
      </c>
      <c r="M2198" s="6">
        <v>3</v>
      </c>
      <c r="N2198" s="7">
        <v>82.75</v>
      </c>
      <c r="O2198" s="8">
        <v>0.05</v>
      </c>
      <c r="P2198" s="7">
        <v>38.53</v>
      </c>
      <c r="Q2198" s="7">
        <f t="shared" si="272"/>
        <v>235.83749999999998</v>
      </c>
      <c r="R2198" s="7">
        <f t="shared" si="273"/>
        <v>115.59</v>
      </c>
      <c r="S2198" s="7">
        <f t="shared" si="274"/>
        <v>120.24749999999997</v>
      </c>
      <c r="T2198" s="9">
        <f t="shared" si="275"/>
        <v>0.50987438384480832</v>
      </c>
      <c r="U2198" s="10">
        <v>1</v>
      </c>
    </row>
    <row r="2199" spans="1:21" ht="15.6" x14ac:dyDescent="0.3">
      <c r="A2199" s="11">
        <v>2278</v>
      </c>
      <c r="B2199" s="12">
        <v>46321</v>
      </c>
      <c r="C2199" s="4">
        <f t="shared" si="276"/>
        <v>2026</v>
      </c>
      <c r="D2199" s="5">
        <f t="shared" si="277"/>
        <v>4</v>
      </c>
      <c r="E2199" s="4">
        <f t="shared" si="278"/>
        <v>10</v>
      </c>
      <c r="F2199" s="3" t="str">
        <f t="shared" si="279"/>
        <v>Oct</v>
      </c>
      <c r="G2199" s="13" t="s">
        <v>0</v>
      </c>
      <c r="H2199" s="13" t="s">
        <v>50</v>
      </c>
      <c r="I2199" s="13" t="s">
        <v>2</v>
      </c>
      <c r="J2199" s="13" t="s">
        <v>3</v>
      </c>
      <c r="K2199" s="13" t="s">
        <v>34</v>
      </c>
      <c r="L2199" s="13" t="s">
        <v>45</v>
      </c>
      <c r="M2199" s="14">
        <v>5</v>
      </c>
      <c r="N2199" s="15">
        <v>51.5</v>
      </c>
      <c r="O2199" s="16">
        <v>0.1</v>
      </c>
      <c r="P2199" s="15">
        <v>21.38</v>
      </c>
      <c r="Q2199" s="15">
        <f t="shared" si="272"/>
        <v>231.75</v>
      </c>
      <c r="R2199" s="15">
        <f t="shared" si="273"/>
        <v>106.89999999999999</v>
      </c>
      <c r="S2199" s="15">
        <f t="shared" si="274"/>
        <v>124.85000000000001</v>
      </c>
      <c r="T2199" s="17">
        <f t="shared" si="275"/>
        <v>0.53872707659115426</v>
      </c>
      <c r="U2199" s="18">
        <v>1</v>
      </c>
    </row>
    <row r="2200" spans="1:21" ht="15.6" x14ac:dyDescent="0.3">
      <c r="A2200" s="2">
        <v>3132</v>
      </c>
      <c r="B2200" s="3">
        <v>46321</v>
      </c>
      <c r="C2200" s="4">
        <f t="shared" si="276"/>
        <v>2026</v>
      </c>
      <c r="D2200" s="5">
        <f t="shared" si="277"/>
        <v>4</v>
      </c>
      <c r="E2200" s="4">
        <f t="shared" si="278"/>
        <v>10</v>
      </c>
      <c r="F2200" s="3" t="str">
        <f t="shared" si="279"/>
        <v>Oct</v>
      </c>
      <c r="G2200" s="4" t="s">
        <v>11</v>
      </c>
      <c r="H2200" s="4" t="s">
        <v>25</v>
      </c>
      <c r="I2200" s="4" t="s">
        <v>2</v>
      </c>
      <c r="J2200" s="4" t="s">
        <v>13</v>
      </c>
      <c r="K2200" s="4" t="s">
        <v>9</v>
      </c>
      <c r="L2200" s="4" t="s">
        <v>17</v>
      </c>
      <c r="M2200" s="6">
        <v>3</v>
      </c>
      <c r="N2200" s="7">
        <v>140.49</v>
      </c>
      <c r="O2200" s="8">
        <v>0.05</v>
      </c>
      <c r="P2200" s="7">
        <v>77.45</v>
      </c>
      <c r="Q2200" s="7">
        <f t="shared" si="272"/>
        <v>400.3965</v>
      </c>
      <c r="R2200" s="7">
        <f t="shared" si="273"/>
        <v>232.35000000000002</v>
      </c>
      <c r="S2200" s="7">
        <f t="shared" si="274"/>
        <v>168.04649999999998</v>
      </c>
      <c r="T2200" s="9">
        <f t="shared" si="275"/>
        <v>0.41970022215478903</v>
      </c>
      <c r="U2200" s="10">
        <v>1</v>
      </c>
    </row>
    <row r="2201" spans="1:21" ht="15.6" x14ac:dyDescent="0.3">
      <c r="A2201" s="11">
        <v>3144</v>
      </c>
      <c r="B2201" s="12">
        <v>46321</v>
      </c>
      <c r="C2201" s="4">
        <f t="shared" si="276"/>
        <v>2026</v>
      </c>
      <c r="D2201" s="5">
        <f t="shared" si="277"/>
        <v>4</v>
      </c>
      <c r="E2201" s="4">
        <f t="shared" si="278"/>
        <v>10</v>
      </c>
      <c r="F2201" s="3" t="str">
        <f t="shared" si="279"/>
        <v>Oct</v>
      </c>
      <c r="G2201" s="13" t="s">
        <v>11</v>
      </c>
      <c r="H2201" s="13" t="s">
        <v>12</v>
      </c>
      <c r="I2201" s="13" t="s">
        <v>28</v>
      </c>
      <c r="J2201" s="13" t="s">
        <v>13</v>
      </c>
      <c r="K2201" s="13" t="s">
        <v>34</v>
      </c>
      <c r="L2201" s="13" t="s">
        <v>42</v>
      </c>
      <c r="M2201" s="14">
        <v>4</v>
      </c>
      <c r="N2201" s="15">
        <v>36.200000000000003</v>
      </c>
      <c r="O2201" s="16">
        <v>0.15</v>
      </c>
      <c r="P2201" s="15">
        <v>13.53</v>
      </c>
      <c r="Q2201" s="15">
        <f t="shared" si="272"/>
        <v>123.08000000000001</v>
      </c>
      <c r="R2201" s="15">
        <f t="shared" si="273"/>
        <v>54.12</v>
      </c>
      <c r="S2201" s="15">
        <f t="shared" si="274"/>
        <v>68.960000000000008</v>
      </c>
      <c r="T2201" s="17">
        <f t="shared" si="275"/>
        <v>0.56028599285017877</v>
      </c>
      <c r="U2201" s="18">
        <v>1</v>
      </c>
    </row>
    <row r="2202" spans="1:21" ht="15.6" x14ac:dyDescent="0.3">
      <c r="A2202" s="2">
        <v>3501</v>
      </c>
      <c r="B2202" s="3">
        <v>46321</v>
      </c>
      <c r="C2202" s="4">
        <f t="shared" si="276"/>
        <v>2026</v>
      </c>
      <c r="D2202" s="5">
        <f t="shared" si="277"/>
        <v>4</v>
      </c>
      <c r="E2202" s="4">
        <f t="shared" si="278"/>
        <v>10</v>
      </c>
      <c r="F2202" s="3" t="str">
        <f t="shared" si="279"/>
        <v>Oct</v>
      </c>
      <c r="G2202" s="4" t="s">
        <v>20</v>
      </c>
      <c r="H2202" s="4" t="s">
        <v>31</v>
      </c>
      <c r="I2202" s="4" t="s">
        <v>19</v>
      </c>
      <c r="J2202" s="4" t="s">
        <v>13</v>
      </c>
      <c r="K2202" s="4" t="s">
        <v>23</v>
      </c>
      <c r="L2202" s="4" t="s">
        <v>51</v>
      </c>
      <c r="M2202" s="6">
        <v>1</v>
      </c>
      <c r="N2202" s="7">
        <v>120.5</v>
      </c>
      <c r="O2202" s="8">
        <v>0.05</v>
      </c>
      <c r="P2202" s="7">
        <v>61.71</v>
      </c>
      <c r="Q2202" s="7">
        <f t="shared" si="272"/>
        <v>114.47499999999999</v>
      </c>
      <c r="R2202" s="7">
        <f t="shared" si="273"/>
        <v>61.71</v>
      </c>
      <c r="S2202" s="7">
        <f t="shared" si="274"/>
        <v>52.764999999999993</v>
      </c>
      <c r="T2202" s="9">
        <f t="shared" si="275"/>
        <v>0.4609303341340904</v>
      </c>
      <c r="U2202" s="10">
        <v>1</v>
      </c>
    </row>
    <row r="2203" spans="1:21" ht="15.6" x14ac:dyDescent="0.3">
      <c r="A2203" s="11">
        <v>458</v>
      </c>
      <c r="B2203" s="12">
        <v>46322</v>
      </c>
      <c r="C2203" s="4">
        <f t="shared" si="276"/>
        <v>2026</v>
      </c>
      <c r="D2203" s="5">
        <f t="shared" si="277"/>
        <v>4</v>
      </c>
      <c r="E2203" s="4">
        <f t="shared" si="278"/>
        <v>10</v>
      </c>
      <c r="F2203" s="3" t="str">
        <f t="shared" si="279"/>
        <v>Oct</v>
      </c>
      <c r="G2203" s="13" t="s">
        <v>11</v>
      </c>
      <c r="H2203" s="13" t="s">
        <v>12</v>
      </c>
      <c r="I2203" s="13" t="s">
        <v>19</v>
      </c>
      <c r="J2203" s="13" t="s">
        <v>16</v>
      </c>
      <c r="K2203" s="13" t="s">
        <v>4</v>
      </c>
      <c r="L2203" s="13" t="s">
        <v>30</v>
      </c>
      <c r="M2203" s="14">
        <v>1</v>
      </c>
      <c r="N2203" s="15">
        <v>102.44</v>
      </c>
      <c r="O2203" s="16">
        <v>0.05</v>
      </c>
      <c r="P2203" s="15">
        <v>49.14</v>
      </c>
      <c r="Q2203" s="15">
        <f t="shared" si="272"/>
        <v>97.317999999999998</v>
      </c>
      <c r="R2203" s="15">
        <f t="shared" si="273"/>
        <v>49.14</v>
      </c>
      <c r="S2203" s="15">
        <f t="shared" si="274"/>
        <v>48.177999999999997</v>
      </c>
      <c r="T2203" s="17">
        <f t="shared" si="275"/>
        <v>0.49505744055570394</v>
      </c>
      <c r="U2203" s="18">
        <v>1</v>
      </c>
    </row>
    <row r="2204" spans="1:21" ht="15.6" x14ac:dyDescent="0.3">
      <c r="A2204" s="2">
        <v>1065</v>
      </c>
      <c r="B2204" s="3">
        <v>46322</v>
      </c>
      <c r="C2204" s="4">
        <f t="shared" si="276"/>
        <v>2026</v>
      </c>
      <c r="D2204" s="5">
        <f t="shared" si="277"/>
        <v>4</v>
      </c>
      <c r="E2204" s="4">
        <f t="shared" si="278"/>
        <v>10</v>
      </c>
      <c r="F2204" s="3" t="str">
        <f t="shared" si="279"/>
        <v>Oct</v>
      </c>
      <c r="G2204" s="4" t="s">
        <v>11</v>
      </c>
      <c r="H2204" s="4" t="s">
        <v>25</v>
      </c>
      <c r="I2204" s="4" t="s">
        <v>2</v>
      </c>
      <c r="J2204" s="4" t="s">
        <v>13</v>
      </c>
      <c r="K2204" s="4" t="s">
        <v>34</v>
      </c>
      <c r="L2204" s="4" t="s">
        <v>38</v>
      </c>
      <c r="M2204" s="6">
        <v>6</v>
      </c>
      <c r="N2204" s="7">
        <v>121.58</v>
      </c>
      <c r="O2204" s="8">
        <v>0.15</v>
      </c>
      <c r="P2204" s="7">
        <v>68.86</v>
      </c>
      <c r="Q2204" s="7">
        <f t="shared" si="272"/>
        <v>620.05799999999999</v>
      </c>
      <c r="R2204" s="7">
        <f t="shared" si="273"/>
        <v>413.15999999999997</v>
      </c>
      <c r="S2204" s="7">
        <f t="shared" si="274"/>
        <v>206.89800000000002</v>
      </c>
      <c r="T2204" s="9">
        <f t="shared" si="275"/>
        <v>0.33367523683268346</v>
      </c>
      <c r="U2204" s="10">
        <v>1</v>
      </c>
    </row>
    <row r="2205" spans="1:21" ht="15.6" x14ac:dyDescent="0.3">
      <c r="A2205" s="11">
        <v>1707</v>
      </c>
      <c r="B2205" s="12">
        <v>46322</v>
      </c>
      <c r="C2205" s="4">
        <f t="shared" si="276"/>
        <v>2026</v>
      </c>
      <c r="D2205" s="5">
        <f t="shared" si="277"/>
        <v>4</v>
      </c>
      <c r="E2205" s="4">
        <f t="shared" si="278"/>
        <v>10</v>
      </c>
      <c r="F2205" s="3" t="str">
        <f t="shared" si="279"/>
        <v>Oct</v>
      </c>
      <c r="G2205" s="13" t="s">
        <v>11</v>
      </c>
      <c r="H2205" s="13" t="s">
        <v>52</v>
      </c>
      <c r="I2205" s="13" t="s">
        <v>2</v>
      </c>
      <c r="J2205" s="13" t="s">
        <v>13</v>
      </c>
      <c r="K2205" s="13" t="s">
        <v>14</v>
      </c>
      <c r="L2205" s="13" t="s">
        <v>15</v>
      </c>
      <c r="M2205" s="14">
        <v>2</v>
      </c>
      <c r="N2205" s="15">
        <v>35.36</v>
      </c>
      <c r="O2205" s="16">
        <v>0</v>
      </c>
      <c r="P2205" s="15">
        <v>13.33</v>
      </c>
      <c r="Q2205" s="15">
        <f t="shared" si="272"/>
        <v>70.72</v>
      </c>
      <c r="R2205" s="15">
        <f t="shared" si="273"/>
        <v>26.66</v>
      </c>
      <c r="S2205" s="15">
        <f t="shared" si="274"/>
        <v>44.06</v>
      </c>
      <c r="T2205" s="17">
        <f t="shared" si="275"/>
        <v>0.62302036199095023</v>
      </c>
      <c r="U2205" s="18">
        <v>1</v>
      </c>
    </row>
    <row r="2206" spans="1:21" ht="15.6" x14ac:dyDescent="0.3">
      <c r="A2206" s="2">
        <v>1989</v>
      </c>
      <c r="B2206" s="3">
        <v>46322</v>
      </c>
      <c r="C2206" s="4">
        <f t="shared" si="276"/>
        <v>2026</v>
      </c>
      <c r="D2206" s="5">
        <f t="shared" si="277"/>
        <v>4</v>
      </c>
      <c r="E2206" s="4">
        <f t="shared" si="278"/>
        <v>10</v>
      </c>
      <c r="F2206" s="3" t="str">
        <f t="shared" si="279"/>
        <v>Oct</v>
      </c>
      <c r="G2206" s="4" t="s">
        <v>20</v>
      </c>
      <c r="H2206" s="4" t="s">
        <v>21</v>
      </c>
      <c r="I2206" s="4" t="s">
        <v>2</v>
      </c>
      <c r="J2206" s="4" t="s">
        <v>13</v>
      </c>
      <c r="K2206" s="4" t="s">
        <v>23</v>
      </c>
      <c r="L2206" s="4" t="s">
        <v>24</v>
      </c>
      <c r="M2206" s="6">
        <v>2</v>
      </c>
      <c r="N2206" s="7">
        <v>335.73</v>
      </c>
      <c r="O2206" s="8">
        <v>0</v>
      </c>
      <c r="P2206" s="7">
        <v>199.44</v>
      </c>
      <c r="Q2206" s="7">
        <f t="shared" si="272"/>
        <v>671.46</v>
      </c>
      <c r="R2206" s="7">
        <f t="shared" si="273"/>
        <v>398.88</v>
      </c>
      <c r="S2206" s="7">
        <f t="shared" si="274"/>
        <v>272.58000000000004</v>
      </c>
      <c r="T2206" s="9">
        <f t="shared" si="275"/>
        <v>0.4059512107943884</v>
      </c>
      <c r="U2206" s="10">
        <v>1</v>
      </c>
    </row>
    <row r="2207" spans="1:21" ht="15.6" x14ac:dyDescent="0.3">
      <c r="A2207" s="11">
        <v>2852</v>
      </c>
      <c r="B2207" s="12">
        <v>46322</v>
      </c>
      <c r="C2207" s="4">
        <f t="shared" si="276"/>
        <v>2026</v>
      </c>
      <c r="D2207" s="5">
        <f t="shared" si="277"/>
        <v>4</v>
      </c>
      <c r="E2207" s="4">
        <f t="shared" si="278"/>
        <v>10</v>
      </c>
      <c r="F2207" s="3" t="str">
        <f t="shared" si="279"/>
        <v>Oct</v>
      </c>
      <c r="G2207" s="13" t="s">
        <v>6</v>
      </c>
      <c r="H2207" s="13" t="s">
        <v>43</v>
      </c>
      <c r="I2207" s="13" t="s">
        <v>8</v>
      </c>
      <c r="J2207" s="13" t="s">
        <v>16</v>
      </c>
      <c r="K2207" s="13" t="s">
        <v>9</v>
      </c>
      <c r="L2207" s="13" t="s">
        <v>17</v>
      </c>
      <c r="M2207" s="14">
        <v>3</v>
      </c>
      <c r="N2207" s="15">
        <v>141.96</v>
      </c>
      <c r="O2207" s="16">
        <v>0.1</v>
      </c>
      <c r="P2207" s="15">
        <v>77.42</v>
      </c>
      <c r="Q2207" s="15">
        <f t="shared" si="272"/>
        <v>383.29200000000003</v>
      </c>
      <c r="R2207" s="15">
        <f t="shared" si="273"/>
        <v>232.26</v>
      </c>
      <c r="S2207" s="15">
        <f t="shared" si="274"/>
        <v>151.03200000000004</v>
      </c>
      <c r="T2207" s="17">
        <f t="shared" si="275"/>
        <v>0.39403900942362485</v>
      </c>
      <c r="U2207" s="18">
        <v>1</v>
      </c>
    </row>
    <row r="2208" spans="1:21" ht="15.6" x14ac:dyDescent="0.3">
      <c r="A2208" s="2">
        <v>4762</v>
      </c>
      <c r="B2208" s="3">
        <v>46322</v>
      </c>
      <c r="C2208" s="4">
        <f t="shared" si="276"/>
        <v>2026</v>
      </c>
      <c r="D2208" s="5">
        <f t="shared" si="277"/>
        <v>4</v>
      </c>
      <c r="E2208" s="4">
        <f t="shared" si="278"/>
        <v>10</v>
      </c>
      <c r="F2208" s="3" t="str">
        <f t="shared" si="279"/>
        <v>Oct</v>
      </c>
      <c r="G2208" s="4" t="s">
        <v>6</v>
      </c>
      <c r="H2208" s="4" t="s">
        <v>43</v>
      </c>
      <c r="I2208" s="4" t="s">
        <v>28</v>
      </c>
      <c r="J2208" s="4" t="s">
        <v>13</v>
      </c>
      <c r="K2208" s="4" t="s">
        <v>34</v>
      </c>
      <c r="L2208" s="4" t="s">
        <v>45</v>
      </c>
      <c r="M2208" s="6">
        <v>2</v>
      </c>
      <c r="N2208" s="7">
        <v>51.76</v>
      </c>
      <c r="O2208" s="8">
        <v>0</v>
      </c>
      <c r="P2208" s="7">
        <v>21.64</v>
      </c>
      <c r="Q2208" s="7">
        <f t="shared" si="272"/>
        <v>103.52</v>
      </c>
      <c r="R2208" s="7">
        <f t="shared" si="273"/>
        <v>43.28</v>
      </c>
      <c r="S2208" s="7">
        <f t="shared" si="274"/>
        <v>60.239999999999995</v>
      </c>
      <c r="T2208" s="9">
        <f t="shared" si="275"/>
        <v>0.58191653786707875</v>
      </c>
      <c r="U2208" s="10">
        <v>1</v>
      </c>
    </row>
    <row r="2209" spans="1:21" ht="15.6" x14ac:dyDescent="0.3">
      <c r="A2209" s="11">
        <v>4997</v>
      </c>
      <c r="B2209" s="12">
        <v>46322</v>
      </c>
      <c r="C2209" s="4">
        <f t="shared" si="276"/>
        <v>2026</v>
      </c>
      <c r="D2209" s="5">
        <f t="shared" si="277"/>
        <v>4</v>
      </c>
      <c r="E2209" s="4">
        <f t="shared" si="278"/>
        <v>10</v>
      </c>
      <c r="F2209" s="3" t="str">
        <f t="shared" si="279"/>
        <v>Oct</v>
      </c>
      <c r="G2209" s="13" t="s">
        <v>20</v>
      </c>
      <c r="H2209" s="13" t="s">
        <v>31</v>
      </c>
      <c r="I2209" s="13" t="s">
        <v>2</v>
      </c>
      <c r="J2209" s="13" t="s">
        <v>3</v>
      </c>
      <c r="K2209" s="13" t="s">
        <v>23</v>
      </c>
      <c r="L2209" s="13" t="s">
        <v>29</v>
      </c>
      <c r="M2209" s="14">
        <v>3</v>
      </c>
      <c r="N2209" s="15">
        <v>194.09</v>
      </c>
      <c r="O2209" s="16">
        <v>0.1</v>
      </c>
      <c r="P2209" s="15">
        <v>105.84</v>
      </c>
      <c r="Q2209" s="15">
        <f t="shared" si="272"/>
        <v>524.04300000000001</v>
      </c>
      <c r="R2209" s="15">
        <f t="shared" si="273"/>
        <v>317.52</v>
      </c>
      <c r="S2209" s="15">
        <f t="shared" si="274"/>
        <v>206.52300000000002</v>
      </c>
      <c r="T2209" s="17">
        <f t="shared" si="275"/>
        <v>0.39409552269565667</v>
      </c>
      <c r="U2209" s="18">
        <v>1</v>
      </c>
    </row>
    <row r="2210" spans="1:21" ht="15.6" x14ac:dyDescent="0.3">
      <c r="A2210" s="2">
        <v>1238</v>
      </c>
      <c r="B2210" s="3">
        <v>46323</v>
      </c>
      <c r="C2210" s="4">
        <f t="shared" si="276"/>
        <v>2026</v>
      </c>
      <c r="D2210" s="5">
        <f t="shared" si="277"/>
        <v>4</v>
      </c>
      <c r="E2210" s="4">
        <f t="shared" si="278"/>
        <v>10</v>
      </c>
      <c r="F2210" s="3" t="str">
        <f t="shared" si="279"/>
        <v>Oct</v>
      </c>
      <c r="G2210" s="4" t="s">
        <v>6</v>
      </c>
      <c r="H2210" s="4" t="s">
        <v>43</v>
      </c>
      <c r="I2210" s="4" t="s">
        <v>2</v>
      </c>
      <c r="J2210" s="4" t="s">
        <v>3</v>
      </c>
      <c r="K2210" s="4" t="s">
        <v>23</v>
      </c>
      <c r="L2210" s="4" t="s">
        <v>51</v>
      </c>
      <c r="M2210" s="6">
        <v>1</v>
      </c>
      <c r="N2210" s="7">
        <v>125.39</v>
      </c>
      <c r="O2210" s="8">
        <v>0.05</v>
      </c>
      <c r="P2210" s="7">
        <v>61.19</v>
      </c>
      <c r="Q2210" s="7">
        <f t="shared" si="272"/>
        <v>119.12049999999999</v>
      </c>
      <c r="R2210" s="7">
        <f t="shared" si="273"/>
        <v>61.19</v>
      </c>
      <c r="S2210" s="7">
        <f t="shared" si="274"/>
        <v>57.930499999999995</v>
      </c>
      <c r="T2210" s="9">
        <f t="shared" si="275"/>
        <v>0.48631847582909743</v>
      </c>
      <c r="U2210" s="10">
        <v>1</v>
      </c>
    </row>
    <row r="2211" spans="1:21" ht="15.6" x14ac:dyDescent="0.3">
      <c r="A2211" s="11">
        <v>2622</v>
      </c>
      <c r="B2211" s="12">
        <v>46323</v>
      </c>
      <c r="C2211" s="4">
        <f t="shared" si="276"/>
        <v>2026</v>
      </c>
      <c r="D2211" s="5">
        <f t="shared" si="277"/>
        <v>4</v>
      </c>
      <c r="E2211" s="4">
        <f t="shared" si="278"/>
        <v>10</v>
      </c>
      <c r="F2211" s="3" t="str">
        <f t="shared" si="279"/>
        <v>Oct</v>
      </c>
      <c r="G2211" s="13" t="s">
        <v>0</v>
      </c>
      <c r="H2211" s="13" t="s">
        <v>50</v>
      </c>
      <c r="I2211" s="13" t="s">
        <v>28</v>
      </c>
      <c r="J2211" s="13" t="s">
        <v>13</v>
      </c>
      <c r="K2211" s="13" t="s">
        <v>23</v>
      </c>
      <c r="L2211" s="13" t="s">
        <v>40</v>
      </c>
      <c r="M2211" s="14">
        <v>3</v>
      </c>
      <c r="N2211" s="15">
        <v>83.73</v>
      </c>
      <c r="O2211" s="16">
        <v>0.15</v>
      </c>
      <c r="P2211" s="15">
        <v>39.43</v>
      </c>
      <c r="Q2211" s="15">
        <f t="shared" si="272"/>
        <v>213.51149999999998</v>
      </c>
      <c r="R2211" s="15">
        <f t="shared" si="273"/>
        <v>118.28999999999999</v>
      </c>
      <c r="S2211" s="15">
        <f t="shared" si="274"/>
        <v>95.221499999999992</v>
      </c>
      <c r="T2211" s="17">
        <f t="shared" si="275"/>
        <v>0.44597831966896395</v>
      </c>
      <c r="U2211" s="18">
        <v>1</v>
      </c>
    </row>
    <row r="2212" spans="1:21" ht="15.6" x14ac:dyDescent="0.3">
      <c r="A2212" s="2">
        <v>3106</v>
      </c>
      <c r="B2212" s="3">
        <v>46323</v>
      </c>
      <c r="C2212" s="4">
        <f t="shared" si="276"/>
        <v>2026</v>
      </c>
      <c r="D2212" s="5">
        <f t="shared" si="277"/>
        <v>4</v>
      </c>
      <c r="E2212" s="4">
        <f t="shared" si="278"/>
        <v>10</v>
      </c>
      <c r="F2212" s="3" t="str">
        <f t="shared" si="279"/>
        <v>Oct</v>
      </c>
      <c r="G2212" s="4" t="s">
        <v>20</v>
      </c>
      <c r="H2212" s="4" t="s">
        <v>33</v>
      </c>
      <c r="I2212" s="4" t="s">
        <v>28</v>
      </c>
      <c r="J2212" s="4" t="s">
        <v>16</v>
      </c>
      <c r="K2212" s="4" t="s">
        <v>34</v>
      </c>
      <c r="L2212" s="4" t="s">
        <v>42</v>
      </c>
      <c r="M2212" s="6">
        <v>3</v>
      </c>
      <c r="N2212" s="7">
        <v>36.99</v>
      </c>
      <c r="O2212" s="8">
        <v>0.05</v>
      </c>
      <c r="P2212" s="7">
        <v>14.14</v>
      </c>
      <c r="Q2212" s="7">
        <f t="shared" si="272"/>
        <v>105.42149999999999</v>
      </c>
      <c r="R2212" s="7">
        <f t="shared" si="273"/>
        <v>42.42</v>
      </c>
      <c r="S2212" s="7">
        <f t="shared" si="274"/>
        <v>63.001499999999993</v>
      </c>
      <c r="T2212" s="9">
        <f t="shared" si="275"/>
        <v>0.59761528720422297</v>
      </c>
      <c r="U2212" s="10">
        <v>1</v>
      </c>
    </row>
    <row r="2213" spans="1:21" ht="15.6" x14ac:dyDescent="0.3">
      <c r="A2213" s="11">
        <v>3274</v>
      </c>
      <c r="B2213" s="12">
        <v>46323</v>
      </c>
      <c r="C2213" s="4">
        <f t="shared" si="276"/>
        <v>2026</v>
      </c>
      <c r="D2213" s="5">
        <f t="shared" si="277"/>
        <v>4</v>
      </c>
      <c r="E2213" s="4">
        <f t="shared" si="278"/>
        <v>10</v>
      </c>
      <c r="F2213" s="3" t="str">
        <f t="shared" si="279"/>
        <v>Oct</v>
      </c>
      <c r="G2213" s="13" t="s">
        <v>20</v>
      </c>
      <c r="H2213" s="13" t="s">
        <v>31</v>
      </c>
      <c r="I2213" s="13" t="s">
        <v>28</v>
      </c>
      <c r="J2213" s="13" t="s">
        <v>13</v>
      </c>
      <c r="K2213" s="13" t="s">
        <v>34</v>
      </c>
      <c r="L2213" s="13" t="s">
        <v>35</v>
      </c>
      <c r="M2213" s="14">
        <v>1</v>
      </c>
      <c r="N2213" s="15">
        <v>39.42</v>
      </c>
      <c r="O2213" s="16">
        <v>0</v>
      </c>
      <c r="P2213" s="15">
        <v>14.58</v>
      </c>
      <c r="Q2213" s="15">
        <f t="shared" si="272"/>
        <v>39.42</v>
      </c>
      <c r="R2213" s="15">
        <f t="shared" si="273"/>
        <v>14.58</v>
      </c>
      <c r="S2213" s="15">
        <f t="shared" si="274"/>
        <v>24.840000000000003</v>
      </c>
      <c r="T2213" s="17">
        <f t="shared" si="275"/>
        <v>0.63013698630136994</v>
      </c>
      <c r="U2213" s="18">
        <v>1</v>
      </c>
    </row>
    <row r="2214" spans="1:21" ht="15.6" x14ac:dyDescent="0.3">
      <c r="A2214" s="2">
        <v>3542</v>
      </c>
      <c r="B2214" s="3">
        <v>46323</v>
      </c>
      <c r="C2214" s="4">
        <f t="shared" si="276"/>
        <v>2026</v>
      </c>
      <c r="D2214" s="5">
        <f t="shared" si="277"/>
        <v>4</v>
      </c>
      <c r="E2214" s="4">
        <f t="shared" si="278"/>
        <v>10</v>
      </c>
      <c r="F2214" s="3" t="str">
        <f t="shared" si="279"/>
        <v>Oct</v>
      </c>
      <c r="G2214" s="4" t="s">
        <v>20</v>
      </c>
      <c r="H2214" s="4" t="s">
        <v>21</v>
      </c>
      <c r="I2214" s="4" t="s">
        <v>2</v>
      </c>
      <c r="J2214" s="4" t="s">
        <v>13</v>
      </c>
      <c r="K2214" s="4" t="s">
        <v>4</v>
      </c>
      <c r="L2214" s="4" t="s">
        <v>22</v>
      </c>
      <c r="M2214" s="6">
        <v>2</v>
      </c>
      <c r="N2214" s="7">
        <v>50.66</v>
      </c>
      <c r="O2214" s="8">
        <v>0</v>
      </c>
      <c r="P2214" s="7">
        <v>22.02</v>
      </c>
      <c r="Q2214" s="7">
        <f t="shared" si="272"/>
        <v>101.32</v>
      </c>
      <c r="R2214" s="7">
        <f t="shared" si="273"/>
        <v>44.04</v>
      </c>
      <c r="S2214" s="7">
        <f t="shared" si="274"/>
        <v>57.279999999999994</v>
      </c>
      <c r="T2214" s="9">
        <f t="shared" si="275"/>
        <v>0.56533754441373862</v>
      </c>
      <c r="U2214" s="10">
        <v>1</v>
      </c>
    </row>
    <row r="2215" spans="1:21" ht="15.6" x14ac:dyDescent="0.3">
      <c r="A2215" s="11">
        <v>3704</v>
      </c>
      <c r="B2215" s="12">
        <v>46323</v>
      </c>
      <c r="C2215" s="4">
        <f t="shared" si="276"/>
        <v>2026</v>
      </c>
      <c r="D2215" s="5">
        <f t="shared" si="277"/>
        <v>4</v>
      </c>
      <c r="E2215" s="4">
        <f t="shared" si="278"/>
        <v>10</v>
      </c>
      <c r="F2215" s="3" t="str">
        <f t="shared" si="279"/>
        <v>Oct</v>
      </c>
      <c r="G2215" s="13" t="s">
        <v>6</v>
      </c>
      <c r="H2215" s="13" t="s">
        <v>43</v>
      </c>
      <c r="I2215" s="13" t="s">
        <v>2</v>
      </c>
      <c r="J2215" s="13" t="s">
        <v>3</v>
      </c>
      <c r="K2215" s="13" t="s">
        <v>9</v>
      </c>
      <c r="L2215" s="13" t="s">
        <v>46</v>
      </c>
      <c r="M2215" s="14">
        <v>4</v>
      </c>
      <c r="N2215" s="15">
        <v>71.959999999999994</v>
      </c>
      <c r="O2215" s="16">
        <v>0.1</v>
      </c>
      <c r="P2215" s="15">
        <v>31.51</v>
      </c>
      <c r="Q2215" s="15">
        <f t="shared" si="272"/>
        <v>259.05599999999998</v>
      </c>
      <c r="R2215" s="15">
        <f t="shared" si="273"/>
        <v>126.04</v>
      </c>
      <c r="S2215" s="15">
        <f t="shared" si="274"/>
        <v>133.01599999999996</v>
      </c>
      <c r="T2215" s="17">
        <f t="shared" si="275"/>
        <v>0.51346427027360864</v>
      </c>
      <c r="U2215" s="18">
        <v>1</v>
      </c>
    </row>
    <row r="2216" spans="1:21" ht="15.6" x14ac:dyDescent="0.3">
      <c r="A2216" s="2">
        <v>4699</v>
      </c>
      <c r="B2216" s="3">
        <v>46323</v>
      </c>
      <c r="C2216" s="4">
        <f t="shared" si="276"/>
        <v>2026</v>
      </c>
      <c r="D2216" s="5">
        <f t="shared" si="277"/>
        <v>4</v>
      </c>
      <c r="E2216" s="4">
        <f t="shared" si="278"/>
        <v>10</v>
      </c>
      <c r="F2216" s="3" t="str">
        <f t="shared" si="279"/>
        <v>Oct</v>
      </c>
      <c r="G2216" s="4" t="s">
        <v>11</v>
      </c>
      <c r="H2216" s="4" t="s">
        <v>25</v>
      </c>
      <c r="I2216" s="4" t="s">
        <v>19</v>
      </c>
      <c r="J2216" s="4" t="s">
        <v>3</v>
      </c>
      <c r="K2216" s="4" t="s">
        <v>4</v>
      </c>
      <c r="L2216" s="4" t="s">
        <v>22</v>
      </c>
      <c r="M2216" s="6">
        <v>1</v>
      </c>
      <c r="N2216" s="7">
        <v>49.72</v>
      </c>
      <c r="O2216" s="8">
        <v>0.05</v>
      </c>
      <c r="P2216" s="7">
        <v>22.5</v>
      </c>
      <c r="Q2216" s="7">
        <f t="shared" si="272"/>
        <v>47.233999999999995</v>
      </c>
      <c r="R2216" s="7">
        <f t="shared" si="273"/>
        <v>22.5</v>
      </c>
      <c r="S2216" s="7">
        <f t="shared" si="274"/>
        <v>24.733999999999995</v>
      </c>
      <c r="T2216" s="9">
        <f t="shared" si="275"/>
        <v>0.52364821950290041</v>
      </c>
      <c r="U2216" s="10">
        <v>1</v>
      </c>
    </row>
    <row r="2217" spans="1:21" ht="15.6" x14ac:dyDescent="0.3">
      <c r="A2217" s="11">
        <v>1226</v>
      </c>
      <c r="B2217" s="12">
        <v>46324</v>
      </c>
      <c r="C2217" s="4">
        <f t="shared" si="276"/>
        <v>2026</v>
      </c>
      <c r="D2217" s="5">
        <f t="shared" si="277"/>
        <v>4</v>
      </c>
      <c r="E2217" s="4">
        <f t="shared" si="278"/>
        <v>10</v>
      </c>
      <c r="F2217" s="3" t="str">
        <f t="shared" si="279"/>
        <v>Oct</v>
      </c>
      <c r="G2217" s="13" t="s">
        <v>0</v>
      </c>
      <c r="H2217" s="13" t="s">
        <v>1</v>
      </c>
      <c r="I2217" s="13" t="s">
        <v>28</v>
      </c>
      <c r="J2217" s="13" t="s">
        <v>3</v>
      </c>
      <c r="K2217" s="13" t="s">
        <v>14</v>
      </c>
      <c r="L2217" s="13" t="s">
        <v>15</v>
      </c>
      <c r="M2217" s="14">
        <v>1</v>
      </c>
      <c r="N2217" s="15">
        <v>36.58</v>
      </c>
      <c r="O2217" s="16">
        <v>0</v>
      </c>
      <c r="P2217" s="15">
        <v>13.5</v>
      </c>
      <c r="Q2217" s="15">
        <f t="shared" si="272"/>
        <v>36.58</v>
      </c>
      <c r="R2217" s="15">
        <f t="shared" si="273"/>
        <v>13.5</v>
      </c>
      <c r="S2217" s="15">
        <f t="shared" si="274"/>
        <v>23.08</v>
      </c>
      <c r="T2217" s="17">
        <f t="shared" si="275"/>
        <v>0.63094587206123565</v>
      </c>
      <c r="U2217" s="18">
        <v>1</v>
      </c>
    </row>
    <row r="2218" spans="1:21" ht="15.6" x14ac:dyDescent="0.3">
      <c r="A2218" s="2">
        <v>1245</v>
      </c>
      <c r="B2218" s="3">
        <v>46324</v>
      </c>
      <c r="C2218" s="4">
        <f t="shared" si="276"/>
        <v>2026</v>
      </c>
      <c r="D2218" s="5">
        <f t="shared" si="277"/>
        <v>4</v>
      </c>
      <c r="E2218" s="4">
        <f t="shared" si="278"/>
        <v>10</v>
      </c>
      <c r="F2218" s="3" t="str">
        <f t="shared" si="279"/>
        <v>Oct</v>
      </c>
      <c r="G2218" s="4" t="s">
        <v>6</v>
      </c>
      <c r="H2218" s="4" t="s">
        <v>27</v>
      </c>
      <c r="I2218" s="4" t="s">
        <v>28</v>
      </c>
      <c r="J2218" s="4" t="s">
        <v>3</v>
      </c>
      <c r="K2218" s="4" t="s">
        <v>34</v>
      </c>
      <c r="L2218" s="4" t="s">
        <v>35</v>
      </c>
      <c r="M2218" s="6">
        <v>2</v>
      </c>
      <c r="N2218" s="7">
        <v>41.06</v>
      </c>
      <c r="O2218" s="8">
        <v>0.05</v>
      </c>
      <c r="P2218" s="7">
        <v>15.07</v>
      </c>
      <c r="Q2218" s="7">
        <f t="shared" si="272"/>
        <v>78.013999999999996</v>
      </c>
      <c r="R2218" s="7">
        <f t="shared" si="273"/>
        <v>30.14</v>
      </c>
      <c r="S2218" s="7">
        <f t="shared" si="274"/>
        <v>47.873999999999995</v>
      </c>
      <c r="T2218" s="9">
        <f t="shared" si="275"/>
        <v>0.6136590868305688</v>
      </c>
      <c r="U2218" s="10">
        <v>1</v>
      </c>
    </row>
    <row r="2219" spans="1:21" ht="15.6" x14ac:dyDescent="0.3">
      <c r="A2219" s="11">
        <v>1477</v>
      </c>
      <c r="B2219" s="12">
        <v>46324</v>
      </c>
      <c r="C2219" s="4">
        <f t="shared" si="276"/>
        <v>2026</v>
      </c>
      <c r="D2219" s="5">
        <f t="shared" si="277"/>
        <v>4</v>
      </c>
      <c r="E2219" s="4">
        <f t="shared" si="278"/>
        <v>10</v>
      </c>
      <c r="F2219" s="3" t="str">
        <f t="shared" si="279"/>
        <v>Oct</v>
      </c>
      <c r="G2219" s="13" t="s">
        <v>6</v>
      </c>
      <c r="H2219" s="13" t="s">
        <v>49</v>
      </c>
      <c r="I2219" s="13" t="s">
        <v>28</v>
      </c>
      <c r="J2219" s="13" t="s">
        <v>3</v>
      </c>
      <c r="K2219" s="13" t="s">
        <v>23</v>
      </c>
      <c r="L2219" s="13" t="s">
        <v>51</v>
      </c>
      <c r="M2219" s="14">
        <v>1</v>
      </c>
      <c r="N2219" s="15">
        <v>121.78</v>
      </c>
      <c r="O2219" s="16">
        <v>0.15</v>
      </c>
      <c r="P2219" s="15">
        <v>61.55</v>
      </c>
      <c r="Q2219" s="15">
        <f t="shared" si="272"/>
        <v>103.51300000000001</v>
      </c>
      <c r="R2219" s="15">
        <f t="shared" si="273"/>
        <v>61.55</v>
      </c>
      <c r="S2219" s="15">
        <f t="shared" si="274"/>
        <v>41.963000000000008</v>
      </c>
      <c r="T2219" s="17">
        <f t="shared" si="275"/>
        <v>0.40538869513974096</v>
      </c>
      <c r="U2219" s="18">
        <v>1</v>
      </c>
    </row>
    <row r="2220" spans="1:21" ht="15.6" x14ac:dyDescent="0.3">
      <c r="A2220" s="2">
        <v>1575</v>
      </c>
      <c r="B2220" s="3">
        <v>46324</v>
      </c>
      <c r="C2220" s="4">
        <f t="shared" si="276"/>
        <v>2026</v>
      </c>
      <c r="D2220" s="5">
        <f t="shared" si="277"/>
        <v>4</v>
      </c>
      <c r="E2220" s="4">
        <f t="shared" si="278"/>
        <v>10</v>
      </c>
      <c r="F2220" s="3" t="str">
        <f t="shared" si="279"/>
        <v>Oct</v>
      </c>
      <c r="G2220" s="4" t="s">
        <v>20</v>
      </c>
      <c r="H2220" s="4" t="s">
        <v>31</v>
      </c>
      <c r="I2220" s="4" t="s">
        <v>8</v>
      </c>
      <c r="J2220" s="4" t="s">
        <v>3</v>
      </c>
      <c r="K2220" s="4" t="s">
        <v>14</v>
      </c>
      <c r="L2220" s="4" t="s">
        <v>44</v>
      </c>
      <c r="M2220" s="6">
        <v>5</v>
      </c>
      <c r="N2220" s="7">
        <v>130.68</v>
      </c>
      <c r="O2220" s="8">
        <v>0.2</v>
      </c>
      <c r="P2220" s="7">
        <v>67.209999999999994</v>
      </c>
      <c r="Q2220" s="7">
        <f t="shared" si="272"/>
        <v>522.72000000000014</v>
      </c>
      <c r="R2220" s="7">
        <f t="shared" si="273"/>
        <v>336.04999999999995</v>
      </c>
      <c r="S2220" s="7">
        <f t="shared" si="274"/>
        <v>186.67000000000019</v>
      </c>
      <c r="T2220" s="9">
        <f t="shared" si="275"/>
        <v>0.35711279461279488</v>
      </c>
      <c r="U2220" s="10">
        <v>1</v>
      </c>
    </row>
    <row r="2221" spans="1:21" ht="15.6" x14ac:dyDescent="0.3">
      <c r="A2221" s="11">
        <v>2830</v>
      </c>
      <c r="B2221" s="12">
        <v>46324</v>
      </c>
      <c r="C2221" s="4">
        <f t="shared" si="276"/>
        <v>2026</v>
      </c>
      <c r="D2221" s="5">
        <f t="shared" si="277"/>
        <v>4</v>
      </c>
      <c r="E2221" s="4">
        <f t="shared" si="278"/>
        <v>10</v>
      </c>
      <c r="F2221" s="3" t="str">
        <f t="shared" si="279"/>
        <v>Oct</v>
      </c>
      <c r="G2221" s="13" t="s">
        <v>11</v>
      </c>
      <c r="H2221" s="13" t="s">
        <v>12</v>
      </c>
      <c r="I2221" s="13" t="s">
        <v>2</v>
      </c>
      <c r="J2221" s="13" t="s">
        <v>13</v>
      </c>
      <c r="K2221" s="13" t="s">
        <v>14</v>
      </c>
      <c r="L2221" s="13" t="s">
        <v>48</v>
      </c>
      <c r="M2221" s="14">
        <v>1</v>
      </c>
      <c r="N2221" s="15">
        <v>161.94999999999999</v>
      </c>
      <c r="O2221" s="16">
        <v>0</v>
      </c>
      <c r="P2221" s="15">
        <v>86.61</v>
      </c>
      <c r="Q2221" s="15">
        <f t="shared" si="272"/>
        <v>161.94999999999999</v>
      </c>
      <c r="R2221" s="15">
        <f t="shared" si="273"/>
        <v>86.61</v>
      </c>
      <c r="S2221" s="15">
        <f t="shared" si="274"/>
        <v>75.339999999999989</v>
      </c>
      <c r="T2221" s="17">
        <f t="shared" si="275"/>
        <v>0.46520531028095086</v>
      </c>
      <c r="U2221" s="18">
        <v>1</v>
      </c>
    </row>
    <row r="2222" spans="1:21" ht="15.6" x14ac:dyDescent="0.3">
      <c r="A2222" s="2">
        <v>2884</v>
      </c>
      <c r="B2222" s="3">
        <v>46324</v>
      </c>
      <c r="C2222" s="4">
        <f t="shared" si="276"/>
        <v>2026</v>
      </c>
      <c r="D2222" s="5">
        <f t="shared" si="277"/>
        <v>4</v>
      </c>
      <c r="E2222" s="4">
        <f t="shared" si="278"/>
        <v>10</v>
      </c>
      <c r="F2222" s="3" t="str">
        <f t="shared" si="279"/>
        <v>Oct</v>
      </c>
      <c r="G2222" s="4" t="s">
        <v>0</v>
      </c>
      <c r="H2222" s="4" t="s">
        <v>50</v>
      </c>
      <c r="I2222" s="4" t="s">
        <v>19</v>
      </c>
      <c r="J2222" s="4" t="s">
        <v>3</v>
      </c>
      <c r="K2222" s="4" t="s">
        <v>4</v>
      </c>
      <c r="L2222" s="4" t="s">
        <v>5</v>
      </c>
      <c r="M2222" s="6">
        <v>2</v>
      </c>
      <c r="N2222" s="7">
        <v>83.6</v>
      </c>
      <c r="O2222" s="8">
        <v>0</v>
      </c>
      <c r="P2222" s="7">
        <v>43.01</v>
      </c>
      <c r="Q2222" s="7">
        <f t="shared" si="272"/>
        <v>167.2</v>
      </c>
      <c r="R2222" s="7">
        <f t="shared" si="273"/>
        <v>86.02</v>
      </c>
      <c r="S2222" s="7">
        <f t="shared" si="274"/>
        <v>81.179999999999993</v>
      </c>
      <c r="T2222" s="9">
        <f t="shared" si="275"/>
        <v>0.48552631578947369</v>
      </c>
      <c r="U2222" s="10">
        <v>1</v>
      </c>
    </row>
    <row r="2223" spans="1:21" ht="15.6" x14ac:dyDescent="0.3">
      <c r="A2223" s="11">
        <v>3093</v>
      </c>
      <c r="B2223" s="12">
        <v>46324</v>
      </c>
      <c r="C2223" s="4">
        <f t="shared" si="276"/>
        <v>2026</v>
      </c>
      <c r="D2223" s="5">
        <f t="shared" si="277"/>
        <v>4</v>
      </c>
      <c r="E2223" s="4">
        <f t="shared" si="278"/>
        <v>10</v>
      </c>
      <c r="F2223" s="3" t="str">
        <f t="shared" si="279"/>
        <v>Oct</v>
      </c>
      <c r="G2223" s="13" t="s">
        <v>20</v>
      </c>
      <c r="H2223" s="13" t="s">
        <v>21</v>
      </c>
      <c r="I2223" s="13" t="s">
        <v>8</v>
      </c>
      <c r="J2223" s="13" t="s">
        <v>16</v>
      </c>
      <c r="K2223" s="13" t="s">
        <v>23</v>
      </c>
      <c r="L2223" s="13" t="s">
        <v>29</v>
      </c>
      <c r="M2223" s="14">
        <v>3</v>
      </c>
      <c r="N2223" s="15">
        <v>194.19</v>
      </c>
      <c r="O2223" s="16">
        <v>0.15</v>
      </c>
      <c r="P2223" s="15">
        <v>104.22</v>
      </c>
      <c r="Q2223" s="15">
        <f t="shared" si="272"/>
        <v>495.18449999999996</v>
      </c>
      <c r="R2223" s="15">
        <f t="shared" si="273"/>
        <v>312.65999999999997</v>
      </c>
      <c r="S2223" s="15">
        <f t="shared" si="274"/>
        <v>182.52449999999999</v>
      </c>
      <c r="T2223" s="17">
        <f t="shared" si="275"/>
        <v>0.36859897674503139</v>
      </c>
      <c r="U2223" s="18">
        <v>1</v>
      </c>
    </row>
    <row r="2224" spans="1:21" ht="15.6" x14ac:dyDescent="0.3">
      <c r="A2224" s="2">
        <v>3613</v>
      </c>
      <c r="B2224" s="3">
        <v>46324</v>
      </c>
      <c r="C2224" s="4">
        <f t="shared" si="276"/>
        <v>2026</v>
      </c>
      <c r="D2224" s="5">
        <f t="shared" si="277"/>
        <v>4</v>
      </c>
      <c r="E2224" s="4">
        <f t="shared" si="278"/>
        <v>10</v>
      </c>
      <c r="F2224" s="3" t="str">
        <f t="shared" si="279"/>
        <v>Oct</v>
      </c>
      <c r="G2224" s="4" t="s">
        <v>6</v>
      </c>
      <c r="H2224" s="4" t="s">
        <v>43</v>
      </c>
      <c r="I2224" s="4" t="s">
        <v>2</v>
      </c>
      <c r="J2224" s="4" t="s">
        <v>3</v>
      </c>
      <c r="K2224" s="4" t="s">
        <v>14</v>
      </c>
      <c r="L2224" s="4" t="s">
        <v>48</v>
      </c>
      <c r="M2224" s="6">
        <v>3</v>
      </c>
      <c r="N2224" s="7">
        <v>167.41</v>
      </c>
      <c r="O2224" s="8">
        <v>0</v>
      </c>
      <c r="P2224" s="7">
        <v>85.33</v>
      </c>
      <c r="Q2224" s="7">
        <f t="shared" si="272"/>
        <v>502.23</v>
      </c>
      <c r="R2224" s="7">
        <f t="shared" si="273"/>
        <v>255.99</v>
      </c>
      <c r="S2224" s="7">
        <f t="shared" si="274"/>
        <v>246.24</v>
      </c>
      <c r="T2224" s="9">
        <f t="shared" si="275"/>
        <v>0.49029329191804549</v>
      </c>
      <c r="U2224" s="10">
        <v>1</v>
      </c>
    </row>
    <row r="2225" spans="1:21" ht="15.6" x14ac:dyDescent="0.3">
      <c r="A2225" s="11">
        <v>4496</v>
      </c>
      <c r="B2225" s="12">
        <v>46324</v>
      </c>
      <c r="C2225" s="4">
        <f t="shared" si="276"/>
        <v>2026</v>
      </c>
      <c r="D2225" s="5">
        <f t="shared" si="277"/>
        <v>4</v>
      </c>
      <c r="E2225" s="4">
        <f t="shared" si="278"/>
        <v>10</v>
      </c>
      <c r="F2225" s="3" t="str">
        <f t="shared" si="279"/>
        <v>Oct</v>
      </c>
      <c r="G2225" s="13" t="s">
        <v>20</v>
      </c>
      <c r="H2225" s="13" t="s">
        <v>33</v>
      </c>
      <c r="I2225" s="13" t="s">
        <v>2</v>
      </c>
      <c r="J2225" s="13" t="s">
        <v>3</v>
      </c>
      <c r="K2225" s="13" t="s">
        <v>34</v>
      </c>
      <c r="L2225" s="13" t="s">
        <v>35</v>
      </c>
      <c r="M2225" s="14">
        <v>2</v>
      </c>
      <c r="N2225" s="15">
        <v>40.83</v>
      </c>
      <c r="O2225" s="16">
        <v>0.1</v>
      </c>
      <c r="P2225" s="15">
        <v>14.91</v>
      </c>
      <c r="Q2225" s="15">
        <f t="shared" si="272"/>
        <v>73.494</v>
      </c>
      <c r="R2225" s="15">
        <f t="shared" si="273"/>
        <v>29.82</v>
      </c>
      <c r="S2225" s="15">
        <f t="shared" si="274"/>
        <v>43.673999999999999</v>
      </c>
      <c r="T2225" s="17">
        <f t="shared" si="275"/>
        <v>0.59425259204833047</v>
      </c>
      <c r="U2225" s="18">
        <v>1</v>
      </c>
    </row>
    <row r="2226" spans="1:21" ht="15.6" x14ac:dyDescent="0.3">
      <c r="A2226" s="2">
        <v>5194</v>
      </c>
      <c r="B2226" s="3">
        <v>46324</v>
      </c>
      <c r="C2226" s="4">
        <f t="shared" si="276"/>
        <v>2026</v>
      </c>
      <c r="D2226" s="5">
        <f t="shared" si="277"/>
        <v>4</v>
      </c>
      <c r="E2226" s="4">
        <f t="shared" si="278"/>
        <v>10</v>
      </c>
      <c r="F2226" s="3" t="str">
        <f t="shared" si="279"/>
        <v>Oct</v>
      </c>
      <c r="G2226" s="4" t="s">
        <v>0</v>
      </c>
      <c r="H2226" s="4" t="s">
        <v>36</v>
      </c>
      <c r="I2226" s="4" t="s">
        <v>8</v>
      </c>
      <c r="J2226" s="4" t="s">
        <v>16</v>
      </c>
      <c r="K2226" s="4" t="s">
        <v>23</v>
      </c>
      <c r="L2226" s="4" t="s">
        <v>40</v>
      </c>
      <c r="M2226" s="6">
        <v>12</v>
      </c>
      <c r="N2226" s="7">
        <v>80.84</v>
      </c>
      <c r="O2226" s="8">
        <v>0.1</v>
      </c>
      <c r="P2226" s="7">
        <v>38.39</v>
      </c>
      <c r="Q2226" s="7">
        <f t="shared" si="272"/>
        <v>873.072</v>
      </c>
      <c r="R2226" s="7">
        <f t="shared" si="273"/>
        <v>460.68</v>
      </c>
      <c r="S2226" s="7">
        <f t="shared" si="274"/>
        <v>412.392</v>
      </c>
      <c r="T2226" s="9">
        <f t="shared" si="275"/>
        <v>0.4723459233602727</v>
      </c>
      <c r="U2226" s="10">
        <v>1</v>
      </c>
    </row>
    <row r="2227" spans="1:21" ht="15.6" x14ac:dyDescent="0.3">
      <c r="A2227" s="11">
        <v>339</v>
      </c>
      <c r="B2227" s="12">
        <v>46325</v>
      </c>
      <c r="C2227" s="4">
        <f t="shared" si="276"/>
        <v>2026</v>
      </c>
      <c r="D2227" s="5">
        <f t="shared" si="277"/>
        <v>4</v>
      </c>
      <c r="E2227" s="4">
        <f t="shared" si="278"/>
        <v>10</v>
      </c>
      <c r="F2227" s="3" t="str">
        <f t="shared" si="279"/>
        <v>Oct</v>
      </c>
      <c r="G2227" s="13" t="s">
        <v>20</v>
      </c>
      <c r="H2227" s="13" t="s">
        <v>47</v>
      </c>
      <c r="I2227" s="13" t="s">
        <v>2</v>
      </c>
      <c r="J2227" s="13" t="s">
        <v>3</v>
      </c>
      <c r="K2227" s="13" t="s">
        <v>4</v>
      </c>
      <c r="L2227" s="13" t="s">
        <v>26</v>
      </c>
      <c r="M2227" s="14">
        <v>1</v>
      </c>
      <c r="N2227" s="15">
        <v>39.65</v>
      </c>
      <c r="O2227" s="16">
        <v>0</v>
      </c>
      <c r="P2227" s="15">
        <v>16.38</v>
      </c>
      <c r="Q2227" s="15">
        <f t="shared" si="272"/>
        <v>39.65</v>
      </c>
      <c r="R2227" s="15">
        <f t="shared" si="273"/>
        <v>16.38</v>
      </c>
      <c r="S2227" s="15">
        <f t="shared" si="274"/>
        <v>23.27</v>
      </c>
      <c r="T2227" s="17">
        <f t="shared" si="275"/>
        <v>0.58688524590163937</v>
      </c>
      <c r="U2227" s="18">
        <v>1</v>
      </c>
    </row>
    <row r="2228" spans="1:21" ht="15.6" x14ac:dyDescent="0.3">
      <c r="A2228" s="2">
        <v>1199</v>
      </c>
      <c r="B2228" s="3">
        <v>46325</v>
      </c>
      <c r="C2228" s="4">
        <f t="shared" si="276"/>
        <v>2026</v>
      </c>
      <c r="D2228" s="5">
        <f t="shared" si="277"/>
        <v>4</v>
      </c>
      <c r="E2228" s="4">
        <f t="shared" si="278"/>
        <v>10</v>
      </c>
      <c r="F2228" s="3" t="str">
        <f t="shared" si="279"/>
        <v>Oct</v>
      </c>
      <c r="G2228" s="4" t="s">
        <v>6</v>
      </c>
      <c r="H2228" s="4" t="s">
        <v>43</v>
      </c>
      <c r="I2228" s="4" t="s">
        <v>2</v>
      </c>
      <c r="J2228" s="4" t="s">
        <v>13</v>
      </c>
      <c r="K2228" s="4" t="s">
        <v>4</v>
      </c>
      <c r="L2228" s="4" t="s">
        <v>30</v>
      </c>
      <c r="M2228" s="6">
        <v>1</v>
      </c>
      <c r="N2228" s="7">
        <v>102.47</v>
      </c>
      <c r="O2228" s="8">
        <v>0.1</v>
      </c>
      <c r="P2228" s="7">
        <v>49.75</v>
      </c>
      <c r="Q2228" s="7">
        <f t="shared" si="272"/>
        <v>92.222999999999999</v>
      </c>
      <c r="R2228" s="7">
        <f t="shared" si="273"/>
        <v>49.75</v>
      </c>
      <c r="S2228" s="7">
        <f t="shared" si="274"/>
        <v>42.472999999999999</v>
      </c>
      <c r="T2228" s="9">
        <f t="shared" si="275"/>
        <v>0.46054671828068922</v>
      </c>
      <c r="U2228" s="10">
        <v>1</v>
      </c>
    </row>
    <row r="2229" spans="1:21" ht="15.6" x14ac:dyDescent="0.3">
      <c r="A2229" s="11">
        <v>1253</v>
      </c>
      <c r="B2229" s="12">
        <v>46325</v>
      </c>
      <c r="C2229" s="4">
        <f t="shared" si="276"/>
        <v>2026</v>
      </c>
      <c r="D2229" s="5">
        <f t="shared" si="277"/>
        <v>4</v>
      </c>
      <c r="E2229" s="4">
        <f t="shared" si="278"/>
        <v>10</v>
      </c>
      <c r="F2229" s="3" t="str">
        <f t="shared" si="279"/>
        <v>Oct</v>
      </c>
      <c r="G2229" s="13" t="s">
        <v>20</v>
      </c>
      <c r="H2229" s="13" t="s">
        <v>47</v>
      </c>
      <c r="I2229" s="13" t="s">
        <v>19</v>
      </c>
      <c r="J2229" s="13" t="s">
        <v>16</v>
      </c>
      <c r="K2229" s="13" t="s">
        <v>34</v>
      </c>
      <c r="L2229" s="13" t="s">
        <v>35</v>
      </c>
      <c r="M2229" s="14">
        <v>2</v>
      </c>
      <c r="N2229" s="15">
        <v>40.43</v>
      </c>
      <c r="O2229" s="16">
        <v>0</v>
      </c>
      <c r="P2229" s="15">
        <v>14.88</v>
      </c>
      <c r="Q2229" s="15">
        <f t="shared" si="272"/>
        <v>80.86</v>
      </c>
      <c r="R2229" s="15">
        <f t="shared" si="273"/>
        <v>29.76</v>
      </c>
      <c r="S2229" s="15">
        <f t="shared" si="274"/>
        <v>51.099999999999994</v>
      </c>
      <c r="T2229" s="17">
        <f t="shared" si="275"/>
        <v>0.63195646796932969</v>
      </c>
      <c r="U2229" s="18">
        <v>1</v>
      </c>
    </row>
    <row r="2230" spans="1:21" ht="15.6" x14ac:dyDescent="0.3">
      <c r="A2230" s="2">
        <v>1407</v>
      </c>
      <c r="B2230" s="3">
        <v>46325</v>
      </c>
      <c r="C2230" s="4">
        <f t="shared" si="276"/>
        <v>2026</v>
      </c>
      <c r="D2230" s="5">
        <f t="shared" si="277"/>
        <v>4</v>
      </c>
      <c r="E2230" s="4">
        <f t="shared" si="278"/>
        <v>10</v>
      </c>
      <c r="F2230" s="3" t="str">
        <f t="shared" si="279"/>
        <v>Oct</v>
      </c>
      <c r="G2230" s="4" t="s">
        <v>20</v>
      </c>
      <c r="H2230" s="4" t="s">
        <v>33</v>
      </c>
      <c r="I2230" s="4" t="s">
        <v>19</v>
      </c>
      <c r="J2230" s="4" t="s">
        <v>16</v>
      </c>
      <c r="K2230" s="4" t="s">
        <v>14</v>
      </c>
      <c r="L2230" s="4" t="s">
        <v>15</v>
      </c>
      <c r="M2230" s="6">
        <v>2</v>
      </c>
      <c r="N2230" s="7">
        <v>35.880000000000003</v>
      </c>
      <c r="O2230" s="8">
        <v>0.05</v>
      </c>
      <c r="P2230" s="7">
        <v>13.52</v>
      </c>
      <c r="Q2230" s="7">
        <f t="shared" si="272"/>
        <v>68.171999999999997</v>
      </c>
      <c r="R2230" s="7">
        <f t="shared" si="273"/>
        <v>27.04</v>
      </c>
      <c r="S2230" s="7">
        <f t="shared" si="274"/>
        <v>41.131999999999998</v>
      </c>
      <c r="T2230" s="9">
        <f t="shared" si="275"/>
        <v>0.60335621662852779</v>
      </c>
      <c r="U2230" s="10">
        <v>1</v>
      </c>
    </row>
    <row r="2231" spans="1:21" ht="15.6" x14ac:dyDescent="0.3">
      <c r="A2231" s="11">
        <v>2532</v>
      </c>
      <c r="B2231" s="12">
        <v>46325</v>
      </c>
      <c r="C2231" s="4">
        <f t="shared" si="276"/>
        <v>2026</v>
      </c>
      <c r="D2231" s="5">
        <f t="shared" si="277"/>
        <v>4</v>
      </c>
      <c r="E2231" s="4">
        <f t="shared" si="278"/>
        <v>10</v>
      </c>
      <c r="F2231" s="3" t="str">
        <f t="shared" si="279"/>
        <v>Oct</v>
      </c>
      <c r="G2231" s="13" t="s">
        <v>0</v>
      </c>
      <c r="H2231" s="13" t="s">
        <v>50</v>
      </c>
      <c r="I2231" s="13" t="s">
        <v>28</v>
      </c>
      <c r="J2231" s="13" t="s">
        <v>13</v>
      </c>
      <c r="K2231" s="13" t="s">
        <v>4</v>
      </c>
      <c r="L2231" s="13" t="s">
        <v>5</v>
      </c>
      <c r="M2231" s="14">
        <v>1</v>
      </c>
      <c r="N2231" s="15">
        <v>80.400000000000006</v>
      </c>
      <c r="O2231" s="16">
        <v>0</v>
      </c>
      <c r="P2231" s="15">
        <v>43.34</v>
      </c>
      <c r="Q2231" s="15">
        <f t="shared" si="272"/>
        <v>80.400000000000006</v>
      </c>
      <c r="R2231" s="15">
        <f t="shared" si="273"/>
        <v>43.34</v>
      </c>
      <c r="S2231" s="15">
        <f t="shared" si="274"/>
        <v>37.06</v>
      </c>
      <c r="T2231" s="17">
        <f t="shared" si="275"/>
        <v>0.46094527363184079</v>
      </c>
      <c r="U2231" s="18">
        <v>1</v>
      </c>
    </row>
    <row r="2232" spans="1:21" ht="15.6" x14ac:dyDescent="0.3">
      <c r="A2232" s="2">
        <v>307</v>
      </c>
      <c r="B2232" s="3">
        <v>46326</v>
      </c>
      <c r="C2232" s="4">
        <f t="shared" si="276"/>
        <v>2026</v>
      </c>
      <c r="D2232" s="5">
        <f t="shared" si="277"/>
        <v>4</v>
      </c>
      <c r="E2232" s="4">
        <f t="shared" si="278"/>
        <v>10</v>
      </c>
      <c r="F2232" s="3" t="str">
        <f t="shared" si="279"/>
        <v>Oct</v>
      </c>
      <c r="G2232" s="4" t="s">
        <v>20</v>
      </c>
      <c r="H2232" s="4" t="s">
        <v>33</v>
      </c>
      <c r="I2232" s="4" t="s">
        <v>2</v>
      </c>
      <c r="J2232" s="4" t="s">
        <v>3</v>
      </c>
      <c r="K2232" s="4" t="s">
        <v>34</v>
      </c>
      <c r="L2232" s="4" t="s">
        <v>42</v>
      </c>
      <c r="M2232" s="6">
        <v>1</v>
      </c>
      <c r="N2232" s="7">
        <v>37.08</v>
      </c>
      <c r="O2232" s="8">
        <v>0</v>
      </c>
      <c r="P2232" s="7">
        <v>13.62</v>
      </c>
      <c r="Q2232" s="7">
        <f t="shared" si="272"/>
        <v>37.08</v>
      </c>
      <c r="R2232" s="7">
        <f t="shared" si="273"/>
        <v>13.62</v>
      </c>
      <c r="S2232" s="7">
        <f t="shared" si="274"/>
        <v>23.46</v>
      </c>
      <c r="T2232" s="9">
        <f t="shared" si="275"/>
        <v>0.63268608414239491</v>
      </c>
      <c r="U2232" s="10">
        <v>1</v>
      </c>
    </row>
    <row r="2233" spans="1:21" ht="15.6" x14ac:dyDescent="0.3">
      <c r="A2233" s="11">
        <v>3257</v>
      </c>
      <c r="B2233" s="12">
        <v>46326</v>
      </c>
      <c r="C2233" s="4">
        <f t="shared" si="276"/>
        <v>2026</v>
      </c>
      <c r="D2233" s="5">
        <f t="shared" si="277"/>
        <v>4</v>
      </c>
      <c r="E2233" s="4">
        <f t="shared" si="278"/>
        <v>10</v>
      </c>
      <c r="F2233" s="3" t="str">
        <f t="shared" si="279"/>
        <v>Oct</v>
      </c>
      <c r="G2233" s="13" t="s">
        <v>20</v>
      </c>
      <c r="H2233" s="13" t="s">
        <v>21</v>
      </c>
      <c r="I2233" s="13" t="s">
        <v>19</v>
      </c>
      <c r="J2233" s="13" t="s">
        <v>13</v>
      </c>
      <c r="K2233" s="13" t="s">
        <v>14</v>
      </c>
      <c r="L2233" s="13" t="s">
        <v>48</v>
      </c>
      <c r="M2233" s="14">
        <v>6</v>
      </c>
      <c r="N2233" s="15">
        <v>165.92</v>
      </c>
      <c r="O2233" s="16">
        <v>0</v>
      </c>
      <c r="P2233" s="15">
        <v>87.55</v>
      </c>
      <c r="Q2233" s="15">
        <f t="shared" si="272"/>
        <v>995.52</v>
      </c>
      <c r="R2233" s="15">
        <f t="shared" si="273"/>
        <v>525.29999999999995</v>
      </c>
      <c r="S2233" s="15">
        <f t="shared" si="274"/>
        <v>470.22</v>
      </c>
      <c r="T2233" s="17">
        <f t="shared" si="275"/>
        <v>0.4723360655737705</v>
      </c>
      <c r="U2233" s="18">
        <v>1</v>
      </c>
    </row>
    <row r="2234" spans="1:21" ht="15.6" x14ac:dyDescent="0.3">
      <c r="A2234" s="2">
        <v>3739</v>
      </c>
      <c r="B2234" s="3">
        <v>46326</v>
      </c>
      <c r="C2234" s="4">
        <f t="shared" si="276"/>
        <v>2026</v>
      </c>
      <c r="D2234" s="5">
        <f t="shared" si="277"/>
        <v>4</v>
      </c>
      <c r="E2234" s="4">
        <f t="shared" si="278"/>
        <v>10</v>
      </c>
      <c r="F2234" s="3" t="str">
        <f t="shared" si="279"/>
        <v>Oct</v>
      </c>
      <c r="G2234" s="4" t="s">
        <v>6</v>
      </c>
      <c r="H2234" s="4" t="s">
        <v>43</v>
      </c>
      <c r="I2234" s="4" t="s">
        <v>28</v>
      </c>
      <c r="J2234" s="4" t="s">
        <v>13</v>
      </c>
      <c r="K2234" s="4" t="s">
        <v>14</v>
      </c>
      <c r="L2234" s="4" t="s">
        <v>44</v>
      </c>
      <c r="M2234" s="6">
        <v>1</v>
      </c>
      <c r="N2234" s="7">
        <v>135.19</v>
      </c>
      <c r="O2234" s="8">
        <v>0</v>
      </c>
      <c r="P2234" s="7">
        <v>68.319999999999993</v>
      </c>
      <c r="Q2234" s="7">
        <f t="shared" si="272"/>
        <v>135.19</v>
      </c>
      <c r="R2234" s="7">
        <f t="shared" si="273"/>
        <v>68.319999999999993</v>
      </c>
      <c r="S2234" s="7">
        <f t="shared" si="274"/>
        <v>66.87</v>
      </c>
      <c r="T2234" s="9">
        <f t="shared" si="275"/>
        <v>0.49463717730601381</v>
      </c>
      <c r="U2234" s="10">
        <v>1</v>
      </c>
    </row>
    <row r="2235" spans="1:21" ht="15.6" x14ac:dyDescent="0.3">
      <c r="A2235" s="11">
        <v>77</v>
      </c>
      <c r="B2235" s="12">
        <v>46327</v>
      </c>
      <c r="C2235" s="4">
        <f t="shared" si="276"/>
        <v>2026</v>
      </c>
      <c r="D2235" s="5">
        <f t="shared" si="277"/>
        <v>4</v>
      </c>
      <c r="E2235" s="4">
        <f t="shared" si="278"/>
        <v>11</v>
      </c>
      <c r="F2235" s="3" t="str">
        <f t="shared" si="279"/>
        <v>Nov</v>
      </c>
      <c r="G2235" s="13" t="s">
        <v>6</v>
      </c>
      <c r="H2235" s="13" t="s">
        <v>41</v>
      </c>
      <c r="I2235" s="13" t="s">
        <v>2</v>
      </c>
      <c r="J2235" s="13" t="s">
        <v>13</v>
      </c>
      <c r="K2235" s="13" t="s">
        <v>14</v>
      </c>
      <c r="L2235" s="13" t="s">
        <v>44</v>
      </c>
      <c r="M2235" s="14">
        <v>2</v>
      </c>
      <c r="N2235" s="15">
        <v>133.96</v>
      </c>
      <c r="O2235" s="16">
        <v>0.1</v>
      </c>
      <c r="P2235" s="15">
        <v>65.44</v>
      </c>
      <c r="Q2235" s="15">
        <f t="shared" si="272"/>
        <v>241.12800000000001</v>
      </c>
      <c r="R2235" s="15">
        <f t="shared" si="273"/>
        <v>130.88</v>
      </c>
      <c r="S2235" s="15">
        <f t="shared" si="274"/>
        <v>110.24800000000002</v>
      </c>
      <c r="T2235" s="17">
        <f t="shared" si="275"/>
        <v>0.4572177432732823</v>
      </c>
      <c r="U2235" s="18">
        <v>1</v>
      </c>
    </row>
    <row r="2236" spans="1:21" ht="15.6" x14ac:dyDescent="0.3">
      <c r="A2236" s="2">
        <v>461</v>
      </c>
      <c r="B2236" s="3">
        <v>46327</v>
      </c>
      <c r="C2236" s="4">
        <f t="shared" si="276"/>
        <v>2026</v>
      </c>
      <c r="D2236" s="5">
        <f t="shared" si="277"/>
        <v>4</v>
      </c>
      <c r="E2236" s="4">
        <f t="shared" si="278"/>
        <v>11</v>
      </c>
      <c r="F2236" s="3" t="str">
        <f t="shared" si="279"/>
        <v>Nov</v>
      </c>
      <c r="G2236" s="4" t="s">
        <v>6</v>
      </c>
      <c r="H2236" s="4" t="s">
        <v>41</v>
      </c>
      <c r="I2236" s="4" t="s">
        <v>28</v>
      </c>
      <c r="J2236" s="4" t="s">
        <v>16</v>
      </c>
      <c r="K2236" s="4" t="s">
        <v>4</v>
      </c>
      <c r="L2236" s="4" t="s">
        <v>22</v>
      </c>
      <c r="M2236" s="6">
        <v>3</v>
      </c>
      <c r="N2236" s="7">
        <v>51.67</v>
      </c>
      <c r="O2236" s="8">
        <v>0.05</v>
      </c>
      <c r="P2236" s="7">
        <v>22.8</v>
      </c>
      <c r="Q2236" s="7">
        <f t="shared" si="272"/>
        <v>147.25949999999997</v>
      </c>
      <c r="R2236" s="7">
        <f t="shared" si="273"/>
        <v>68.400000000000006</v>
      </c>
      <c r="S2236" s="7">
        <f t="shared" si="274"/>
        <v>78.859499999999969</v>
      </c>
      <c r="T2236" s="9">
        <f t="shared" si="275"/>
        <v>0.53551383781691497</v>
      </c>
      <c r="U2236" s="10">
        <v>1</v>
      </c>
    </row>
    <row r="2237" spans="1:21" ht="15.6" x14ac:dyDescent="0.3">
      <c r="A2237" s="11">
        <v>732</v>
      </c>
      <c r="B2237" s="12">
        <v>46327</v>
      </c>
      <c r="C2237" s="4">
        <f t="shared" si="276"/>
        <v>2026</v>
      </c>
      <c r="D2237" s="5">
        <f t="shared" si="277"/>
        <v>4</v>
      </c>
      <c r="E2237" s="4">
        <f t="shared" si="278"/>
        <v>11</v>
      </c>
      <c r="F2237" s="3" t="str">
        <f t="shared" si="279"/>
        <v>Nov</v>
      </c>
      <c r="G2237" s="13" t="s">
        <v>6</v>
      </c>
      <c r="H2237" s="13" t="s">
        <v>7</v>
      </c>
      <c r="I2237" s="13" t="s">
        <v>28</v>
      </c>
      <c r="J2237" s="13" t="s">
        <v>3</v>
      </c>
      <c r="K2237" s="13" t="s">
        <v>9</v>
      </c>
      <c r="L2237" s="13" t="s">
        <v>37</v>
      </c>
      <c r="M2237" s="14">
        <v>1</v>
      </c>
      <c r="N2237" s="15">
        <v>150.46</v>
      </c>
      <c r="O2237" s="16">
        <v>0.15</v>
      </c>
      <c r="P2237" s="15">
        <v>78.39</v>
      </c>
      <c r="Q2237" s="15">
        <f t="shared" si="272"/>
        <v>127.89100000000001</v>
      </c>
      <c r="R2237" s="15">
        <f t="shared" si="273"/>
        <v>78.39</v>
      </c>
      <c r="S2237" s="15">
        <f t="shared" si="274"/>
        <v>49.501000000000005</v>
      </c>
      <c r="T2237" s="17">
        <f t="shared" si="275"/>
        <v>0.38705616501552104</v>
      </c>
      <c r="U2237" s="18">
        <v>1</v>
      </c>
    </row>
    <row r="2238" spans="1:21" ht="15.6" x14ac:dyDescent="0.3">
      <c r="A2238" s="2">
        <v>919</v>
      </c>
      <c r="B2238" s="3">
        <v>46327</v>
      </c>
      <c r="C2238" s="4">
        <f t="shared" si="276"/>
        <v>2026</v>
      </c>
      <c r="D2238" s="5">
        <f t="shared" si="277"/>
        <v>4</v>
      </c>
      <c r="E2238" s="4">
        <f t="shared" si="278"/>
        <v>11</v>
      </c>
      <c r="F2238" s="3" t="str">
        <f t="shared" si="279"/>
        <v>Nov</v>
      </c>
      <c r="G2238" s="4" t="s">
        <v>20</v>
      </c>
      <c r="H2238" s="4" t="s">
        <v>47</v>
      </c>
      <c r="I2238" s="4" t="s">
        <v>2</v>
      </c>
      <c r="J2238" s="4" t="s">
        <v>13</v>
      </c>
      <c r="K2238" s="4" t="s">
        <v>4</v>
      </c>
      <c r="L2238" s="4" t="s">
        <v>30</v>
      </c>
      <c r="M2238" s="6">
        <v>1</v>
      </c>
      <c r="N2238" s="7">
        <v>103.53</v>
      </c>
      <c r="O2238" s="8">
        <v>0.1</v>
      </c>
      <c r="P2238" s="7">
        <v>51.75</v>
      </c>
      <c r="Q2238" s="7">
        <f t="shared" si="272"/>
        <v>93.177000000000007</v>
      </c>
      <c r="R2238" s="7">
        <f t="shared" si="273"/>
        <v>51.75</v>
      </c>
      <c r="S2238" s="7">
        <f t="shared" si="274"/>
        <v>41.427000000000007</v>
      </c>
      <c r="T2238" s="9">
        <f t="shared" si="275"/>
        <v>0.4446054283782479</v>
      </c>
      <c r="U2238" s="10">
        <v>1</v>
      </c>
    </row>
    <row r="2239" spans="1:21" ht="15.6" x14ac:dyDescent="0.3">
      <c r="A2239" s="11">
        <v>949</v>
      </c>
      <c r="B2239" s="12">
        <v>46327</v>
      </c>
      <c r="C2239" s="4">
        <f t="shared" si="276"/>
        <v>2026</v>
      </c>
      <c r="D2239" s="5">
        <f t="shared" si="277"/>
        <v>4</v>
      </c>
      <c r="E2239" s="4">
        <f t="shared" si="278"/>
        <v>11</v>
      </c>
      <c r="F2239" s="3" t="str">
        <f t="shared" si="279"/>
        <v>Nov</v>
      </c>
      <c r="G2239" s="13" t="s">
        <v>11</v>
      </c>
      <c r="H2239" s="13" t="s">
        <v>12</v>
      </c>
      <c r="I2239" s="13" t="s">
        <v>2</v>
      </c>
      <c r="J2239" s="13" t="s">
        <v>3</v>
      </c>
      <c r="K2239" s="13" t="s">
        <v>4</v>
      </c>
      <c r="L2239" s="13" t="s">
        <v>30</v>
      </c>
      <c r="M2239" s="14">
        <v>4</v>
      </c>
      <c r="N2239" s="15">
        <v>103.33</v>
      </c>
      <c r="O2239" s="16">
        <v>0</v>
      </c>
      <c r="P2239" s="15">
        <v>49.15</v>
      </c>
      <c r="Q2239" s="15">
        <f t="shared" si="272"/>
        <v>413.32</v>
      </c>
      <c r="R2239" s="15">
        <f t="shared" si="273"/>
        <v>196.6</v>
      </c>
      <c r="S2239" s="15">
        <f t="shared" si="274"/>
        <v>216.72</v>
      </c>
      <c r="T2239" s="17">
        <f t="shared" si="275"/>
        <v>0.5243394948224136</v>
      </c>
      <c r="U2239" s="18">
        <v>1</v>
      </c>
    </row>
    <row r="2240" spans="1:21" ht="15.6" x14ac:dyDescent="0.3">
      <c r="A2240" s="2">
        <v>1185</v>
      </c>
      <c r="B2240" s="3">
        <v>46327</v>
      </c>
      <c r="C2240" s="4">
        <f t="shared" si="276"/>
        <v>2026</v>
      </c>
      <c r="D2240" s="5">
        <f t="shared" si="277"/>
        <v>4</v>
      </c>
      <c r="E2240" s="4">
        <f t="shared" si="278"/>
        <v>11</v>
      </c>
      <c r="F2240" s="3" t="str">
        <f t="shared" si="279"/>
        <v>Nov</v>
      </c>
      <c r="G2240" s="4" t="s">
        <v>20</v>
      </c>
      <c r="H2240" s="4" t="s">
        <v>33</v>
      </c>
      <c r="I2240" s="4" t="s">
        <v>8</v>
      </c>
      <c r="J2240" s="4" t="s">
        <v>16</v>
      </c>
      <c r="K2240" s="4" t="s">
        <v>14</v>
      </c>
      <c r="L2240" s="4" t="s">
        <v>15</v>
      </c>
      <c r="M2240" s="6">
        <v>5</v>
      </c>
      <c r="N2240" s="7">
        <v>37.08</v>
      </c>
      <c r="O2240" s="8">
        <v>0.15</v>
      </c>
      <c r="P2240" s="7">
        <v>13.27</v>
      </c>
      <c r="Q2240" s="7">
        <f t="shared" si="272"/>
        <v>157.58999999999997</v>
      </c>
      <c r="R2240" s="7">
        <f t="shared" si="273"/>
        <v>66.349999999999994</v>
      </c>
      <c r="S2240" s="7">
        <f t="shared" si="274"/>
        <v>91.239999999999981</v>
      </c>
      <c r="T2240" s="9">
        <f t="shared" si="275"/>
        <v>0.57897074687480166</v>
      </c>
      <c r="U2240" s="10">
        <v>1</v>
      </c>
    </row>
    <row r="2241" spans="1:21" ht="15.6" x14ac:dyDescent="0.3">
      <c r="A2241" s="11">
        <v>1248</v>
      </c>
      <c r="B2241" s="12">
        <v>46327</v>
      </c>
      <c r="C2241" s="4">
        <f t="shared" si="276"/>
        <v>2026</v>
      </c>
      <c r="D2241" s="5">
        <f t="shared" si="277"/>
        <v>4</v>
      </c>
      <c r="E2241" s="4">
        <f t="shared" si="278"/>
        <v>11</v>
      </c>
      <c r="F2241" s="3" t="str">
        <f t="shared" si="279"/>
        <v>Nov</v>
      </c>
      <c r="G2241" s="13" t="s">
        <v>0</v>
      </c>
      <c r="H2241" s="13" t="s">
        <v>1</v>
      </c>
      <c r="I2241" s="13" t="s">
        <v>8</v>
      </c>
      <c r="J2241" s="13" t="s">
        <v>16</v>
      </c>
      <c r="K2241" s="13" t="s">
        <v>14</v>
      </c>
      <c r="L2241" s="13" t="s">
        <v>44</v>
      </c>
      <c r="M2241" s="14">
        <v>5</v>
      </c>
      <c r="N2241" s="15">
        <v>132.33000000000001</v>
      </c>
      <c r="O2241" s="16">
        <v>0.2</v>
      </c>
      <c r="P2241" s="15">
        <v>65.2</v>
      </c>
      <c r="Q2241" s="15">
        <f t="shared" si="272"/>
        <v>529.32000000000005</v>
      </c>
      <c r="R2241" s="15">
        <f t="shared" si="273"/>
        <v>326</v>
      </c>
      <c r="S2241" s="15">
        <f t="shared" si="274"/>
        <v>203.32000000000005</v>
      </c>
      <c r="T2241" s="17">
        <f t="shared" si="275"/>
        <v>0.3841154689034989</v>
      </c>
      <c r="U2241" s="18">
        <v>1</v>
      </c>
    </row>
    <row r="2242" spans="1:21" ht="15.6" x14ac:dyDescent="0.3">
      <c r="A2242" s="2">
        <v>2129</v>
      </c>
      <c r="B2242" s="3">
        <v>46327</v>
      </c>
      <c r="C2242" s="4">
        <f t="shared" si="276"/>
        <v>2026</v>
      </c>
      <c r="D2242" s="5">
        <f t="shared" si="277"/>
        <v>4</v>
      </c>
      <c r="E2242" s="4">
        <f t="shared" si="278"/>
        <v>11</v>
      </c>
      <c r="F2242" s="3" t="str">
        <f t="shared" si="279"/>
        <v>Nov</v>
      </c>
      <c r="G2242" s="4" t="s">
        <v>20</v>
      </c>
      <c r="H2242" s="4" t="s">
        <v>47</v>
      </c>
      <c r="I2242" s="4" t="s">
        <v>19</v>
      </c>
      <c r="J2242" s="4" t="s">
        <v>13</v>
      </c>
      <c r="K2242" s="4" t="s">
        <v>4</v>
      </c>
      <c r="L2242" s="4" t="s">
        <v>22</v>
      </c>
      <c r="M2242" s="6">
        <v>2</v>
      </c>
      <c r="N2242" s="7">
        <v>50.43</v>
      </c>
      <c r="O2242" s="8">
        <v>0</v>
      </c>
      <c r="P2242" s="7">
        <v>22.54</v>
      </c>
      <c r="Q2242" s="7">
        <f t="shared" ref="Q2242:Q2305" si="280">M2242*N2242*(1-O2242)</f>
        <v>100.86</v>
      </c>
      <c r="R2242" s="7">
        <f t="shared" ref="R2242:R2305" si="281">M2242*P2242</f>
        <v>45.08</v>
      </c>
      <c r="S2242" s="7">
        <f t="shared" ref="S2242:S2305" si="282">Q2242-R2242</f>
        <v>55.78</v>
      </c>
      <c r="T2242" s="9">
        <f t="shared" ref="T2242:T2305" si="283">IFERROR(S2242/Q2242,0)</f>
        <v>0.55304382312115807</v>
      </c>
      <c r="U2242" s="10">
        <v>1</v>
      </c>
    </row>
    <row r="2243" spans="1:21" ht="15.6" x14ac:dyDescent="0.3">
      <c r="A2243" s="11">
        <v>2850</v>
      </c>
      <c r="B2243" s="12">
        <v>46327</v>
      </c>
      <c r="C2243" s="4">
        <f t="shared" ref="C2243:C2306" si="284">YEAR(B2243)</f>
        <v>2026</v>
      </c>
      <c r="D2243" s="5">
        <f t="shared" ref="D2243:D2306" si="285">ROUNDUP(MONTH(B2243)/3,0)</f>
        <v>4</v>
      </c>
      <c r="E2243" s="4">
        <f t="shared" ref="E2243:E2306" si="286">MONTH(B2243)</f>
        <v>11</v>
      </c>
      <c r="F2243" s="3" t="str">
        <f t="shared" ref="F2243:F2306" si="287">TEXT(B2243,"MMM")</f>
        <v>Nov</v>
      </c>
      <c r="G2243" s="13" t="s">
        <v>11</v>
      </c>
      <c r="H2243" s="13" t="s">
        <v>12</v>
      </c>
      <c r="I2243" s="13" t="s">
        <v>8</v>
      </c>
      <c r="J2243" s="13" t="s">
        <v>3</v>
      </c>
      <c r="K2243" s="13" t="s">
        <v>34</v>
      </c>
      <c r="L2243" s="13" t="s">
        <v>45</v>
      </c>
      <c r="M2243" s="14">
        <v>3</v>
      </c>
      <c r="N2243" s="15">
        <v>50.05</v>
      </c>
      <c r="O2243" s="16">
        <v>0.15</v>
      </c>
      <c r="P2243" s="15">
        <v>22.36</v>
      </c>
      <c r="Q2243" s="15">
        <f t="shared" si="280"/>
        <v>127.62749999999998</v>
      </c>
      <c r="R2243" s="15">
        <f t="shared" si="281"/>
        <v>67.08</v>
      </c>
      <c r="S2243" s="15">
        <f t="shared" si="282"/>
        <v>60.547499999999985</v>
      </c>
      <c r="T2243" s="17">
        <f t="shared" si="283"/>
        <v>0.47440794499618022</v>
      </c>
      <c r="U2243" s="18">
        <v>1</v>
      </c>
    </row>
    <row r="2244" spans="1:21" ht="15.6" x14ac:dyDescent="0.3">
      <c r="A2244" s="2">
        <v>3477</v>
      </c>
      <c r="B2244" s="3">
        <v>46327</v>
      </c>
      <c r="C2244" s="4">
        <f t="shared" si="284"/>
        <v>2026</v>
      </c>
      <c r="D2244" s="5">
        <f t="shared" si="285"/>
        <v>4</v>
      </c>
      <c r="E2244" s="4">
        <f t="shared" si="286"/>
        <v>11</v>
      </c>
      <c r="F2244" s="3" t="str">
        <f t="shared" si="287"/>
        <v>Nov</v>
      </c>
      <c r="G2244" s="4" t="s">
        <v>20</v>
      </c>
      <c r="H2244" s="4" t="s">
        <v>47</v>
      </c>
      <c r="I2244" s="4" t="s">
        <v>2</v>
      </c>
      <c r="J2244" s="4" t="s">
        <v>3</v>
      </c>
      <c r="K2244" s="4" t="s">
        <v>23</v>
      </c>
      <c r="L2244" s="4" t="s">
        <v>29</v>
      </c>
      <c r="M2244" s="6">
        <v>1</v>
      </c>
      <c r="N2244" s="7">
        <v>197.14</v>
      </c>
      <c r="O2244" s="8">
        <v>0.05</v>
      </c>
      <c r="P2244" s="7">
        <v>102.87</v>
      </c>
      <c r="Q2244" s="7">
        <f t="shared" si="280"/>
        <v>187.28299999999999</v>
      </c>
      <c r="R2244" s="7">
        <f t="shared" si="281"/>
        <v>102.87</v>
      </c>
      <c r="S2244" s="7">
        <f t="shared" si="282"/>
        <v>84.412999999999982</v>
      </c>
      <c r="T2244" s="9">
        <f t="shared" si="283"/>
        <v>0.45072430492890431</v>
      </c>
      <c r="U2244" s="10">
        <v>1</v>
      </c>
    </row>
    <row r="2245" spans="1:21" ht="15.6" x14ac:dyDescent="0.3">
      <c r="A2245" s="11">
        <v>4673</v>
      </c>
      <c r="B2245" s="12">
        <v>46327</v>
      </c>
      <c r="C2245" s="4">
        <f t="shared" si="284"/>
        <v>2026</v>
      </c>
      <c r="D2245" s="5">
        <f t="shared" si="285"/>
        <v>4</v>
      </c>
      <c r="E2245" s="4">
        <f t="shared" si="286"/>
        <v>11</v>
      </c>
      <c r="F2245" s="3" t="str">
        <f t="shared" si="287"/>
        <v>Nov</v>
      </c>
      <c r="G2245" s="13" t="s">
        <v>0</v>
      </c>
      <c r="H2245" s="13" t="s">
        <v>1</v>
      </c>
      <c r="I2245" s="13" t="s">
        <v>8</v>
      </c>
      <c r="J2245" s="13" t="s">
        <v>16</v>
      </c>
      <c r="K2245" s="13" t="s">
        <v>9</v>
      </c>
      <c r="L2245" s="13" t="s">
        <v>46</v>
      </c>
      <c r="M2245" s="14">
        <v>5</v>
      </c>
      <c r="N2245" s="15">
        <v>72.13</v>
      </c>
      <c r="O2245" s="16">
        <v>0.1</v>
      </c>
      <c r="P2245" s="15">
        <v>31.41</v>
      </c>
      <c r="Q2245" s="15">
        <f t="shared" si="280"/>
        <v>324.58499999999998</v>
      </c>
      <c r="R2245" s="15">
        <f t="shared" si="281"/>
        <v>157.05000000000001</v>
      </c>
      <c r="S2245" s="15">
        <f t="shared" si="282"/>
        <v>167.53499999999997</v>
      </c>
      <c r="T2245" s="17">
        <f t="shared" si="283"/>
        <v>0.51615139331762094</v>
      </c>
      <c r="U2245" s="18">
        <v>1</v>
      </c>
    </row>
    <row r="2246" spans="1:21" ht="15.6" x14ac:dyDescent="0.3">
      <c r="A2246" s="2">
        <v>4679</v>
      </c>
      <c r="B2246" s="3">
        <v>46327</v>
      </c>
      <c r="C2246" s="4">
        <f t="shared" si="284"/>
        <v>2026</v>
      </c>
      <c r="D2246" s="5">
        <f t="shared" si="285"/>
        <v>4</v>
      </c>
      <c r="E2246" s="4">
        <f t="shared" si="286"/>
        <v>11</v>
      </c>
      <c r="F2246" s="3" t="str">
        <f t="shared" si="287"/>
        <v>Nov</v>
      </c>
      <c r="G2246" s="4" t="s">
        <v>6</v>
      </c>
      <c r="H2246" s="4" t="s">
        <v>43</v>
      </c>
      <c r="I2246" s="4" t="s">
        <v>8</v>
      </c>
      <c r="J2246" s="4" t="s">
        <v>3</v>
      </c>
      <c r="K2246" s="4" t="s">
        <v>23</v>
      </c>
      <c r="L2246" s="4" t="s">
        <v>24</v>
      </c>
      <c r="M2246" s="6">
        <v>8</v>
      </c>
      <c r="N2246" s="7">
        <v>341.51</v>
      </c>
      <c r="O2246" s="8">
        <v>0.1</v>
      </c>
      <c r="P2246" s="7">
        <v>200.1</v>
      </c>
      <c r="Q2246" s="7">
        <f t="shared" si="280"/>
        <v>2458.8719999999998</v>
      </c>
      <c r="R2246" s="7">
        <f t="shared" si="281"/>
        <v>1600.8</v>
      </c>
      <c r="S2246" s="7">
        <f t="shared" si="282"/>
        <v>858.07199999999989</v>
      </c>
      <c r="T2246" s="9">
        <f t="shared" si="283"/>
        <v>0.34896977150498276</v>
      </c>
      <c r="U2246" s="10">
        <v>1</v>
      </c>
    </row>
    <row r="2247" spans="1:21" ht="15.6" x14ac:dyDescent="0.3">
      <c r="A2247" s="11">
        <v>4809</v>
      </c>
      <c r="B2247" s="12">
        <v>46327</v>
      </c>
      <c r="C2247" s="4">
        <f t="shared" si="284"/>
        <v>2026</v>
      </c>
      <c r="D2247" s="5">
        <f t="shared" si="285"/>
        <v>4</v>
      </c>
      <c r="E2247" s="4">
        <f t="shared" si="286"/>
        <v>11</v>
      </c>
      <c r="F2247" s="3" t="str">
        <f t="shared" si="287"/>
        <v>Nov</v>
      </c>
      <c r="G2247" s="13" t="s">
        <v>6</v>
      </c>
      <c r="H2247" s="13" t="s">
        <v>41</v>
      </c>
      <c r="I2247" s="13" t="s">
        <v>2</v>
      </c>
      <c r="J2247" s="13" t="s">
        <v>13</v>
      </c>
      <c r="K2247" s="13" t="s">
        <v>14</v>
      </c>
      <c r="L2247" s="13" t="s">
        <v>15</v>
      </c>
      <c r="M2247" s="14">
        <v>1</v>
      </c>
      <c r="N2247" s="15">
        <v>36.47</v>
      </c>
      <c r="O2247" s="16">
        <v>0.05</v>
      </c>
      <c r="P2247" s="15">
        <v>13.88</v>
      </c>
      <c r="Q2247" s="15">
        <f t="shared" si="280"/>
        <v>34.646499999999996</v>
      </c>
      <c r="R2247" s="15">
        <f t="shared" si="281"/>
        <v>13.88</v>
      </c>
      <c r="S2247" s="15">
        <f t="shared" si="282"/>
        <v>20.766499999999994</v>
      </c>
      <c r="T2247" s="17">
        <f t="shared" si="283"/>
        <v>0.59938233299178834</v>
      </c>
      <c r="U2247" s="18">
        <v>1</v>
      </c>
    </row>
    <row r="2248" spans="1:21" ht="15.6" x14ac:dyDescent="0.3">
      <c r="A2248" s="2">
        <v>4849</v>
      </c>
      <c r="B2248" s="3">
        <v>46327</v>
      </c>
      <c r="C2248" s="4">
        <f t="shared" si="284"/>
        <v>2026</v>
      </c>
      <c r="D2248" s="5">
        <f t="shared" si="285"/>
        <v>4</v>
      </c>
      <c r="E2248" s="4">
        <f t="shared" si="286"/>
        <v>11</v>
      </c>
      <c r="F2248" s="3" t="str">
        <f t="shared" si="287"/>
        <v>Nov</v>
      </c>
      <c r="G2248" s="4" t="s">
        <v>0</v>
      </c>
      <c r="H2248" s="4" t="s">
        <v>1</v>
      </c>
      <c r="I2248" s="4" t="s">
        <v>2</v>
      </c>
      <c r="J2248" s="4" t="s">
        <v>13</v>
      </c>
      <c r="K2248" s="4" t="s">
        <v>14</v>
      </c>
      <c r="L2248" s="4" t="s">
        <v>15</v>
      </c>
      <c r="M2248" s="6">
        <v>4</v>
      </c>
      <c r="N2248" s="7">
        <v>35.69</v>
      </c>
      <c r="O2248" s="8">
        <v>0.15</v>
      </c>
      <c r="P2248" s="7">
        <v>13.52</v>
      </c>
      <c r="Q2248" s="7">
        <f t="shared" si="280"/>
        <v>121.34599999999999</v>
      </c>
      <c r="R2248" s="7">
        <f t="shared" si="281"/>
        <v>54.08</v>
      </c>
      <c r="S2248" s="7">
        <f t="shared" si="282"/>
        <v>67.265999999999991</v>
      </c>
      <c r="T2248" s="9">
        <f t="shared" si="283"/>
        <v>0.55433224004087478</v>
      </c>
      <c r="U2248" s="10">
        <v>1</v>
      </c>
    </row>
    <row r="2249" spans="1:21" ht="15.6" x14ac:dyDescent="0.3">
      <c r="A2249" s="11">
        <v>436</v>
      </c>
      <c r="B2249" s="12">
        <v>46328</v>
      </c>
      <c r="C2249" s="4">
        <f t="shared" si="284"/>
        <v>2026</v>
      </c>
      <c r="D2249" s="5">
        <f t="shared" si="285"/>
        <v>4</v>
      </c>
      <c r="E2249" s="4">
        <f t="shared" si="286"/>
        <v>11</v>
      </c>
      <c r="F2249" s="3" t="str">
        <f t="shared" si="287"/>
        <v>Nov</v>
      </c>
      <c r="G2249" s="13" t="s">
        <v>11</v>
      </c>
      <c r="H2249" s="13" t="s">
        <v>39</v>
      </c>
      <c r="I2249" s="13" t="s">
        <v>2</v>
      </c>
      <c r="J2249" s="13" t="s">
        <v>13</v>
      </c>
      <c r="K2249" s="13" t="s">
        <v>14</v>
      </c>
      <c r="L2249" s="13" t="s">
        <v>15</v>
      </c>
      <c r="M2249" s="14">
        <v>2</v>
      </c>
      <c r="N2249" s="15">
        <v>35.340000000000003</v>
      </c>
      <c r="O2249" s="16">
        <v>0.1</v>
      </c>
      <c r="P2249" s="15">
        <v>13.82</v>
      </c>
      <c r="Q2249" s="15">
        <f t="shared" si="280"/>
        <v>63.612000000000009</v>
      </c>
      <c r="R2249" s="15">
        <f t="shared" si="281"/>
        <v>27.64</v>
      </c>
      <c r="S2249" s="15">
        <f t="shared" si="282"/>
        <v>35.972000000000008</v>
      </c>
      <c r="T2249" s="17">
        <f t="shared" si="283"/>
        <v>0.56549078790165386</v>
      </c>
      <c r="U2249" s="18">
        <v>1</v>
      </c>
    </row>
    <row r="2250" spans="1:21" ht="15.6" x14ac:dyDescent="0.3">
      <c r="A2250" s="2">
        <v>879</v>
      </c>
      <c r="B2250" s="3">
        <v>46328</v>
      </c>
      <c r="C2250" s="4">
        <f t="shared" si="284"/>
        <v>2026</v>
      </c>
      <c r="D2250" s="5">
        <f t="shared" si="285"/>
        <v>4</v>
      </c>
      <c r="E2250" s="4">
        <f t="shared" si="286"/>
        <v>11</v>
      </c>
      <c r="F2250" s="3" t="str">
        <f t="shared" si="287"/>
        <v>Nov</v>
      </c>
      <c r="G2250" s="4" t="s">
        <v>11</v>
      </c>
      <c r="H2250" s="4" t="s">
        <v>39</v>
      </c>
      <c r="I2250" s="4" t="s">
        <v>2</v>
      </c>
      <c r="J2250" s="4" t="s">
        <v>13</v>
      </c>
      <c r="K2250" s="4" t="s">
        <v>14</v>
      </c>
      <c r="L2250" s="4" t="s">
        <v>32</v>
      </c>
      <c r="M2250" s="6">
        <v>4</v>
      </c>
      <c r="N2250" s="7">
        <v>46.8</v>
      </c>
      <c r="O2250" s="8">
        <v>0.05</v>
      </c>
      <c r="P2250" s="7">
        <v>18.52</v>
      </c>
      <c r="Q2250" s="7">
        <f t="shared" si="280"/>
        <v>177.83999999999997</v>
      </c>
      <c r="R2250" s="7">
        <f t="shared" si="281"/>
        <v>74.08</v>
      </c>
      <c r="S2250" s="7">
        <f t="shared" si="282"/>
        <v>103.75999999999998</v>
      </c>
      <c r="T2250" s="9">
        <f t="shared" si="283"/>
        <v>0.58344579397210972</v>
      </c>
      <c r="U2250" s="10">
        <v>1</v>
      </c>
    </row>
    <row r="2251" spans="1:21" ht="15.6" x14ac:dyDescent="0.3">
      <c r="A2251" s="11">
        <v>955</v>
      </c>
      <c r="B2251" s="12">
        <v>46328</v>
      </c>
      <c r="C2251" s="4">
        <f t="shared" si="284"/>
        <v>2026</v>
      </c>
      <c r="D2251" s="5">
        <f t="shared" si="285"/>
        <v>4</v>
      </c>
      <c r="E2251" s="4">
        <f t="shared" si="286"/>
        <v>11</v>
      </c>
      <c r="F2251" s="3" t="str">
        <f t="shared" si="287"/>
        <v>Nov</v>
      </c>
      <c r="G2251" s="13" t="s">
        <v>20</v>
      </c>
      <c r="H2251" s="13" t="s">
        <v>47</v>
      </c>
      <c r="I2251" s="13" t="s">
        <v>19</v>
      </c>
      <c r="J2251" s="13" t="s">
        <v>13</v>
      </c>
      <c r="K2251" s="13" t="s">
        <v>23</v>
      </c>
      <c r="L2251" s="13" t="s">
        <v>29</v>
      </c>
      <c r="M2251" s="14">
        <v>1</v>
      </c>
      <c r="N2251" s="15">
        <v>198.34</v>
      </c>
      <c r="O2251" s="16">
        <v>0.05</v>
      </c>
      <c r="P2251" s="15">
        <v>103.2</v>
      </c>
      <c r="Q2251" s="15">
        <f t="shared" si="280"/>
        <v>188.423</v>
      </c>
      <c r="R2251" s="15">
        <f t="shared" si="281"/>
        <v>103.2</v>
      </c>
      <c r="S2251" s="15">
        <f t="shared" si="282"/>
        <v>85.222999999999999</v>
      </c>
      <c r="T2251" s="17">
        <f t="shared" si="283"/>
        <v>0.45229616341954004</v>
      </c>
      <c r="U2251" s="18">
        <v>1</v>
      </c>
    </row>
    <row r="2252" spans="1:21" ht="15.6" x14ac:dyDescent="0.3">
      <c r="A2252" s="2">
        <v>1068</v>
      </c>
      <c r="B2252" s="3">
        <v>46328</v>
      </c>
      <c r="C2252" s="4">
        <f t="shared" si="284"/>
        <v>2026</v>
      </c>
      <c r="D2252" s="5">
        <f t="shared" si="285"/>
        <v>4</v>
      </c>
      <c r="E2252" s="4">
        <f t="shared" si="286"/>
        <v>11</v>
      </c>
      <c r="F2252" s="3" t="str">
        <f t="shared" si="287"/>
        <v>Nov</v>
      </c>
      <c r="G2252" s="4" t="s">
        <v>6</v>
      </c>
      <c r="H2252" s="4" t="s">
        <v>27</v>
      </c>
      <c r="I2252" s="4" t="s">
        <v>2</v>
      </c>
      <c r="J2252" s="4" t="s">
        <v>3</v>
      </c>
      <c r="K2252" s="4" t="s">
        <v>34</v>
      </c>
      <c r="L2252" s="4" t="s">
        <v>38</v>
      </c>
      <c r="M2252" s="6">
        <v>5</v>
      </c>
      <c r="N2252" s="7">
        <v>122.26</v>
      </c>
      <c r="O2252" s="8">
        <v>0.1</v>
      </c>
      <c r="P2252" s="7">
        <v>68.3</v>
      </c>
      <c r="Q2252" s="7">
        <f t="shared" si="280"/>
        <v>550.17000000000007</v>
      </c>
      <c r="R2252" s="7">
        <f t="shared" si="281"/>
        <v>341.5</v>
      </c>
      <c r="S2252" s="7">
        <f t="shared" si="282"/>
        <v>208.67000000000007</v>
      </c>
      <c r="T2252" s="9">
        <f t="shared" si="283"/>
        <v>0.37928276714470083</v>
      </c>
      <c r="U2252" s="10">
        <v>1</v>
      </c>
    </row>
    <row r="2253" spans="1:21" ht="15.6" x14ac:dyDescent="0.3">
      <c r="A2253" s="11">
        <v>1733</v>
      </c>
      <c r="B2253" s="12">
        <v>46328</v>
      </c>
      <c r="C2253" s="4">
        <f t="shared" si="284"/>
        <v>2026</v>
      </c>
      <c r="D2253" s="5">
        <f t="shared" si="285"/>
        <v>4</v>
      </c>
      <c r="E2253" s="4">
        <f t="shared" si="286"/>
        <v>11</v>
      </c>
      <c r="F2253" s="3" t="str">
        <f t="shared" si="287"/>
        <v>Nov</v>
      </c>
      <c r="G2253" s="13" t="s">
        <v>0</v>
      </c>
      <c r="H2253" s="13" t="s">
        <v>36</v>
      </c>
      <c r="I2253" s="13" t="s">
        <v>8</v>
      </c>
      <c r="J2253" s="13" t="s">
        <v>3</v>
      </c>
      <c r="K2253" s="13" t="s">
        <v>9</v>
      </c>
      <c r="L2253" s="13" t="s">
        <v>46</v>
      </c>
      <c r="M2253" s="14">
        <v>3</v>
      </c>
      <c r="N2253" s="15">
        <v>71.12</v>
      </c>
      <c r="O2253" s="16">
        <v>0.15</v>
      </c>
      <c r="P2253" s="15">
        <v>33.090000000000003</v>
      </c>
      <c r="Q2253" s="15">
        <f t="shared" si="280"/>
        <v>181.35599999999999</v>
      </c>
      <c r="R2253" s="15">
        <f t="shared" si="281"/>
        <v>99.27000000000001</v>
      </c>
      <c r="S2253" s="15">
        <f t="shared" si="282"/>
        <v>82.085999999999984</v>
      </c>
      <c r="T2253" s="17">
        <f t="shared" si="283"/>
        <v>0.45262356911268437</v>
      </c>
      <c r="U2253" s="18">
        <v>1</v>
      </c>
    </row>
    <row r="2254" spans="1:21" ht="15.6" x14ac:dyDescent="0.3">
      <c r="A2254" s="2">
        <v>3270</v>
      </c>
      <c r="B2254" s="3">
        <v>46328</v>
      </c>
      <c r="C2254" s="4">
        <f t="shared" si="284"/>
        <v>2026</v>
      </c>
      <c r="D2254" s="5">
        <f t="shared" si="285"/>
        <v>4</v>
      </c>
      <c r="E2254" s="4">
        <f t="shared" si="286"/>
        <v>11</v>
      </c>
      <c r="F2254" s="3" t="str">
        <f t="shared" si="287"/>
        <v>Nov</v>
      </c>
      <c r="G2254" s="4" t="s">
        <v>6</v>
      </c>
      <c r="H2254" s="4" t="s">
        <v>43</v>
      </c>
      <c r="I2254" s="4" t="s">
        <v>19</v>
      </c>
      <c r="J2254" s="4" t="s">
        <v>3</v>
      </c>
      <c r="K2254" s="4" t="s">
        <v>4</v>
      </c>
      <c r="L2254" s="4" t="s">
        <v>5</v>
      </c>
      <c r="M2254" s="6">
        <v>2</v>
      </c>
      <c r="N2254" s="7">
        <v>81.900000000000006</v>
      </c>
      <c r="O2254" s="8">
        <v>0.15</v>
      </c>
      <c r="P2254" s="7">
        <v>41.91</v>
      </c>
      <c r="Q2254" s="7">
        <f t="shared" si="280"/>
        <v>139.23000000000002</v>
      </c>
      <c r="R2254" s="7">
        <f t="shared" si="281"/>
        <v>83.82</v>
      </c>
      <c r="S2254" s="7">
        <f t="shared" si="282"/>
        <v>55.410000000000025</v>
      </c>
      <c r="T2254" s="9">
        <f t="shared" si="283"/>
        <v>0.39797457444516282</v>
      </c>
      <c r="U2254" s="10">
        <v>1</v>
      </c>
    </row>
    <row r="2255" spans="1:21" ht="15.6" x14ac:dyDescent="0.3">
      <c r="A2255" s="11">
        <v>3484</v>
      </c>
      <c r="B2255" s="12">
        <v>46328</v>
      </c>
      <c r="C2255" s="4">
        <f t="shared" si="284"/>
        <v>2026</v>
      </c>
      <c r="D2255" s="5">
        <f t="shared" si="285"/>
        <v>4</v>
      </c>
      <c r="E2255" s="4">
        <f t="shared" si="286"/>
        <v>11</v>
      </c>
      <c r="F2255" s="3" t="str">
        <f t="shared" si="287"/>
        <v>Nov</v>
      </c>
      <c r="G2255" s="13" t="s">
        <v>11</v>
      </c>
      <c r="H2255" s="13" t="s">
        <v>12</v>
      </c>
      <c r="I2255" s="13" t="s">
        <v>28</v>
      </c>
      <c r="J2255" s="13" t="s">
        <v>3</v>
      </c>
      <c r="K2255" s="13" t="s">
        <v>14</v>
      </c>
      <c r="L2255" s="13" t="s">
        <v>48</v>
      </c>
      <c r="M2255" s="14">
        <v>4</v>
      </c>
      <c r="N2255" s="15">
        <v>165.12</v>
      </c>
      <c r="O2255" s="16">
        <v>0.05</v>
      </c>
      <c r="P2255" s="15">
        <v>89.65</v>
      </c>
      <c r="Q2255" s="15">
        <f t="shared" si="280"/>
        <v>627.45600000000002</v>
      </c>
      <c r="R2255" s="15">
        <f t="shared" si="281"/>
        <v>358.6</v>
      </c>
      <c r="S2255" s="15">
        <f t="shared" si="282"/>
        <v>268.85599999999999</v>
      </c>
      <c r="T2255" s="17">
        <f t="shared" si="283"/>
        <v>0.42848582211342306</v>
      </c>
      <c r="U2255" s="18">
        <v>1</v>
      </c>
    </row>
    <row r="2256" spans="1:21" ht="15.6" x14ac:dyDescent="0.3">
      <c r="A2256" s="2">
        <v>3608</v>
      </c>
      <c r="B2256" s="3">
        <v>46328</v>
      </c>
      <c r="C2256" s="4">
        <f t="shared" si="284"/>
        <v>2026</v>
      </c>
      <c r="D2256" s="5">
        <f t="shared" si="285"/>
        <v>4</v>
      </c>
      <c r="E2256" s="4">
        <f t="shared" si="286"/>
        <v>11</v>
      </c>
      <c r="F2256" s="3" t="str">
        <f t="shared" si="287"/>
        <v>Nov</v>
      </c>
      <c r="G2256" s="4" t="s">
        <v>20</v>
      </c>
      <c r="H2256" s="4" t="s">
        <v>33</v>
      </c>
      <c r="I2256" s="4" t="s">
        <v>19</v>
      </c>
      <c r="J2256" s="4" t="s">
        <v>13</v>
      </c>
      <c r="K2256" s="4" t="s">
        <v>9</v>
      </c>
      <c r="L2256" s="4" t="s">
        <v>10</v>
      </c>
      <c r="M2256" s="6">
        <v>1</v>
      </c>
      <c r="N2256" s="7">
        <v>91.35</v>
      </c>
      <c r="O2256" s="8">
        <v>0</v>
      </c>
      <c r="P2256" s="7">
        <v>45.5</v>
      </c>
      <c r="Q2256" s="7">
        <f t="shared" si="280"/>
        <v>91.35</v>
      </c>
      <c r="R2256" s="7">
        <f t="shared" si="281"/>
        <v>45.5</v>
      </c>
      <c r="S2256" s="7">
        <f t="shared" si="282"/>
        <v>45.849999999999994</v>
      </c>
      <c r="T2256" s="9">
        <f t="shared" si="283"/>
        <v>0.50191570881226055</v>
      </c>
      <c r="U2256" s="10">
        <v>1</v>
      </c>
    </row>
    <row r="2257" spans="1:21" ht="15.6" x14ac:dyDescent="0.3">
      <c r="A2257" s="11">
        <v>4036</v>
      </c>
      <c r="B2257" s="12">
        <v>46328</v>
      </c>
      <c r="C2257" s="4">
        <f t="shared" si="284"/>
        <v>2026</v>
      </c>
      <c r="D2257" s="5">
        <f t="shared" si="285"/>
        <v>4</v>
      </c>
      <c r="E2257" s="4">
        <f t="shared" si="286"/>
        <v>11</v>
      </c>
      <c r="F2257" s="3" t="str">
        <f t="shared" si="287"/>
        <v>Nov</v>
      </c>
      <c r="G2257" s="13" t="s">
        <v>11</v>
      </c>
      <c r="H2257" s="13" t="s">
        <v>18</v>
      </c>
      <c r="I2257" s="13" t="s">
        <v>2</v>
      </c>
      <c r="J2257" s="13" t="s">
        <v>16</v>
      </c>
      <c r="K2257" s="13" t="s">
        <v>34</v>
      </c>
      <c r="L2257" s="13" t="s">
        <v>42</v>
      </c>
      <c r="M2257" s="14">
        <v>1</v>
      </c>
      <c r="N2257" s="15">
        <v>36.96</v>
      </c>
      <c r="O2257" s="16">
        <v>0.1</v>
      </c>
      <c r="P2257" s="15">
        <v>14.18</v>
      </c>
      <c r="Q2257" s="15">
        <f t="shared" si="280"/>
        <v>33.264000000000003</v>
      </c>
      <c r="R2257" s="15">
        <f t="shared" si="281"/>
        <v>14.18</v>
      </c>
      <c r="S2257" s="15">
        <f t="shared" si="282"/>
        <v>19.084000000000003</v>
      </c>
      <c r="T2257" s="17">
        <f t="shared" si="283"/>
        <v>0.57371332371332373</v>
      </c>
      <c r="U2257" s="18">
        <v>1</v>
      </c>
    </row>
    <row r="2258" spans="1:21" ht="15.6" x14ac:dyDescent="0.3">
      <c r="A2258" s="2">
        <v>408</v>
      </c>
      <c r="B2258" s="3">
        <v>46329</v>
      </c>
      <c r="C2258" s="4">
        <f t="shared" si="284"/>
        <v>2026</v>
      </c>
      <c r="D2258" s="5">
        <f t="shared" si="285"/>
        <v>4</v>
      </c>
      <c r="E2258" s="4">
        <f t="shared" si="286"/>
        <v>11</v>
      </c>
      <c r="F2258" s="3" t="str">
        <f t="shared" si="287"/>
        <v>Nov</v>
      </c>
      <c r="G2258" s="4" t="s">
        <v>20</v>
      </c>
      <c r="H2258" s="4" t="s">
        <v>47</v>
      </c>
      <c r="I2258" s="4" t="s">
        <v>2</v>
      </c>
      <c r="J2258" s="4" t="s">
        <v>3</v>
      </c>
      <c r="K2258" s="4" t="s">
        <v>4</v>
      </c>
      <c r="L2258" s="4" t="s">
        <v>22</v>
      </c>
      <c r="M2258" s="6">
        <v>1</v>
      </c>
      <c r="N2258" s="7">
        <v>49.61</v>
      </c>
      <c r="O2258" s="8">
        <v>0</v>
      </c>
      <c r="P2258" s="7">
        <v>22.8</v>
      </c>
      <c r="Q2258" s="7">
        <f t="shared" si="280"/>
        <v>49.61</v>
      </c>
      <c r="R2258" s="7">
        <f t="shared" si="281"/>
        <v>22.8</v>
      </c>
      <c r="S2258" s="7">
        <f t="shared" si="282"/>
        <v>26.81</v>
      </c>
      <c r="T2258" s="9">
        <f t="shared" si="283"/>
        <v>0.54041523886313236</v>
      </c>
      <c r="U2258" s="10">
        <v>1</v>
      </c>
    </row>
    <row r="2259" spans="1:21" ht="15.6" x14ac:dyDescent="0.3">
      <c r="A2259" s="11">
        <v>939</v>
      </c>
      <c r="B2259" s="12">
        <v>46329</v>
      </c>
      <c r="C2259" s="4">
        <f t="shared" si="284"/>
        <v>2026</v>
      </c>
      <c r="D2259" s="5">
        <f t="shared" si="285"/>
        <v>4</v>
      </c>
      <c r="E2259" s="4">
        <f t="shared" si="286"/>
        <v>11</v>
      </c>
      <c r="F2259" s="3" t="str">
        <f t="shared" si="287"/>
        <v>Nov</v>
      </c>
      <c r="G2259" s="13" t="s">
        <v>6</v>
      </c>
      <c r="H2259" s="13" t="s">
        <v>41</v>
      </c>
      <c r="I2259" s="13" t="s">
        <v>19</v>
      </c>
      <c r="J2259" s="13" t="s">
        <v>3</v>
      </c>
      <c r="K2259" s="13" t="s">
        <v>4</v>
      </c>
      <c r="L2259" s="13" t="s">
        <v>22</v>
      </c>
      <c r="M2259" s="14">
        <v>1</v>
      </c>
      <c r="N2259" s="15">
        <v>49.76</v>
      </c>
      <c r="O2259" s="16">
        <v>0.1</v>
      </c>
      <c r="P2259" s="15">
        <v>21.94</v>
      </c>
      <c r="Q2259" s="15">
        <f t="shared" si="280"/>
        <v>44.783999999999999</v>
      </c>
      <c r="R2259" s="15">
        <f t="shared" si="281"/>
        <v>21.94</v>
      </c>
      <c r="S2259" s="15">
        <f t="shared" si="282"/>
        <v>22.843999999999998</v>
      </c>
      <c r="T2259" s="17">
        <f t="shared" si="283"/>
        <v>0.51009289031797067</v>
      </c>
      <c r="U2259" s="18">
        <v>1</v>
      </c>
    </row>
    <row r="2260" spans="1:21" ht="15.6" x14ac:dyDescent="0.3">
      <c r="A2260" s="2">
        <v>1022</v>
      </c>
      <c r="B2260" s="3">
        <v>46329</v>
      </c>
      <c r="C2260" s="4">
        <f t="shared" si="284"/>
        <v>2026</v>
      </c>
      <c r="D2260" s="5">
        <f t="shared" si="285"/>
        <v>4</v>
      </c>
      <c r="E2260" s="4">
        <f t="shared" si="286"/>
        <v>11</v>
      </c>
      <c r="F2260" s="3" t="str">
        <f t="shared" si="287"/>
        <v>Nov</v>
      </c>
      <c r="G2260" s="4" t="s">
        <v>20</v>
      </c>
      <c r="H2260" s="4" t="s">
        <v>31</v>
      </c>
      <c r="I2260" s="4" t="s">
        <v>2</v>
      </c>
      <c r="J2260" s="4" t="s">
        <v>3</v>
      </c>
      <c r="K2260" s="4" t="s">
        <v>4</v>
      </c>
      <c r="L2260" s="4" t="s">
        <v>26</v>
      </c>
      <c r="M2260" s="6">
        <v>1</v>
      </c>
      <c r="N2260" s="7">
        <v>39.97</v>
      </c>
      <c r="O2260" s="8">
        <v>0.1</v>
      </c>
      <c r="P2260" s="7">
        <v>16.93</v>
      </c>
      <c r="Q2260" s="7">
        <f t="shared" si="280"/>
        <v>35.972999999999999</v>
      </c>
      <c r="R2260" s="7">
        <f t="shared" si="281"/>
        <v>16.93</v>
      </c>
      <c r="S2260" s="7">
        <f t="shared" si="282"/>
        <v>19.042999999999999</v>
      </c>
      <c r="T2260" s="9">
        <f t="shared" si="283"/>
        <v>0.52936924915909156</v>
      </c>
      <c r="U2260" s="10">
        <v>1</v>
      </c>
    </row>
    <row r="2261" spans="1:21" ht="15.6" x14ac:dyDescent="0.3">
      <c r="A2261" s="11">
        <v>1997</v>
      </c>
      <c r="B2261" s="12">
        <v>46329</v>
      </c>
      <c r="C2261" s="4">
        <f t="shared" si="284"/>
        <v>2026</v>
      </c>
      <c r="D2261" s="5">
        <f t="shared" si="285"/>
        <v>4</v>
      </c>
      <c r="E2261" s="4">
        <f t="shared" si="286"/>
        <v>11</v>
      </c>
      <c r="F2261" s="3" t="str">
        <f t="shared" si="287"/>
        <v>Nov</v>
      </c>
      <c r="G2261" s="13" t="s">
        <v>6</v>
      </c>
      <c r="H2261" s="13" t="s">
        <v>43</v>
      </c>
      <c r="I2261" s="13" t="s">
        <v>28</v>
      </c>
      <c r="J2261" s="13" t="s">
        <v>3</v>
      </c>
      <c r="K2261" s="13" t="s">
        <v>23</v>
      </c>
      <c r="L2261" s="13" t="s">
        <v>24</v>
      </c>
      <c r="M2261" s="14">
        <v>2</v>
      </c>
      <c r="N2261" s="15">
        <v>335.46</v>
      </c>
      <c r="O2261" s="16">
        <v>0.1</v>
      </c>
      <c r="P2261" s="15">
        <v>199.87</v>
      </c>
      <c r="Q2261" s="15">
        <f t="shared" si="280"/>
        <v>603.82799999999997</v>
      </c>
      <c r="R2261" s="15">
        <f t="shared" si="281"/>
        <v>399.74</v>
      </c>
      <c r="S2261" s="15">
        <f t="shared" si="282"/>
        <v>204.08799999999997</v>
      </c>
      <c r="T2261" s="17">
        <f t="shared" si="283"/>
        <v>0.33799028862523761</v>
      </c>
      <c r="U2261" s="18">
        <v>1</v>
      </c>
    </row>
    <row r="2262" spans="1:21" ht="15.6" x14ac:dyDescent="0.3">
      <c r="A2262" s="2">
        <v>3978</v>
      </c>
      <c r="B2262" s="3">
        <v>46329</v>
      </c>
      <c r="C2262" s="4">
        <f t="shared" si="284"/>
        <v>2026</v>
      </c>
      <c r="D2262" s="5">
        <f t="shared" si="285"/>
        <v>4</v>
      </c>
      <c r="E2262" s="4">
        <f t="shared" si="286"/>
        <v>11</v>
      </c>
      <c r="F2262" s="3" t="str">
        <f t="shared" si="287"/>
        <v>Nov</v>
      </c>
      <c r="G2262" s="4" t="s">
        <v>6</v>
      </c>
      <c r="H2262" s="4" t="s">
        <v>43</v>
      </c>
      <c r="I2262" s="4" t="s">
        <v>2</v>
      </c>
      <c r="J2262" s="4" t="s">
        <v>13</v>
      </c>
      <c r="K2262" s="4" t="s">
        <v>9</v>
      </c>
      <c r="L2262" s="4" t="s">
        <v>37</v>
      </c>
      <c r="M2262" s="6">
        <v>4</v>
      </c>
      <c r="N2262" s="7">
        <v>154.46</v>
      </c>
      <c r="O2262" s="8">
        <v>0.05</v>
      </c>
      <c r="P2262" s="7">
        <v>80.48</v>
      </c>
      <c r="Q2262" s="7">
        <f t="shared" si="280"/>
        <v>586.94799999999998</v>
      </c>
      <c r="R2262" s="7">
        <f t="shared" si="281"/>
        <v>321.92</v>
      </c>
      <c r="S2262" s="7">
        <f t="shared" si="282"/>
        <v>265.02799999999996</v>
      </c>
      <c r="T2262" s="9">
        <f t="shared" si="283"/>
        <v>0.45153574081519993</v>
      </c>
      <c r="U2262" s="10">
        <v>1</v>
      </c>
    </row>
    <row r="2263" spans="1:21" ht="15.6" x14ac:dyDescent="0.3">
      <c r="A2263" s="11">
        <v>4715</v>
      </c>
      <c r="B2263" s="12">
        <v>46329</v>
      </c>
      <c r="C2263" s="4">
        <f t="shared" si="284"/>
        <v>2026</v>
      </c>
      <c r="D2263" s="5">
        <f t="shared" si="285"/>
        <v>4</v>
      </c>
      <c r="E2263" s="4">
        <f t="shared" si="286"/>
        <v>11</v>
      </c>
      <c r="F2263" s="3" t="str">
        <f t="shared" si="287"/>
        <v>Nov</v>
      </c>
      <c r="G2263" s="13" t="s">
        <v>0</v>
      </c>
      <c r="H2263" s="13" t="s">
        <v>1</v>
      </c>
      <c r="I2263" s="13" t="s">
        <v>8</v>
      </c>
      <c r="J2263" s="13" t="s">
        <v>16</v>
      </c>
      <c r="K2263" s="13" t="s">
        <v>34</v>
      </c>
      <c r="L2263" s="13" t="s">
        <v>35</v>
      </c>
      <c r="M2263" s="14">
        <v>10</v>
      </c>
      <c r="N2263" s="15">
        <v>39.869999999999997</v>
      </c>
      <c r="O2263" s="16">
        <v>0.15</v>
      </c>
      <c r="P2263" s="15">
        <v>14.31</v>
      </c>
      <c r="Q2263" s="15">
        <f t="shared" si="280"/>
        <v>338.89499999999998</v>
      </c>
      <c r="R2263" s="15">
        <f t="shared" si="281"/>
        <v>143.1</v>
      </c>
      <c r="S2263" s="15">
        <f t="shared" si="282"/>
        <v>195.79499999999999</v>
      </c>
      <c r="T2263" s="17">
        <f t="shared" si="283"/>
        <v>0.57774531934670026</v>
      </c>
      <c r="U2263" s="18">
        <v>1</v>
      </c>
    </row>
    <row r="2264" spans="1:21" ht="15.6" x14ac:dyDescent="0.3">
      <c r="A2264" s="2">
        <v>145</v>
      </c>
      <c r="B2264" s="3">
        <v>46330</v>
      </c>
      <c r="C2264" s="4">
        <f t="shared" si="284"/>
        <v>2026</v>
      </c>
      <c r="D2264" s="5">
        <f t="shared" si="285"/>
        <v>4</v>
      </c>
      <c r="E2264" s="4">
        <f t="shared" si="286"/>
        <v>11</v>
      </c>
      <c r="F2264" s="3" t="str">
        <f t="shared" si="287"/>
        <v>Nov</v>
      </c>
      <c r="G2264" s="4" t="s">
        <v>0</v>
      </c>
      <c r="H2264" s="4" t="s">
        <v>50</v>
      </c>
      <c r="I2264" s="4" t="s">
        <v>2</v>
      </c>
      <c r="J2264" s="4" t="s">
        <v>16</v>
      </c>
      <c r="K2264" s="4" t="s">
        <v>9</v>
      </c>
      <c r="L2264" s="4" t="s">
        <v>10</v>
      </c>
      <c r="M2264" s="6">
        <v>2</v>
      </c>
      <c r="N2264" s="7">
        <v>93.19</v>
      </c>
      <c r="O2264" s="8">
        <v>0.2</v>
      </c>
      <c r="P2264" s="7">
        <v>45.7</v>
      </c>
      <c r="Q2264" s="7">
        <f t="shared" si="280"/>
        <v>149.10400000000001</v>
      </c>
      <c r="R2264" s="7">
        <f t="shared" si="281"/>
        <v>91.4</v>
      </c>
      <c r="S2264" s="7">
        <f t="shared" si="282"/>
        <v>57.704000000000008</v>
      </c>
      <c r="T2264" s="9">
        <f t="shared" si="283"/>
        <v>0.38700504345959869</v>
      </c>
      <c r="U2264" s="10">
        <v>1</v>
      </c>
    </row>
    <row r="2265" spans="1:21" ht="15.6" x14ac:dyDescent="0.3">
      <c r="A2265" s="11">
        <v>465</v>
      </c>
      <c r="B2265" s="12">
        <v>46330</v>
      </c>
      <c r="C2265" s="4">
        <f t="shared" si="284"/>
        <v>2026</v>
      </c>
      <c r="D2265" s="5">
        <f t="shared" si="285"/>
        <v>4</v>
      </c>
      <c r="E2265" s="4">
        <f t="shared" si="286"/>
        <v>11</v>
      </c>
      <c r="F2265" s="3" t="str">
        <f t="shared" si="287"/>
        <v>Nov</v>
      </c>
      <c r="G2265" s="13" t="s">
        <v>6</v>
      </c>
      <c r="H2265" s="13" t="s">
        <v>43</v>
      </c>
      <c r="I2265" s="13" t="s">
        <v>2</v>
      </c>
      <c r="J2265" s="13" t="s">
        <v>3</v>
      </c>
      <c r="K2265" s="13" t="s">
        <v>34</v>
      </c>
      <c r="L2265" s="13" t="s">
        <v>35</v>
      </c>
      <c r="M2265" s="14">
        <v>3</v>
      </c>
      <c r="N2265" s="15">
        <v>41.29</v>
      </c>
      <c r="O2265" s="16">
        <v>0.05</v>
      </c>
      <c r="P2265" s="15">
        <v>14.43</v>
      </c>
      <c r="Q2265" s="15">
        <f t="shared" si="280"/>
        <v>117.6765</v>
      </c>
      <c r="R2265" s="15">
        <f t="shared" si="281"/>
        <v>43.29</v>
      </c>
      <c r="S2265" s="15">
        <f t="shared" si="282"/>
        <v>74.386500000000012</v>
      </c>
      <c r="T2265" s="17">
        <f t="shared" si="283"/>
        <v>0.63212706020318421</v>
      </c>
      <c r="U2265" s="18">
        <v>1</v>
      </c>
    </row>
    <row r="2266" spans="1:21" ht="15.6" x14ac:dyDescent="0.3">
      <c r="A2266" s="2">
        <v>1449</v>
      </c>
      <c r="B2266" s="3">
        <v>46330</v>
      </c>
      <c r="C2266" s="4">
        <f t="shared" si="284"/>
        <v>2026</v>
      </c>
      <c r="D2266" s="5">
        <f t="shared" si="285"/>
        <v>4</v>
      </c>
      <c r="E2266" s="4">
        <f t="shared" si="286"/>
        <v>11</v>
      </c>
      <c r="F2266" s="3" t="str">
        <f t="shared" si="287"/>
        <v>Nov</v>
      </c>
      <c r="G2266" s="4" t="s">
        <v>20</v>
      </c>
      <c r="H2266" s="4" t="s">
        <v>33</v>
      </c>
      <c r="I2266" s="4" t="s">
        <v>2</v>
      </c>
      <c r="J2266" s="4" t="s">
        <v>3</v>
      </c>
      <c r="K2266" s="4" t="s">
        <v>4</v>
      </c>
      <c r="L2266" s="4" t="s">
        <v>22</v>
      </c>
      <c r="M2266" s="6">
        <v>1</v>
      </c>
      <c r="N2266" s="7">
        <v>50.76</v>
      </c>
      <c r="O2266" s="8">
        <v>0.1</v>
      </c>
      <c r="P2266" s="7">
        <v>22.72</v>
      </c>
      <c r="Q2266" s="7">
        <f t="shared" si="280"/>
        <v>45.683999999999997</v>
      </c>
      <c r="R2266" s="7">
        <f t="shared" si="281"/>
        <v>22.72</v>
      </c>
      <c r="S2266" s="7">
        <f t="shared" si="282"/>
        <v>22.963999999999999</v>
      </c>
      <c r="T2266" s="9">
        <f t="shared" si="283"/>
        <v>0.50267051921898254</v>
      </c>
      <c r="U2266" s="10">
        <v>1</v>
      </c>
    </row>
    <row r="2267" spans="1:21" ht="15.6" x14ac:dyDescent="0.3">
      <c r="A2267" s="11">
        <v>1802</v>
      </c>
      <c r="B2267" s="12">
        <v>46330</v>
      </c>
      <c r="C2267" s="4">
        <f t="shared" si="284"/>
        <v>2026</v>
      </c>
      <c r="D2267" s="5">
        <f t="shared" si="285"/>
        <v>4</v>
      </c>
      <c r="E2267" s="4">
        <f t="shared" si="286"/>
        <v>11</v>
      </c>
      <c r="F2267" s="3" t="str">
        <f t="shared" si="287"/>
        <v>Nov</v>
      </c>
      <c r="G2267" s="13" t="s">
        <v>11</v>
      </c>
      <c r="H2267" s="13" t="s">
        <v>52</v>
      </c>
      <c r="I2267" s="13" t="s">
        <v>19</v>
      </c>
      <c r="J2267" s="13" t="s">
        <v>16</v>
      </c>
      <c r="K2267" s="13" t="s">
        <v>14</v>
      </c>
      <c r="L2267" s="13" t="s">
        <v>15</v>
      </c>
      <c r="M2267" s="14">
        <v>1</v>
      </c>
      <c r="N2267" s="15">
        <v>35.94</v>
      </c>
      <c r="O2267" s="16">
        <v>0.05</v>
      </c>
      <c r="P2267" s="15">
        <v>13.39</v>
      </c>
      <c r="Q2267" s="15">
        <f t="shared" si="280"/>
        <v>34.142999999999994</v>
      </c>
      <c r="R2267" s="15">
        <f t="shared" si="281"/>
        <v>13.39</v>
      </c>
      <c r="S2267" s="15">
        <f t="shared" si="282"/>
        <v>20.752999999999993</v>
      </c>
      <c r="T2267" s="17">
        <f t="shared" si="283"/>
        <v>0.60782590867820629</v>
      </c>
      <c r="U2267" s="18">
        <v>1</v>
      </c>
    </row>
    <row r="2268" spans="1:21" ht="15.6" x14ac:dyDescent="0.3">
      <c r="A2268" s="2">
        <v>2645</v>
      </c>
      <c r="B2268" s="3">
        <v>46330</v>
      </c>
      <c r="C2268" s="4">
        <f t="shared" si="284"/>
        <v>2026</v>
      </c>
      <c r="D2268" s="5">
        <f t="shared" si="285"/>
        <v>4</v>
      </c>
      <c r="E2268" s="4">
        <f t="shared" si="286"/>
        <v>11</v>
      </c>
      <c r="F2268" s="3" t="str">
        <f t="shared" si="287"/>
        <v>Nov</v>
      </c>
      <c r="G2268" s="4" t="s">
        <v>0</v>
      </c>
      <c r="H2268" s="4" t="s">
        <v>50</v>
      </c>
      <c r="I2268" s="4" t="s">
        <v>19</v>
      </c>
      <c r="J2268" s="4" t="s">
        <v>13</v>
      </c>
      <c r="K2268" s="4" t="s">
        <v>9</v>
      </c>
      <c r="L2268" s="4" t="s">
        <v>46</v>
      </c>
      <c r="M2268" s="6">
        <v>4</v>
      </c>
      <c r="N2268" s="7">
        <v>70.010000000000005</v>
      </c>
      <c r="O2268" s="8">
        <v>0.05</v>
      </c>
      <c r="P2268" s="7">
        <v>31.43</v>
      </c>
      <c r="Q2268" s="7">
        <f t="shared" si="280"/>
        <v>266.03800000000001</v>
      </c>
      <c r="R2268" s="7">
        <f t="shared" si="281"/>
        <v>125.72</v>
      </c>
      <c r="S2268" s="7">
        <f t="shared" si="282"/>
        <v>140.31800000000001</v>
      </c>
      <c r="T2268" s="9">
        <f t="shared" si="283"/>
        <v>0.52743593020545942</v>
      </c>
      <c r="U2268" s="10">
        <v>1</v>
      </c>
    </row>
    <row r="2269" spans="1:21" ht="15.6" x14ac:dyDescent="0.3">
      <c r="A2269" s="11">
        <v>3539</v>
      </c>
      <c r="B2269" s="12">
        <v>46330</v>
      </c>
      <c r="C2269" s="4">
        <f t="shared" si="284"/>
        <v>2026</v>
      </c>
      <c r="D2269" s="5">
        <f t="shared" si="285"/>
        <v>4</v>
      </c>
      <c r="E2269" s="4">
        <f t="shared" si="286"/>
        <v>11</v>
      </c>
      <c r="F2269" s="3" t="str">
        <f t="shared" si="287"/>
        <v>Nov</v>
      </c>
      <c r="G2269" s="13" t="s">
        <v>0</v>
      </c>
      <c r="H2269" s="13" t="s">
        <v>50</v>
      </c>
      <c r="I2269" s="13" t="s">
        <v>28</v>
      </c>
      <c r="J2269" s="13" t="s">
        <v>3</v>
      </c>
      <c r="K2269" s="13" t="s">
        <v>9</v>
      </c>
      <c r="L2269" s="13" t="s">
        <v>37</v>
      </c>
      <c r="M2269" s="14">
        <v>3</v>
      </c>
      <c r="N2269" s="15">
        <v>152.32</v>
      </c>
      <c r="O2269" s="16">
        <v>0.1</v>
      </c>
      <c r="P2269" s="15">
        <v>79.36</v>
      </c>
      <c r="Q2269" s="15">
        <f t="shared" si="280"/>
        <v>411.26400000000001</v>
      </c>
      <c r="R2269" s="15">
        <f t="shared" si="281"/>
        <v>238.07999999999998</v>
      </c>
      <c r="S2269" s="15">
        <f t="shared" si="282"/>
        <v>173.18400000000003</v>
      </c>
      <c r="T2269" s="17">
        <f t="shared" si="283"/>
        <v>0.42110177404295057</v>
      </c>
      <c r="U2269" s="18">
        <v>1</v>
      </c>
    </row>
    <row r="2270" spans="1:21" ht="15.6" x14ac:dyDescent="0.3">
      <c r="A2270" s="2">
        <v>4309</v>
      </c>
      <c r="B2270" s="3">
        <v>46330</v>
      </c>
      <c r="C2270" s="4">
        <f t="shared" si="284"/>
        <v>2026</v>
      </c>
      <c r="D2270" s="5">
        <f t="shared" si="285"/>
        <v>4</v>
      </c>
      <c r="E2270" s="4">
        <f t="shared" si="286"/>
        <v>11</v>
      </c>
      <c r="F2270" s="3" t="str">
        <f t="shared" si="287"/>
        <v>Nov</v>
      </c>
      <c r="G2270" s="4" t="s">
        <v>20</v>
      </c>
      <c r="H2270" s="4" t="s">
        <v>33</v>
      </c>
      <c r="I2270" s="4" t="s">
        <v>2</v>
      </c>
      <c r="J2270" s="4" t="s">
        <v>16</v>
      </c>
      <c r="K2270" s="4" t="s">
        <v>4</v>
      </c>
      <c r="L2270" s="4" t="s">
        <v>22</v>
      </c>
      <c r="M2270" s="6">
        <v>1</v>
      </c>
      <c r="N2270" s="7">
        <v>50.32</v>
      </c>
      <c r="O2270" s="8">
        <v>0.05</v>
      </c>
      <c r="P2270" s="7">
        <v>22.46</v>
      </c>
      <c r="Q2270" s="7">
        <f t="shared" si="280"/>
        <v>47.803999999999995</v>
      </c>
      <c r="R2270" s="7">
        <f t="shared" si="281"/>
        <v>22.46</v>
      </c>
      <c r="S2270" s="7">
        <f t="shared" si="282"/>
        <v>25.343999999999994</v>
      </c>
      <c r="T2270" s="9">
        <f t="shared" si="283"/>
        <v>0.53016483976236295</v>
      </c>
      <c r="U2270" s="10">
        <v>1</v>
      </c>
    </row>
    <row r="2271" spans="1:21" ht="15.6" x14ac:dyDescent="0.3">
      <c r="A2271" s="11">
        <v>4355</v>
      </c>
      <c r="B2271" s="12">
        <v>46330</v>
      </c>
      <c r="C2271" s="4">
        <f t="shared" si="284"/>
        <v>2026</v>
      </c>
      <c r="D2271" s="5">
        <f t="shared" si="285"/>
        <v>4</v>
      </c>
      <c r="E2271" s="4">
        <f t="shared" si="286"/>
        <v>11</v>
      </c>
      <c r="F2271" s="3" t="str">
        <f t="shared" si="287"/>
        <v>Nov</v>
      </c>
      <c r="G2271" s="13" t="s">
        <v>11</v>
      </c>
      <c r="H2271" s="13" t="s">
        <v>12</v>
      </c>
      <c r="I2271" s="13" t="s">
        <v>19</v>
      </c>
      <c r="J2271" s="13" t="s">
        <v>3</v>
      </c>
      <c r="K2271" s="13" t="s">
        <v>9</v>
      </c>
      <c r="L2271" s="13" t="s">
        <v>37</v>
      </c>
      <c r="M2271" s="14">
        <v>2</v>
      </c>
      <c r="N2271" s="15">
        <v>151.04</v>
      </c>
      <c r="O2271" s="16">
        <v>0.15</v>
      </c>
      <c r="P2271" s="15">
        <v>76.97</v>
      </c>
      <c r="Q2271" s="15">
        <f t="shared" si="280"/>
        <v>256.76799999999997</v>
      </c>
      <c r="R2271" s="15">
        <f t="shared" si="281"/>
        <v>153.94</v>
      </c>
      <c r="S2271" s="15">
        <f t="shared" si="282"/>
        <v>102.82799999999997</v>
      </c>
      <c r="T2271" s="17">
        <f t="shared" si="283"/>
        <v>0.40047046360917243</v>
      </c>
      <c r="U2271" s="18">
        <v>1</v>
      </c>
    </row>
    <row r="2272" spans="1:21" ht="15.6" x14ac:dyDescent="0.3">
      <c r="A2272" s="2">
        <v>5052</v>
      </c>
      <c r="B2272" s="3">
        <v>46330</v>
      </c>
      <c r="C2272" s="4">
        <f t="shared" si="284"/>
        <v>2026</v>
      </c>
      <c r="D2272" s="5">
        <f t="shared" si="285"/>
        <v>4</v>
      </c>
      <c r="E2272" s="4">
        <f t="shared" si="286"/>
        <v>11</v>
      </c>
      <c r="F2272" s="3" t="str">
        <f t="shared" si="287"/>
        <v>Nov</v>
      </c>
      <c r="G2272" s="4" t="s">
        <v>0</v>
      </c>
      <c r="H2272" s="4" t="s">
        <v>50</v>
      </c>
      <c r="I2272" s="4" t="s">
        <v>28</v>
      </c>
      <c r="J2272" s="4" t="s">
        <v>3</v>
      </c>
      <c r="K2272" s="4" t="s">
        <v>4</v>
      </c>
      <c r="L2272" s="4" t="s">
        <v>26</v>
      </c>
      <c r="M2272" s="6">
        <v>3</v>
      </c>
      <c r="N2272" s="7">
        <v>41.12</v>
      </c>
      <c r="O2272" s="8">
        <v>0.1</v>
      </c>
      <c r="P2272" s="7">
        <v>16.670000000000002</v>
      </c>
      <c r="Q2272" s="7">
        <f t="shared" si="280"/>
        <v>111.02399999999999</v>
      </c>
      <c r="R2272" s="7">
        <f t="shared" si="281"/>
        <v>50.010000000000005</v>
      </c>
      <c r="S2272" s="7">
        <f t="shared" si="282"/>
        <v>61.013999999999982</v>
      </c>
      <c r="T2272" s="9">
        <f t="shared" si="283"/>
        <v>0.54955685257241671</v>
      </c>
      <c r="U2272" s="10">
        <v>1</v>
      </c>
    </row>
    <row r="2273" spans="1:21" ht="15.6" x14ac:dyDescent="0.3">
      <c r="A2273" s="11">
        <v>9</v>
      </c>
      <c r="B2273" s="12">
        <v>46331</v>
      </c>
      <c r="C2273" s="4">
        <f t="shared" si="284"/>
        <v>2026</v>
      </c>
      <c r="D2273" s="5">
        <f t="shared" si="285"/>
        <v>4</v>
      </c>
      <c r="E2273" s="4">
        <f t="shared" si="286"/>
        <v>11</v>
      </c>
      <c r="F2273" s="3" t="str">
        <f t="shared" si="287"/>
        <v>Nov</v>
      </c>
      <c r="G2273" s="13" t="s">
        <v>0</v>
      </c>
      <c r="H2273" s="13" t="s">
        <v>50</v>
      </c>
      <c r="I2273" s="13" t="s">
        <v>2</v>
      </c>
      <c r="J2273" s="13" t="s">
        <v>13</v>
      </c>
      <c r="K2273" s="13" t="s">
        <v>9</v>
      </c>
      <c r="L2273" s="13" t="s">
        <v>17</v>
      </c>
      <c r="M2273" s="14">
        <v>1</v>
      </c>
      <c r="N2273" s="15">
        <v>140.59</v>
      </c>
      <c r="O2273" s="16">
        <v>0.1</v>
      </c>
      <c r="P2273" s="15">
        <v>79.510000000000005</v>
      </c>
      <c r="Q2273" s="15">
        <f t="shared" si="280"/>
        <v>126.53100000000001</v>
      </c>
      <c r="R2273" s="15">
        <f t="shared" si="281"/>
        <v>79.510000000000005</v>
      </c>
      <c r="S2273" s="15">
        <f t="shared" si="282"/>
        <v>47.021000000000001</v>
      </c>
      <c r="T2273" s="17">
        <f t="shared" si="283"/>
        <v>0.37161644182058151</v>
      </c>
      <c r="U2273" s="18">
        <v>1</v>
      </c>
    </row>
    <row r="2274" spans="1:21" ht="15.6" x14ac:dyDescent="0.3">
      <c r="A2274" s="2">
        <v>703</v>
      </c>
      <c r="B2274" s="3">
        <v>46331</v>
      </c>
      <c r="C2274" s="4">
        <f t="shared" si="284"/>
        <v>2026</v>
      </c>
      <c r="D2274" s="5">
        <f t="shared" si="285"/>
        <v>4</v>
      </c>
      <c r="E2274" s="4">
        <f t="shared" si="286"/>
        <v>11</v>
      </c>
      <c r="F2274" s="3" t="str">
        <f t="shared" si="287"/>
        <v>Nov</v>
      </c>
      <c r="G2274" s="4" t="s">
        <v>6</v>
      </c>
      <c r="H2274" s="4" t="s">
        <v>49</v>
      </c>
      <c r="I2274" s="4" t="s">
        <v>2</v>
      </c>
      <c r="J2274" s="4" t="s">
        <v>3</v>
      </c>
      <c r="K2274" s="4" t="s">
        <v>14</v>
      </c>
      <c r="L2274" s="4" t="s">
        <v>48</v>
      </c>
      <c r="M2274" s="6">
        <v>2</v>
      </c>
      <c r="N2274" s="7">
        <v>160.68</v>
      </c>
      <c r="O2274" s="8">
        <v>0</v>
      </c>
      <c r="P2274" s="7">
        <v>89.49</v>
      </c>
      <c r="Q2274" s="7">
        <f t="shared" si="280"/>
        <v>321.36</v>
      </c>
      <c r="R2274" s="7">
        <f t="shared" si="281"/>
        <v>178.98</v>
      </c>
      <c r="S2274" s="7">
        <f t="shared" si="282"/>
        <v>142.38000000000002</v>
      </c>
      <c r="T2274" s="9">
        <f t="shared" si="283"/>
        <v>0.4430545182972368</v>
      </c>
      <c r="U2274" s="10">
        <v>1</v>
      </c>
    </row>
    <row r="2275" spans="1:21" ht="15.6" x14ac:dyDescent="0.3">
      <c r="A2275" s="11">
        <v>1627</v>
      </c>
      <c r="B2275" s="12">
        <v>46331</v>
      </c>
      <c r="C2275" s="4">
        <f t="shared" si="284"/>
        <v>2026</v>
      </c>
      <c r="D2275" s="5">
        <f t="shared" si="285"/>
        <v>4</v>
      </c>
      <c r="E2275" s="4">
        <f t="shared" si="286"/>
        <v>11</v>
      </c>
      <c r="F2275" s="3" t="str">
        <f t="shared" si="287"/>
        <v>Nov</v>
      </c>
      <c r="G2275" s="13" t="s">
        <v>20</v>
      </c>
      <c r="H2275" s="13" t="s">
        <v>21</v>
      </c>
      <c r="I2275" s="13" t="s">
        <v>2</v>
      </c>
      <c r="J2275" s="13" t="s">
        <v>3</v>
      </c>
      <c r="K2275" s="13" t="s">
        <v>34</v>
      </c>
      <c r="L2275" s="13" t="s">
        <v>45</v>
      </c>
      <c r="M2275" s="14">
        <v>6</v>
      </c>
      <c r="N2275" s="15">
        <v>49.7</v>
      </c>
      <c r="O2275" s="16">
        <v>0</v>
      </c>
      <c r="P2275" s="15">
        <v>22.34</v>
      </c>
      <c r="Q2275" s="15">
        <f t="shared" si="280"/>
        <v>298.20000000000005</v>
      </c>
      <c r="R2275" s="15">
        <f t="shared" si="281"/>
        <v>134.04</v>
      </c>
      <c r="S2275" s="15">
        <f t="shared" si="282"/>
        <v>164.16000000000005</v>
      </c>
      <c r="T2275" s="17">
        <f t="shared" si="283"/>
        <v>0.55050301810865199</v>
      </c>
      <c r="U2275" s="18">
        <v>1</v>
      </c>
    </row>
    <row r="2276" spans="1:21" ht="15.6" x14ac:dyDescent="0.3">
      <c r="A2276" s="2">
        <v>1760</v>
      </c>
      <c r="B2276" s="3">
        <v>46331</v>
      </c>
      <c r="C2276" s="4">
        <f t="shared" si="284"/>
        <v>2026</v>
      </c>
      <c r="D2276" s="5">
        <f t="shared" si="285"/>
        <v>4</v>
      </c>
      <c r="E2276" s="4">
        <f t="shared" si="286"/>
        <v>11</v>
      </c>
      <c r="F2276" s="3" t="str">
        <f t="shared" si="287"/>
        <v>Nov</v>
      </c>
      <c r="G2276" s="4" t="s">
        <v>6</v>
      </c>
      <c r="H2276" s="4" t="s">
        <v>41</v>
      </c>
      <c r="I2276" s="4" t="s">
        <v>19</v>
      </c>
      <c r="J2276" s="4" t="s">
        <v>3</v>
      </c>
      <c r="K2276" s="4" t="s">
        <v>4</v>
      </c>
      <c r="L2276" s="4" t="s">
        <v>5</v>
      </c>
      <c r="M2276" s="6">
        <v>3</v>
      </c>
      <c r="N2276" s="7">
        <v>80.400000000000006</v>
      </c>
      <c r="O2276" s="8">
        <v>0.05</v>
      </c>
      <c r="P2276" s="7">
        <v>42.82</v>
      </c>
      <c r="Q2276" s="7">
        <f t="shared" si="280"/>
        <v>229.14000000000001</v>
      </c>
      <c r="R2276" s="7">
        <f t="shared" si="281"/>
        <v>128.46</v>
      </c>
      <c r="S2276" s="7">
        <f t="shared" si="282"/>
        <v>100.68</v>
      </c>
      <c r="T2276" s="9">
        <f t="shared" si="283"/>
        <v>0.43938203718250851</v>
      </c>
      <c r="U2276" s="10">
        <v>1</v>
      </c>
    </row>
    <row r="2277" spans="1:21" ht="15.6" x14ac:dyDescent="0.3">
      <c r="A2277" s="11">
        <v>2268</v>
      </c>
      <c r="B2277" s="12">
        <v>46331</v>
      </c>
      <c r="C2277" s="4">
        <f t="shared" si="284"/>
        <v>2026</v>
      </c>
      <c r="D2277" s="5">
        <f t="shared" si="285"/>
        <v>4</v>
      </c>
      <c r="E2277" s="4">
        <f t="shared" si="286"/>
        <v>11</v>
      </c>
      <c r="F2277" s="3" t="str">
        <f t="shared" si="287"/>
        <v>Nov</v>
      </c>
      <c r="G2277" s="13" t="s">
        <v>6</v>
      </c>
      <c r="H2277" s="13" t="s">
        <v>7</v>
      </c>
      <c r="I2277" s="13" t="s">
        <v>19</v>
      </c>
      <c r="J2277" s="13" t="s">
        <v>13</v>
      </c>
      <c r="K2277" s="13" t="s">
        <v>9</v>
      </c>
      <c r="L2277" s="13" t="s">
        <v>37</v>
      </c>
      <c r="M2277" s="14">
        <v>4</v>
      </c>
      <c r="N2277" s="15">
        <v>151.38999999999999</v>
      </c>
      <c r="O2277" s="16">
        <v>0.05</v>
      </c>
      <c r="P2277" s="15">
        <v>80.66</v>
      </c>
      <c r="Q2277" s="15">
        <f t="shared" si="280"/>
        <v>575.28199999999993</v>
      </c>
      <c r="R2277" s="15">
        <f t="shared" si="281"/>
        <v>322.64</v>
      </c>
      <c r="S2277" s="15">
        <f t="shared" si="282"/>
        <v>252.64199999999994</v>
      </c>
      <c r="T2277" s="17">
        <f t="shared" si="283"/>
        <v>0.43916201097896329</v>
      </c>
      <c r="U2277" s="18">
        <v>1</v>
      </c>
    </row>
    <row r="2278" spans="1:21" ht="15.6" x14ac:dyDescent="0.3">
      <c r="A2278" s="2">
        <v>2636</v>
      </c>
      <c r="B2278" s="3">
        <v>46331</v>
      </c>
      <c r="C2278" s="4">
        <f t="shared" si="284"/>
        <v>2026</v>
      </c>
      <c r="D2278" s="5">
        <f t="shared" si="285"/>
        <v>4</v>
      </c>
      <c r="E2278" s="4">
        <f t="shared" si="286"/>
        <v>11</v>
      </c>
      <c r="F2278" s="3" t="str">
        <f t="shared" si="287"/>
        <v>Nov</v>
      </c>
      <c r="G2278" s="4" t="s">
        <v>6</v>
      </c>
      <c r="H2278" s="4" t="s">
        <v>49</v>
      </c>
      <c r="I2278" s="4" t="s">
        <v>19</v>
      </c>
      <c r="J2278" s="4" t="s">
        <v>16</v>
      </c>
      <c r="K2278" s="4" t="s">
        <v>14</v>
      </c>
      <c r="L2278" s="4" t="s">
        <v>32</v>
      </c>
      <c r="M2278" s="6">
        <v>2</v>
      </c>
      <c r="N2278" s="7">
        <v>45.44</v>
      </c>
      <c r="O2278" s="8">
        <v>0.05</v>
      </c>
      <c r="P2278" s="7">
        <v>18.2</v>
      </c>
      <c r="Q2278" s="7">
        <f t="shared" si="280"/>
        <v>86.335999999999999</v>
      </c>
      <c r="R2278" s="7">
        <f t="shared" si="281"/>
        <v>36.4</v>
      </c>
      <c r="S2278" s="7">
        <f t="shared" si="282"/>
        <v>49.936</v>
      </c>
      <c r="T2278" s="9">
        <f t="shared" si="283"/>
        <v>0.57839140103780584</v>
      </c>
      <c r="U2278" s="10">
        <v>1</v>
      </c>
    </row>
    <row r="2279" spans="1:21" ht="15.6" x14ac:dyDescent="0.3">
      <c r="A2279" s="11">
        <v>3255</v>
      </c>
      <c r="B2279" s="12">
        <v>46331</v>
      </c>
      <c r="C2279" s="4">
        <f t="shared" si="284"/>
        <v>2026</v>
      </c>
      <c r="D2279" s="5">
        <f t="shared" si="285"/>
        <v>4</v>
      </c>
      <c r="E2279" s="4">
        <f t="shared" si="286"/>
        <v>11</v>
      </c>
      <c r="F2279" s="3" t="str">
        <f t="shared" si="287"/>
        <v>Nov</v>
      </c>
      <c r="G2279" s="13" t="s">
        <v>20</v>
      </c>
      <c r="H2279" s="13" t="s">
        <v>47</v>
      </c>
      <c r="I2279" s="13" t="s">
        <v>2</v>
      </c>
      <c r="J2279" s="13" t="s">
        <v>13</v>
      </c>
      <c r="K2279" s="13" t="s">
        <v>9</v>
      </c>
      <c r="L2279" s="13" t="s">
        <v>46</v>
      </c>
      <c r="M2279" s="14">
        <v>2</v>
      </c>
      <c r="N2279" s="15">
        <v>70.790000000000006</v>
      </c>
      <c r="O2279" s="16">
        <v>0.15</v>
      </c>
      <c r="P2279" s="15">
        <v>33.32</v>
      </c>
      <c r="Q2279" s="15">
        <f t="shared" si="280"/>
        <v>120.343</v>
      </c>
      <c r="R2279" s="15">
        <f t="shared" si="281"/>
        <v>66.64</v>
      </c>
      <c r="S2279" s="15">
        <f t="shared" si="282"/>
        <v>53.703000000000003</v>
      </c>
      <c r="T2279" s="17">
        <f t="shared" si="283"/>
        <v>0.44624947026416162</v>
      </c>
      <c r="U2279" s="18">
        <v>1</v>
      </c>
    </row>
    <row r="2280" spans="1:21" ht="15.6" x14ac:dyDescent="0.3">
      <c r="A2280" s="2">
        <v>4326</v>
      </c>
      <c r="B2280" s="3">
        <v>46331</v>
      </c>
      <c r="C2280" s="4">
        <f t="shared" si="284"/>
        <v>2026</v>
      </c>
      <c r="D2280" s="5">
        <f t="shared" si="285"/>
        <v>4</v>
      </c>
      <c r="E2280" s="4">
        <f t="shared" si="286"/>
        <v>11</v>
      </c>
      <c r="F2280" s="3" t="str">
        <f t="shared" si="287"/>
        <v>Nov</v>
      </c>
      <c r="G2280" s="4" t="s">
        <v>11</v>
      </c>
      <c r="H2280" s="4" t="s">
        <v>25</v>
      </c>
      <c r="I2280" s="4" t="s">
        <v>19</v>
      </c>
      <c r="J2280" s="4" t="s">
        <v>3</v>
      </c>
      <c r="K2280" s="4" t="s">
        <v>14</v>
      </c>
      <c r="L2280" s="4" t="s">
        <v>15</v>
      </c>
      <c r="M2280" s="6">
        <v>1</v>
      </c>
      <c r="N2280" s="7">
        <v>35.630000000000003</v>
      </c>
      <c r="O2280" s="8">
        <v>0</v>
      </c>
      <c r="P2280" s="7">
        <v>13.47</v>
      </c>
      <c r="Q2280" s="7">
        <f t="shared" si="280"/>
        <v>35.630000000000003</v>
      </c>
      <c r="R2280" s="7">
        <f t="shared" si="281"/>
        <v>13.47</v>
      </c>
      <c r="S2280" s="7">
        <f t="shared" si="282"/>
        <v>22.160000000000004</v>
      </c>
      <c r="T2280" s="9">
        <f t="shared" si="283"/>
        <v>0.62194779680044909</v>
      </c>
      <c r="U2280" s="10">
        <v>1</v>
      </c>
    </row>
    <row r="2281" spans="1:21" ht="15.6" x14ac:dyDescent="0.3">
      <c r="A2281" s="11">
        <v>4346</v>
      </c>
      <c r="B2281" s="12">
        <v>46331</v>
      </c>
      <c r="C2281" s="4">
        <f t="shared" si="284"/>
        <v>2026</v>
      </c>
      <c r="D2281" s="5">
        <f t="shared" si="285"/>
        <v>4</v>
      </c>
      <c r="E2281" s="4">
        <f t="shared" si="286"/>
        <v>11</v>
      </c>
      <c r="F2281" s="3" t="str">
        <f t="shared" si="287"/>
        <v>Nov</v>
      </c>
      <c r="G2281" s="13" t="s">
        <v>0</v>
      </c>
      <c r="H2281" s="13" t="s">
        <v>50</v>
      </c>
      <c r="I2281" s="13" t="s">
        <v>2</v>
      </c>
      <c r="J2281" s="13" t="s">
        <v>16</v>
      </c>
      <c r="K2281" s="13" t="s">
        <v>9</v>
      </c>
      <c r="L2281" s="13" t="s">
        <v>46</v>
      </c>
      <c r="M2281" s="14">
        <v>3</v>
      </c>
      <c r="N2281" s="15">
        <v>73.010000000000005</v>
      </c>
      <c r="O2281" s="16">
        <v>0.15</v>
      </c>
      <c r="P2281" s="15">
        <v>32.49</v>
      </c>
      <c r="Q2281" s="15">
        <f t="shared" si="280"/>
        <v>186.17550000000003</v>
      </c>
      <c r="R2281" s="15">
        <f t="shared" si="281"/>
        <v>97.47</v>
      </c>
      <c r="S2281" s="15">
        <f t="shared" si="282"/>
        <v>88.705500000000029</v>
      </c>
      <c r="T2281" s="17">
        <f t="shared" si="283"/>
        <v>0.47646172562984934</v>
      </c>
      <c r="U2281" s="18">
        <v>1</v>
      </c>
    </row>
    <row r="2282" spans="1:21" ht="15.6" x14ac:dyDescent="0.3">
      <c r="A2282" s="2">
        <v>266</v>
      </c>
      <c r="B2282" s="3">
        <v>46332</v>
      </c>
      <c r="C2282" s="4">
        <f t="shared" si="284"/>
        <v>2026</v>
      </c>
      <c r="D2282" s="5">
        <f t="shared" si="285"/>
        <v>4</v>
      </c>
      <c r="E2282" s="4">
        <f t="shared" si="286"/>
        <v>11</v>
      </c>
      <c r="F2282" s="3" t="str">
        <f t="shared" si="287"/>
        <v>Nov</v>
      </c>
      <c r="G2282" s="4" t="s">
        <v>6</v>
      </c>
      <c r="H2282" s="4" t="s">
        <v>7</v>
      </c>
      <c r="I2282" s="4" t="s">
        <v>28</v>
      </c>
      <c r="J2282" s="4" t="s">
        <v>16</v>
      </c>
      <c r="K2282" s="4" t="s">
        <v>9</v>
      </c>
      <c r="L2282" s="4" t="s">
        <v>10</v>
      </c>
      <c r="M2282" s="6">
        <v>1</v>
      </c>
      <c r="N2282" s="7">
        <v>93.48</v>
      </c>
      <c r="O2282" s="8">
        <v>0.05</v>
      </c>
      <c r="P2282" s="7">
        <v>46.34</v>
      </c>
      <c r="Q2282" s="7">
        <f t="shared" si="280"/>
        <v>88.805999999999997</v>
      </c>
      <c r="R2282" s="7">
        <f t="shared" si="281"/>
        <v>46.34</v>
      </c>
      <c r="S2282" s="7">
        <f t="shared" si="282"/>
        <v>42.465999999999994</v>
      </c>
      <c r="T2282" s="9">
        <f t="shared" si="283"/>
        <v>0.47818841069297113</v>
      </c>
      <c r="U2282" s="10">
        <v>1</v>
      </c>
    </row>
    <row r="2283" spans="1:21" ht="15.6" x14ac:dyDescent="0.3">
      <c r="A2283" s="11">
        <v>274</v>
      </c>
      <c r="B2283" s="12">
        <v>46332</v>
      </c>
      <c r="C2283" s="4">
        <f t="shared" si="284"/>
        <v>2026</v>
      </c>
      <c r="D2283" s="5">
        <f t="shared" si="285"/>
        <v>4</v>
      </c>
      <c r="E2283" s="4">
        <f t="shared" si="286"/>
        <v>11</v>
      </c>
      <c r="F2283" s="3" t="str">
        <f t="shared" si="287"/>
        <v>Nov</v>
      </c>
      <c r="G2283" s="13" t="s">
        <v>6</v>
      </c>
      <c r="H2283" s="13" t="s">
        <v>7</v>
      </c>
      <c r="I2283" s="13" t="s">
        <v>2</v>
      </c>
      <c r="J2283" s="13" t="s">
        <v>16</v>
      </c>
      <c r="K2283" s="13" t="s">
        <v>4</v>
      </c>
      <c r="L2283" s="13" t="s">
        <v>5</v>
      </c>
      <c r="M2283" s="14">
        <v>1</v>
      </c>
      <c r="N2283" s="15">
        <v>82.89</v>
      </c>
      <c r="O2283" s="16">
        <v>0</v>
      </c>
      <c r="P2283" s="15">
        <v>41.44</v>
      </c>
      <c r="Q2283" s="15">
        <f t="shared" si="280"/>
        <v>82.89</v>
      </c>
      <c r="R2283" s="15">
        <f t="shared" si="281"/>
        <v>41.44</v>
      </c>
      <c r="S2283" s="15">
        <f t="shared" si="282"/>
        <v>41.45</v>
      </c>
      <c r="T2283" s="17">
        <f t="shared" si="283"/>
        <v>0.50006032090722652</v>
      </c>
      <c r="U2283" s="18">
        <v>1</v>
      </c>
    </row>
    <row r="2284" spans="1:21" ht="15.6" x14ac:dyDescent="0.3">
      <c r="A2284" s="2">
        <v>1135</v>
      </c>
      <c r="B2284" s="3">
        <v>46332</v>
      </c>
      <c r="C2284" s="4">
        <f t="shared" si="284"/>
        <v>2026</v>
      </c>
      <c r="D2284" s="5">
        <f t="shared" si="285"/>
        <v>4</v>
      </c>
      <c r="E2284" s="4">
        <f t="shared" si="286"/>
        <v>11</v>
      </c>
      <c r="F2284" s="3" t="str">
        <f t="shared" si="287"/>
        <v>Nov</v>
      </c>
      <c r="G2284" s="4" t="s">
        <v>20</v>
      </c>
      <c r="H2284" s="4" t="s">
        <v>31</v>
      </c>
      <c r="I2284" s="4" t="s">
        <v>2</v>
      </c>
      <c r="J2284" s="4" t="s">
        <v>13</v>
      </c>
      <c r="K2284" s="4" t="s">
        <v>14</v>
      </c>
      <c r="L2284" s="4" t="s">
        <v>15</v>
      </c>
      <c r="M2284" s="6">
        <v>2</v>
      </c>
      <c r="N2284" s="7">
        <v>35.71</v>
      </c>
      <c r="O2284" s="8">
        <v>0.2</v>
      </c>
      <c r="P2284" s="7">
        <v>13.48</v>
      </c>
      <c r="Q2284" s="7">
        <f t="shared" si="280"/>
        <v>57.136000000000003</v>
      </c>
      <c r="R2284" s="7">
        <f t="shared" si="281"/>
        <v>26.96</v>
      </c>
      <c r="S2284" s="7">
        <f t="shared" si="282"/>
        <v>30.176000000000002</v>
      </c>
      <c r="T2284" s="9">
        <f t="shared" si="283"/>
        <v>0.52814337720526461</v>
      </c>
      <c r="U2284" s="10">
        <v>1</v>
      </c>
    </row>
    <row r="2285" spans="1:21" ht="15.6" x14ac:dyDescent="0.3">
      <c r="A2285" s="11">
        <v>2166</v>
      </c>
      <c r="B2285" s="12">
        <v>46332</v>
      </c>
      <c r="C2285" s="4">
        <f t="shared" si="284"/>
        <v>2026</v>
      </c>
      <c r="D2285" s="5">
        <f t="shared" si="285"/>
        <v>4</v>
      </c>
      <c r="E2285" s="4">
        <f t="shared" si="286"/>
        <v>11</v>
      </c>
      <c r="F2285" s="3" t="str">
        <f t="shared" si="287"/>
        <v>Nov</v>
      </c>
      <c r="G2285" s="13" t="s">
        <v>20</v>
      </c>
      <c r="H2285" s="13" t="s">
        <v>47</v>
      </c>
      <c r="I2285" s="13" t="s">
        <v>19</v>
      </c>
      <c r="J2285" s="13" t="s">
        <v>13</v>
      </c>
      <c r="K2285" s="13" t="s">
        <v>34</v>
      </c>
      <c r="L2285" s="13" t="s">
        <v>35</v>
      </c>
      <c r="M2285" s="14">
        <v>1</v>
      </c>
      <c r="N2285" s="15">
        <v>40.380000000000003</v>
      </c>
      <c r="O2285" s="16">
        <v>0.15</v>
      </c>
      <c r="P2285" s="15">
        <v>14.53</v>
      </c>
      <c r="Q2285" s="15">
        <f t="shared" si="280"/>
        <v>34.323</v>
      </c>
      <c r="R2285" s="15">
        <f t="shared" si="281"/>
        <v>14.53</v>
      </c>
      <c r="S2285" s="15">
        <f t="shared" si="282"/>
        <v>19.792999999999999</v>
      </c>
      <c r="T2285" s="17">
        <f t="shared" si="283"/>
        <v>0.57666870611543275</v>
      </c>
      <c r="U2285" s="18">
        <v>1</v>
      </c>
    </row>
    <row r="2286" spans="1:21" ht="15.6" x14ac:dyDescent="0.3">
      <c r="A2286" s="2">
        <v>3620</v>
      </c>
      <c r="B2286" s="3">
        <v>46332</v>
      </c>
      <c r="C2286" s="4">
        <f t="shared" si="284"/>
        <v>2026</v>
      </c>
      <c r="D2286" s="5">
        <f t="shared" si="285"/>
        <v>4</v>
      </c>
      <c r="E2286" s="4">
        <f t="shared" si="286"/>
        <v>11</v>
      </c>
      <c r="F2286" s="3" t="str">
        <f t="shared" si="287"/>
        <v>Nov</v>
      </c>
      <c r="G2286" s="4" t="s">
        <v>6</v>
      </c>
      <c r="H2286" s="4" t="s">
        <v>43</v>
      </c>
      <c r="I2286" s="4" t="s">
        <v>28</v>
      </c>
      <c r="J2286" s="4" t="s">
        <v>13</v>
      </c>
      <c r="K2286" s="4" t="s">
        <v>9</v>
      </c>
      <c r="L2286" s="4" t="s">
        <v>17</v>
      </c>
      <c r="M2286" s="6">
        <v>1</v>
      </c>
      <c r="N2286" s="7">
        <v>142</v>
      </c>
      <c r="O2286" s="8">
        <v>0.05</v>
      </c>
      <c r="P2286" s="7">
        <v>81.099999999999994</v>
      </c>
      <c r="Q2286" s="7">
        <f t="shared" si="280"/>
        <v>134.9</v>
      </c>
      <c r="R2286" s="7">
        <f t="shared" si="281"/>
        <v>81.099999999999994</v>
      </c>
      <c r="S2286" s="7">
        <f t="shared" si="282"/>
        <v>53.800000000000011</v>
      </c>
      <c r="T2286" s="9">
        <f t="shared" si="283"/>
        <v>0.39881393624907346</v>
      </c>
      <c r="U2286" s="10">
        <v>1</v>
      </c>
    </row>
    <row r="2287" spans="1:21" ht="15.6" x14ac:dyDescent="0.3">
      <c r="A2287" s="11">
        <v>3986</v>
      </c>
      <c r="B2287" s="12">
        <v>46332</v>
      </c>
      <c r="C2287" s="4">
        <f t="shared" si="284"/>
        <v>2026</v>
      </c>
      <c r="D2287" s="5">
        <f t="shared" si="285"/>
        <v>4</v>
      </c>
      <c r="E2287" s="4">
        <f t="shared" si="286"/>
        <v>11</v>
      </c>
      <c r="F2287" s="3" t="str">
        <f t="shared" si="287"/>
        <v>Nov</v>
      </c>
      <c r="G2287" s="13" t="s">
        <v>0</v>
      </c>
      <c r="H2287" s="13" t="s">
        <v>50</v>
      </c>
      <c r="I2287" s="13" t="s">
        <v>28</v>
      </c>
      <c r="J2287" s="13" t="s">
        <v>13</v>
      </c>
      <c r="K2287" s="13" t="s">
        <v>14</v>
      </c>
      <c r="L2287" s="13" t="s">
        <v>15</v>
      </c>
      <c r="M2287" s="14">
        <v>2</v>
      </c>
      <c r="N2287" s="15">
        <v>36.29</v>
      </c>
      <c r="O2287" s="16">
        <v>0.15</v>
      </c>
      <c r="P2287" s="15">
        <v>13.93</v>
      </c>
      <c r="Q2287" s="15">
        <f t="shared" si="280"/>
        <v>61.692999999999998</v>
      </c>
      <c r="R2287" s="15">
        <f t="shared" si="281"/>
        <v>27.86</v>
      </c>
      <c r="S2287" s="15">
        <f t="shared" si="282"/>
        <v>33.832999999999998</v>
      </c>
      <c r="T2287" s="17">
        <f t="shared" si="283"/>
        <v>0.54840905775371596</v>
      </c>
      <c r="U2287" s="18">
        <v>1</v>
      </c>
    </row>
    <row r="2288" spans="1:21" ht="15.6" x14ac:dyDescent="0.3">
      <c r="A2288" s="2">
        <v>4384</v>
      </c>
      <c r="B2288" s="3">
        <v>46332</v>
      </c>
      <c r="C2288" s="4">
        <f t="shared" si="284"/>
        <v>2026</v>
      </c>
      <c r="D2288" s="5">
        <f t="shared" si="285"/>
        <v>4</v>
      </c>
      <c r="E2288" s="4">
        <f t="shared" si="286"/>
        <v>11</v>
      </c>
      <c r="F2288" s="3" t="str">
        <f t="shared" si="287"/>
        <v>Nov</v>
      </c>
      <c r="G2288" s="4" t="s">
        <v>20</v>
      </c>
      <c r="H2288" s="4" t="s">
        <v>33</v>
      </c>
      <c r="I2288" s="4" t="s">
        <v>2</v>
      </c>
      <c r="J2288" s="4" t="s">
        <v>13</v>
      </c>
      <c r="K2288" s="4" t="s">
        <v>23</v>
      </c>
      <c r="L2288" s="4" t="s">
        <v>51</v>
      </c>
      <c r="M2288" s="6">
        <v>1</v>
      </c>
      <c r="N2288" s="7">
        <v>121.66</v>
      </c>
      <c r="O2288" s="8">
        <v>0</v>
      </c>
      <c r="P2288" s="7">
        <v>61.66</v>
      </c>
      <c r="Q2288" s="7">
        <f t="shared" si="280"/>
        <v>121.66</v>
      </c>
      <c r="R2288" s="7">
        <f t="shared" si="281"/>
        <v>61.66</v>
      </c>
      <c r="S2288" s="7">
        <f t="shared" si="282"/>
        <v>60</v>
      </c>
      <c r="T2288" s="9">
        <f t="shared" si="283"/>
        <v>0.49317770836758179</v>
      </c>
      <c r="U2288" s="10">
        <v>1</v>
      </c>
    </row>
    <row r="2289" spans="1:21" ht="15.6" x14ac:dyDescent="0.3">
      <c r="A2289" s="11">
        <v>4565</v>
      </c>
      <c r="B2289" s="12">
        <v>46332</v>
      </c>
      <c r="C2289" s="4">
        <f t="shared" si="284"/>
        <v>2026</v>
      </c>
      <c r="D2289" s="5">
        <f t="shared" si="285"/>
        <v>4</v>
      </c>
      <c r="E2289" s="4">
        <f t="shared" si="286"/>
        <v>11</v>
      </c>
      <c r="F2289" s="3" t="str">
        <f t="shared" si="287"/>
        <v>Nov</v>
      </c>
      <c r="G2289" s="13" t="s">
        <v>6</v>
      </c>
      <c r="H2289" s="13" t="s">
        <v>49</v>
      </c>
      <c r="I2289" s="13" t="s">
        <v>2</v>
      </c>
      <c r="J2289" s="13" t="s">
        <v>3</v>
      </c>
      <c r="K2289" s="13" t="s">
        <v>23</v>
      </c>
      <c r="L2289" s="13" t="s">
        <v>51</v>
      </c>
      <c r="M2289" s="14">
        <v>3</v>
      </c>
      <c r="N2289" s="15">
        <v>124.65</v>
      </c>
      <c r="O2289" s="16">
        <v>0.05</v>
      </c>
      <c r="P2289" s="15">
        <v>62.27</v>
      </c>
      <c r="Q2289" s="15">
        <f t="shared" si="280"/>
        <v>355.25250000000005</v>
      </c>
      <c r="R2289" s="15">
        <f t="shared" si="281"/>
        <v>186.81</v>
      </c>
      <c r="S2289" s="15">
        <f t="shared" si="282"/>
        <v>168.44250000000005</v>
      </c>
      <c r="T2289" s="17">
        <f t="shared" si="283"/>
        <v>0.47414866890451163</v>
      </c>
      <c r="U2289" s="18">
        <v>1</v>
      </c>
    </row>
    <row r="2290" spans="1:21" ht="15.6" x14ac:dyDescent="0.3">
      <c r="A2290" s="2">
        <v>4634</v>
      </c>
      <c r="B2290" s="3">
        <v>46332</v>
      </c>
      <c r="C2290" s="4">
        <f t="shared" si="284"/>
        <v>2026</v>
      </c>
      <c r="D2290" s="5">
        <f t="shared" si="285"/>
        <v>4</v>
      </c>
      <c r="E2290" s="4">
        <f t="shared" si="286"/>
        <v>11</v>
      </c>
      <c r="F2290" s="3" t="str">
        <f t="shared" si="287"/>
        <v>Nov</v>
      </c>
      <c r="G2290" s="4" t="s">
        <v>0</v>
      </c>
      <c r="H2290" s="4" t="s">
        <v>50</v>
      </c>
      <c r="I2290" s="4" t="s">
        <v>2</v>
      </c>
      <c r="J2290" s="4" t="s">
        <v>13</v>
      </c>
      <c r="K2290" s="4" t="s">
        <v>4</v>
      </c>
      <c r="L2290" s="4" t="s">
        <v>5</v>
      </c>
      <c r="M2290" s="6">
        <v>2</v>
      </c>
      <c r="N2290" s="7">
        <v>80.61</v>
      </c>
      <c r="O2290" s="8">
        <v>0</v>
      </c>
      <c r="P2290" s="7">
        <v>43.72</v>
      </c>
      <c r="Q2290" s="7">
        <f t="shared" si="280"/>
        <v>161.22</v>
      </c>
      <c r="R2290" s="7">
        <f t="shared" si="281"/>
        <v>87.44</v>
      </c>
      <c r="S2290" s="7">
        <f t="shared" si="282"/>
        <v>73.78</v>
      </c>
      <c r="T2290" s="9">
        <f t="shared" si="283"/>
        <v>0.45763552909068356</v>
      </c>
      <c r="U2290" s="10">
        <v>1</v>
      </c>
    </row>
    <row r="2291" spans="1:21" ht="15.6" x14ac:dyDescent="0.3">
      <c r="A2291" s="11">
        <v>104</v>
      </c>
      <c r="B2291" s="12">
        <v>46333</v>
      </c>
      <c r="C2291" s="4">
        <f t="shared" si="284"/>
        <v>2026</v>
      </c>
      <c r="D2291" s="5">
        <f t="shared" si="285"/>
        <v>4</v>
      </c>
      <c r="E2291" s="4">
        <f t="shared" si="286"/>
        <v>11</v>
      </c>
      <c r="F2291" s="3" t="str">
        <f t="shared" si="287"/>
        <v>Nov</v>
      </c>
      <c r="G2291" s="13" t="s">
        <v>6</v>
      </c>
      <c r="H2291" s="13" t="s">
        <v>41</v>
      </c>
      <c r="I2291" s="13" t="s">
        <v>2</v>
      </c>
      <c r="J2291" s="13" t="s">
        <v>13</v>
      </c>
      <c r="K2291" s="13" t="s">
        <v>9</v>
      </c>
      <c r="L2291" s="13" t="s">
        <v>37</v>
      </c>
      <c r="M2291" s="14">
        <v>1</v>
      </c>
      <c r="N2291" s="15">
        <v>153.96</v>
      </c>
      <c r="O2291" s="16">
        <v>0</v>
      </c>
      <c r="P2291" s="15">
        <v>80.62</v>
      </c>
      <c r="Q2291" s="15">
        <f t="shared" si="280"/>
        <v>153.96</v>
      </c>
      <c r="R2291" s="15">
        <f t="shared" si="281"/>
        <v>80.62</v>
      </c>
      <c r="S2291" s="15">
        <f t="shared" si="282"/>
        <v>73.34</v>
      </c>
      <c r="T2291" s="17">
        <f t="shared" si="283"/>
        <v>0.47635749545336453</v>
      </c>
      <c r="U2291" s="18">
        <v>1</v>
      </c>
    </row>
    <row r="2292" spans="1:21" ht="15.6" x14ac:dyDescent="0.3">
      <c r="A2292" s="2">
        <v>181</v>
      </c>
      <c r="B2292" s="3">
        <v>46333</v>
      </c>
      <c r="C2292" s="4">
        <f t="shared" si="284"/>
        <v>2026</v>
      </c>
      <c r="D2292" s="5">
        <f t="shared" si="285"/>
        <v>4</v>
      </c>
      <c r="E2292" s="4">
        <f t="shared" si="286"/>
        <v>11</v>
      </c>
      <c r="F2292" s="3" t="str">
        <f t="shared" si="287"/>
        <v>Nov</v>
      </c>
      <c r="G2292" s="4" t="s">
        <v>6</v>
      </c>
      <c r="H2292" s="4" t="s">
        <v>7</v>
      </c>
      <c r="I2292" s="4" t="s">
        <v>19</v>
      </c>
      <c r="J2292" s="4" t="s">
        <v>3</v>
      </c>
      <c r="K2292" s="4" t="s">
        <v>14</v>
      </c>
      <c r="L2292" s="4" t="s">
        <v>15</v>
      </c>
      <c r="M2292" s="6">
        <v>1</v>
      </c>
      <c r="N2292" s="7">
        <v>35.58</v>
      </c>
      <c r="O2292" s="8">
        <v>0</v>
      </c>
      <c r="P2292" s="7">
        <v>13.4</v>
      </c>
      <c r="Q2292" s="7">
        <f t="shared" si="280"/>
        <v>35.58</v>
      </c>
      <c r="R2292" s="7">
        <f t="shared" si="281"/>
        <v>13.4</v>
      </c>
      <c r="S2292" s="7">
        <f t="shared" si="282"/>
        <v>22.18</v>
      </c>
      <c r="T2292" s="9">
        <f t="shared" si="283"/>
        <v>0.62338392355255767</v>
      </c>
      <c r="U2292" s="10">
        <v>1</v>
      </c>
    </row>
    <row r="2293" spans="1:21" ht="15.6" x14ac:dyDescent="0.3">
      <c r="A2293" s="11">
        <v>823</v>
      </c>
      <c r="B2293" s="12">
        <v>46333</v>
      </c>
      <c r="C2293" s="4">
        <f t="shared" si="284"/>
        <v>2026</v>
      </c>
      <c r="D2293" s="5">
        <f t="shared" si="285"/>
        <v>4</v>
      </c>
      <c r="E2293" s="4">
        <f t="shared" si="286"/>
        <v>11</v>
      </c>
      <c r="F2293" s="3" t="str">
        <f t="shared" si="287"/>
        <v>Nov</v>
      </c>
      <c r="G2293" s="13" t="s">
        <v>0</v>
      </c>
      <c r="H2293" s="13" t="s">
        <v>1</v>
      </c>
      <c r="I2293" s="13" t="s">
        <v>28</v>
      </c>
      <c r="J2293" s="13" t="s">
        <v>13</v>
      </c>
      <c r="K2293" s="13" t="s">
        <v>34</v>
      </c>
      <c r="L2293" s="13" t="s">
        <v>42</v>
      </c>
      <c r="M2293" s="14">
        <v>5</v>
      </c>
      <c r="N2293" s="15">
        <v>36.369999999999997</v>
      </c>
      <c r="O2293" s="16">
        <v>0.15</v>
      </c>
      <c r="P2293" s="15">
        <v>13.65</v>
      </c>
      <c r="Q2293" s="15">
        <f t="shared" si="280"/>
        <v>154.57249999999999</v>
      </c>
      <c r="R2293" s="15">
        <f t="shared" si="281"/>
        <v>68.25</v>
      </c>
      <c r="S2293" s="15">
        <f t="shared" si="282"/>
        <v>86.322499999999991</v>
      </c>
      <c r="T2293" s="17">
        <f t="shared" si="283"/>
        <v>0.55845962250723769</v>
      </c>
      <c r="U2293" s="18">
        <v>1</v>
      </c>
    </row>
    <row r="2294" spans="1:21" ht="15.6" x14ac:dyDescent="0.3">
      <c r="A2294" s="2">
        <v>1730</v>
      </c>
      <c r="B2294" s="3">
        <v>46333</v>
      </c>
      <c r="C2294" s="4">
        <f t="shared" si="284"/>
        <v>2026</v>
      </c>
      <c r="D2294" s="5">
        <f t="shared" si="285"/>
        <v>4</v>
      </c>
      <c r="E2294" s="4">
        <f t="shared" si="286"/>
        <v>11</v>
      </c>
      <c r="F2294" s="3" t="str">
        <f t="shared" si="287"/>
        <v>Nov</v>
      </c>
      <c r="G2294" s="4" t="s">
        <v>20</v>
      </c>
      <c r="H2294" s="4" t="s">
        <v>21</v>
      </c>
      <c r="I2294" s="4" t="s">
        <v>28</v>
      </c>
      <c r="J2294" s="4" t="s">
        <v>3</v>
      </c>
      <c r="K2294" s="4" t="s">
        <v>9</v>
      </c>
      <c r="L2294" s="4" t="s">
        <v>37</v>
      </c>
      <c r="M2294" s="6">
        <v>2</v>
      </c>
      <c r="N2294" s="7">
        <v>151.55000000000001</v>
      </c>
      <c r="O2294" s="8">
        <v>0.1</v>
      </c>
      <c r="P2294" s="7">
        <v>80.48</v>
      </c>
      <c r="Q2294" s="7">
        <f t="shared" si="280"/>
        <v>272.79000000000002</v>
      </c>
      <c r="R2294" s="7">
        <f t="shared" si="281"/>
        <v>160.96</v>
      </c>
      <c r="S2294" s="7">
        <f t="shared" si="282"/>
        <v>111.83000000000001</v>
      </c>
      <c r="T2294" s="9">
        <f t="shared" si="283"/>
        <v>0.40994904505297114</v>
      </c>
      <c r="U2294" s="10">
        <v>1</v>
      </c>
    </row>
    <row r="2295" spans="1:21" ht="15.6" x14ac:dyDescent="0.3">
      <c r="A2295" s="11">
        <v>2710</v>
      </c>
      <c r="B2295" s="12">
        <v>46333</v>
      </c>
      <c r="C2295" s="4">
        <f t="shared" si="284"/>
        <v>2026</v>
      </c>
      <c r="D2295" s="5">
        <f t="shared" si="285"/>
        <v>4</v>
      </c>
      <c r="E2295" s="4">
        <f t="shared" si="286"/>
        <v>11</v>
      </c>
      <c r="F2295" s="3" t="str">
        <f t="shared" si="287"/>
        <v>Nov</v>
      </c>
      <c r="G2295" s="13" t="s">
        <v>0</v>
      </c>
      <c r="H2295" s="13" t="s">
        <v>36</v>
      </c>
      <c r="I2295" s="13" t="s">
        <v>19</v>
      </c>
      <c r="J2295" s="13" t="s">
        <v>13</v>
      </c>
      <c r="K2295" s="13" t="s">
        <v>23</v>
      </c>
      <c r="L2295" s="13" t="s">
        <v>40</v>
      </c>
      <c r="M2295" s="14">
        <v>2</v>
      </c>
      <c r="N2295" s="15">
        <v>80.67</v>
      </c>
      <c r="O2295" s="16">
        <v>0</v>
      </c>
      <c r="P2295" s="15">
        <v>40.5</v>
      </c>
      <c r="Q2295" s="15">
        <f t="shared" si="280"/>
        <v>161.34</v>
      </c>
      <c r="R2295" s="15">
        <f t="shared" si="281"/>
        <v>81</v>
      </c>
      <c r="S2295" s="15">
        <f t="shared" si="282"/>
        <v>80.34</v>
      </c>
      <c r="T2295" s="17">
        <f t="shared" si="283"/>
        <v>0.49795462997396805</v>
      </c>
      <c r="U2295" s="18">
        <v>1</v>
      </c>
    </row>
    <row r="2296" spans="1:21" ht="15.6" x14ac:dyDescent="0.3">
      <c r="A2296" s="2">
        <v>3018</v>
      </c>
      <c r="B2296" s="3">
        <v>46333</v>
      </c>
      <c r="C2296" s="4">
        <f t="shared" si="284"/>
        <v>2026</v>
      </c>
      <c r="D2296" s="5">
        <f t="shared" si="285"/>
        <v>4</v>
      </c>
      <c r="E2296" s="4">
        <f t="shared" si="286"/>
        <v>11</v>
      </c>
      <c r="F2296" s="3" t="str">
        <f t="shared" si="287"/>
        <v>Nov</v>
      </c>
      <c r="G2296" s="4" t="s">
        <v>20</v>
      </c>
      <c r="H2296" s="4" t="s">
        <v>31</v>
      </c>
      <c r="I2296" s="4" t="s">
        <v>8</v>
      </c>
      <c r="J2296" s="4" t="s">
        <v>16</v>
      </c>
      <c r="K2296" s="4" t="s">
        <v>4</v>
      </c>
      <c r="L2296" s="4" t="s">
        <v>5</v>
      </c>
      <c r="M2296" s="6">
        <v>10</v>
      </c>
      <c r="N2296" s="7">
        <v>81.48</v>
      </c>
      <c r="O2296" s="8">
        <v>0.05</v>
      </c>
      <c r="P2296" s="7">
        <v>43.7</v>
      </c>
      <c r="Q2296" s="7">
        <f t="shared" si="280"/>
        <v>774.06000000000006</v>
      </c>
      <c r="R2296" s="7">
        <f t="shared" si="281"/>
        <v>437</v>
      </c>
      <c r="S2296" s="7">
        <f t="shared" si="282"/>
        <v>337.06000000000006</v>
      </c>
      <c r="T2296" s="9">
        <f t="shared" si="283"/>
        <v>0.43544428080510561</v>
      </c>
      <c r="U2296" s="10">
        <v>1</v>
      </c>
    </row>
    <row r="2297" spans="1:21" ht="15.6" x14ac:dyDescent="0.3">
      <c r="A2297" s="11">
        <v>3735</v>
      </c>
      <c r="B2297" s="12">
        <v>46333</v>
      </c>
      <c r="C2297" s="4">
        <f t="shared" si="284"/>
        <v>2026</v>
      </c>
      <c r="D2297" s="5">
        <f t="shared" si="285"/>
        <v>4</v>
      </c>
      <c r="E2297" s="4">
        <f t="shared" si="286"/>
        <v>11</v>
      </c>
      <c r="F2297" s="3" t="str">
        <f t="shared" si="287"/>
        <v>Nov</v>
      </c>
      <c r="G2297" s="13" t="s">
        <v>20</v>
      </c>
      <c r="H2297" s="13" t="s">
        <v>33</v>
      </c>
      <c r="I2297" s="13" t="s">
        <v>19</v>
      </c>
      <c r="J2297" s="13" t="s">
        <v>3</v>
      </c>
      <c r="K2297" s="13" t="s">
        <v>14</v>
      </c>
      <c r="L2297" s="13" t="s">
        <v>48</v>
      </c>
      <c r="M2297" s="14">
        <v>2</v>
      </c>
      <c r="N2297" s="15">
        <v>163.58000000000001</v>
      </c>
      <c r="O2297" s="16">
        <v>0.1</v>
      </c>
      <c r="P2297" s="15">
        <v>88.14</v>
      </c>
      <c r="Q2297" s="15">
        <f t="shared" si="280"/>
        <v>294.44400000000002</v>
      </c>
      <c r="R2297" s="15">
        <f t="shared" si="281"/>
        <v>176.28</v>
      </c>
      <c r="S2297" s="15">
        <f t="shared" si="282"/>
        <v>118.16400000000002</v>
      </c>
      <c r="T2297" s="17">
        <f t="shared" si="283"/>
        <v>0.40131230386762851</v>
      </c>
      <c r="U2297" s="18">
        <v>1</v>
      </c>
    </row>
    <row r="2298" spans="1:21" ht="15.6" x14ac:dyDescent="0.3">
      <c r="A2298" s="2">
        <v>4460</v>
      </c>
      <c r="B2298" s="3">
        <v>46333</v>
      </c>
      <c r="C2298" s="4">
        <f t="shared" si="284"/>
        <v>2026</v>
      </c>
      <c r="D2298" s="5">
        <f t="shared" si="285"/>
        <v>4</v>
      </c>
      <c r="E2298" s="4">
        <f t="shared" si="286"/>
        <v>11</v>
      </c>
      <c r="F2298" s="3" t="str">
        <f t="shared" si="287"/>
        <v>Nov</v>
      </c>
      <c r="G2298" s="4" t="s">
        <v>0</v>
      </c>
      <c r="H2298" s="4" t="s">
        <v>36</v>
      </c>
      <c r="I2298" s="4" t="s">
        <v>19</v>
      </c>
      <c r="J2298" s="4" t="s">
        <v>3</v>
      </c>
      <c r="K2298" s="4" t="s">
        <v>9</v>
      </c>
      <c r="L2298" s="4" t="s">
        <v>46</v>
      </c>
      <c r="M2298" s="6">
        <v>2</v>
      </c>
      <c r="N2298" s="7">
        <v>71.88</v>
      </c>
      <c r="O2298" s="8">
        <v>0.15</v>
      </c>
      <c r="P2298" s="7">
        <v>31.65</v>
      </c>
      <c r="Q2298" s="7">
        <f t="shared" si="280"/>
        <v>122.19599999999998</v>
      </c>
      <c r="R2298" s="7">
        <f t="shared" si="281"/>
        <v>63.3</v>
      </c>
      <c r="S2298" s="7">
        <f t="shared" si="282"/>
        <v>58.895999999999987</v>
      </c>
      <c r="T2298" s="9">
        <f t="shared" si="283"/>
        <v>0.48197977020524396</v>
      </c>
      <c r="U2298" s="10">
        <v>1</v>
      </c>
    </row>
    <row r="2299" spans="1:21" ht="15.6" x14ac:dyDescent="0.3">
      <c r="A2299" s="11">
        <v>319</v>
      </c>
      <c r="B2299" s="12">
        <v>46334</v>
      </c>
      <c r="C2299" s="4">
        <f t="shared" si="284"/>
        <v>2026</v>
      </c>
      <c r="D2299" s="5">
        <f t="shared" si="285"/>
        <v>4</v>
      </c>
      <c r="E2299" s="4">
        <f t="shared" si="286"/>
        <v>11</v>
      </c>
      <c r="F2299" s="3" t="str">
        <f t="shared" si="287"/>
        <v>Nov</v>
      </c>
      <c r="G2299" s="13" t="s">
        <v>20</v>
      </c>
      <c r="H2299" s="13" t="s">
        <v>33</v>
      </c>
      <c r="I2299" s="13" t="s">
        <v>2</v>
      </c>
      <c r="J2299" s="13" t="s">
        <v>3</v>
      </c>
      <c r="K2299" s="13" t="s">
        <v>14</v>
      </c>
      <c r="L2299" s="13" t="s">
        <v>15</v>
      </c>
      <c r="M2299" s="14">
        <v>2</v>
      </c>
      <c r="N2299" s="15">
        <v>36.299999999999997</v>
      </c>
      <c r="O2299" s="16">
        <v>0.15</v>
      </c>
      <c r="P2299" s="15">
        <v>13.38</v>
      </c>
      <c r="Q2299" s="15">
        <f t="shared" si="280"/>
        <v>61.709999999999994</v>
      </c>
      <c r="R2299" s="15">
        <f t="shared" si="281"/>
        <v>26.76</v>
      </c>
      <c r="S2299" s="15">
        <f t="shared" si="282"/>
        <v>34.949999999999989</v>
      </c>
      <c r="T2299" s="17">
        <f t="shared" si="283"/>
        <v>0.56635877491492448</v>
      </c>
      <c r="U2299" s="18">
        <v>1</v>
      </c>
    </row>
    <row r="2300" spans="1:21" ht="15.6" x14ac:dyDescent="0.3">
      <c r="A2300" s="2">
        <v>595</v>
      </c>
      <c r="B2300" s="3">
        <v>46334</v>
      </c>
      <c r="C2300" s="4">
        <f t="shared" si="284"/>
        <v>2026</v>
      </c>
      <c r="D2300" s="5">
        <f t="shared" si="285"/>
        <v>4</v>
      </c>
      <c r="E2300" s="4">
        <f t="shared" si="286"/>
        <v>11</v>
      </c>
      <c r="F2300" s="3" t="str">
        <f t="shared" si="287"/>
        <v>Nov</v>
      </c>
      <c r="G2300" s="4" t="s">
        <v>6</v>
      </c>
      <c r="H2300" s="4" t="s">
        <v>43</v>
      </c>
      <c r="I2300" s="4" t="s">
        <v>2</v>
      </c>
      <c r="J2300" s="4" t="s">
        <v>13</v>
      </c>
      <c r="K2300" s="4" t="s">
        <v>34</v>
      </c>
      <c r="L2300" s="4" t="s">
        <v>42</v>
      </c>
      <c r="M2300" s="6">
        <v>2</v>
      </c>
      <c r="N2300" s="7">
        <v>36.159999999999997</v>
      </c>
      <c r="O2300" s="8">
        <v>0.1</v>
      </c>
      <c r="P2300" s="7">
        <v>13.79</v>
      </c>
      <c r="Q2300" s="7">
        <f t="shared" si="280"/>
        <v>65.087999999999994</v>
      </c>
      <c r="R2300" s="7">
        <f t="shared" si="281"/>
        <v>27.58</v>
      </c>
      <c r="S2300" s="7">
        <f t="shared" si="282"/>
        <v>37.507999999999996</v>
      </c>
      <c r="T2300" s="9">
        <f t="shared" si="283"/>
        <v>0.57626597836774829</v>
      </c>
      <c r="U2300" s="10">
        <v>1</v>
      </c>
    </row>
    <row r="2301" spans="1:21" ht="15.6" x14ac:dyDescent="0.3">
      <c r="A2301" s="11">
        <v>1623</v>
      </c>
      <c r="B2301" s="12">
        <v>46334</v>
      </c>
      <c r="C2301" s="4">
        <f t="shared" si="284"/>
        <v>2026</v>
      </c>
      <c r="D2301" s="5">
        <f t="shared" si="285"/>
        <v>4</v>
      </c>
      <c r="E2301" s="4">
        <f t="shared" si="286"/>
        <v>11</v>
      </c>
      <c r="F2301" s="3" t="str">
        <f t="shared" si="287"/>
        <v>Nov</v>
      </c>
      <c r="G2301" s="13" t="s">
        <v>11</v>
      </c>
      <c r="H2301" s="13" t="s">
        <v>25</v>
      </c>
      <c r="I2301" s="13" t="s">
        <v>2</v>
      </c>
      <c r="J2301" s="13" t="s">
        <v>3</v>
      </c>
      <c r="K2301" s="13" t="s">
        <v>14</v>
      </c>
      <c r="L2301" s="13" t="s">
        <v>15</v>
      </c>
      <c r="M2301" s="14">
        <v>2</v>
      </c>
      <c r="N2301" s="15">
        <v>35.49</v>
      </c>
      <c r="O2301" s="16">
        <v>0.1</v>
      </c>
      <c r="P2301" s="15">
        <v>13.78</v>
      </c>
      <c r="Q2301" s="15">
        <f t="shared" si="280"/>
        <v>63.882000000000005</v>
      </c>
      <c r="R2301" s="15">
        <f t="shared" si="281"/>
        <v>27.56</v>
      </c>
      <c r="S2301" s="15">
        <f t="shared" si="282"/>
        <v>36.322000000000003</v>
      </c>
      <c r="T2301" s="17">
        <f t="shared" si="283"/>
        <v>0.56857956857956859</v>
      </c>
      <c r="U2301" s="18">
        <v>1</v>
      </c>
    </row>
    <row r="2302" spans="1:21" ht="15.6" x14ac:dyDescent="0.3">
      <c r="A2302" s="2">
        <v>2638</v>
      </c>
      <c r="B2302" s="3">
        <v>46334</v>
      </c>
      <c r="C2302" s="4">
        <f t="shared" si="284"/>
        <v>2026</v>
      </c>
      <c r="D2302" s="5">
        <f t="shared" si="285"/>
        <v>4</v>
      </c>
      <c r="E2302" s="4">
        <f t="shared" si="286"/>
        <v>11</v>
      </c>
      <c r="F2302" s="3" t="str">
        <f t="shared" si="287"/>
        <v>Nov</v>
      </c>
      <c r="G2302" s="4" t="s">
        <v>0</v>
      </c>
      <c r="H2302" s="4" t="s">
        <v>36</v>
      </c>
      <c r="I2302" s="4" t="s">
        <v>2</v>
      </c>
      <c r="J2302" s="4" t="s">
        <v>13</v>
      </c>
      <c r="K2302" s="4" t="s">
        <v>9</v>
      </c>
      <c r="L2302" s="4" t="s">
        <v>46</v>
      </c>
      <c r="M2302" s="6">
        <v>1</v>
      </c>
      <c r="N2302" s="7">
        <v>69.760000000000005</v>
      </c>
      <c r="O2302" s="8">
        <v>0.15</v>
      </c>
      <c r="P2302" s="7">
        <v>32.39</v>
      </c>
      <c r="Q2302" s="7">
        <f t="shared" si="280"/>
        <v>59.295999999999999</v>
      </c>
      <c r="R2302" s="7">
        <f t="shared" si="281"/>
        <v>32.39</v>
      </c>
      <c r="S2302" s="7">
        <f t="shared" si="282"/>
        <v>26.905999999999999</v>
      </c>
      <c r="T2302" s="9">
        <f t="shared" si="283"/>
        <v>0.45375742039935241</v>
      </c>
      <c r="U2302" s="10">
        <v>1</v>
      </c>
    </row>
    <row r="2303" spans="1:21" ht="15.6" x14ac:dyDescent="0.3">
      <c r="A2303" s="11">
        <v>2666</v>
      </c>
      <c r="B2303" s="12">
        <v>46334</v>
      </c>
      <c r="C2303" s="4">
        <f t="shared" si="284"/>
        <v>2026</v>
      </c>
      <c r="D2303" s="5">
        <f t="shared" si="285"/>
        <v>4</v>
      </c>
      <c r="E2303" s="4">
        <f t="shared" si="286"/>
        <v>11</v>
      </c>
      <c r="F2303" s="3" t="str">
        <f t="shared" si="287"/>
        <v>Nov</v>
      </c>
      <c r="G2303" s="13" t="s">
        <v>6</v>
      </c>
      <c r="H2303" s="13" t="s">
        <v>43</v>
      </c>
      <c r="I2303" s="13" t="s">
        <v>19</v>
      </c>
      <c r="J2303" s="13" t="s">
        <v>16</v>
      </c>
      <c r="K2303" s="13" t="s">
        <v>23</v>
      </c>
      <c r="L2303" s="13" t="s">
        <v>40</v>
      </c>
      <c r="M2303" s="14">
        <v>6</v>
      </c>
      <c r="N2303" s="15">
        <v>81.37</v>
      </c>
      <c r="O2303" s="16">
        <v>0</v>
      </c>
      <c r="P2303" s="15">
        <v>39.5</v>
      </c>
      <c r="Q2303" s="15">
        <f t="shared" si="280"/>
        <v>488.22</v>
      </c>
      <c r="R2303" s="15">
        <f t="shared" si="281"/>
        <v>237</v>
      </c>
      <c r="S2303" s="15">
        <f t="shared" si="282"/>
        <v>251.22000000000003</v>
      </c>
      <c r="T2303" s="17">
        <f t="shared" si="283"/>
        <v>0.5145631067961165</v>
      </c>
      <c r="U2303" s="18">
        <v>1</v>
      </c>
    </row>
    <row r="2304" spans="1:21" ht="15.6" x14ac:dyDescent="0.3">
      <c r="A2304" s="2">
        <v>3505</v>
      </c>
      <c r="B2304" s="3">
        <v>46334</v>
      </c>
      <c r="C2304" s="4">
        <f t="shared" si="284"/>
        <v>2026</v>
      </c>
      <c r="D2304" s="5">
        <f t="shared" si="285"/>
        <v>4</v>
      </c>
      <c r="E2304" s="4">
        <f t="shared" si="286"/>
        <v>11</v>
      </c>
      <c r="F2304" s="3" t="str">
        <f t="shared" si="287"/>
        <v>Nov</v>
      </c>
      <c r="G2304" s="4" t="s">
        <v>6</v>
      </c>
      <c r="H2304" s="4" t="s">
        <v>43</v>
      </c>
      <c r="I2304" s="4" t="s">
        <v>8</v>
      </c>
      <c r="J2304" s="4" t="s">
        <v>3</v>
      </c>
      <c r="K2304" s="4" t="s">
        <v>4</v>
      </c>
      <c r="L2304" s="4" t="s">
        <v>5</v>
      </c>
      <c r="M2304" s="6">
        <v>5</v>
      </c>
      <c r="N2304" s="7">
        <v>82.82</v>
      </c>
      <c r="O2304" s="8">
        <v>0.15</v>
      </c>
      <c r="P2304" s="7">
        <v>43.8</v>
      </c>
      <c r="Q2304" s="7">
        <f t="shared" si="280"/>
        <v>351.98499999999996</v>
      </c>
      <c r="R2304" s="7">
        <f t="shared" si="281"/>
        <v>219</v>
      </c>
      <c r="S2304" s="7">
        <f t="shared" si="282"/>
        <v>132.98499999999996</v>
      </c>
      <c r="T2304" s="9">
        <f t="shared" si="283"/>
        <v>0.37781439549980816</v>
      </c>
      <c r="U2304" s="10">
        <v>1</v>
      </c>
    </row>
    <row r="2305" spans="1:21" ht="15.6" x14ac:dyDescent="0.3">
      <c r="A2305" s="11">
        <v>3626</v>
      </c>
      <c r="B2305" s="12">
        <v>46334</v>
      </c>
      <c r="C2305" s="4">
        <f t="shared" si="284"/>
        <v>2026</v>
      </c>
      <c r="D2305" s="5">
        <f t="shared" si="285"/>
        <v>4</v>
      </c>
      <c r="E2305" s="4">
        <f t="shared" si="286"/>
        <v>11</v>
      </c>
      <c r="F2305" s="3" t="str">
        <f t="shared" si="287"/>
        <v>Nov</v>
      </c>
      <c r="G2305" s="13" t="s">
        <v>20</v>
      </c>
      <c r="H2305" s="13" t="s">
        <v>47</v>
      </c>
      <c r="I2305" s="13" t="s">
        <v>8</v>
      </c>
      <c r="J2305" s="13" t="s">
        <v>16</v>
      </c>
      <c r="K2305" s="13" t="s">
        <v>4</v>
      </c>
      <c r="L2305" s="13" t="s">
        <v>22</v>
      </c>
      <c r="M2305" s="14">
        <v>15</v>
      </c>
      <c r="N2305" s="15">
        <v>51.05</v>
      </c>
      <c r="O2305" s="16">
        <v>0.1</v>
      </c>
      <c r="P2305" s="15">
        <v>21.95</v>
      </c>
      <c r="Q2305" s="15">
        <f t="shared" si="280"/>
        <v>689.17500000000007</v>
      </c>
      <c r="R2305" s="15">
        <f t="shared" si="281"/>
        <v>329.25</v>
      </c>
      <c r="S2305" s="15">
        <f t="shared" si="282"/>
        <v>359.92500000000007</v>
      </c>
      <c r="T2305" s="17">
        <f t="shared" si="283"/>
        <v>0.52225486995320491</v>
      </c>
      <c r="U2305" s="18">
        <v>1</v>
      </c>
    </row>
    <row r="2306" spans="1:21" ht="15.6" x14ac:dyDescent="0.3">
      <c r="A2306" s="2">
        <v>3801</v>
      </c>
      <c r="B2306" s="3">
        <v>46334</v>
      </c>
      <c r="C2306" s="4">
        <f t="shared" si="284"/>
        <v>2026</v>
      </c>
      <c r="D2306" s="5">
        <f t="shared" si="285"/>
        <v>4</v>
      </c>
      <c r="E2306" s="4">
        <f t="shared" si="286"/>
        <v>11</v>
      </c>
      <c r="F2306" s="3" t="str">
        <f t="shared" si="287"/>
        <v>Nov</v>
      </c>
      <c r="G2306" s="4" t="s">
        <v>0</v>
      </c>
      <c r="H2306" s="4" t="s">
        <v>50</v>
      </c>
      <c r="I2306" s="4" t="s">
        <v>2</v>
      </c>
      <c r="J2306" s="4" t="s">
        <v>3</v>
      </c>
      <c r="K2306" s="4" t="s">
        <v>4</v>
      </c>
      <c r="L2306" s="4" t="s">
        <v>30</v>
      </c>
      <c r="M2306" s="6">
        <v>3</v>
      </c>
      <c r="N2306" s="7">
        <v>101.68</v>
      </c>
      <c r="O2306" s="8">
        <v>0.1</v>
      </c>
      <c r="P2306" s="7">
        <v>51.9</v>
      </c>
      <c r="Q2306" s="7">
        <f t="shared" ref="Q2306:Q2369" si="288">M2306*N2306*(1-O2306)</f>
        <v>274.536</v>
      </c>
      <c r="R2306" s="7">
        <f t="shared" ref="R2306:R2369" si="289">M2306*P2306</f>
        <v>155.69999999999999</v>
      </c>
      <c r="S2306" s="7">
        <f t="shared" ref="S2306:S2369" si="290">Q2306-R2306</f>
        <v>118.83600000000001</v>
      </c>
      <c r="T2306" s="9">
        <f t="shared" ref="T2306:T2369" si="291">IFERROR(S2306/Q2306,0)</f>
        <v>0.43286126409651199</v>
      </c>
      <c r="U2306" s="10">
        <v>1</v>
      </c>
    </row>
    <row r="2307" spans="1:21" ht="15.6" x14ac:dyDescent="0.3">
      <c r="A2307" s="11">
        <v>4685</v>
      </c>
      <c r="B2307" s="12">
        <v>46334</v>
      </c>
      <c r="C2307" s="4">
        <f t="shared" ref="C2307:C2370" si="292">YEAR(B2307)</f>
        <v>2026</v>
      </c>
      <c r="D2307" s="5">
        <f t="shared" ref="D2307:D2370" si="293">ROUNDUP(MONTH(B2307)/3,0)</f>
        <v>4</v>
      </c>
      <c r="E2307" s="4">
        <f t="shared" ref="E2307:E2370" si="294">MONTH(B2307)</f>
        <v>11</v>
      </c>
      <c r="F2307" s="3" t="str">
        <f t="shared" ref="F2307:F2370" si="295">TEXT(B2307,"MMM")</f>
        <v>Nov</v>
      </c>
      <c r="G2307" s="13" t="s">
        <v>20</v>
      </c>
      <c r="H2307" s="13" t="s">
        <v>47</v>
      </c>
      <c r="I2307" s="13" t="s">
        <v>8</v>
      </c>
      <c r="J2307" s="13" t="s">
        <v>16</v>
      </c>
      <c r="K2307" s="13" t="s">
        <v>23</v>
      </c>
      <c r="L2307" s="13" t="s">
        <v>40</v>
      </c>
      <c r="M2307" s="14">
        <v>6</v>
      </c>
      <c r="N2307" s="15">
        <v>80.83</v>
      </c>
      <c r="O2307" s="16">
        <v>0.15</v>
      </c>
      <c r="P2307" s="15">
        <v>39.32</v>
      </c>
      <c r="Q2307" s="15">
        <f t="shared" si="288"/>
        <v>412.233</v>
      </c>
      <c r="R2307" s="15">
        <f t="shared" si="289"/>
        <v>235.92000000000002</v>
      </c>
      <c r="S2307" s="15">
        <f t="shared" si="290"/>
        <v>176.31299999999999</v>
      </c>
      <c r="T2307" s="17">
        <f t="shared" si="291"/>
        <v>0.42770229457612563</v>
      </c>
      <c r="U2307" s="18">
        <v>1</v>
      </c>
    </row>
    <row r="2308" spans="1:21" ht="15.6" x14ac:dyDescent="0.3">
      <c r="A2308" s="2">
        <v>4843</v>
      </c>
      <c r="B2308" s="3">
        <v>46334</v>
      </c>
      <c r="C2308" s="4">
        <f t="shared" si="292"/>
        <v>2026</v>
      </c>
      <c r="D2308" s="5">
        <f t="shared" si="293"/>
        <v>4</v>
      </c>
      <c r="E2308" s="4">
        <f t="shared" si="294"/>
        <v>11</v>
      </c>
      <c r="F2308" s="3" t="str">
        <f t="shared" si="295"/>
        <v>Nov</v>
      </c>
      <c r="G2308" s="4" t="s">
        <v>6</v>
      </c>
      <c r="H2308" s="4" t="s">
        <v>43</v>
      </c>
      <c r="I2308" s="4" t="s">
        <v>2</v>
      </c>
      <c r="J2308" s="4" t="s">
        <v>13</v>
      </c>
      <c r="K2308" s="4" t="s">
        <v>23</v>
      </c>
      <c r="L2308" s="4" t="s">
        <v>51</v>
      </c>
      <c r="M2308" s="6">
        <v>6</v>
      </c>
      <c r="N2308" s="7">
        <v>123.67</v>
      </c>
      <c r="O2308" s="8">
        <v>0.15</v>
      </c>
      <c r="P2308" s="7">
        <v>60.55</v>
      </c>
      <c r="Q2308" s="7">
        <f t="shared" si="288"/>
        <v>630.71699999999998</v>
      </c>
      <c r="R2308" s="7">
        <f t="shared" si="289"/>
        <v>363.29999999999995</v>
      </c>
      <c r="S2308" s="7">
        <f t="shared" si="290"/>
        <v>267.41700000000003</v>
      </c>
      <c r="T2308" s="9">
        <f t="shared" si="291"/>
        <v>0.42398888883603902</v>
      </c>
      <c r="U2308" s="10">
        <v>1</v>
      </c>
    </row>
    <row r="2309" spans="1:21" ht="15.6" x14ac:dyDescent="0.3">
      <c r="A2309" s="11">
        <v>4890</v>
      </c>
      <c r="B2309" s="12">
        <v>46334</v>
      </c>
      <c r="C2309" s="4">
        <f t="shared" si="292"/>
        <v>2026</v>
      </c>
      <c r="D2309" s="5">
        <f t="shared" si="293"/>
        <v>4</v>
      </c>
      <c r="E2309" s="4">
        <f t="shared" si="294"/>
        <v>11</v>
      </c>
      <c r="F2309" s="3" t="str">
        <f t="shared" si="295"/>
        <v>Nov</v>
      </c>
      <c r="G2309" s="13" t="s">
        <v>0</v>
      </c>
      <c r="H2309" s="13" t="s">
        <v>50</v>
      </c>
      <c r="I2309" s="13" t="s">
        <v>2</v>
      </c>
      <c r="J2309" s="13" t="s">
        <v>13</v>
      </c>
      <c r="K2309" s="13" t="s">
        <v>9</v>
      </c>
      <c r="L2309" s="13" t="s">
        <v>10</v>
      </c>
      <c r="M2309" s="14">
        <v>2</v>
      </c>
      <c r="N2309" s="15">
        <v>93.16</v>
      </c>
      <c r="O2309" s="16">
        <v>0.1</v>
      </c>
      <c r="P2309" s="15">
        <v>44.19</v>
      </c>
      <c r="Q2309" s="15">
        <f t="shared" si="288"/>
        <v>167.68799999999999</v>
      </c>
      <c r="R2309" s="15">
        <f t="shared" si="289"/>
        <v>88.38</v>
      </c>
      <c r="S2309" s="15">
        <f t="shared" si="290"/>
        <v>79.307999999999993</v>
      </c>
      <c r="T2309" s="17">
        <f t="shared" si="291"/>
        <v>0.47294976384714471</v>
      </c>
      <c r="U2309" s="18">
        <v>1</v>
      </c>
    </row>
    <row r="2310" spans="1:21" ht="15.6" x14ac:dyDescent="0.3">
      <c r="A2310" s="2">
        <v>4913</v>
      </c>
      <c r="B2310" s="3">
        <v>46334</v>
      </c>
      <c r="C2310" s="4">
        <f t="shared" si="292"/>
        <v>2026</v>
      </c>
      <c r="D2310" s="5">
        <f t="shared" si="293"/>
        <v>4</v>
      </c>
      <c r="E2310" s="4">
        <f t="shared" si="294"/>
        <v>11</v>
      </c>
      <c r="F2310" s="3" t="str">
        <f t="shared" si="295"/>
        <v>Nov</v>
      </c>
      <c r="G2310" s="4" t="s">
        <v>11</v>
      </c>
      <c r="H2310" s="4" t="s">
        <v>12</v>
      </c>
      <c r="I2310" s="4" t="s">
        <v>28</v>
      </c>
      <c r="J2310" s="4" t="s">
        <v>13</v>
      </c>
      <c r="K2310" s="4" t="s">
        <v>4</v>
      </c>
      <c r="L2310" s="4" t="s">
        <v>5</v>
      </c>
      <c r="M2310" s="6">
        <v>1</v>
      </c>
      <c r="N2310" s="7">
        <v>83.79</v>
      </c>
      <c r="O2310" s="8">
        <v>0.1</v>
      </c>
      <c r="P2310" s="7">
        <v>42.8</v>
      </c>
      <c r="Q2310" s="7">
        <f t="shared" si="288"/>
        <v>75.411000000000001</v>
      </c>
      <c r="R2310" s="7">
        <f t="shared" si="289"/>
        <v>42.8</v>
      </c>
      <c r="S2310" s="7">
        <f t="shared" si="290"/>
        <v>32.611000000000004</v>
      </c>
      <c r="T2310" s="9">
        <f t="shared" si="291"/>
        <v>0.43244354271923197</v>
      </c>
      <c r="U2310" s="10">
        <v>1</v>
      </c>
    </row>
    <row r="2311" spans="1:21" ht="15.6" x14ac:dyDescent="0.3">
      <c r="A2311" s="11">
        <v>5079</v>
      </c>
      <c r="B2311" s="12">
        <v>46334</v>
      </c>
      <c r="C2311" s="4">
        <f t="shared" si="292"/>
        <v>2026</v>
      </c>
      <c r="D2311" s="5">
        <f t="shared" si="293"/>
        <v>4</v>
      </c>
      <c r="E2311" s="4">
        <f t="shared" si="294"/>
        <v>11</v>
      </c>
      <c r="F2311" s="3" t="str">
        <f t="shared" si="295"/>
        <v>Nov</v>
      </c>
      <c r="G2311" s="13" t="s">
        <v>11</v>
      </c>
      <c r="H2311" s="13" t="s">
        <v>52</v>
      </c>
      <c r="I2311" s="13" t="s">
        <v>2</v>
      </c>
      <c r="J2311" s="13" t="s">
        <v>13</v>
      </c>
      <c r="K2311" s="13" t="s">
        <v>34</v>
      </c>
      <c r="L2311" s="13" t="s">
        <v>38</v>
      </c>
      <c r="M2311" s="14">
        <v>1</v>
      </c>
      <c r="N2311" s="15">
        <v>120.98</v>
      </c>
      <c r="O2311" s="16">
        <v>0.1</v>
      </c>
      <c r="P2311" s="15">
        <v>70.59</v>
      </c>
      <c r="Q2311" s="15">
        <f t="shared" si="288"/>
        <v>108.88200000000001</v>
      </c>
      <c r="R2311" s="15">
        <f t="shared" si="289"/>
        <v>70.59</v>
      </c>
      <c r="S2311" s="15">
        <f t="shared" si="290"/>
        <v>38.292000000000002</v>
      </c>
      <c r="T2311" s="17">
        <f t="shared" si="291"/>
        <v>0.35168347385242738</v>
      </c>
      <c r="U2311" s="18">
        <v>1</v>
      </c>
    </row>
    <row r="2312" spans="1:21" ht="15.6" x14ac:dyDescent="0.3">
      <c r="A2312" s="2">
        <v>366</v>
      </c>
      <c r="B2312" s="3">
        <v>46335</v>
      </c>
      <c r="C2312" s="4">
        <f t="shared" si="292"/>
        <v>2026</v>
      </c>
      <c r="D2312" s="5">
        <f t="shared" si="293"/>
        <v>4</v>
      </c>
      <c r="E2312" s="4">
        <f t="shared" si="294"/>
        <v>11</v>
      </c>
      <c r="F2312" s="3" t="str">
        <f t="shared" si="295"/>
        <v>Nov</v>
      </c>
      <c r="G2312" s="4" t="s">
        <v>20</v>
      </c>
      <c r="H2312" s="4" t="s">
        <v>47</v>
      </c>
      <c r="I2312" s="4" t="s">
        <v>19</v>
      </c>
      <c r="J2312" s="4" t="s">
        <v>3</v>
      </c>
      <c r="K2312" s="4" t="s">
        <v>9</v>
      </c>
      <c r="L2312" s="4" t="s">
        <v>37</v>
      </c>
      <c r="M2312" s="6">
        <v>1</v>
      </c>
      <c r="N2312" s="7">
        <v>152.05000000000001</v>
      </c>
      <c r="O2312" s="8">
        <v>0.15</v>
      </c>
      <c r="P2312" s="7">
        <v>80.56</v>
      </c>
      <c r="Q2312" s="7">
        <f t="shared" si="288"/>
        <v>129.24250000000001</v>
      </c>
      <c r="R2312" s="7">
        <f t="shared" si="289"/>
        <v>80.56</v>
      </c>
      <c r="S2312" s="7">
        <f t="shared" si="290"/>
        <v>48.682500000000005</v>
      </c>
      <c r="T2312" s="9">
        <f t="shared" si="291"/>
        <v>0.37667562914675901</v>
      </c>
      <c r="U2312" s="10">
        <v>1</v>
      </c>
    </row>
    <row r="2313" spans="1:21" ht="15.6" x14ac:dyDescent="0.3">
      <c r="A2313" s="11">
        <v>567</v>
      </c>
      <c r="B2313" s="12">
        <v>46335</v>
      </c>
      <c r="C2313" s="4">
        <f t="shared" si="292"/>
        <v>2026</v>
      </c>
      <c r="D2313" s="5">
        <f t="shared" si="293"/>
        <v>4</v>
      </c>
      <c r="E2313" s="4">
        <f t="shared" si="294"/>
        <v>11</v>
      </c>
      <c r="F2313" s="3" t="str">
        <f t="shared" si="295"/>
        <v>Nov</v>
      </c>
      <c r="G2313" s="13" t="s">
        <v>0</v>
      </c>
      <c r="H2313" s="13" t="s">
        <v>36</v>
      </c>
      <c r="I2313" s="13" t="s">
        <v>19</v>
      </c>
      <c r="J2313" s="13" t="s">
        <v>13</v>
      </c>
      <c r="K2313" s="13" t="s">
        <v>14</v>
      </c>
      <c r="L2313" s="13" t="s">
        <v>15</v>
      </c>
      <c r="M2313" s="14">
        <v>3</v>
      </c>
      <c r="N2313" s="15">
        <v>36.14</v>
      </c>
      <c r="O2313" s="16">
        <v>0.1</v>
      </c>
      <c r="P2313" s="15">
        <v>13.23</v>
      </c>
      <c r="Q2313" s="15">
        <f t="shared" si="288"/>
        <v>97.578000000000003</v>
      </c>
      <c r="R2313" s="15">
        <f t="shared" si="289"/>
        <v>39.69</v>
      </c>
      <c r="S2313" s="15">
        <f t="shared" si="290"/>
        <v>57.888000000000005</v>
      </c>
      <c r="T2313" s="17">
        <f t="shared" si="291"/>
        <v>0.59324847814056447</v>
      </c>
      <c r="U2313" s="18">
        <v>1</v>
      </c>
    </row>
    <row r="2314" spans="1:21" ht="15.6" x14ac:dyDescent="0.3">
      <c r="A2314" s="2">
        <v>1051</v>
      </c>
      <c r="B2314" s="3">
        <v>46335</v>
      </c>
      <c r="C2314" s="4">
        <f t="shared" si="292"/>
        <v>2026</v>
      </c>
      <c r="D2314" s="5">
        <f t="shared" si="293"/>
        <v>4</v>
      </c>
      <c r="E2314" s="4">
        <f t="shared" si="294"/>
        <v>11</v>
      </c>
      <c r="F2314" s="3" t="str">
        <f t="shared" si="295"/>
        <v>Nov</v>
      </c>
      <c r="G2314" s="4" t="s">
        <v>20</v>
      </c>
      <c r="H2314" s="4" t="s">
        <v>47</v>
      </c>
      <c r="I2314" s="4" t="s">
        <v>8</v>
      </c>
      <c r="J2314" s="4" t="s">
        <v>16</v>
      </c>
      <c r="K2314" s="4" t="s">
        <v>9</v>
      </c>
      <c r="L2314" s="4" t="s">
        <v>10</v>
      </c>
      <c r="M2314" s="6">
        <v>12</v>
      </c>
      <c r="N2314" s="7">
        <v>90.99</v>
      </c>
      <c r="O2314" s="8">
        <v>0.2</v>
      </c>
      <c r="P2314" s="7">
        <v>45.51</v>
      </c>
      <c r="Q2314" s="7">
        <f t="shared" si="288"/>
        <v>873.50399999999991</v>
      </c>
      <c r="R2314" s="7">
        <f t="shared" si="289"/>
        <v>546.12</v>
      </c>
      <c r="S2314" s="7">
        <f t="shared" si="290"/>
        <v>327.3839999999999</v>
      </c>
      <c r="T2314" s="9">
        <f t="shared" si="291"/>
        <v>0.37479393339927458</v>
      </c>
      <c r="U2314" s="10">
        <v>1</v>
      </c>
    </row>
    <row r="2315" spans="1:21" ht="15.6" x14ac:dyDescent="0.3">
      <c r="A2315" s="11">
        <v>1934</v>
      </c>
      <c r="B2315" s="12">
        <v>46335</v>
      </c>
      <c r="C2315" s="4">
        <f t="shared" si="292"/>
        <v>2026</v>
      </c>
      <c r="D2315" s="5">
        <f t="shared" si="293"/>
        <v>4</v>
      </c>
      <c r="E2315" s="4">
        <f t="shared" si="294"/>
        <v>11</v>
      </c>
      <c r="F2315" s="3" t="str">
        <f t="shared" si="295"/>
        <v>Nov</v>
      </c>
      <c r="G2315" s="13" t="s">
        <v>20</v>
      </c>
      <c r="H2315" s="13" t="s">
        <v>47</v>
      </c>
      <c r="I2315" s="13" t="s">
        <v>28</v>
      </c>
      <c r="J2315" s="13" t="s">
        <v>16</v>
      </c>
      <c r="K2315" s="13" t="s">
        <v>4</v>
      </c>
      <c r="L2315" s="13" t="s">
        <v>22</v>
      </c>
      <c r="M2315" s="14">
        <v>1</v>
      </c>
      <c r="N2315" s="15">
        <v>50.55</v>
      </c>
      <c r="O2315" s="16">
        <v>0.05</v>
      </c>
      <c r="P2315" s="15">
        <v>22.09</v>
      </c>
      <c r="Q2315" s="15">
        <f t="shared" si="288"/>
        <v>48.022499999999994</v>
      </c>
      <c r="R2315" s="15">
        <f t="shared" si="289"/>
        <v>22.09</v>
      </c>
      <c r="S2315" s="15">
        <f t="shared" si="290"/>
        <v>25.932499999999994</v>
      </c>
      <c r="T2315" s="17">
        <f t="shared" si="291"/>
        <v>0.54000728825029931</v>
      </c>
      <c r="U2315" s="18">
        <v>1</v>
      </c>
    </row>
    <row r="2316" spans="1:21" ht="15.6" x14ac:dyDescent="0.3">
      <c r="A2316" s="2">
        <v>2056</v>
      </c>
      <c r="B2316" s="3">
        <v>46335</v>
      </c>
      <c r="C2316" s="4">
        <f t="shared" si="292"/>
        <v>2026</v>
      </c>
      <c r="D2316" s="5">
        <f t="shared" si="293"/>
        <v>4</v>
      </c>
      <c r="E2316" s="4">
        <f t="shared" si="294"/>
        <v>11</v>
      </c>
      <c r="F2316" s="3" t="str">
        <f t="shared" si="295"/>
        <v>Nov</v>
      </c>
      <c r="G2316" s="4" t="s">
        <v>0</v>
      </c>
      <c r="H2316" s="4" t="s">
        <v>1</v>
      </c>
      <c r="I2316" s="4" t="s">
        <v>19</v>
      </c>
      <c r="J2316" s="4" t="s">
        <v>13</v>
      </c>
      <c r="K2316" s="4" t="s">
        <v>34</v>
      </c>
      <c r="L2316" s="4" t="s">
        <v>45</v>
      </c>
      <c r="M2316" s="6">
        <v>1</v>
      </c>
      <c r="N2316" s="7">
        <v>51.65</v>
      </c>
      <c r="O2316" s="8">
        <v>0.15</v>
      </c>
      <c r="P2316" s="7">
        <v>21.86</v>
      </c>
      <c r="Q2316" s="7">
        <f t="shared" si="288"/>
        <v>43.902499999999996</v>
      </c>
      <c r="R2316" s="7">
        <f t="shared" si="289"/>
        <v>21.86</v>
      </c>
      <c r="S2316" s="7">
        <f t="shared" si="290"/>
        <v>22.042499999999997</v>
      </c>
      <c r="T2316" s="9">
        <f t="shared" si="291"/>
        <v>0.50207846933545919</v>
      </c>
      <c r="U2316" s="10">
        <v>1</v>
      </c>
    </row>
    <row r="2317" spans="1:21" ht="15.6" x14ac:dyDescent="0.3">
      <c r="A2317" s="11">
        <v>2115</v>
      </c>
      <c r="B2317" s="12">
        <v>46335</v>
      </c>
      <c r="C2317" s="4">
        <f t="shared" si="292"/>
        <v>2026</v>
      </c>
      <c r="D2317" s="5">
        <f t="shared" si="293"/>
        <v>4</v>
      </c>
      <c r="E2317" s="4">
        <f t="shared" si="294"/>
        <v>11</v>
      </c>
      <c r="F2317" s="3" t="str">
        <f t="shared" si="295"/>
        <v>Nov</v>
      </c>
      <c r="G2317" s="13" t="s">
        <v>6</v>
      </c>
      <c r="H2317" s="13" t="s">
        <v>43</v>
      </c>
      <c r="I2317" s="13" t="s">
        <v>2</v>
      </c>
      <c r="J2317" s="13" t="s">
        <v>13</v>
      </c>
      <c r="K2317" s="13" t="s">
        <v>4</v>
      </c>
      <c r="L2317" s="13" t="s">
        <v>5</v>
      </c>
      <c r="M2317" s="14">
        <v>5</v>
      </c>
      <c r="N2317" s="15">
        <v>82.96</v>
      </c>
      <c r="O2317" s="16">
        <v>0</v>
      </c>
      <c r="P2317" s="15">
        <v>43.55</v>
      </c>
      <c r="Q2317" s="15">
        <f t="shared" si="288"/>
        <v>414.79999999999995</v>
      </c>
      <c r="R2317" s="15">
        <f t="shared" si="289"/>
        <v>217.75</v>
      </c>
      <c r="S2317" s="15">
        <f t="shared" si="290"/>
        <v>197.04999999999995</v>
      </c>
      <c r="T2317" s="17">
        <f t="shared" si="291"/>
        <v>0.47504821600771452</v>
      </c>
      <c r="U2317" s="18">
        <v>1</v>
      </c>
    </row>
    <row r="2318" spans="1:21" ht="15.6" x14ac:dyDescent="0.3">
      <c r="A2318" s="2">
        <v>2437</v>
      </c>
      <c r="B2318" s="3">
        <v>46335</v>
      </c>
      <c r="C2318" s="4">
        <f t="shared" si="292"/>
        <v>2026</v>
      </c>
      <c r="D2318" s="5">
        <f t="shared" si="293"/>
        <v>4</v>
      </c>
      <c r="E2318" s="4">
        <f t="shared" si="294"/>
        <v>11</v>
      </c>
      <c r="F2318" s="3" t="str">
        <f t="shared" si="295"/>
        <v>Nov</v>
      </c>
      <c r="G2318" s="4" t="s">
        <v>20</v>
      </c>
      <c r="H2318" s="4" t="s">
        <v>21</v>
      </c>
      <c r="I2318" s="4" t="s">
        <v>28</v>
      </c>
      <c r="J2318" s="4" t="s">
        <v>16</v>
      </c>
      <c r="K2318" s="4" t="s">
        <v>9</v>
      </c>
      <c r="L2318" s="4" t="s">
        <v>46</v>
      </c>
      <c r="M2318" s="6">
        <v>1</v>
      </c>
      <c r="N2318" s="7">
        <v>70.3</v>
      </c>
      <c r="O2318" s="8">
        <v>0.05</v>
      </c>
      <c r="P2318" s="7">
        <v>33.31</v>
      </c>
      <c r="Q2318" s="7">
        <f t="shared" si="288"/>
        <v>66.784999999999997</v>
      </c>
      <c r="R2318" s="7">
        <f t="shared" si="289"/>
        <v>33.31</v>
      </c>
      <c r="S2318" s="7">
        <f t="shared" si="290"/>
        <v>33.474999999999994</v>
      </c>
      <c r="T2318" s="9">
        <f t="shared" si="291"/>
        <v>0.50123530732949007</v>
      </c>
      <c r="U2318" s="10">
        <v>1</v>
      </c>
    </row>
    <row r="2319" spans="1:21" ht="15.6" x14ac:dyDescent="0.3">
      <c r="A2319" s="11">
        <v>3380</v>
      </c>
      <c r="B2319" s="12">
        <v>46335</v>
      </c>
      <c r="C2319" s="4">
        <f t="shared" si="292"/>
        <v>2026</v>
      </c>
      <c r="D2319" s="5">
        <f t="shared" si="293"/>
        <v>4</v>
      </c>
      <c r="E2319" s="4">
        <f t="shared" si="294"/>
        <v>11</v>
      </c>
      <c r="F2319" s="3" t="str">
        <f t="shared" si="295"/>
        <v>Nov</v>
      </c>
      <c r="G2319" s="13" t="s">
        <v>11</v>
      </c>
      <c r="H2319" s="13" t="s">
        <v>12</v>
      </c>
      <c r="I2319" s="13" t="s">
        <v>19</v>
      </c>
      <c r="J2319" s="13" t="s">
        <v>3</v>
      </c>
      <c r="K2319" s="13" t="s">
        <v>14</v>
      </c>
      <c r="L2319" s="13" t="s">
        <v>32</v>
      </c>
      <c r="M2319" s="14">
        <v>2</v>
      </c>
      <c r="N2319" s="15">
        <v>47.12</v>
      </c>
      <c r="O2319" s="16">
        <v>0.15</v>
      </c>
      <c r="P2319" s="15">
        <v>18.64</v>
      </c>
      <c r="Q2319" s="15">
        <f t="shared" si="288"/>
        <v>80.103999999999999</v>
      </c>
      <c r="R2319" s="15">
        <f t="shared" si="289"/>
        <v>37.28</v>
      </c>
      <c r="S2319" s="15">
        <f t="shared" si="290"/>
        <v>42.823999999999998</v>
      </c>
      <c r="T2319" s="17">
        <f t="shared" si="291"/>
        <v>0.5346050134824728</v>
      </c>
      <c r="U2319" s="18">
        <v>1</v>
      </c>
    </row>
    <row r="2320" spans="1:21" ht="15.6" x14ac:dyDescent="0.3">
      <c r="A2320" s="2">
        <v>3648</v>
      </c>
      <c r="B2320" s="3">
        <v>46335</v>
      </c>
      <c r="C2320" s="4">
        <f t="shared" si="292"/>
        <v>2026</v>
      </c>
      <c r="D2320" s="5">
        <f t="shared" si="293"/>
        <v>4</v>
      </c>
      <c r="E2320" s="4">
        <f t="shared" si="294"/>
        <v>11</v>
      </c>
      <c r="F2320" s="3" t="str">
        <f t="shared" si="295"/>
        <v>Nov</v>
      </c>
      <c r="G2320" s="4" t="s">
        <v>0</v>
      </c>
      <c r="H2320" s="4" t="s">
        <v>50</v>
      </c>
      <c r="I2320" s="4" t="s">
        <v>28</v>
      </c>
      <c r="J2320" s="4" t="s">
        <v>13</v>
      </c>
      <c r="K2320" s="4" t="s">
        <v>34</v>
      </c>
      <c r="L2320" s="4" t="s">
        <v>35</v>
      </c>
      <c r="M2320" s="6">
        <v>4</v>
      </c>
      <c r="N2320" s="7">
        <v>39.82</v>
      </c>
      <c r="O2320" s="8">
        <v>0.2</v>
      </c>
      <c r="P2320" s="7">
        <v>14.98</v>
      </c>
      <c r="Q2320" s="7">
        <f t="shared" si="288"/>
        <v>127.42400000000001</v>
      </c>
      <c r="R2320" s="7">
        <f t="shared" si="289"/>
        <v>59.92</v>
      </c>
      <c r="S2320" s="7">
        <f t="shared" si="290"/>
        <v>67.504000000000005</v>
      </c>
      <c r="T2320" s="9">
        <f t="shared" si="291"/>
        <v>0.52975891511803119</v>
      </c>
      <c r="U2320" s="10">
        <v>1</v>
      </c>
    </row>
    <row r="2321" spans="1:21" ht="15.6" x14ac:dyDescent="0.3">
      <c r="A2321" s="11">
        <v>3692</v>
      </c>
      <c r="B2321" s="12">
        <v>46335</v>
      </c>
      <c r="C2321" s="4">
        <f t="shared" si="292"/>
        <v>2026</v>
      </c>
      <c r="D2321" s="5">
        <f t="shared" si="293"/>
        <v>4</v>
      </c>
      <c r="E2321" s="4">
        <f t="shared" si="294"/>
        <v>11</v>
      </c>
      <c r="F2321" s="3" t="str">
        <f t="shared" si="295"/>
        <v>Nov</v>
      </c>
      <c r="G2321" s="13" t="s">
        <v>6</v>
      </c>
      <c r="H2321" s="13" t="s">
        <v>49</v>
      </c>
      <c r="I2321" s="13" t="s">
        <v>2</v>
      </c>
      <c r="J2321" s="13" t="s">
        <v>3</v>
      </c>
      <c r="K2321" s="13" t="s">
        <v>9</v>
      </c>
      <c r="L2321" s="13" t="s">
        <v>37</v>
      </c>
      <c r="M2321" s="14">
        <v>4</v>
      </c>
      <c r="N2321" s="15">
        <v>154.27000000000001</v>
      </c>
      <c r="O2321" s="16">
        <v>0.05</v>
      </c>
      <c r="P2321" s="15">
        <v>78.36</v>
      </c>
      <c r="Q2321" s="15">
        <f t="shared" si="288"/>
        <v>586.226</v>
      </c>
      <c r="R2321" s="15">
        <f t="shared" si="289"/>
        <v>313.44</v>
      </c>
      <c r="S2321" s="15">
        <f t="shared" si="290"/>
        <v>272.786</v>
      </c>
      <c r="T2321" s="17">
        <f t="shared" si="291"/>
        <v>0.46532565938733528</v>
      </c>
      <c r="U2321" s="18">
        <v>1</v>
      </c>
    </row>
    <row r="2322" spans="1:21" ht="15.6" x14ac:dyDescent="0.3">
      <c r="A2322" s="2">
        <v>4406</v>
      </c>
      <c r="B2322" s="3">
        <v>46335</v>
      </c>
      <c r="C2322" s="4">
        <f t="shared" si="292"/>
        <v>2026</v>
      </c>
      <c r="D2322" s="5">
        <f t="shared" si="293"/>
        <v>4</v>
      </c>
      <c r="E2322" s="4">
        <f t="shared" si="294"/>
        <v>11</v>
      </c>
      <c r="F2322" s="3" t="str">
        <f t="shared" si="295"/>
        <v>Nov</v>
      </c>
      <c r="G2322" s="4" t="s">
        <v>0</v>
      </c>
      <c r="H2322" s="4" t="s">
        <v>1</v>
      </c>
      <c r="I2322" s="4" t="s">
        <v>2</v>
      </c>
      <c r="J2322" s="4" t="s">
        <v>13</v>
      </c>
      <c r="K2322" s="4" t="s">
        <v>9</v>
      </c>
      <c r="L2322" s="4" t="s">
        <v>17</v>
      </c>
      <c r="M2322" s="6">
        <v>1</v>
      </c>
      <c r="N2322" s="7">
        <v>143.02000000000001</v>
      </c>
      <c r="O2322" s="8">
        <v>0.1</v>
      </c>
      <c r="P2322" s="7">
        <v>79.25</v>
      </c>
      <c r="Q2322" s="7">
        <f t="shared" si="288"/>
        <v>128.71800000000002</v>
      </c>
      <c r="R2322" s="7">
        <f t="shared" si="289"/>
        <v>79.25</v>
      </c>
      <c r="S2322" s="7">
        <f t="shared" si="290"/>
        <v>49.468000000000018</v>
      </c>
      <c r="T2322" s="9">
        <f t="shared" si="291"/>
        <v>0.3843129942976119</v>
      </c>
      <c r="U2322" s="10">
        <v>1</v>
      </c>
    </row>
    <row r="2323" spans="1:21" ht="15.6" x14ac:dyDescent="0.3">
      <c r="A2323" s="11">
        <v>4550</v>
      </c>
      <c r="B2323" s="12">
        <v>46335</v>
      </c>
      <c r="C2323" s="4">
        <f t="shared" si="292"/>
        <v>2026</v>
      </c>
      <c r="D2323" s="5">
        <f t="shared" si="293"/>
        <v>4</v>
      </c>
      <c r="E2323" s="4">
        <f t="shared" si="294"/>
        <v>11</v>
      </c>
      <c r="F2323" s="3" t="str">
        <f t="shared" si="295"/>
        <v>Nov</v>
      </c>
      <c r="G2323" s="13" t="s">
        <v>11</v>
      </c>
      <c r="H2323" s="13" t="s">
        <v>39</v>
      </c>
      <c r="I2323" s="13" t="s">
        <v>19</v>
      </c>
      <c r="J2323" s="13" t="s">
        <v>3</v>
      </c>
      <c r="K2323" s="13" t="s">
        <v>34</v>
      </c>
      <c r="L2323" s="13" t="s">
        <v>42</v>
      </c>
      <c r="M2323" s="14">
        <v>1</v>
      </c>
      <c r="N2323" s="15">
        <v>35.36</v>
      </c>
      <c r="O2323" s="16">
        <v>0</v>
      </c>
      <c r="P2323" s="15">
        <v>13.74</v>
      </c>
      <c r="Q2323" s="15">
        <f t="shared" si="288"/>
        <v>35.36</v>
      </c>
      <c r="R2323" s="15">
        <f t="shared" si="289"/>
        <v>13.74</v>
      </c>
      <c r="S2323" s="15">
        <f t="shared" si="290"/>
        <v>21.619999999999997</v>
      </c>
      <c r="T2323" s="17">
        <f t="shared" si="291"/>
        <v>0.61142533936651577</v>
      </c>
      <c r="U2323" s="18">
        <v>1</v>
      </c>
    </row>
    <row r="2324" spans="1:21" ht="15.6" x14ac:dyDescent="0.3">
      <c r="A2324" s="2">
        <v>4855</v>
      </c>
      <c r="B2324" s="3">
        <v>46335</v>
      </c>
      <c r="C2324" s="4">
        <f t="shared" si="292"/>
        <v>2026</v>
      </c>
      <c r="D2324" s="5">
        <f t="shared" si="293"/>
        <v>4</v>
      </c>
      <c r="E2324" s="4">
        <f t="shared" si="294"/>
        <v>11</v>
      </c>
      <c r="F2324" s="3" t="str">
        <f t="shared" si="295"/>
        <v>Nov</v>
      </c>
      <c r="G2324" s="4" t="s">
        <v>6</v>
      </c>
      <c r="H2324" s="4" t="s">
        <v>27</v>
      </c>
      <c r="I2324" s="4" t="s">
        <v>2</v>
      </c>
      <c r="J2324" s="4" t="s">
        <v>3</v>
      </c>
      <c r="K2324" s="4" t="s">
        <v>9</v>
      </c>
      <c r="L2324" s="4" t="s">
        <v>37</v>
      </c>
      <c r="M2324" s="6">
        <v>1</v>
      </c>
      <c r="N2324" s="7">
        <v>156.82</v>
      </c>
      <c r="O2324" s="8">
        <v>0.1</v>
      </c>
      <c r="P2324" s="7">
        <v>77.12</v>
      </c>
      <c r="Q2324" s="7">
        <f t="shared" si="288"/>
        <v>141.13800000000001</v>
      </c>
      <c r="R2324" s="7">
        <f t="shared" si="289"/>
        <v>77.12</v>
      </c>
      <c r="S2324" s="7">
        <f t="shared" si="290"/>
        <v>64.018000000000001</v>
      </c>
      <c r="T2324" s="9">
        <f t="shared" si="291"/>
        <v>0.45358443509189589</v>
      </c>
      <c r="U2324" s="10">
        <v>1</v>
      </c>
    </row>
    <row r="2325" spans="1:21" ht="15.6" x14ac:dyDescent="0.3">
      <c r="A2325" s="11">
        <v>5151</v>
      </c>
      <c r="B2325" s="12">
        <v>46335</v>
      </c>
      <c r="C2325" s="4">
        <f t="shared" si="292"/>
        <v>2026</v>
      </c>
      <c r="D2325" s="5">
        <f t="shared" si="293"/>
        <v>4</v>
      </c>
      <c r="E2325" s="4">
        <f t="shared" si="294"/>
        <v>11</v>
      </c>
      <c r="F2325" s="3" t="str">
        <f t="shared" si="295"/>
        <v>Nov</v>
      </c>
      <c r="G2325" s="13" t="s">
        <v>11</v>
      </c>
      <c r="H2325" s="13" t="s">
        <v>52</v>
      </c>
      <c r="I2325" s="13" t="s">
        <v>8</v>
      </c>
      <c r="J2325" s="13" t="s">
        <v>16</v>
      </c>
      <c r="K2325" s="13" t="s">
        <v>34</v>
      </c>
      <c r="L2325" s="13" t="s">
        <v>35</v>
      </c>
      <c r="M2325" s="14">
        <v>10</v>
      </c>
      <c r="N2325" s="15">
        <v>40.98</v>
      </c>
      <c r="O2325" s="16">
        <v>0.1</v>
      </c>
      <c r="P2325" s="15">
        <v>14.6</v>
      </c>
      <c r="Q2325" s="15">
        <f t="shared" si="288"/>
        <v>368.82</v>
      </c>
      <c r="R2325" s="15">
        <f t="shared" si="289"/>
        <v>146</v>
      </c>
      <c r="S2325" s="15">
        <f t="shared" si="290"/>
        <v>222.82</v>
      </c>
      <c r="T2325" s="17">
        <f t="shared" si="291"/>
        <v>0.60414294235670518</v>
      </c>
      <c r="U2325" s="18">
        <v>1</v>
      </c>
    </row>
    <row r="2326" spans="1:21" ht="15.6" x14ac:dyDescent="0.3">
      <c r="A2326" s="2">
        <v>5189</v>
      </c>
      <c r="B2326" s="3">
        <v>46335</v>
      </c>
      <c r="C2326" s="4">
        <f t="shared" si="292"/>
        <v>2026</v>
      </c>
      <c r="D2326" s="5">
        <f t="shared" si="293"/>
        <v>4</v>
      </c>
      <c r="E2326" s="4">
        <f t="shared" si="294"/>
        <v>11</v>
      </c>
      <c r="F2326" s="3" t="str">
        <f t="shared" si="295"/>
        <v>Nov</v>
      </c>
      <c r="G2326" s="4" t="s">
        <v>20</v>
      </c>
      <c r="H2326" s="4" t="s">
        <v>33</v>
      </c>
      <c r="I2326" s="4" t="s">
        <v>19</v>
      </c>
      <c r="J2326" s="4" t="s">
        <v>13</v>
      </c>
      <c r="K2326" s="4" t="s">
        <v>9</v>
      </c>
      <c r="L2326" s="4" t="s">
        <v>17</v>
      </c>
      <c r="M2326" s="6">
        <v>3</v>
      </c>
      <c r="N2326" s="7">
        <v>144.22999999999999</v>
      </c>
      <c r="O2326" s="8">
        <v>0</v>
      </c>
      <c r="P2326" s="7">
        <v>80.959999999999994</v>
      </c>
      <c r="Q2326" s="7">
        <f t="shared" si="288"/>
        <v>432.68999999999994</v>
      </c>
      <c r="R2326" s="7">
        <f t="shared" si="289"/>
        <v>242.88</v>
      </c>
      <c r="S2326" s="7">
        <f t="shared" si="290"/>
        <v>189.80999999999995</v>
      </c>
      <c r="T2326" s="9">
        <f t="shared" si="291"/>
        <v>0.43867433959647778</v>
      </c>
      <c r="U2326" s="10">
        <v>1</v>
      </c>
    </row>
    <row r="2327" spans="1:21" ht="15.6" x14ac:dyDescent="0.3">
      <c r="A2327" s="11">
        <v>726</v>
      </c>
      <c r="B2327" s="12">
        <v>46336</v>
      </c>
      <c r="C2327" s="4">
        <f t="shared" si="292"/>
        <v>2026</v>
      </c>
      <c r="D2327" s="5">
        <f t="shared" si="293"/>
        <v>4</v>
      </c>
      <c r="E2327" s="4">
        <f t="shared" si="294"/>
        <v>11</v>
      </c>
      <c r="F2327" s="3" t="str">
        <f t="shared" si="295"/>
        <v>Nov</v>
      </c>
      <c r="G2327" s="13" t="s">
        <v>20</v>
      </c>
      <c r="H2327" s="13" t="s">
        <v>31</v>
      </c>
      <c r="I2327" s="13" t="s">
        <v>2</v>
      </c>
      <c r="J2327" s="13" t="s">
        <v>13</v>
      </c>
      <c r="K2327" s="13" t="s">
        <v>9</v>
      </c>
      <c r="L2327" s="13" t="s">
        <v>10</v>
      </c>
      <c r="M2327" s="14">
        <v>1</v>
      </c>
      <c r="N2327" s="15">
        <v>90.23</v>
      </c>
      <c r="O2327" s="16">
        <v>0</v>
      </c>
      <c r="P2327" s="15">
        <v>44.06</v>
      </c>
      <c r="Q2327" s="15">
        <f t="shared" si="288"/>
        <v>90.23</v>
      </c>
      <c r="R2327" s="15">
        <f t="shared" si="289"/>
        <v>44.06</v>
      </c>
      <c r="S2327" s="15">
        <f t="shared" si="290"/>
        <v>46.17</v>
      </c>
      <c r="T2327" s="17">
        <f t="shared" si="291"/>
        <v>0.51169234179319512</v>
      </c>
      <c r="U2327" s="18">
        <v>1</v>
      </c>
    </row>
    <row r="2328" spans="1:21" ht="15.6" x14ac:dyDescent="0.3">
      <c r="A2328" s="2">
        <v>2154</v>
      </c>
      <c r="B2328" s="3">
        <v>46336</v>
      </c>
      <c r="C2328" s="4">
        <f t="shared" si="292"/>
        <v>2026</v>
      </c>
      <c r="D2328" s="5">
        <f t="shared" si="293"/>
        <v>4</v>
      </c>
      <c r="E2328" s="4">
        <f t="shared" si="294"/>
        <v>11</v>
      </c>
      <c r="F2328" s="3" t="str">
        <f t="shared" si="295"/>
        <v>Nov</v>
      </c>
      <c r="G2328" s="4" t="s">
        <v>20</v>
      </c>
      <c r="H2328" s="4" t="s">
        <v>31</v>
      </c>
      <c r="I2328" s="4" t="s">
        <v>2</v>
      </c>
      <c r="J2328" s="4" t="s">
        <v>13</v>
      </c>
      <c r="K2328" s="4" t="s">
        <v>9</v>
      </c>
      <c r="L2328" s="4" t="s">
        <v>37</v>
      </c>
      <c r="M2328" s="6">
        <v>5</v>
      </c>
      <c r="N2328" s="7">
        <v>152.82</v>
      </c>
      <c r="O2328" s="8">
        <v>0.1</v>
      </c>
      <c r="P2328" s="7">
        <v>80.09</v>
      </c>
      <c r="Q2328" s="7">
        <f t="shared" si="288"/>
        <v>687.68999999999994</v>
      </c>
      <c r="R2328" s="7">
        <f t="shared" si="289"/>
        <v>400.45000000000005</v>
      </c>
      <c r="S2328" s="7">
        <f t="shared" si="290"/>
        <v>287.2399999999999</v>
      </c>
      <c r="T2328" s="9">
        <f t="shared" si="291"/>
        <v>0.417688202533118</v>
      </c>
      <c r="U2328" s="10">
        <v>1</v>
      </c>
    </row>
    <row r="2329" spans="1:21" ht="15.6" x14ac:dyDescent="0.3">
      <c r="A2329" s="11">
        <v>4403</v>
      </c>
      <c r="B2329" s="12">
        <v>46336</v>
      </c>
      <c r="C2329" s="4">
        <f t="shared" si="292"/>
        <v>2026</v>
      </c>
      <c r="D2329" s="5">
        <f t="shared" si="293"/>
        <v>4</v>
      </c>
      <c r="E2329" s="4">
        <f t="shared" si="294"/>
        <v>11</v>
      </c>
      <c r="F2329" s="3" t="str">
        <f t="shared" si="295"/>
        <v>Nov</v>
      </c>
      <c r="G2329" s="13" t="s">
        <v>0</v>
      </c>
      <c r="H2329" s="13" t="s">
        <v>1</v>
      </c>
      <c r="I2329" s="13" t="s">
        <v>2</v>
      </c>
      <c r="J2329" s="13" t="s">
        <v>16</v>
      </c>
      <c r="K2329" s="13" t="s">
        <v>14</v>
      </c>
      <c r="L2329" s="13" t="s">
        <v>15</v>
      </c>
      <c r="M2329" s="14">
        <v>2</v>
      </c>
      <c r="N2329" s="15">
        <v>36.61</v>
      </c>
      <c r="O2329" s="16">
        <v>0.05</v>
      </c>
      <c r="P2329" s="15">
        <v>13.31</v>
      </c>
      <c r="Q2329" s="15">
        <f t="shared" si="288"/>
        <v>69.558999999999997</v>
      </c>
      <c r="R2329" s="15">
        <f t="shared" si="289"/>
        <v>26.62</v>
      </c>
      <c r="S2329" s="15">
        <f t="shared" si="290"/>
        <v>42.938999999999993</v>
      </c>
      <c r="T2329" s="17">
        <f t="shared" si="291"/>
        <v>0.61730329648212301</v>
      </c>
      <c r="U2329" s="18">
        <v>1</v>
      </c>
    </row>
    <row r="2330" spans="1:21" ht="15.6" x14ac:dyDescent="0.3">
      <c r="A2330" s="2">
        <v>4924</v>
      </c>
      <c r="B2330" s="3">
        <v>46336</v>
      </c>
      <c r="C2330" s="4">
        <f t="shared" si="292"/>
        <v>2026</v>
      </c>
      <c r="D2330" s="5">
        <f t="shared" si="293"/>
        <v>4</v>
      </c>
      <c r="E2330" s="4">
        <f t="shared" si="294"/>
        <v>11</v>
      </c>
      <c r="F2330" s="3" t="str">
        <f t="shared" si="295"/>
        <v>Nov</v>
      </c>
      <c r="G2330" s="4" t="s">
        <v>20</v>
      </c>
      <c r="H2330" s="4" t="s">
        <v>33</v>
      </c>
      <c r="I2330" s="4" t="s">
        <v>8</v>
      </c>
      <c r="J2330" s="4" t="s">
        <v>16</v>
      </c>
      <c r="K2330" s="4" t="s">
        <v>9</v>
      </c>
      <c r="L2330" s="4" t="s">
        <v>37</v>
      </c>
      <c r="M2330" s="6">
        <v>12</v>
      </c>
      <c r="N2330" s="7">
        <v>150.75</v>
      </c>
      <c r="O2330" s="8">
        <v>0.1</v>
      </c>
      <c r="P2330" s="7">
        <v>80.569999999999993</v>
      </c>
      <c r="Q2330" s="7">
        <f t="shared" si="288"/>
        <v>1628.1000000000001</v>
      </c>
      <c r="R2330" s="7">
        <f t="shared" si="289"/>
        <v>966.83999999999992</v>
      </c>
      <c r="S2330" s="7">
        <f t="shared" si="290"/>
        <v>661.26000000000022</v>
      </c>
      <c r="T2330" s="9">
        <f t="shared" si="291"/>
        <v>0.40615441311958733</v>
      </c>
      <c r="U2330" s="10">
        <v>1</v>
      </c>
    </row>
    <row r="2331" spans="1:21" ht="15.6" x14ac:dyDescent="0.3">
      <c r="A2331" s="11">
        <v>25</v>
      </c>
      <c r="B2331" s="12">
        <v>46337</v>
      </c>
      <c r="C2331" s="4">
        <f t="shared" si="292"/>
        <v>2026</v>
      </c>
      <c r="D2331" s="5">
        <f t="shared" si="293"/>
        <v>4</v>
      </c>
      <c r="E2331" s="4">
        <f t="shared" si="294"/>
        <v>11</v>
      </c>
      <c r="F2331" s="3" t="str">
        <f t="shared" si="295"/>
        <v>Nov</v>
      </c>
      <c r="G2331" s="13" t="s">
        <v>0</v>
      </c>
      <c r="H2331" s="13" t="s">
        <v>1</v>
      </c>
      <c r="I2331" s="13" t="s">
        <v>2</v>
      </c>
      <c r="J2331" s="13" t="s">
        <v>3</v>
      </c>
      <c r="K2331" s="13" t="s">
        <v>9</v>
      </c>
      <c r="L2331" s="13" t="s">
        <v>17</v>
      </c>
      <c r="M2331" s="14">
        <v>1</v>
      </c>
      <c r="N2331" s="15">
        <v>145.83000000000001</v>
      </c>
      <c r="O2331" s="16">
        <v>0.1</v>
      </c>
      <c r="P2331" s="15">
        <v>79.14</v>
      </c>
      <c r="Q2331" s="15">
        <f t="shared" si="288"/>
        <v>131.24700000000001</v>
      </c>
      <c r="R2331" s="15">
        <f t="shared" si="289"/>
        <v>79.14</v>
      </c>
      <c r="S2331" s="15">
        <f t="shared" si="290"/>
        <v>52.107000000000014</v>
      </c>
      <c r="T2331" s="17">
        <f t="shared" si="291"/>
        <v>0.39701478890946085</v>
      </c>
      <c r="U2331" s="18">
        <v>1</v>
      </c>
    </row>
    <row r="2332" spans="1:21" ht="15.6" x14ac:dyDescent="0.3">
      <c r="A2332" s="2">
        <v>252</v>
      </c>
      <c r="B2332" s="3">
        <v>46337</v>
      </c>
      <c r="C2332" s="4">
        <f t="shared" si="292"/>
        <v>2026</v>
      </c>
      <c r="D2332" s="5">
        <f t="shared" si="293"/>
        <v>4</v>
      </c>
      <c r="E2332" s="4">
        <f t="shared" si="294"/>
        <v>11</v>
      </c>
      <c r="F2332" s="3" t="str">
        <f t="shared" si="295"/>
        <v>Nov</v>
      </c>
      <c r="G2332" s="4" t="s">
        <v>0</v>
      </c>
      <c r="H2332" s="4" t="s">
        <v>1</v>
      </c>
      <c r="I2332" s="4" t="s">
        <v>2</v>
      </c>
      <c r="J2332" s="4" t="s">
        <v>3</v>
      </c>
      <c r="K2332" s="4" t="s">
        <v>14</v>
      </c>
      <c r="L2332" s="4" t="s">
        <v>48</v>
      </c>
      <c r="M2332" s="6">
        <v>4</v>
      </c>
      <c r="N2332" s="7">
        <v>162.04</v>
      </c>
      <c r="O2332" s="8">
        <v>0</v>
      </c>
      <c r="P2332" s="7">
        <v>85.77</v>
      </c>
      <c r="Q2332" s="7">
        <f t="shared" si="288"/>
        <v>648.16</v>
      </c>
      <c r="R2332" s="7">
        <f t="shared" si="289"/>
        <v>343.08</v>
      </c>
      <c r="S2332" s="7">
        <f t="shared" si="290"/>
        <v>305.08</v>
      </c>
      <c r="T2332" s="9">
        <f t="shared" si="291"/>
        <v>0.47068625030856581</v>
      </c>
      <c r="U2332" s="10">
        <v>1</v>
      </c>
    </row>
    <row r="2333" spans="1:21" ht="15.6" x14ac:dyDescent="0.3">
      <c r="A2333" s="11">
        <v>1203</v>
      </c>
      <c r="B2333" s="12">
        <v>46337</v>
      </c>
      <c r="C2333" s="4">
        <f t="shared" si="292"/>
        <v>2026</v>
      </c>
      <c r="D2333" s="5">
        <f t="shared" si="293"/>
        <v>4</v>
      </c>
      <c r="E2333" s="4">
        <f t="shared" si="294"/>
        <v>11</v>
      </c>
      <c r="F2333" s="3" t="str">
        <f t="shared" si="295"/>
        <v>Nov</v>
      </c>
      <c r="G2333" s="13" t="s">
        <v>20</v>
      </c>
      <c r="H2333" s="13" t="s">
        <v>33</v>
      </c>
      <c r="I2333" s="13" t="s">
        <v>19</v>
      </c>
      <c r="J2333" s="13" t="s">
        <v>3</v>
      </c>
      <c r="K2333" s="13" t="s">
        <v>9</v>
      </c>
      <c r="L2333" s="13" t="s">
        <v>17</v>
      </c>
      <c r="M2333" s="14">
        <v>2</v>
      </c>
      <c r="N2333" s="15">
        <v>141.33000000000001</v>
      </c>
      <c r="O2333" s="16">
        <v>0.05</v>
      </c>
      <c r="P2333" s="15">
        <v>79.739999999999995</v>
      </c>
      <c r="Q2333" s="15">
        <f t="shared" si="288"/>
        <v>268.52699999999999</v>
      </c>
      <c r="R2333" s="15">
        <f t="shared" si="289"/>
        <v>159.47999999999999</v>
      </c>
      <c r="S2333" s="15">
        <f t="shared" si="290"/>
        <v>109.047</v>
      </c>
      <c r="T2333" s="17">
        <f t="shared" si="291"/>
        <v>0.40609324202035552</v>
      </c>
      <c r="U2333" s="18">
        <v>1</v>
      </c>
    </row>
    <row r="2334" spans="1:21" ht="15.6" x14ac:dyDescent="0.3">
      <c r="A2334" s="2">
        <v>1567</v>
      </c>
      <c r="B2334" s="3">
        <v>46337</v>
      </c>
      <c r="C2334" s="4">
        <f t="shared" si="292"/>
        <v>2026</v>
      </c>
      <c r="D2334" s="5">
        <f t="shared" si="293"/>
        <v>4</v>
      </c>
      <c r="E2334" s="4">
        <f t="shared" si="294"/>
        <v>11</v>
      </c>
      <c r="F2334" s="3" t="str">
        <f t="shared" si="295"/>
        <v>Nov</v>
      </c>
      <c r="G2334" s="4" t="s">
        <v>11</v>
      </c>
      <c r="H2334" s="4" t="s">
        <v>52</v>
      </c>
      <c r="I2334" s="4" t="s">
        <v>2</v>
      </c>
      <c r="J2334" s="4" t="s">
        <v>3</v>
      </c>
      <c r="K2334" s="4" t="s">
        <v>23</v>
      </c>
      <c r="L2334" s="4" t="s">
        <v>51</v>
      </c>
      <c r="M2334" s="6">
        <v>1</v>
      </c>
      <c r="N2334" s="7">
        <v>125.11</v>
      </c>
      <c r="O2334" s="8">
        <v>0.1</v>
      </c>
      <c r="P2334" s="7">
        <v>61.65</v>
      </c>
      <c r="Q2334" s="7">
        <f t="shared" si="288"/>
        <v>112.599</v>
      </c>
      <c r="R2334" s="7">
        <f t="shared" si="289"/>
        <v>61.65</v>
      </c>
      <c r="S2334" s="7">
        <f t="shared" si="290"/>
        <v>50.949000000000005</v>
      </c>
      <c r="T2334" s="9">
        <f t="shared" si="291"/>
        <v>0.45248181600191834</v>
      </c>
      <c r="U2334" s="10">
        <v>1</v>
      </c>
    </row>
    <row r="2335" spans="1:21" ht="15.6" x14ac:dyDescent="0.3">
      <c r="A2335" s="11">
        <v>2060</v>
      </c>
      <c r="B2335" s="12">
        <v>46337</v>
      </c>
      <c r="C2335" s="4">
        <f t="shared" si="292"/>
        <v>2026</v>
      </c>
      <c r="D2335" s="5">
        <f t="shared" si="293"/>
        <v>4</v>
      </c>
      <c r="E2335" s="4">
        <f t="shared" si="294"/>
        <v>11</v>
      </c>
      <c r="F2335" s="3" t="str">
        <f t="shared" si="295"/>
        <v>Nov</v>
      </c>
      <c r="G2335" s="13" t="s">
        <v>11</v>
      </c>
      <c r="H2335" s="13" t="s">
        <v>25</v>
      </c>
      <c r="I2335" s="13" t="s">
        <v>2</v>
      </c>
      <c r="J2335" s="13" t="s">
        <v>16</v>
      </c>
      <c r="K2335" s="13" t="s">
        <v>23</v>
      </c>
      <c r="L2335" s="13" t="s">
        <v>51</v>
      </c>
      <c r="M2335" s="14">
        <v>3</v>
      </c>
      <c r="N2335" s="15">
        <v>124.55</v>
      </c>
      <c r="O2335" s="16">
        <v>0.15</v>
      </c>
      <c r="P2335" s="15">
        <v>60.68</v>
      </c>
      <c r="Q2335" s="15">
        <f t="shared" si="288"/>
        <v>317.60249999999996</v>
      </c>
      <c r="R2335" s="15">
        <f t="shared" si="289"/>
        <v>182.04</v>
      </c>
      <c r="S2335" s="15">
        <f t="shared" si="290"/>
        <v>135.56249999999997</v>
      </c>
      <c r="T2335" s="17">
        <f t="shared" si="291"/>
        <v>0.42683070819656643</v>
      </c>
      <c r="U2335" s="18">
        <v>1</v>
      </c>
    </row>
    <row r="2336" spans="1:21" ht="15.6" x14ac:dyDescent="0.3">
      <c r="A2336" s="2">
        <v>2485</v>
      </c>
      <c r="B2336" s="3">
        <v>46337</v>
      </c>
      <c r="C2336" s="4">
        <f t="shared" si="292"/>
        <v>2026</v>
      </c>
      <c r="D2336" s="5">
        <f t="shared" si="293"/>
        <v>4</v>
      </c>
      <c r="E2336" s="4">
        <f t="shared" si="294"/>
        <v>11</v>
      </c>
      <c r="F2336" s="3" t="str">
        <f t="shared" si="295"/>
        <v>Nov</v>
      </c>
      <c r="G2336" s="4" t="s">
        <v>11</v>
      </c>
      <c r="H2336" s="4" t="s">
        <v>39</v>
      </c>
      <c r="I2336" s="4" t="s">
        <v>19</v>
      </c>
      <c r="J2336" s="4" t="s">
        <v>3</v>
      </c>
      <c r="K2336" s="4" t="s">
        <v>9</v>
      </c>
      <c r="L2336" s="4" t="s">
        <v>17</v>
      </c>
      <c r="M2336" s="6">
        <v>1</v>
      </c>
      <c r="N2336" s="7">
        <v>143.77000000000001</v>
      </c>
      <c r="O2336" s="8">
        <v>0.1</v>
      </c>
      <c r="P2336" s="7">
        <v>81.02</v>
      </c>
      <c r="Q2336" s="7">
        <f t="shared" si="288"/>
        <v>129.393</v>
      </c>
      <c r="R2336" s="7">
        <f t="shared" si="289"/>
        <v>81.02</v>
      </c>
      <c r="S2336" s="7">
        <f t="shared" si="290"/>
        <v>48.373000000000005</v>
      </c>
      <c r="T2336" s="9">
        <f t="shared" si="291"/>
        <v>0.3738455712441941</v>
      </c>
      <c r="U2336" s="10">
        <v>1</v>
      </c>
    </row>
    <row r="2337" spans="1:21" ht="15.6" x14ac:dyDescent="0.3">
      <c r="A2337" s="11">
        <v>3101</v>
      </c>
      <c r="B2337" s="12">
        <v>46337</v>
      </c>
      <c r="C2337" s="4">
        <f t="shared" si="292"/>
        <v>2026</v>
      </c>
      <c r="D2337" s="5">
        <f t="shared" si="293"/>
        <v>4</v>
      </c>
      <c r="E2337" s="4">
        <f t="shared" si="294"/>
        <v>11</v>
      </c>
      <c r="F2337" s="3" t="str">
        <f t="shared" si="295"/>
        <v>Nov</v>
      </c>
      <c r="G2337" s="13" t="s">
        <v>20</v>
      </c>
      <c r="H2337" s="13" t="s">
        <v>33</v>
      </c>
      <c r="I2337" s="13" t="s">
        <v>2</v>
      </c>
      <c r="J2337" s="13" t="s">
        <v>13</v>
      </c>
      <c r="K2337" s="13" t="s">
        <v>23</v>
      </c>
      <c r="L2337" s="13" t="s">
        <v>51</v>
      </c>
      <c r="M2337" s="14">
        <v>3</v>
      </c>
      <c r="N2337" s="15">
        <v>124.72</v>
      </c>
      <c r="O2337" s="16">
        <v>0.15</v>
      </c>
      <c r="P2337" s="15">
        <v>60.35</v>
      </c>
      <c r="Q2337" s="15">
        <f t="shared" si="288"/>
        <v>318.03599999999994</v>
      </c>
      <c r="R2337" s="15">
        <f t="shared" si="289"/>
        <v>181.05</v>
      </c>
      <c r="S2337" s="15">
        <f t="shared" si="290"/>
        <v>136.98599999999993</v>
      </c>
      <c r="T2337" s="17">
        <f t="shared" si="291"/>
        <v>0.4307248236048748</v>
      </c>
      <c r="U2337" s="18">
        <v>1</v>
      </c>
    </row>
    <row r="2338" spans="1:21" ht="15.6" x14ac:dyDescent="0.3">
      <c r="A2338" s="2">
        <v>3165</v>
      </c>
      <c r="B2338" s="3">
        <v>46337</v>
      </c>
      <c r="C2338" s="4">
        <f t="shared" si="292"/>
        <v>2026</v>
      </c>
      <c r="D2338" s="5">
        <f t="shared" si="293"/>
        <v>4</v>
      </c>
      <c r="E2338" s="4">
        <f t="shared" si="294"/>
        <v>11</v>
      </c>
      <c r="F2338" s="3" t="str">
        <f t="shared" si="295"/>
        <v>Nov</v>
      </c>
      <c r="G2338" s="4" t="s">
        <v>11</v>
      </c>
      <c r="H2338" s="4" t="s">
        <v>12</v>
      </c>
      <c r="I2338" s="4" t="s">
        <v>19</v>
      </c>
      <c r="J2338" s="4" t="s">
        <v>3</v>
      </c>
      <c r="K2338" s="4" t="s">
        <v>34</v>
      </c>
      <c r="L2338" s="4" t="s">
        <v>42</v>
      </c>
      <c r="M2338" s="6">
        <v>1</v>
      </c>
      <c r="N2338" s="7">
        <v>35.729999999999997</v>
      </c>
      <c r="O2338" s="8">
        <v>0.1</v>
      </c>
      <c r="P2338" s="7">
        <v>14.15</v>
      </c>
      <c r="Q2338" s="7">
        <f t="shared" si="288"/>
        <v>32.156999999999996</v>
      </c>
      <c r="R2338" s="7">
        <f t="shared" si="289"/>
        <v>14.15</v>
      </c>
      <c r="S2338" s="7">
        <f t="shared" si="290"/>
        <v>18.006999999999998</v>
      </c>
      <c r="T2338" s="9">
        <f t="shared" si="291"/>
        <v>0.55997139036601673</v>
      </c>
      <c r="U2338" s="10">
        <v>1</v>
      </c>
    </row>
    <row r="2339" spans="1:21" ht="15.6" x14ac:dyDescent="0.3">
      <c r="A2339" s="11">
        <v>4179</v>
      </c>
      <c r="B2339" s="12">
        <v>46337</v>
      </c>
      <c r="C2339" s="4">
        <f t="shared" si="292"/>
        <v>2026</v>
      </c>
      <c r="D2339" s="5">
        <f t="shared" si="293"/>
        <v>4</v>
      </c>
      <c r="E2339" s="4">
        <f t="shared" si="294"/>
        <v>11</v>
      </c>
      <c r="F2339" s="3" t="str">
        <f t="shared" si="295"/>
        <v>Nov</v>
      </c>
      <c r="G2339" s="13" t="s">
        <v>11</v>
      </c>
      <c r="H2339" s="13" t="s">
        <v>18</v>
      </c>
      <c r="I2339" s="13" t="s">
        <v>19</v>
      </c>
      <c r="J2339" s="13" t="s">
        <v>16</v>
      </c>
      <c r="K2339" s="13" t="s">
        <v>14</v>
      </c>
      <c r="L2339" s="13" t="s">
        <v>48</v>
      </c>
      <c r="M2339" s="14">
        <v>2</v>
      </c>
      <c r="N2339" s="15">
        <v>166.1</v>
      </c>
      <c r="O2339" s="16">
        <v>0.05</v>
      </c>
      <c r="P2339" s="15">
        <v>88.2</v>
      </c>
      <c r="Q2339" s="15">
        <f t="shared" si="288"/>
        <v>315.58999999999997</v>
      </c>
      <c r="R2339" s="15">
        <f t="shared" si="289"/>
        <v>176.4</v>
      </c>
      <c r="S2339" s="15">
        <f t="shared" si="290"/>
        <v>139.18999999999997</v>
      </c>
      <c r="T2339" s="17">
        <f t="shared" si="291"/>
        <v>0.44104692797617157</v>
      </c>
      <c r="U2339" s="18">
        <v>1</v>
      </c>
    </row>
    <row r="2340" spans="1:21" ht="15.6" x14ac:dyDescent="0.3">
      <c r="A2340" s="2">
        <v>4829</v>
      </c>
      <c r="B2340" s="3">
        <v>46337</v>
      </c>
      <c r="C2340" s="4">
        <f t="shared" si="292"/>
        <v>2026</v>
      </c>
      <c r="D2340" s="5">
        <f t="shared" si="293"/>
        <v>4</v>
      </c>
      <c r="E2340" s="4">
        <f t="shared" si="294"/>
        <v>11</v>
      </c>
      <c r="F2340" s="3" t="str">
        <f t="shared" si="295"/>
        <v>Nov</v>
      </c>
      <c r="G2340" s="4" t="s">
        <v>11</v>
      </c>
      <c r="H2340" s="4" t="s">
        <v>52</v>
      </c>
      <c r="I2340" s="4" t="s">
        <v>28</v>
      </c>
      <c r="J2340" s="4" t="s">
        <v>13</v>
      </c>
      <c r="K2340" s="4" t="s">
        <v>4</v>
      </c>
      <c r="L2340" s="4" t="s">
        <v>5</v>
      </c>
      <c r="M2340" s="6">
        <v>2</v>
      </c>
      <c r="N2340" s="7">
        <v>81.27</v>
      </c>
      <c r="O2340" s="8">
        <v>0.05</v>
      </c>
      <c r="P2340" s="7">
        <v>43.04</v>
      </c>
      <c r="Q2340" s="7">
        <f t="shared" si="288"/>
        <v>154.41299999999998</v>
      </c>
      <c r="R2340" s="7">
        <f t="shared" si="289"/>
        <v>86.08</v>
      </c>
      <c r="S2340" s="7">
        <f t="shared" si="290"/>
        <v>68.332999999999984</v>
      </c>
      <c r="T2340" s="9">
        <f t="shared" si="291"/>
        <v>0.44253398353765544</v>
      </c>
      <c r="U2340" s="10">
        <v>1</v>
      </c>
    </row>
    <row r="2341" spans="1:21" ht="15.6" x14ac:dyDescent="0.3">
      <c r="A2341" s="11">
        <v>4943</v>
      </c>
      <c r="B2341" s="12">
        <v>46337</v>
      </c>
      <c r="C2341" s="4">
        <f t="shared" si="292"/>
        <v>2026</v>
      </c>
      <c r="D2341" s="5">
        <f t="shared" si="293"/>
        <v>4</v>
      </c>
      <c r="E2341" s="4">
        <f t="shared" si="294"/>
        <v>11</v>
      </c>
      <c r="F2341" s="3" t="str">
        <f t="shared" si="295"/>
        <v>Nov</v>
      </c>
      <c r="G2341" s="13" t="s">
        <v>0</v>
      </c>
      <c r="H2341" s="13" t="s">
        <v>36</v>
      </c>
      <c r="I2341" s="13" t="s">
        <v>8</v>
      </c>
      <c r="J2341" s="13" t="s">
        <v>3</v>
      </c>
      <c r="K2341" s="13" t="s">
        <v>23</v>
      </c>
      <c r="L2341" s="13" t="s">
        <v>29</v>
      </c>
      <c r="M2341" s="14">
        <v>10</v>
      </c>
      <c r="N2341" s="15">
        <v>191.98</v>
      </c>
      <c r="O2341" s="16">
        <v>0.1</v>
      </c>
      <c r="P2341" s="15">
        <v>102.73</v>
      </c>
      <c r="Q2341" s="15">
        <f t="shared" si="288"/>
        <v>1727.82</v>
      </c>
      <c r="R2341" s="15">
        <f t="shared" si="289"/>
        <v>1027.3</v>
      </c>
      <c r="S2341" s="15">
        <f t="shared" si="290"/>
        <v>700.52</v>
      </c>
      <c r="T2341" s="17">
        <f t="shared" si="291"/>
        <v>0.40543575140929033</v>
      </c>
      <c r="U2341" s="18">
        <v>1</v>
      </c>
    </row>
    <row r="2342" spans="1:21" ht="15.6" x14ac:dyDescent="0.3">
      <c r="A2342" s="2">
        <v>887</v>
      </c>
      <c r="B2342" s="3">
        <v>46338</v>
      </c>
      <c r="C2342" s="4">
        <f t="shared" si="292"/>
        <v>2026</v>
      </c>
      <c r="D2342" s="5">
        <f t="shared" si="293"/>
        <v>4</v>
      </c>
      <c r="E2342" s="4">
        <f t="shared" si="294"/>
        <v>11</v>
      </c>
      <c r="F2342" s="3" t="str">
        <f t="shared" si="295"/>
        <v>Nov</v>
      </c>
      <c r="G2342" s="4" t="s">
        <v>20</v>
      </c>
      <c r="H2342" s="4" t="s">
        <v>33</v>
      </c>
      <c r="I2342" s="4" t="s">
        <v>19</v>
      </c>
      <c r="J2342" s="4" t="s">
        <v>3</v>
      </c>
      <c r="K2342" s="4" t="s">
        <v>9</v>
      </c>
      <c r="L2342" s="4" t="s">
        <v>10</v>
      </c>
      <c r="M2342" s="6">
        <v>6</v>
      </c>
      <c r="N2342" s="7">
        <v>89.87</v>
      </c>
      <c r="O2342" s="8">
        <v>0.2</v>
      </c>
      <c r="P2342" s="7">
        <v>44.47</v>
      </c>
      <c r="Q2342" s="7">
        <f t="shared" si="288"/>
        <v>431.37600000000003</v>
      </c>
      <c r="R2342" s="7">
        <f t="shared" si="289"/>
        <v>266.82</v>
      </c>
      <c r="S2342" s="7">
        <f t="shared" si="290"/>
        <v>164.55600000000004</v>
      </c>
      <c r="T2342" s="9">
        <f t="shared" si="291"/>
        <v>0.3814676755313231</v>
      </c>
      <c r="U2342" s="10">
        <v>1</v>
      </c>
    </row>
    <row r="2343" spans="1:21" ht="15.6" x14ac:dyDescent="0.3">
      <c r="A2343" s="11">
        <v>1090</v>
      </c>
      <c r="B2343" s="12">
        <v>46338</v>
      </c>
      <c r="C2343" s="4">
        <f t="shared" si="292"/>
        <v>2026</v>
      </c>
      <c r="D2343" s="5">
        <f t="shared" si="293"/>
        <v>4</v>
      </c>
      <c r="E2343" s="4">
        <f t="shared" si="294"/>
        <v>11</v>
      </c>
      <c r="F2343" s="3" t="str">
        <f t="shared" si="295"/>
        <v>Nov</v>
      </c>
      <c r="G2343" s="13" t="s">
        <v>6</v>
      </c>
      <c r="H2343" s="13" t="s">
        <v>49</v>
      </c>
      <c r="I2343" s="13" t="s">
        <v>28</v>
      </c>
      <c r="J2343" s="13" t="s">
        <v>13</v>
      </c>
      <c r="K2343" s="13" t="s">
        <v>4</v>
      </c>
      <c r="L2343" s="13" t="s">
        <v>22</v>
      </c>
      <c r="M2343" s="14">
        <v>3</v>
      </c>
      <c r="N2343" s="15">
        <v>51.44</v>
      </c>
      <c r="O2343" s="16">
        <v>0.1</v>
      </c>
      <c r="P2343" s="15">
        <v>23.11</v>
      </c>
      <c r="Q2343" s="15">
        <f t="shared" si="288"/>
        <v>138.88800000000001</v>
      </c>
      <c r="R2343" s="15">
        <f t="shared" si="289"/>
        <v>69.33</v>
      </c>
      <c r="S2343" s="15">
        <f t="shared" si="290"/>
        <v>69.558000000000007</v>
      </c>
      <c r="T2343" s="17">
        <f t="shared" si="291"/>
        <v>0.50082080525315364</v>
      </c>
      <c r="U2343" s="18">
        <v>1</v>
      </c>
    </row>
    <row r="2344" spans="1:21" ht="15.6" x14ac:dyDescent="0.3">
      <c r="A2344" s="2">
        <v>2090</v>
      </c>
      <c r="B2344" s="3">
        <v>46338</v>
      </c>
      <c r="C2344" s="4">
        <f t="shared" si="292"/>
        <v>2026</v>
      </c>
      <c r="D2344" s="5">
        <f t="shared" si="293"/>
        <v>4</v>
      </c>
      <c r="E2344" s="4">
        <f t="shared" si="294"/>
        <v>11</v>
      </c>
      <c r="F2344" s="3" t="str">
        <f t="shared" si="295"/>
        <v>Nov</v>
      </c>
      <c r="G2344" s="4" t="s">
        <v>20</v>
      </c>
      <c r="H2344" s="4" t="s">
        <v>21</v>
      </c>
      <c r="I2344" s="4" t="s">
        <v>28</v>
      </c>
      <c r="J2344" s="4" t="s">
        <v>13</v>
      </c>
      <c r="K2344" s="4" t="s">
        <v>14</v>
      </c>
      <c r="L2344" s="4" t="s">
        <v>32</v>
      </c>
      <c r="M2344" s="6">
        <v>4</v>
      </c>
      <c r="N2344" s="7">
        <v>46.68</v>
      </c>
      <c r="O2344" s="8">
        <v>0.05</v>
      </c>
      <c r="P2344" s="7">
        <v>17.96</v>
      </c>
      <c r="Q2344" s="7">
        <f t="shared" si="288"/>
        <v>177.38399999999999</v>
      </c>
      <c r="R2344" s="7">
        <f t="shared" si="289"/>
        <v>71.84</v>
      </c>
      <c r="S2344" s="7">
        <f t="shared" si="290"/>
        <v>105.54399999999998</v>
      </c>
      <c r="T2344" s="9">
        <f t="shared" si="291"/>
        <v>0.59500293149325756</v>
      </c>
      <c r="U2344" s="10">
        <v>1</v>
      </c>
    </row>
    <row r="2345" spans="1:21" ht="15.6" x14ac:dyDescent="0.3">
      <c r="A2345" s="11">
        <v>2561</v>
      </c>
      <c r="B2345" s="12">
        <v>46338</v>
      </c>
      <c r="C2345" s="4">
        <f t="shared" si="292"/>
        <v>2026</v>
      </c>
      <c r="D2345" s="5">
        <f t="shared" si="293"/>
        <v>4</v>
      </c>
      <c r="E2345" s="4">
        <f t="shared" si="294"/>
        <v>11</v>
      </c>
      <c r="F2345" s="3" t="str">
        <f t="shared" si="295"/>
        <v>Nov</v>
      </c>
      <c r="G2345" s="13" t="s">
        <v>6</v>
      </c>
      <c r="H2345" s="13" t="s">
        <v>43</v>
      </c>
      <c r="I2345" s="13" t="s">
        <v>19</v>
      </c>
      <c r="J2345" s="13" t="s">
        <v>13</v>
      </c>
      <c r="K2345" s="13" t="s">
        <v>9</v>
      </c>
      <c r="L2345" s="13" t="s">
        <v>46</v>
      </c>
      <c r="M2345" s="14">
        <v>4</v>
      </c>
      <c r="N2345" s="15">
        <v>73.05</v>
      </c>
      <c r="O2345" s="16">
        <v>0.2</v>
      </c>
      <c r="P2345" s="15">
        <v>32.82</v>
      </c>
      <c r="Q2345" s="15">
        <f t="shared" si="288"/>
        <v>233.76</v>
      </c>
      <c r="R2345" s="15">
        <f t="shared" si="289"/>
        <v>131.28</v>
      </c>
      <c r="S2345" s="15">
        <f t="shared" si="290"/>
        <v>102.47999999999999</v>
      </c>
      <c r="T2345" s="17">
        <f t="shared" si="291"/>
        <v>0.4383983572895277</v>
      </c>
      <c r="U2345" s="18">
        <v>1</v>
      </c>
    </row>
    <row r="2346" spans="1:21" ht="15.6" x14ac:dyDescent="0.3">
      <c r="A2346" s="2">
        <v>2855</v>
      </c>
      <c r="B2346" s="3">
        <v>46338</v>
      </c>
      <c r="C2346" s="4">
        <f t="shared" si="292"/>
        <v>2026</v>
      </c>
      <c r="D2346" s="5">
        <f t="shared" si="293"/>
        <v>4</v>
      </c>
      <c r="E2346" s="4">
        <f t="shared" si="294"/>
        <v>11</v>
      </c>
      <c r="F2346" s="3" t="str">
        <f t="shared" si="295"/>
        <v>Nov</v>
      </c>
      <c r="G2346" s="4" t="s">
        <v>11</v>
      </c>
      <c r="H2346" s="4" t="s">
        <v>39</v>
      </c>
      <c r="I2346" s="4" t="s">
        <v>28</v>
      </c>
      <c r="J2346" s="4" t="s">
        <v>13</v>
      </c>
      <c r="K2346" s="4" t="s">
        <v>23</v>
      </c>
      <c r="L2346" s="4" t="s">
        <v>51</v>
      </c>
      <c r="M2346" s="6">
        <v>1</v>
      </c>
      <c r="N2346" s="7">
        <v>125.32</v>
      </c>
      <c r="O2346" s="8">
        <v>0.15</v>
      </c>
      <c r="P2346" s="7">
        <v>59.49</v>
      </c>
      <c r="Q2346" s="7">
        <f t="shared" si="288"/>
        <v>106.52199999999999</v>
      </c>
      <c r="R2346" s="7">
        <f t="shared" si="289"/>
        <v>59.49</v>
      </c>
      <c r="S2346" s="7">
        <f t="shared" si="290"/>
        <v>47.031999999999989</v>
      </c>
      <c r="T2346" s="9">
        <f t="shared" si="291"/>
        <v>0.44152381667636725</v>
      </c>
      <c r="U2346" s="10">
        <v>1</v>
      </c>
    </row>
    <row r="2347" spans="1:21" ht="15.6" x14ac:dyDescent="0.3">
      <c r="A2347" s="11">
        <v>4421</v>
      </c>
      <c r="B2347" s="12">
        <v>46338</v>
      </c>
      <c r="C2347" s="4">
        <f t="shared" si="292"/>
        <v>2026</v>
      </c>
      <c r="D2347" s="5">
        <f t="shared" si="293"/>
        <v>4</v>
      </c>
      <c r="E2347" s="4">
        <f t="shared" si="294"/>
        <v>11</v>
      </c>
      <c r="F2347" s="3" t="str">
        <f t="shared" si="295"/>
        <v>Nov</v>
      </c>
      <c r="G2347" s="13" t="s">
        <v>6</v>
      </c>
      <c r="H2347" s="13" t="s">
        <v>41</v>
      </c>
      <c r="I2347" s="13" t="s">
        <v>28</v>
      </c>
      <c r="J2347" s="13" t="s">
        <v>16</v>
      </c>
      <c r="K2347" s="13" t="s">
        <v>34</v>
      </c>
      <c r="L2347" s="13" t="s">
        <v>38</v>
      </c>
      <c r="M2347" s="14">
        <v>2</v>
      </c>
      <c r="N2347" s="15">
        <v>123.49</v>
      </c>
      <c r="O2347" s="16">
        <v>0.15</v>
      </c>
      <c r="P2347" s="15">
        <v>68.08</v>
      </c>
      <c r="Q2347" s="15">
        <f t="shared" si="288"/>
        <v>209.93299999999999</v>
      </c>
      <c r="R2347" s="15">
        <f t="shared" si="289"/>
        <v>136.16</v>
      </c>
      <c r="S2347" s="15">
        <f t="shared" si="290"/>
        <v>73.772999999999996</v>
      </c>
      <c r="T2347" s="17">
        <f t="shared" si="291"/>
        <v>0.35141211719929694</v>
      </c>
      <c r="U2347" s="18">
        <v>1</v>
      </c>
    </row>
    <row r="2348" spans="1:21" ht="15.6" x14ac:dyDescent="0.3">
      <c r="A2348" s="2">
        <v>195</v>
      </c>
      <c r="B2348" s="3">
        <v>46339</v>
      </c>
      <c r="C2348" s="4">
        <f t="shared" si="292"/>
        <v>2026</v>
      </c>
      <c r="D2348" s="5">
        <f t="shared" si="293"/>
        <v>4</v>
      </c>
      <c r="E2348" s="4">
        <f t="shared" si="294"/>
        <v>11</v>
      </c>
      <c r="F2348" s="3" t="str">
        <f t="shared" si="295"/>
        <v>Nov</v>
      </c>
      <c r="G2348" s="4" t="s">
        <v>6</v>
      </c>
      <c r="H2348" s="4" t="s">
        <v>43</v>
      </c>
      <c r="I2348" s="4" t="s">
        <v>19</v>
      </c>
      <c r="J2348" s="4" t="s">
        <v>3</v>
      </c>
      <c r="K2348" s="4" t="s">
        <v>14</v>
      </c>
      <c r="L2348" s="4" t="s">
        <v>32</v>
      </c>
      <c r="M2348" s="6">
        <v>1</v>
      </c>
      <c r="N2348" s="7">
        <v>47.37</v>
      </c>
      <c r="O2348" s="8">
        <v>0.2</v>
      </c>
      <c r="P2348" s="7">
        <v>18.739999999999998</v>
      </c>
      <c r="Q2348" s="7">
        <f t="shared" si="288"/>
        <v>37.896000000000001</v>
      </c>
      <c r="R2348" s="7">
        <f t="shared" si="289"/>
        <v>18.739999999999998</v>
      </c>
      <c r="S2348" s="7">
        <f t="shared" si="290"/>
        <v>19.156000000000002</v>
      </c>
      <c r="T2348" s="9">
        <f t="shared" si="291"/>
        <v>0.50548870593202455</v>
      </c>
      <c r="U2348" s="10">
        <v>1</v>
      </c>
    </row>
    <row r="2349" spans="1:21" ht="15.6" x14ac:dyDescent="0.3">
      <c r="A2349" s="11">
        <v>520</v>
      </c>
      <c r="B2349" s="12">
        <v>46339</v>
      </c>
      <c r="C2349" s="4">
        <f t="shared" si="292"/>
        <v>2026</v>
      </c>
      <c r="D2349" s="5">
        <f t="shared" si="293"/>
        <v>4</v>
      </c>
      <c r="E2349" s="4">
        <f t="shared" si="294"/>
        <v>11</v>
      </c>
      <c r="F2349" s="3" t="str">
        <f t="shared" si="295"/>
        <v>Nov</v>
      </c>
      <c r="G2349" s="13" t="s">
        <v>6</v>
      </c>
      <c r="H2349" s="13" t="s">
        <v>43</v>
      </c>
      <c r="I2349" s="13" t="s">
        <v>8</v>
      </c>
      <c r="J2349" s="13" t="s">
        <v>16</v>
      </c>
      <c r="K2349" s="13" t="s">
        <v>9</v>
      </c>
      <c r="L2349" s="13" t="s">
        <v>10</v>
      </c>
      <c r="M2349" s="14">
        <v>6</v>
      </c>
      <c r="N2349" s="15">
        <v>92.31</v>
      </c>
      <c r="O2349" s="16">
        <v>0.05</v>
      </c>
      <c r="P2349" s="15">
        <v>46.12</v>
      </c>
      <c r="Q2349" s="15">
        <f t="shared" si="288"/>
        <v>526.16700000000003</v>
      </c>
      <c r="R2349" s="15">
        <f t="shared" si="289"/>
        <v>276.71999999999997</v>
      </c>
      <c r="S2349" s="15">
        <f t="shared" si="290"/>
        <v>249.44700000000006</v>
      </c>
      <c r="T2349" s="17">
        <f t="shared" si="291"/>
        <v>0.47408332335551268</v>
      </c>
      <c r="U2349" s="18">
        <v>1</v>
      </c>
    </row>
    <row r="2350" spans="1:21" ht="15.6" x14ac:dyDescent="0.3">
      <c r="A2350" s="2">
        <v>646</v>
      </c>
      <c r="B2350" s="3">
        <v>46339</v>
      </c>
      <c r="C2350" s="4">
        <f t="shared" si="292"/>
        <v>2026</v>
      </c>
      <c r="D2350" s="5">
        <f t="shared" si="293"/>
        <v>4</v>
      </c>
      <c r="E2350" s="4">
        <f t="shared" si="294"/>
        <v>11</v>
      </c>
      <c r="F2350" s="3" t="str">
        <f t="shared" si="295"/>
        <v>Nov</v>
      </c>
      <c r="G2350" s="4" t="s">
        <v>11</v>
      </c>
      <c r="H2350" s="4" t="s">
        <v>52</v>
      </c>
      <c r="I2350" s="4" t="s">
        <v>19</v>
      </c>
      <c r="J2350" s="4" t="s">
        <v>3</v>
      </c>
      <c r="K2350" s="4" t="s">
        <v>4</v>
      </c>
      <c r="L2350" s="4" t="s">
        <v>22</v>
      </c>
      <c r="M2350" s="6">
        <v>1</v>
      </c>
      <c r="N2350" s="7">
        <v>49.53</v>
      </c>
      <c r="O2350" s="8">
        <v>0.1</v>
      </c>
      <c r="P2350" s="7">
        <v>22.18</v>
      </c>
      <c r="Q2350" s="7">
        <f t="shared" si="288"/>
        <v>44.577000000000005</v>
      </c>
      <c r="R2350" s="7">
        <f t="shared" si="289"/>
        <v>22.18</v>
      </c>
      <c r="S2350" s="7">
        <f t="shared" si="290"/>
        <v>22.397000000000006</v>
      </c>
      <c r="T2350" s="9">
        <f t="shared" si="291"/>
        <v>0.50243399062296712</v>
      </c>
      <c r="U2350" s="10">
        <v>1</v>
      </c>
    </row>
    <row r="2351" spans="1:21" ht="15.6" x14ac:dyDescent="0.3">
      <c r="A2351" s="11">
        <v>893</v>
      </c>
      <c r="B2351" s="12">
        <v>46339</v>
      </c>
      <c r="C2351" s="4">
        <f t="shared" si="292"/>
        <v>2026</v>
      </c>
      <c r="D2351" s="5">
        <f t="shared" si="293"/>
        <v>4</v>
      </c>
      <c r="E2351" s="4">
        <f t="shared" si="294"/>
        <v>11</v>
      </c>
      <c r="F2351" s="3" t="str">
        <f t="shared" si="295"/>
        <v>Nov</v>
      </c>
      <c r="G2351" s="13" t="s">
        <v>20</v>
      </c>
      <c r="H2351" s="13" t="s">
        <v>33</v>
      </c>
      <c r="I2351" s="13" t="s">
        <v>2</v>
      </c>
      <c r="J2351" s="13" t="s">
        <v>13</v>
      </c>
      <c r="K2351" s="13" t="s">
        <v>14</v>
      </c>
      <c r="L2351" s="13" t="s">
        <v>32</v>
      </c>
      <c r="M2351" s="14">
        <v>4</v>
      </c>
      <c r="N2351" s="15">
        <v>47.62</v>
      </c>
      <c r="O2351" s="16">
        <v>0.2</v>
      </c>
      <c r="P2351" s="15">
        <v>18.100000000000001</v>
      </c>
      <c r="Q2351" s="15">
        <f t="shared" si="288"/>
        <v>152.38399999999999</v>
      </c>
      <c r="R2351" s="15">
        <f t="shared" si="289"/>
        <v>72.400000000000006</v>
      </c>
      <c r="S2351" s="15">
        <f t="shared" si="290"/>
        <v>79.98399999999998</v>
      </c>
      <c r="T2351" s="17">
        <f t="shared" si="291"/>
        <v>0.52488450230995376</v>
      </c>
      <c r="U2351" s="18">
        <v>1</v>
      </c>
    </row>
    <row r="2352" spans="1:21" ht="15.6" x14ac:dyDescent="0.3">
      <c r="A2352" s="2">
        <v>916</v>
      </c>
      <c r="B2352" s="3">
        <v>46339</v>
      </c>
      <c r="C2352" s="4">
        <f t="shared" si="292"/>
        <v>2026</v>
      </c>
      <c r="D2352" s="5">
        <f t="shared" si="293"/>
        <v>4</v>
      </c>
      <c r="E2352" s="4">
        <f t="shared" si="294"/>
        <v>11</v>
      </c>
      <c r="F2352" s="3" t="str">
        <f t="shared" si="295"/>
        <v>Nov</v>
      </c>
      <c r="G2352" s="4" t="s">
        <v>6</v>
      </c>
      <c r="H2352" s="4" t="s">
        <v>27</v>
      </c>
      <c r="I2352" s="4" t="s">
        <v>2</v>
      </c>
      <c r="J2352" s="4" t="s">
        <v>13</v>
      </c>
      <c r="K2352" s="4" t="s">
        <v>4</v>
      </c>
      <c r="L2352" s="4" t="s">
        <v>22</v>
      </c>
      <c r="M2352" s="6">
        <v>4</v>
      </c>
      <c r="N2352" s="7">
        <v>51.93</v>
      </c>
      <c r="O2352" s="8">
        <v>0.05</v>
      </c>
      <c r="P2352" s="7">
        <v>22.62</v>
      </c>
      <c r="Q2352" s="7">
        <f t="shared" si="288"/>
        <v>197.334</v>
      </c>
      <c r="R2352" s="7">
        <f t="shared" si="289"/>
        <v>90.48</v>
      </c>
      <c r="S2352" s="7">
        <f t="shared" si="290"/>
        <v>106.854</v>
      </c>
      <c r="T2352" s="9">
        <f t="shared" si="291"/>
        <v>0.54148803551339353</v>
      </c>
      <c r="U2352" s="10">
        <v>1</v>
      </c>
    </row>
    <row r="2353" spans="1:21" ht="15.6" x14ac:dyDescent="0.3">
      <c r="A2353" s="11">
        <v>1295</v>
      </c>
      <c r="B2353" s="12">
        <v>46339</v>
      </c>
      <c r="C2353" s="4">
        <f t="shared" si="292"/>
        <v>2026</v>
      </c>
      <c r="D2353" s="5">
        <f t="shared" si="293"/>
        <v>4</v>
      </c>
      <c r="E2353" s="4">
        <f t="shared" si="294"/>
        <v>11</v>
      </c>
      <c r="F2353" s="3" t="str">
        <f t="shared" si="295"/>
        <v>Nov</v>
      </c>
      <c r="G2353" s="13" t="s">
        <v>6</v>
      </c>
      <c r="H2353" s="13" t="s">
        <v>41</v>
      </c>
      <c r="I2353" s="13" t="s">
        <v>28</v>
      </c>
      <c r="J2353" s="13" t="s">
        <v>13</v>
      </c>
      <c r="K2353" s="13" t="s">
        <v>9</v>
      </c>
      <c r="L2353" s="13" t="s">
        <v>37</v>
      </c>
      <c r="M2353" s="14">
        <v>1</v>
      </c>
      <c r="N2353" s="15">
        <v>155.44999999999999</v>
      </c>
      <c r="O2353" s="16">
        <v>0.05</v>
      </c>
      <c r="P2353" s="15">
        <v>77.25</v>
      </c>
      <c r="Q2353" s="15">
        <f t="shared" si="288"/>
        <v>147.67749999999998</v>
      </c>
      <c r="R2353" s="15">
        <f t="shared" si="289"/>
        <v>77.25</v>
      </c>
      <c r="S2353" s="15">
        <f t="shared" si="290"/>
        <v>70.427499999999981</v>
      </c>
      <c r="T2353" s="17">
        <f t="shared" si="291"/>
        <v>0.47690067884410281</v>
      </c>
      <c r="U2353" s="18">
        <v>1</v>
      </c>
    </row>
    <row r="2354" spans="1:21" ht="15.6" x14ac:dyDescent="0.3">
      <c r="A2354" s="2">
        <v>3438</v>
      </c>
      <c r="B2354" s="3">
        <v>46339</v>
      </c>
      <c r="C2354" s="4">
        <f t="shared" si="292"/>
        <v>2026</v>
      </c>
      <c r="D2354" s="5">
        <f t="shared" si="293"/>
        <v>4</v>
      </c>
      <c r="E2354" s="4">
        <f t="shared" si="294"/>
        <v>11</v>
      </c>
      <c r="F2354" s="3" t="str">
        <f t="shared" si="295"/>
        <v>Nov</v>
      </c>
      <c r="G2354" s="4" t="s">
        <v>0</v>
      </c>
      <c r="H2354" s="4" t="s">
        <v>1</v>
      </c>
      <c r="I2354" s="4" t="s">
        <v>2</v>
      </c>
      <c r="J2354" s="4" t="s">
        <v>3</v>
      </c>
      <c r="K2354" s="4" t="s">
        <v>4</v>
      </c>
      <c r="L2354" s="4" t="s">
        <v>26</v>
      </c>
      <c r="M2354" s="6">
        <v>4</v>
      </c>
      <c r="N2354" s="7">
        <v>40.03</v>
      </c>
      <c r="O2354" s="8">
        <v>0.05</v>
      </c>
      <c r="P2354" s="7">
        <v>16.78</v>
      </c>
      <c r="Q2354" s="7">
        <f t="shared" si="288"/>
        <v>152.114</v>
      </c>
      <c r="R2354" s="7">
        <f t="shared" si="289"/>
        <v>67.12</v>
      </c>
      <c r="S2354" s="7">
        <f t="shared" si="290"/>
        <v>84.994</v>
      </c>
      <c r="T2354" s="9">
        <f t="shared" si="291"/>
        <v>0.5587519886400989</v>
      </c>
      <c r="U2354" s="10">
        <v>1</v>
      </c>
    </row>
    <row r="2355" spans="1:21" ht="15.6" x14ac:dyDescent="0.3">
      <c r="A2355" s="11">
        <v>3573</v>
      </c>
      <c r="B2355" s="12">
        <v>46339</v>
      </c>
      <c r="C2355" s="4">
        <f t="shared" si="292"/>
        <v>2026</v>
      </c>
      <c r="D2355" s="5">
        <f t="shared" si="293"/>
        <v>4</v>
      </c>
      <c r="E2355" s="4">
        <f t="shared" si="294"/>
        <v>11</v>
      </c>
      <c r="F2355" s="3" t="str">
        <f t="shared" si="295"/>
        <v>Nov</v>
      </c>
      <c r="G2355" s="13" t="s">
        <v>0</v>
      </c>
      <c r="H2355" s="13" t="s">
        <v>36</v>
      </c>
      <c r="I2355" s="13" t="s">
        <v>2</v>
      </c>
      <c r="J2355" s="13" t="s">
        <v>3</v>
      </c>
      <c r="K2355" s="13" t="s">
        <v>9</v>
      </c>
      <c r="L2355" s="13" t="s">
        <v>37</v>
      </c>
      <c r="M2355" s="14">
        <v>2</v>
      </c>
      <c r="N2355" s="15">
        <v>152.96</v>
      </c>
      <c r="O2355" s="16">
        <v>0.1</v>
      </c>
      <c r="P2355" s="15">
        <v>79.12</v>
      </c>
      <c r="Q2355" s="15">
        <f t="shared" si="288"/>
        <v>275.32800000000003</v>
      </c>
      <c r="R2355" s="15">
        <f t="shared" si="289"/>
        <v>158.24</v>
      </c>
      <c r="S2355" s="15">
        <f t="shared" si="290"/>
        <v>117.08800000000002</v>
      </c>
      <c r="T2355" s="17">
        <f t="shared" si="291"/>
        <v>0.4252673175267318</v>
      </c>
      <c r="U2355" s="18">
        <v>1</v>
      </c>
    </row>
    <row r="2356" spans="1:21" ht="15.6" x14ac:dyDescent="0.3">
      <c r="A2356" s="2">
        <v>4257</v>
      </c>
      <c r="B2356" s="3">
        <v>46339</v>
      </c>
      <c r="C2356" s="4">
        <f t="shared" si="292"/>
        <v>2026</v>
      </c>
      <c r="D2356" s="5">
        <f t="shared" si="293"/>
        <v>4</v>
      </c>
      <c r="E2356" s="4">
        <f t="shared" si="294"/>
        <v>11</v>
      </c>
      <c r="F2356" s="3" t="str">
        <f t="shared" si="295"/>
        <v>Nov</v>
      </c>
      <c r="G2356" s="4" t="s">
        <v>20</v>
      </c>
      <c r="H2356" s="4" t="s">
        <v>47</v>
      </c>
      <c r="I2356" s="4" t="s">
        <v>19</v>
      </c>
      <c r="J2356" s="4" t="s">
        <v>13</v>
      </c>
      <c r="K2356" s="4" t="s">
        <v>34</v>
      </c>
      <c r="L2356" s="4" t="s">
        <v>38</v>
      </c>
      <c r="M2356" s="6">
        <v>2</v>
      </c>
      <c r="N2356" s="7">
        <v>124.06</v>
      </c>
      <c r="O2356" s="8">
        <v>0.05</v>
      </c>
      <c r="P2356" s="7">
        <v>69.98</v>
      </c>
      <c r="Q2356" s="7">
        <f t="shared" si="288"/>
        <v>235.714</v>
      </c>
      <c r="R2356" s="7">
        <f t="shared" si="289"/>
        <v>139.96</v>
      </c>
      <c r="S2356" s="7">
        <f t="shared" si="290"/>
        <v>95.753999999999991</v>
      </c>
      <c r="T2356" s="9">
        <f t="shared" si="291"/>
        <v>0.40622958330858577</v>
      </c>
      <c r="U2356" s="10">
        <v>1</v>
      </c>
    </row>
    <row r="2357" spans="1:21" ht="15.6" x14ac:dyDescent="0.3">
      <c r="A2357" s="11">
        <v>4389</v>
      </c>
      <c r="B2357" s="12">
        <v>46339</v>
      </c>
      <c r="C2357" s="4">
        <f t="shared" si="292"/>
        <v>2026</v>
      </c>
      <c r="D2357" s="5">
        <f t="shared" si="293"/>
        <v>4</v>
      </c>
      <c r="E2357" s="4">
        <f t="shared" si="294"/>
        <v>11</v>
      </c>
      <c r="F2357" s="3" t="str">
        <f t="shared" si="295"/>
        <v>Nov</v>
      </c>
      <c r="G2357" s="13" t="s">
        <v>11</v>
      </c>
      <c r="H2357" s="13" t="s">
        <v>39</v>
      </c>
      <c r="I2357" s="13" t="s">
        <v>28</v>
      </c>
      <c r="J2357" s="13" t="s">
        <v>13</v>
      </c>
      <c r="K2357" s="13" t="s">
        <v>9</v>
      </c>
      <c r="L2357" s="13" t="s">
        <v>37</v>
      </c>
      <c r="M2357" s="14">
        <v>1</v>
      </c>
      <c r="N2357" s="15">
        <v>151.66</v>
      </c>
      <c r="O2357" s="16">
        <v>0.1</v>
      </c>
      <c r="P2357" s="15">
        <v>80.209999999999994</v>
      </c>
      <c r="Q2357" s="15">
        <f t="shared" si="288"/>
        <v>136.494</v>
      </c>
      <c r="R2357" s="15">
        <f t="shared" si="289"/>
        <v>80.209999999999994</v>
      </c>
      <c r="S2357" s="15">
        <f t="shared" si="290"/>
        <v>56.284000000000006</v>
      </c>
      <c r="T2357" s="17">
        <f t="shared" si="291"/>
        <v>0.41235512183685735</v>
      </c>
      <c r="U2357" s="18">
        <v>1</v>
      </c>
    </row>
    <row r="2358" spans="1:21" ht="15.6" x14ac:dyDescent="0.3">
      <c r="A2358" s="2">
        <v>4887</v>
      </c>
      <c r="B2358" s="3">
        <v>46339</v>
      </c>
      <c r="C2358" s="4">
        <f t="shared" si="292"/>
        <v>2026</v>
      </c>
      <c r="D2358" s="5">
        <f t="shared" si="293"/>
        <v>4</v>
      </c>
      <c r="E2358" s="4">
        <f t="shared" si="294"/>
        <v>11</v>
      </c>
      <c r="F2358" s="3" t="str">
        <f t="shared" si="295"/>
        <v>Nov</v>
      </c>
      <c r="G2358" s="4" t="s">
        <v>20</v>
      </c>
      <c r="H2358" s="4" t="s">
        <v>33</v>
      </c>
      <c r="I2358" s="4" t="s">
        <v>2</v>
      </c>
      <c r="J2358" s="4" t="s">
        <v>13</v>
      </c>
      <c r="K2358" s="4" t="s">
        <v>9</v>
      </c>
      <c r="L2358" s="4" t="s">
        <v>17</v>
      </c>
      <c r="M2358" s="6">
        <v>2</v>
      </c>
      <c r="N2358" s="7">
        <v>142.30000000000001</v>
      </c>
      <c r="O2358" s="8">
        <v>0.15</v>
      </c>
      <c r="P2358" s="7">
        <v>77.760000000000005</v>
      </c>
      <c r="Q2358" s="7">
        <f t="shared" si="288"/>
        <v>241.91000000000003</v>
      </c>
      <c r="R2358" s="7">
        <f t="shared" si="289"/>
        <v>155.52000000000001</v>
      </c>
      <c r="S2358" s="7">
        <f t="shared" si="290"/>
        <v>86.390000000000015</v>
      </c>
      <c r="T2358" s="9">
        <f t="shared" si="291"/>
        <v>0.35711628291513375</v>
      </c>
      <c r="U2358" s="10">
        <v>1</v>
      </c>
    </row>
    <row r="2359" spans="1:21" ht="15.6" x14ac:dyDescent="0.3">
      <c r="A2359" s="11">
        <v>5007</v>
      </c>
      <c r="B2359" s="12">
        <v>46339</v>
      </c>
      <c r="C2359" s="4">
        <f t="shared" si="292"/>
        <v>2026</v>
      </c>
      <c r="D2359" s="5">
        <f t="shared" si="293"/>
        <v>4</v>
      </c>
      <c r="E2359" s="4">
        <f t="shared" si="294"/>
        <v>11</v>
      </c>
      <c r="F2359" s="3" t="str">
        <f t="shared" si="295"/>
        <v>Nov</v>
      </c>
      <c r="G2359" s="13" t="s">
        <v>6</v>
      </c>
      <c r="H2359" s="13" t="s">
        <v>49</v>
      </c>
      <c r="I2359" s="13" t="s">
        <v>2</v>
      </c>
      <c r="J2359" s="13" t="s">
        <v>16</v>
      </c>
      <c r="K2359" s="13" t="s">
        <v>14</v>
      </c>
      <c r="L2359" s="13" t="s">
        <v>48</v>
      </c>
      <c r="M2359" s="14">
        <v>4</v>
      </c>
      <c r="N2359" s="15">
        <v>161.97</v>
      </c>
      <c r="O2359" s="16">
        <v>0.05</v>
      </c>
      <c r="P2359" s="15">
        <v>87.2</v>
      </c>
      <c r="Q2359" s="15">
        <f t="shared" si="288"/>
        <v>615.48599999999999</v>
      </c>
      <c r="R2359" s="15">
        <f t="shared" si="289"/>
        <v>348.8</v>
      </c>
      <c r="S2359" s="15">
        <f t="shared" si="290"/>
        <v>266.68599999999998</v>
      </c>
      <c r="T2359" s="17">
        <f t="shared" si="291"/>
        <v>0.4332933649181297</v>
      </c>
      <c r="U2359" s="18">
        <v>1</v>
      </c>
    </row>
    <row r="2360" spans="1:21" ht="15.6" x14ac:dyDescent="0.3">
      <c r="A2360" s="2">
        <v>5111</v>
      </c>
      <c r="B2360" s="3">
        <v>46339</v>
      </c>
      <c r="C2360" s="4">
        <f t="shared" si="292"/>
        <v>2026</v>
      </c>
      <c r="D2360" s="5">
        <f t="shared" si="293"/>
        <v>4</v>
      </c>
      <c r="E2360" s="4">
        <f t="shared" si="294"/>
        <v>11</v>
      </c>
      <c r="F2360" s="3" t="str">
        <f t="shared" si="295"/>
        <v>Nov</v>
      </c>
      <c r="G2360" s="4" t="s">
        <v>6</v>
      </c>
      <c r="H2360" s="4" t="s">
        <v>49</v>
      </c>
      <c r="I2360" s="4" t="s">
        <v>8</v>
      </c>
      <c r="J2360" s="4" t="s">
        <v>16</v>
      </c>
      <c r="K2360" s="4" t="s">
        <v>14</v>
      </c>
      <c r="L2360" s="4" t="s">
        <v>44</v>
      </c>
      <c r="M2360" s="6">
        <v>5</v>
      </c>
      <c r="N2360" s="7">
        <v>133.99</v>
      </c>
      <c r="O2360" s="8">
        <v>0.15</v>
      </c>
      <c r="P2360" s="7">
        <v>65.55</v>
      </c>
      <c r="Q2360" s="7">
        <f t="shared" si="288"/>
        <v>569.45749999999998</v>
      </c>
      <c r="R2360" s="7">
        <f t="shared" si="289"/>
        <v>327.75</v>
      </c>
      <c r="S2360" s="7">
        <f t="shared" si="290"/>
        <v>241.70749999999998</v>
      </c>
      <c r="T2360" s="9">
        <f t="shared" si="291"/>
        <v>0.42445221987593451</v>
      </c>
      <c r="U2360" s="10">
        <v>1</v>
      </c>
    </row>
    <row r="2361" spans="1:21" ht="15.6" x14ac:dyDescent="0.3">
      <c r="A2361" s="11">
        <v>5177</v>
      </c>
      <c r="B2361" s="12">
        <v>46339</v>
      </c>
      <c r="C2361" s="4">
        <f t="shared" si="292"/>
        <v>2026</v>
      </c>
      <c r="D2361" s="5">
        <f t="shared" si="293"/>
        <v>4</v>
      </c>
      <c r="E2361" s="4">
        <f t="shared" si="294"/>
        <v>11</v>
      </c>
      <c r="F2361" s="3" t="str">
        <f t="shared" si="295"/>
        <v>Nov</v>
      </c>
      <c r="G2361" s="13" t="s">
        <v>6</v>
      </c>
      <c r="H2361" s="13" t="s">
        <v>27</v>
      </c>
      <c r="I2361" s="13" t="s">
        <v>19</v>
      </c>
      <c r="J2361" s="13" t="s">
        <v>3</v>
      </c>
      <c r="K2361" s="13" t="s">
        <v>23</v>
      </c>
      <c r="L2361" s="13" t="s">
        <v>40</v>
      </c>
      <c r="M2361" s="14">
        <v>2</v>
      </c>
      <c r="N2361" s="15">
        <v>83.18</v>
      </c>
      <c r="O2361" s="16">
        <v>0.1</v>
      </c>
      <c r="P2361" s="15">
        <v>40.479999999999997</v>
      </c>
      <c r="Q2361" s="15">
        <f t="shared" si="288"/>
        <v>149.72400000000002</v>
      </c>
      <c r="R2361" s="15">
        <f t="shared" si="289"/>
        <v>80.959999999999994</v>
      </c>
      <c r="S2361" s="15">
        <f t="shared" si="290"/>
        <v>68.764000000000024</v>
      </c>
      <c r="T2361" s="17">
        <f t="shared" si="291"/>
        <v>0.45927172664369115</v>
      </c>
      <c r="U2361" s="18">
        <v>1</v>
      </c>
    </row>
    <row r="2362" spans="1:21" ht="15.6" x14ac:dyDescent="0.3">
      <c r="A2362" s="2">
        <v>584</v>
      </c>
      <c r="B2362" s="3">
        <v>46340</v>
      </c>
      <c r="C2362" s="4">
        <f t="shared" si="292"/>
        <v>2026</v>
      </c>
      <c r="D2362" s="5">
        <f t="shared" si="293"/>
        <v>4</v>
      </c>
      <c r="E2362" s="4">
        <f t="shared" si="294"/>
        <v>11</v>
      </c>
      <c r="F2362" s="3" t="str">
        <f t="shared" si="295"/>
        <v>Nov</v>
      </c>
      <c r="G2362" s="4" t="s">
        <v>6</v>
      </c>
      <c r="H2362" s="4" t="s">
        <v>43</v>
      </c>
      <c r="I2362" s="4" t="s">
        <v>2</v>
      </c>
      <c r="J2362" s="4" t="s">
        <v>13</v>
      </c>
      <c r="K2362" s="4" t="s">
        <v>9</v>
      </c>
      <c r="L2362" s="4" t="s">
        <v>10</v>
      </c>
      <c r="M2362" s="6">
        <v>1</v>
      </c>
      <c r="N2362" s="7">
        <v>91.95</v>
      </c>
      <c r="O2362" s="8">
        <v>0</v>
      </c>
      <c r="P2362" s="7">
        <v>46.64</v>
      </c>
      <c r="Q2362" s="7">
        <f t="shared" si="288"/>
        <v>91.95</v>
      </c>
      <c r="R2362" s="7">
        <f t="shared" si="289"/>
        <v>46.64</v>
      </c>
      <c r="S2362" s="7">
        <f t="shared" si="290"/>
        <v>45.31</v>
      </c>
      <c r="T2362" s="9">
        <f t="shared" si="291"/>
        <v>0.49276780859162589</v>
      </c>
      <c r="U2362" s="10">
        <v>1</v>
      </c>
    </row>
    <row r="2363" spans="1:21" ht="15.6" x14ac:dyDescent="0.3">
      <c r="A2363" s="11">
        <v>621</v>
      </c>
      <c r="B2363" s="12">
        <v>46340</v>
      </c>
      <c r="C2363" s="4">
        <f t="shared" si="292"/>
        <v>2026</v>
      </c>
      <c r="D2363" s="5">
        <f t="shared" si="293"/>
        <v>4</v>
      </c>
      <c r="E2363" s="4">
        <f t="shared" si="294"/>
        <v>11</v>
      </c>
      <c r="F2363" s="3" t="str">
        <f t="shared" si="295"/>
        <v>Nov</v>
      </c>
      <c r="G2363" s="13" t="s">
        <v>20</v>
      </c>
      <c r="H2363" s="13" t="s">
        <v>47</v>
      </c>
      <c r="I2363" s="13" t="s">
        <v>8</v>
      </c>
      <c r="J2363" s="13" t="s">
        <v>16</v>
      </c>
      <c r="K2363" s="13" t="s">
        <v>14</v>
      </c>
      <c r="L2363" s="13" t="s">
        <v>15</v>
      </c>
      <c r="M2363" s="14">
        <v>5</v>
      </c>
      <c r="N2363" s="15">
        <v>35.68</v>
      </c>
      <c r="O2363" s="16">
        <v>0.15</v>
      </c>
      <c r="P2363" s="15">
        <v>13.48</v>
      </c>
      <c r="Q2363" s="15">
        <f t="shared" si="288"/>
        <v>151.64000000000001</v>
      </c>
      <c r="R2363" s="15">
        <f t="shared" si="289"/>
        <v>67.400000000000006</v>
      </c>
      <c r="S2363" s="15">
        <f t="shared" si="290"/>
        <v>84.240000000000009</v>
      </c>
      <c r="T2363" s="17">
        <f t="shared" si="291"/>
        <v>0.55552624637298864</v>
      </c>
      <c r="U2363" s="18">
        <v>1</v>
      </c>
    </row>
    <row r="2364" spans="1:21" ht="15.6" x14ac:dyDescent="0.3">
      <c r="A2364" s="2">
        <v>623</v>
      </c>
      <c r="B2364" s="3">
        <v>46340</v>
      </c>
      <c r="C2364" s="4">
        <f t="shared" si="292"/>
        <v>2026</v>
      </c>
      <c r="D2364" s="5">
        <f t="shared" si="293"/>
        <v>4</v>
      </c>
      <c r="E2364" s="4">
        <f t="shared" si="294"/>
        <v>11</v>
      </c>
      <c r="F2364" s="3" t="str">
        <f t="shared" si="295"/>
        <v>Nov</v>
      </c>
      <c r="G2364" s="4" t="s">
        <v>11</v>
      </c>
      <c r="H2364" s="4" t="s">
        <v>52</v>
      </c>
      <c r="I2364" s="4" t="s">
        <v>2</v>
      </c>
      <c r="J2364" s="4" t="s">
        <v>3</v>
      </c>
      <c r="K2364" s="4" t="s">
        <v>23</v>
      </c>
      <c r="L2364" s="4" t="s">
        <v>24</v>
      </c>
      <c r="M2364" s="6">
        <v>3</v>
      </c>
      <c r="N2364" s="7">
        <v>336.58</v>
      </c>
      <c r="O2364" s="8">
        <v>0.15</v>
      </c>
      <c r="P2364" s="7">
        <v>198.99</v>
      </c>
      <c r="Q2364" s="7">
        <f t="shared" si="288"/>
        <v>858.279</v>
      </c>
      <c r="R2364" s="7">
        <f t="shared" si="289"/>
        <v>596.97</v>
      </c>
      <c r="S2364" s="7">
        <f t="shared" si="290"/>
        <v>261.30899999999997</v>
      </c>
      <c r="T2364" s="9">
        <f t="shared" si="291"/>
        <v>0.3044569423229509</v>
      </c>
      <c r="U2364" s="10">
        <v>1</v>
      </c>
    </row>
    <row r="2365" spans="1:21" ht="15.6" x14ac:dyDescent="0.3">
      <c r="A2365" s="11">
        <v>1431</v>
      </c>
      <c r="B2365" s="12">
        <v>46340</v>
      </c>
      <c r="C2365" s="4">
        <f t="shared" si="292"/>
        <v>2026</v>
      </c>
      <c r="D2365" s="5">
        <f t="shared" si="293"/>
        <v>4</v>
      </c>
      <c r="E2365" s="4">
        <f t="shared" si="294"/>
        <v>11</v>
      </c>
      <c r="F2365" s="3" t="str">
        <f t="shared" si="295"/>
        <v>Nov</v>
      </c>
      <c r="G2365" s="13" t="s">
        <v>11</v>
      </c>
      <c r="H2365" s="13" t="s">
        <v>12</v>
      </c>
      <c r="I2365" s="13" t="s">
        <v>2</v>
      </c>
      <c r="J2365" s="13" t="s">
        <v>13</v>
      </c>
      <c r="K2365" s="13" t="s">
        <v>34</v>
      </c>
      <c r="L2365" s="13" t="s">
        <v>42</v>
      </c>
      <c r="M2365" s="14">
        <v>2</v>
      </c>
      <c r="N2365" s="15">
        <v>36.979999999999997</v>
      </c>
      <c r="O2365" s="16">
        <v>0.15</v>
      </c>
      <c r="P2365" s="15">
        <v>14.13</v>
      </c>
      <c r="Q2365" s="15">
        <f t="shared" si="288"/>
        <v>62.865999999999993</v>
      </c>
      <c r="R2365" s="15">
        <f t="shared" si="289"/>
        <v>28.26</v>
      </c>
      <c r="S2365" s="15">
        <f t="shared" si="290"/>
        <v>34.605999999999995</v>
      </c>
      <c r="T2365" s="17">
        <f t="shared" si="291"/>
        <v>0.55047243342983487</v>
      </c>
      <c r="U2365" s="18">
        <v>1</v>
      </c>
    </row>
    <row r="2366" spans="1:21" ht="15.6" x14ac:dyDescent="0.3">
      <c r="A2366" s="2">
        <v>1520</v>
      </c>
      <c r="B2366" s="3">
        <v>46340</v>
      </c>
      <c r="C2366" s="4">
        <f t="shared" si="292"/>
        <v>2026</v>
      </c>
      <c r="D2366" s="5">
        <f t="shared" si="293"/>
        <v>4</v>
      </c>
      <c r="E2366" s="4">
        <f t="shared" si="294"/>
        <v>11</v>
      </c>
      <c r="F2366" s="3" t="str">
        <f t="shared" si="295"/>
        <v>Nov</v>
      </c>
      <c r="G2366" s="4" t="s">
        <v>20</v>
      </c>
      <c r="H2366" s="4" t="s">
        <v>47</v>
      </c>
      <c r="I2366" s="4" t="s">
        <v>28</v>
      </c>
      <c r="J2366" s="4" t="s">
        <v>13</v>
      </c>
      <c r="K2366" s="4" t="s">
        <v>34</v>
      </c>
      <c r="L2366" s="4" t="s">
        <v>42</v>
      </c>
      <c r="M2366" s="6">
        <v>2</v>
      </c>
      <c r="N2366" s="7">
        <v>36.15</v>
      </c>
      <c r="O2366" s="8">
        <v>0</v>
      </c>
      <c r="P2366" s="7">
        <v>13.51</v>
      </c>
      <c r="Q2366" s="7">
        <f t="shared" si="288"/>
        <v>72.3</v>
      </c>
      <c r="R2366" s="7">
        <f t="shared" si="289"/>
        <v>27.02</v>
      </c>
      <c r="S2366" s="7">
        <f t="shared" si="290"/>
        <v>45.28</v>
      </c>
      <c r="T2366" s="9">
        <f t="shared" si="291"/>
        <v>0.62627939142461964</v>
      </c>
      <c r="U2366" s="10">
        <v>1</v>
      </c>
    </row>
    <row r="2367" spans="1:21" ht="15.6" x14ac:dyDescent="0.3">
      <c r="A2367" s="11">
        <v>1791</v>
      </c>
      <c r="B2367" s="12">
        <v>46340</v>
      </c>
      <c r="C2367" s="4">
        <f t="shared" si="292"/>
        <v>2026</v>
      </c>
      <c r="D2367" s="5">
        <f t="shared" si="293"/>
        <v>4</v>
      </c>
      <c r="E2367" s="4">
        <f t="shared" si="294"/>
        <v>11</v>
      </c>
      <c r="F2367" s="3" t="str">
        <f t="shared" si="295"/>
        <v>Nov</v>
      </c>
      <c r="G2367" s="13" t="s">
        <v>11</v>
      </c>
      <c r="H2367" s="13" t="s">
        <v>12</v>
      </c>
      <c r="I2367" s="13" t="s">
        <v>2</v>
      </c>
      <c r="J2367" s="13" t="s">
        <v>16</v>
      </c>
      <c r="K2367" s="13" t="s">
        <v>34</v>
      </c>
      <c r="L2367" s="13" t="s">
        <v>38</v>
      </c>
      <c r="M2367" s="14">
        <v>1</v>
      </c>
      <c r="N2367" s="15">
        <v>121.86</v>
      </c>
      <c r="O2367" s="16">
        <v>0.05</v>
      </c>
      <c r="P2367" s="15">
        <v>69.900000000000006</v>
      </c>
      <c r="Q2367" s="15">
        <f t="shared" si="288"/>
        <v>115.767</v>
      </c>
      <c r="R2367" s="15">
        <f t="shared" si="289"/>
        <v>69.900000000000006</v>
      </c>
      <c r="S2367" s="15">
        <f t="shared" si="290"/>
        <v>45.86699999999999</v>
      </c>
      <c r="T2367" s="17">
        <f t="shared" si="291"/>
        <v>0.396200989919407</v>
      </c>
      <c r="U2367" s="18">
        <v>1</v>
      </c>
    </row>
    <row r="2368" spans="1:21" ht="15.6" x14ac:dyDescent="0.3">
      <c r="A2368" s="2">
        <v>2191</v>
      </c>
      <c r="B2368" s="3">
        <v>46340</v>
      </c>
      <c r="C2368" s="4">
        <f t="shared" si="292"/>
        <v>2026</v>
      </c>
      <c r="D2368" s="5">
        <f t="shared" si="293"/>
        <v>4</v>
      </c>
      <c r="E2368" s="4">
        <f t="shared" si="294"/>
        <v>11</v>
      </c>
      <c r="F2368" s="3" t="str">
        <f t="shared" si="295"/>
        <v>Nov</v>
      </c>
      <c r="G2368" s="4" t="s">
        <v>11</v>
      </c>
      <c r="H2368" s="4" t="s">
        <v>25</v>
      </c>
      <c r="I2368" s="4" t="s">
        <v>19</v>
      </c>
      <c r="J2368" s="4" t="s">
        <v>3</v>
      </c>
      <c r="K2368" s="4" t="s">
        <v>4</v>
      </c>
      <c r="L2368" s="4" t="s">
        <v>22</v>
      </c>
      <c r="M2368" s="6">
        <v>6</v>
      </c>
      <c r="N2368" s="7">
        <v>49.85</v>
      </c>
      <c r="O2368" s="8">
        <v>0.05</v>
      </c>
      <c r="P2368" s="7">
        <v>22.68</v>
      </c>
      <c r="Q2368" s="7">
        <f t="shared" si="288"/>
        <v>284.14499999999998</v>
      </c>
      <c r="R2368" s="7">
        <f t="shared" si="289"/>
        <v>136.07999999999998</v>
      </c>
      <c r="S2368" s="7">
        <f t="shared" si="290"/>
        <v>148.065</v>
      </c>
      <c r="T2368" s="9">
        <f t="shared" si="291"/>
        <v>0.52108958454310306</v>
      </c>
      <c r="U2368" s="10">
        <v>1</v>
      </c>
    </row>
    <row r="2369" spans="1:21" ht="15.6" x14ac:dyDescent="0.3">
      <c r="A2369" s="11">
        <v>2365</v>
      </c>
      <c r="B2369" s="12">
        <v>46340</v>
      </c>
      <c r="C2369" s="4">
        <f t="shared" si="292"/>
        <v>2026</v>
      </c>
      <c r="D2369" s="5">
        <f t="shared" si="293"/>
        <v>4</v>
      </c>
      <c r="E2369" s="4">
        <f t="shared" si="294"/>
        <v>11</v>
      </c>
      <c r="F2369" s="3" t="str">
        <f t="shared" si="295"/>
        <v>Nov</v>
      </c>
      <c r="G2369" s="13" t="s">
        <v>11</v>
      </c>
      <c r="H2369" s="13" t="s">
        <v>25</v>
      </c>
      <c r="I2369" s="13" t="s">
        <v>19</v>
      </c>
      <c r="J2369" s="13" t="s">
        <v>16</v>
      </c>
      <c r="K2369" s="13" t="s">
        <v>9</v>
      </c>
      <c r="L2369" s="13" t="s">
        <v>10</v>
      </c>
      <c r="M2369" s="14">
        <v>2</v>
      </c>
      <c r="N2369" s="15">
        <v>91.95</v>
      </c>
      <c r="O2369" s="16">
        <v>0.05</v>
      </c>
      <c r="P2369" s="15">
        <v>46.45</v>
      </c>
      <c r="Q2369" s="15">
        <f t="shared" si="288"/>
        <v>174.70499999999998</v>
      </c>
      <c r="R2369" s="15">
        <f t="shared" si="289"/>
        <v>92.9</v>
      </c>
      <c r="S2369" s="15">
        <f t="shared" si="290"/>
        <v>81.804999999999978</v>
      </c>
      <c r="T2369" s="17">
        <f t="shared" si="291"/>
        <v>0.46824647262528252</v>
      </c>
      <c r="U2369" s="18">
        <v>1</v>
      </c>
    </row>
    <row r="2370" spans="1:21" ht="15.6" x14ac:dyDescent="0.3">
      <c r="A2370" s="2">
        <v>2603</v>
      </c>
      <c r="B2370" s="3">
        <v>46340</v>
      </c>
      <c r="C2370" s="4">
        <f t="shared" si="292"/>
        <v>2026</v>
      </c>
      <c r="D2370" s="5">
        <f t="shared" si="293"/>
        <v>4</v>
      </c>
      <c r="E2370" s="4">
        <f t="shared" si="294"/>
        <v>11</v>
      </c>
      <c r="F2370" s="3" t="str">
        <f t="shared" si="295"/>
        <v>Nov</v>
      </c>
      <c r="G2370" s="4" t="s">
        <v>20</v>
      </c>
      <c r="H2370" s="4" t="s">
        <v>33</v>
      </c>
      <c r="I2370" s="4" t="s">
        <v>28</v>
      </c>
      <c r="J2370" s="4" t="s">
        <v>3</v>
      </c>
      <c r="K2370" s="4" t="s">
        <v>4</v>
      </c>
      <c r="L2370" s="4" t="s">
        <v>22</v>
      </c>
      <c r="M2370" s="6">
        <v>2</v>
      </c>
      <c r="N2370" s="7">
        <v>51.71</v>
      </c>
      <c r="O2370" s="8">
        <v>0.15</v>
      </c>
      <c r="P2370" s="7">
        <v>22.93</v>
      </c>
      <c r="Q2370" s="7">
        <f t="shared" ref="Q2370:Q2433" si="296">M2370*N2370*(1-O2370)</f>
        <v>87.906999999999996</v>
      </c>
      <c r="R2370" s="7">
        <f t="shared" ref="R2370:R2433" si="297">M2370*P2370</f>
        <v>45.86</v>
      </c>
      <c r="S2370" s="7">
        <f t="shared" ref="S2370:S2433" si="298">Q2370-R2370</f>
        <v>42.046999999999997</v>
      </c>
      <c r="T2370" s="9">
        <f t="shared" ref="T2370:T2433" si="299">IFERROR(S2370/Q2370,0)</f>
        <v>0.47831230732478641</v>
      </c>
      <c r="U2370" s="10">
        <v>1</v>
      </c>
    </row>
    <row r="2371" spans="1:21" ht="15.6" x14ac:dyDescent="0.3">
      <c r="A2371" s="11">
        <v>4098</v>
      </c>
      <c r="B2371" s="12">
        <v>46340</v>
      </c>
      <c r="C2371" s="4">
        <f t="shared" ref="C2371:C2434" si="300">YEAR(B2371)</f>
        <v>2026</v>
      </c>
      <c r="D2371" s="5">
        <f t="shared" ref="D2371:D2434" si="301">ROUNDUP(MONTH(B2371)/3,0)</f>
        <v>4</v>
      </c>
      <c r="E2371" s="4">
        <f t="shared" ref="E2371:E2434" si="302">MONTH(B2371)</f>
        <v>11</v>
      </c>
      <c r="F2371" s="3" t="str">
        <f t="shared" ref="F2371:F2434" si="303">TEXT(B2371,"MMM")</f>
        <v>Nov</v>
      </c>
      <c r="G2371" s="13" t="s">
        <v>6</v>
      </c>
      <c r="H2371" s="13" t="s">
        <v>7</v>
      </c>
      <c r="I2371" s="13" t="s">
        <v>19</v>
      </c>
      <c r="J2371" s="13" t="s">
        <v>3</v>
      </c>
      <c r="K2371" s="13" t="s">
        <v>34</v>
      </c>
      <c r="L2371" s="13" t="s">
        <v>35</v>
      </c>
      <c r="M2371" s="14">
        <v>1</v>
      </c>
      <c r="N2371" s="15">
        <v>41.05</v>
      </c>
      <c r="O2371" s="16">
        <v>0.05</v>
      </c>
      <c r="P2371" s="15">
        <v>14.6</v>
      </c>
      <c r="Q2371" s="15">
        <f t="shared" si="296"/>
        <v>38.997499999999995</v>
      </c>
      <c r="R2371" s="15">
        <f t="shared" si="297"/>
        <v>14.6</v>
      </c>
      <c r="S2371" s="15">
        <f t="shared" si="298"/>
        <v>24.397499999999994</v>
      </c>
      <c r="T2371" s="17">
        <f t="shared" si="299"/>
        <v>0.62561702673248276</v>
      </c>
      <c r="U2371" s="18">
        <v>1</v>
      </c>
    </row>
    <row r="2372" spans="1:21" ht="15.6" x14ac:dyDescent="0.3">
      <c r="A2372" s="2">
        <v>1176</v>
      </c>
      <c r="B2372" s="3">
        <v>46341</v>
      </c>
      <c r="C2372" s="4">
        <f t="shared" si="300"/>
        <v>2026</v>
      </c>
      <c r="D2372" s="5">
        <f t="shared" si="301"/>
        <v>4</v>
      </c>
      <c r="E2372" s="4">
        <f t="shared" si="302"/>
        <v>11</v>
      </c>
      <c r="F2372" s="3" t="str">
        <f t="shared" si="303"/>
        <v>Nov</v>
      </c>
      <c r="G2372" s="4" t="s">
        <v>6</v>
      </c>
      <c r="H2372" s="4" t="s">
        <v>27</v>
      </c>
      <c r="I2372" s="4" t="s">
        <v>8</v>
      </c>
      <c r="J2372" s="4" t="s">
        <v>16</v>
      </c>
      <c r="K2372" s="4" t="s">
        <v>23</v>
      </c>
      <c r="L2372" s="4" t="s">
        <v>24</v>
      </c>
      <c r="M2372" s="6">
        <v>10</v>
      </c>
      <c r="N2372" s="7">
        <v>333.09</v>
      </c>
      <c r="O2372" s="8">
        <v>0.15</v>
      </c>
      <c r="P2372" s="7">
        <v>197.95</v>
      </c>
      <c r="Q2372" s="7">
        <f t="shared" si="296"/>
        <v>2831.2649999999994</v>
      </c>
      <c r="R2372" s="7">
        <f t="shared" si="297"/>
        <v>1979.5</v>
      </c>
      <c r="S2372" s="7">
        <f t="shared" si="298"/>
        <v>851.76499999999942</v>
      </c>
      <c r="T2372" s="9">
        <f t="shared" si="299"/>
        <v>0.30084255624252748</v>
      </c>
      <c r="U2372" s="10">
        <v>1</v>
      </c>
    </row>
    <row r="2373" spans="1:21" ht="15.6" x14ac:dyDescent="0.3">
      <c r="A2373" s="11">
        <v>1895</v>
      </c>
      <c r="B2373" s="12">
        <v>46341</v>
      </c>
      <c r="C2373" s="4">
        <f t="shared" si="300"/>
        <v>2026</v>
      </c>
      <c r="D2373" s="5">
        <f t="shared" si="301"/>
        <v>4</v>
      </c>
      <c r="E2373" s="4">
        <f t="shared" si="302"/>
        <v>11</v>
      </c>
      <c r="F2373" s="3" t="str">
        <f t="shared" si="303"/>
        <v>Nov</v>
      </c>
      <c r="G2373" s="13" t="s">
        <v>20</v>
      </c>
      <c r="H2373" s="13" t="s">
        <v>21</v>
      </c>
      <c r="I2373" s="13" t="s">
        <v>2</v>
      </c>
      <c r="J2373" s="13" t="s">
        <v>16</v>
      </c>
      <c r="K2373" s="13" t="s">
        <v>4</v>
      </c>
      <c r="L2373" s="13" t="s">
        <v>22</v>
      </c>
      <c r="M2373" s="14">
        <v>3</v>
      </c>
      <c r="N2373" s="15">
        <v>51.79</v>
      </c>
      <c r="O2373" s="16">
        <v>0.2</v>
      </c>
      <c r="P2373" s="15">
        <v>22.23</v>
      </c>
      <c r="Q2373" s="15">
        <f t="shared" si="296"/>
        <v>124.29600000000001</v>
      </c>
      <c r="R2373" s="15">
        <f t="shared" si="297"/>
        <v>66.69</v>
      </c>
      <c r="S2373" s="15">
        <f t="shared" si="298"/>
        <v>57.606000000000009</v>
      </c>
      <c r="T2373" s="17">
        <f t="shared" si="299"/>
        <v>0.4634581965630431</v>
      </c>
      <c r="U2373" s="18">
        <v>1</v>
      </c>
    </row>
    <row r="2374" spans="1:21" ht="15.6" x14ac:dyDescent="0.3">
      <c r="A2374" s="2">
        <v>3385</v>
      </c>
      <c r="B2374" s="3">
        <v>46341</v>
      </c>
      <c r="C2374" s="4">
        <f t="shared" si="300"/>
        <v>2026</v>
      </c>
      <c r="D2374" s="5">
        <f t="shared" si="301"/>
        <v>4</v>
      </c>
      <c r="E2374" s="4">
        <f t="shared" si="302"/>
        <v>11</v>
      </c>
      <c r="F2374" s="3" t="str">
        <f t="shared" si="303"/>
        <v>Nov</v>
      </c>
      <c r="G2374" s="4" t="s">
        <v>6</v>
      </c>
      <c r="H2374" s="4" t="s">
        <v>41</v>
      </c>
      <c r="I2374" s="4" t="s">
        <v>28</v>
      </c>
      <c r="J2374" s="4" t="s">
        <v>13</v>
      </c>
      <c r="K2374" s="4" t="s">
        <v>9</v>
      </c>
      <c r="L2374" s="4" t="s">
        <v>46</v>
      </c>
      <c r="M2374" s="6">
        <v>1</v>
      </c>
      <c r="N2374" s="7">
        <v>71.040000000000006</v>
      </c>
      <c r="O2374" s="8">
        <v>0.1</v>
      </c>
      <c r="P2374" s="7">
        <v>31.59</v>
      </c>
      <c r="Q2374" s="7">
        <f t="shared" si="296"/>
        <v>63.936000000000007</v>
      </c>
      <c r="R2374" s="7">
        <f t="shared" si="297"/>
        <v>31.59</v>
      </c>
      <c r="S2374" s="7">
        <f t="shared" si="298"/>
        <v>32.346000000000004</v>
      </c>
      <c r="T2374" s="9">
        <f t="shared" si="299"/>
        <v>0.50591216216216217</v>
      </c>
      <c r="U2374" s="10">
        <v>1</v>
      </c>
    </row>
    <row r="2375" spans="1:21" ht="15.6" x14ac:dyDescent="0.3">
      <c r="A2375" s="11">
        <v>3581</v>
      </c>
      <c r="B2375" s="12">
        <v>46341</v>
      </c>
      <c r="C2375" s="4">
        <f t="shared" si="300"/>
        <v>2026</v>
      </c>
      <c r="D2375" s="5">
        <f t="shared" si="301"/>
        <v>4</v>
      </c>
      <c r="E2375" s="4">
        <f t="shared" si="302"/>
        <v>11</v>
      </c>
      <c r="F2375" s="3" t="str">
        <f t="shared" si="303"/>
        <v>Nov</v>
      </c>
      <c r="G2375" s="13" t="s">
        <v>20</v>
      </c>
      <c r="H2375" s="13" t="s">
        <v>21</v>
      </c>
      <c r="I2375" s="13" t="s">
        <v>28</v>
      </c>
      <c r="J2375" s="13" t="s">
        <v>16</v>
      </c>
      <c r="K2375" s="13" t="s">
        <v>9</v>
      </c>
      <c r="L2375" s="13" t="s">
        <v>17</v>
      </c>
      <c r="M2375" s="14">
        <v>2</v>
      </c>
      <c r="N2375" s="15">
        <v>141.21</v>
      </c>
      <c r="O2375" s="16">
        <v>0.1</v>
      </c>
      <c r="P2375" s="15">
        <v>78.31</v>
      </c>
      <c r="Q2375" s="15">
        <f t="shared" si="296"/>
        <v>254.17800000000003</v>
      </c>
      <c r="R2375" s="15">
        <f t="shared" si="297"/>
        <v>156.62</v>
      </c>
      <c r="S2375" s="15">
        <f t="shared" si="298"/>
        <v>97.558000000000021</v>
      </c>
      <c r="T2375" s="17">
        <f t="shared" si="299"/>
        <v>0.38381763960688969</v>
      </c>
      <c r="U2375" s="18">
        <v>1</v>
      </c>
    </row>
    <row r="2376" spans="1:21" ht="15.6" x14ac:dyDescent="0.3">
      <c r="A2376" s="2">
        <v>4528</v>
      </c>
      <c r="B2376" s="3">
        <v>46341</v>
      </c>
      <c r="C2376" s="4">
        <f t="shared" si="300"/>
        <v>2026</v>
      </c>
      <c r="D2376" s="5">
        <f t="shared" si="301"/>
        <v>4</v>
      </c>
      <c r="E2376" s="4">
        <f t="shared" si="302"/>
        <v>11</v>
      </c>
      <c r="F2376" s="3" t="str">
        <f t="shared" si="303"/>
        <v>Nov</v>
      </c>
      <c r="G2376" s="4" t="s">
        <v>0</v>
      </c>
      <c r="H2376" s="4" t="s">
        <v>50</v>
      </c>
      <c r="I2376" s="4" t="s">
        <v>28</v>
      </c>
      <c r="J2376" s="4" t="s">
        <v>13</v>
      </c>
      <c r="K2376" s="4" t="s">
        <v>9</v>
      </c>
      <c r="L2376" s="4" t="s">
        <v>17</v>
      </c>
      <c r="M2376" s="6">
        <v>2</v>
      </c>
      <c r="N2376" s="7">
        <v>141.63999999999999</v>
      </c>
      <c r="O2376" s="8">
        <v>0.15</v>
      </c>
      <c r="P2376" s="7">
        <v>80.349999999999994</v>
      </c>
      <c r="Q2376" s="7">
        <f t="shared" si="296"/>
        <v>240.78799999999998</v>
      </c>
      <c r="R2376" s="7">
        <f t="shared" si="297"/>
        <v>160.69999999999999</v>
      </c>
      <c r="S2376" s="7">
        <f t="shared" si="298"/>
        <v>80.087999999999994</v>
      </c>
      <c r="T2376" s="9">
        <f t="shared" si="299"/>
        <v>0.33260793727262156</v>
      </c>
      <c r="U2376" s="10">
        <v>1</v>
      </c>
    </row>
    <row r="2377" spans="1:21" ht="15.6" x14ac:dyDescent="0.3">
      <c r="A2377" s="11">
        <v>4633</v>
      </c>
      <c r="B2377" s="12">
        <v>46341</v>
      </c>
      <c r="C2377" s="4">
        <f t="shared" si="300"/>
        <v>2026</v>
      </c>
      <c r="D2377" s="5">
        <f t="shared" si="301"/>
        <v>4</v>
      </c>
      <c r="E2377" s="4">
        <f t="shared" si="302"/>
        <v>11</v>
      </c>
      <c r="F2377" s="3" t="str">
        <f t="shared" si="303"/>
        <v>Nov</v>
      </c>
      <c r="G2377" s="13" t="s">
        <v>11</v>
      </c>
      <c r="H2377" s="13" t="s">
        <v>39</v>
      </c>
      <c r="I2377" s="13" t="s">
        <v>2</v>
      </c>
      <c r="J2377" s="13" t="s">
        <v>3</v>
      </c>
      <c r="K2377" s="13" t="s">
        <v>9</v>
      </c>
      <c r="L2377" s="13" t="s">
        <v>46</v>
      </c>
      <c r="M2377" s="14">
        <v>1</v>
      </c>
      <c r="N2377" s="15">
        <v>71.78</v>
      </c>
      <c r="O2377" s="16">
        <v>0.15</v>
      </c>
      <c r="P2377" s="15">
        <v>32.869999999999997</v>
      </c>
      <c r="Q2377" s="15">
        <f t="shared" si="296"/>
        <v>61.012999999999998</v>
      </c>
      <c r="R2377" s="15">
        <f t="shared" si="297"/>
        <v>32.869999999999997</v>
      </c>
      <c r="S2377" s="15">
        <f t="shared" si="298"/>
        <v>28.143000000000001</v>
      </c>
      <c r="T2377" s="17">
        <f t="shared" si="299"/>
        <v>0.46126235392457349</v>
      </c>
      <c r="U2377" s="18">
        <v>1</v>
      </c>
    </row>
    <row r="2378" spans="1:21" ht="15.6" x14ac:dyDescent="0.3">
      <c r="A2378" s="2">
        <v>5195</v>
      </c>
      <c r="B2378" s="3">
        <v>46341</v>
      </c>
      <c r="C2378" s="4">
        <f t="shared" si="300"/>
        <v>2026</v>
      </c>
      <c r="D2378" s="5">
        <f t="shared" si="301"/>
        <v>4</v>
      </c>
      <c r="E2378" s="4">
        <f t="shared" si="302"/>
        <v>11</v>
      </c>
      <c r="F2378" s="3" t="str">
        <f t="shared" si="303"/>
        <v>Nov</v>
      </c>
      <c r="G2378" s="4" t="s">
        <v>11</v>
      </c>
      <c r="H2378" s="4" t="s">
        <v>52</v>
      </c>
      <c r="I2378" s="4" t="s">
        <v>2</v>
      </c>
      <c r="J2378" s="4" t="s">
        <v>16</v>
      </c>
      <c r="K2378" s="4" t="s">
        <v>9</v>
      </c>
      <c r="L2378" s="4" t="s">
        <v>37</v>
      </c>
      <c r="M2378" s="6">
        <v>3</v>
      </c>
      <c r="N2378" s="7">
        <v>153.88999999999999</v>
      </c>
      <c r="O2378" s="8">
        <v>0.1</v>
      </c>
      <c r="P2378" s="7">
        <v>80.36</v>
      </c>
      <c r="Q2378" s="7">
        <f t="shared" si="296"/>
        <v>415.50299999999999</v>
      </c>
      <c r="R2378" s="7">
        <f t="shared" si="297"/>
        <v>241.07999999999998</v>
      </c>
      <c r="S2378" s="7">
        <f t="shared" si="298"/>
        <v>174.423</v>
      </c>
      <c r="T2378" s="9">
        <f t="shared" si="299"/>
        <v>0.41978758276113531</v>
      </c>
      <c r="U2378" s="10">
        <v>1</v>
      </c>
    </row>
    <row r="2379" spans="1:21" ht="15.6" x14ac:dyDescent="0.3">
      <c r="A2379" s="11">
        <v>2778</v>
      </c>
      <c r="B2379" s="12">
        <v>46342</v>
      </c>
      <c r="C2379" s="4">
        <f t="shared" si="300"/>
        <v>2026</v>
      </c>
      <c r="D2379" s="5">
        <f t="shared" si="301"/>
        <v>4</v>
      </c>
      <c r="E2379" s="4">
        <f t="shared" si="302"/>
        <v>11</v>
      </c>
      <c r="F2379" s="3" t="str">
        <f t="shared" si="303"/>
        <v>Nov</v>
      </c>
      <c r="G2379" s="13" t="s">
        <v>20</v>
      </c>
      <c r="H2379" s="13" t="s">
        <v>21</v>
      </c>
      <c r="I2379" s="13" t="s">
        <v>28</v>
      </c>
      <c r="J2379" s="13" t="s">
        <v>3</v>
      </c>
      <c r="K2379" s="13" t="s">
        <v>9</v>
      </c>
      <c r="L2379" s="13" t="s">
        <v>17</v>
      </c>
      <c r="M2379" s="14">
        <v>1</v>
      </c>
      <c r="N2379" s="15">
        <v>145.4</v>
      </c>
      <c r="O2379" s="16">
        <v>0.1</v>
      </c>
      <c r="P2379" s="15">
        <v>77.66</v>
      </c>
      <c r="Q2379" s="15">
        <f t="shared" si="296"/>
        <v>130.86000000000001</v>
      </c>
      <c r="R2379" s="15">
        <f t="shared" si="297"/>
        <v>77.66</v>
      </c>
      <c r="S2379" s="15">
        <f t="shared" si="298"/>
        <v>53.200000000000017</v>
      </c>
      <c r="T2379" s="17">
        <f t="shared" si="299"/>
        <v>0.40654134189209851</v>
      </c>
      <c r="U2379" s="18">
        <v>1</v>
      </c>
    </row>
    <row r="2380" spans="1:21" ht="15.6" x14ac:dyDescent="0.3">
      <c r="A2380" s="2">
        <v>341</v>
      </c>
      <c r="B2380" s="3">
        <v>46343</v>
      </c>
      <c r="C2380" s="4">
        <f t="shared" si="300"/>
        <v>2026</v>
      </c>
      <c r="D2380" s="5">
        <f t="shared" si="301"/>
        <v>4</v>
      </c>
      <c r="E2380" s="4">
        <f t="shared" si="302"/>
        <v>11</v>
      </c>
      <c r="F2380" s="3" t="str">
        <f t="shared" si="303"/>
        <v>Nov</v>
      </c>
      <c r="G2380" s="4" t="s">
        <v>20</v>
      </c>
      <c r="H2380" s="4" t="s">
        <v>33</v>
      </c>
      <c r="I2380" s="4" t="s">
        <v>2</v>
      </c>
      <c r="J2380" s="4" t="s">
        <v>3</v>
      </c>
      <c r="K2380" s="4" t="s">
        <v>14</v>
      </c>
      <c r="L2380" s="4" t="s">
        <v>44</v>
      </c>
      <c r="M2380" s="6">
        <v>1</v>
      </c>
      <c r="N2380" s="7">
        <v>132.94999999999999</v>
      </c>
      <c r="O2380" s="8">
        <v>0.05</v>
      </c>
      <c r="P2380" s="7">
        <v>65.36</v>
      </c>
      <c r="Q2380" s="7">
        <f t="shared" si="296"/>
        <v>126.30249999999998</v>
      </c>
      <c r="R2380" s="7">
        <f t="shared" si="297"/>
        <v>65.36</v>
      </c>
      <c r="S2380" s="7">
        <f t="shared" si="298"/>
        <v>60.942499999999981</v>
      </c>
      <c r="T2380" s="9">
        <f t="shared" si="299"/>
        <v>0.48251222264009019</v>
      </c>
      <c r="U2380" s="10">
        <v>1</v>
      </c>
    </row>
    <row r="2381" spans="1:21" ht="15.6" x14ac:dyDescent="0.3">
      <c r="A2381" s="11">
        <v>374</v>
      </c>
      <c r="B2381" s="12">
        <v>46343</v>
      </c>
      <c r="C2381" s="4">
        <f t="shared" si="300"/>
        <v>2026</v>
      </c>
      <c r="D2381" s="5">
        <f t="shared" si="301"/>
        <v>4</v>
      </c>
      <c r="E2381" s="4">
        <f t="shared" si="302"/>
        <v>11</v>
      </c>
      <c r="F2381" s="3" t="str">
        <f t="shared" si="303"/>
        <v>Nov</v>
      </c>
      <c r="G2381" s="13" t="s">
        <v>20</v>
      </c>
      <c r="H2381" s="13" t="s">
        <v>31</v>
      </c>
      <c r="I2381" s="13" t="s">
        <v>19</v>
      </c>
      <c r="J2381" s="13" t="s">
        <v>3</v>
      </c>
      <c r="K2381" s="13" t="s">
        <v>34</v>
      </c>
      <c r="L2381" s="13" t="s">
        <v>45</v>
      </c>
      <c r="M2381" s="14">
        <v>1</v>
      </c>
      <c r="N2381" s="15">
        <v>51.34</v>
      </c>
      <c r="O2381" s="16">
        <v>0.15</v>
      </c>
      <c r="P2381" s="15">
        <v>21.37</v>
      </c>
      <c r="Q2381" s="15">
        <f t="shared" si="296"/>
        <v>43.639000000000003</v>
      </c>
      <c r="R2381" s="15">
        <f t="shared" si="297"/>
        <v>21.37</v>
      </c>
      <c r="S2381" s="15">
        <f t="shared" si="298"/>
        <v>22.269000000000002</v>
      </c>
      <c r="T2381" s="17">
        <f t="shared" si="299"/>
        <v>0.5103004193496643</v>
      </c>
      <c r="U2381" s="18">
        <v>1</v>
      </c>
    </row>
    <row r="2382" spans="1:21" ht="15.6" x14ac:dyDescent="0.3">
      <c r="A2382" s="2">
        <v>598</v>
      </c>
      <c r="B2382" s="3">
        <v>46343</v>
      </c>
      <c r="C2382" s="4">
        <f t="shared" si="300"/>
        <v>2026</v>
      </c>
      <c r="D2382" s="5">
        <f t="shared" si="301"/>
        <v>4</v>
      </c>
      <c r="E2382" s="4">
        <f t="shared" si="302"/>
        <v>11</v>
      </c>
      <c r="F2382" s="3" t="str">
        <f t="shared" si="303"/>
        <v>Nov</v>
      </c>
      <c r="G2382" s="4" t="s">
        <v>0</v>
      </c>
      <c r="H2382" s="4" t="s">
        <v>1</v>
      </c>
      <c r="I2382" s="4" t="s">
        <v>2</v>
      </c>
      <c r="J2382" s="4" t="s">
        <v>13</v>
      </c>
      <c r="K2382" s="4" t="s">
        <v>4</v>
      </c>
      <c r="L2382" s="4" t="s">
        <v>22</v>
      </c>
      <c r="M2382" s="6">
        <v>1</v>
      </c>
      <c r="N2382" s="7">
        <v>49.98</v>
      </c>
      <c r="O2382" s="8">
        <v>0.1</v>
      </c>
      <c r="P2382" s="7">
        <v>22.25</v>
      </c>
      <c r="Q2382" s="7">
        <f t="shared" si="296"/>
        <v>44.981999999999999</v>
      </c>
      <c r="R2382" s="7">
        <f t="shared" si="297"/>
        <v>22.25</v>
      </c>
      <c r="S2382" s="7">
        <f t="shared" si="298"/>
        <v>22.731999999999999</v>
      </c>
      <c r="T2382" s="9">
        <f t="shared" si="299"/>
        <v>0.50535769863500957</v>
      </c>
      <c r="U2382" s="10">
        <v>1</v>
      </c>
    </row>
    <row r="2383" spans="1:21" ht="15.6" x14ac:dyDescent="0.3">
      <c r="A2383" s="11">
        <v>690</v>
      </c>
      <c r="B2383" s="12">
        <v>46343</v>
      </c>
      <c r="C2383" s="4">
        <f t="shared" si="300"/>
        <v>2026</v>
      </c>
      <c r="D2383" s="5">
        <f t="shared" si="301"/>
        <v>4</v>
      </c>
      <c r="E2383" s="4">
        <f t="shared" si="302"/>
        <v>11</v>
      </c>
      <c r="F2383" s="3" t="str">
        <f t="shared" si="303"/>
        <v>Nov</v>
      </c>
      <c r="G2383" s="13" t="s">
        <v>20</v>
      </c>
      <c r="H2383" s="13" t="s">
        <v>33</v>
      </c>
      <c r="I2383" s="13" t="s">
        <v>2</v>
      </c>
      <c r="J2383" s="13" t="s">
        <v>3</v>
      </c>
      <c r="K2383" s="13" t="s">
        <v>14</v>
      </c>
      <c r="L2383" s="13" t="s">
        <v>48</v>
      </c>
      <c r="M2383" s="14">
        <v>2</v>
      </c>
      <c r="N2383" s="15">
        <v>168.08</v>
      </c>
      <c r="O2383" s="16">
        <v>0.1</v>
      </c>
      <c r="P2383" s="15">
        <v>87.63</v>
      </c>
      <c r="Q2383" s="15">
        <f t="shared" si="296"/>
        <v>302.54400000000004</v>
      </c>
      <c r="R2383" s="15">
        <f t="shared" si="297"/>
        <v>175.26</v>
      </c>
      <c r="S2383" s="15">
        <f t="shared" si="298"/>
        <v>127.28400000000005</v>
      </c>
      <c r="T2383" s="17">
        <f t="shared" si="299"/>
        <v>0.42071235919403471</v>
      </c>
      <c r="U2383" s="18">
        <v>1</v>
      </c>
    </row>
    <row r="2384" spans="1:21" ht="15.6" x14ac:dyDescent="0.3">
      <c r="A2384" s="2">
        <v>1296</v>
      </c>
      <c r="B2384" s="3">
        <v>46343</v>
      </c>
      <c r="C2384" s="4">
        <f t="shared" si="300"/>
        <v>2026</v>
      </c>
      <c r="D2384" s="5">
        <f t="shared" si="301"/>
        <v>4</v>
      </c>
      <c r="E2384" s="4">
        <f t="shared" si="302"/>
        <v>11</v>
      </c>
      <c r="F2384" s="3" t="str">
        <f t="shared" si="303"/>
        <v>Nov</v>
      </c>
      <c r="G2384" s="4" t="s">
        <v>20</v>
      </c>
      <c r="H2384" s="4" t="s">
        <v>47</v>
      </c>
      <c r="I2384" s="4" t="s">
        <v>2</v>
      </c>
      <c r="J2384" s="4" t="s">
        <v>13</v>
      </c>
      <c r="K2384" s="4" t="s">
        <v>23</v>
      </c>
      <c r="L2384" s="4" t="s">
        <v>29</v>
      </c>
      <c r="M2384" s="6">
        <v>1</v>
      </c>
      <c r="N2384" s="7">
        <v>191.85</v>
      </c>
      <c r="O2384" s="8">
        <v>0.15</v>
      </c>
      <c r="P2384" s="7">
        <v>104.41</v>
      </c>
      <c r="Q2384" s="7">
        <f t="shared" si="296"/>
        <v>163.07249999999999</v>
      </c>
      <c r="R2384" s="7">
        <f t="shared" si="297"/>
        <v>104.41</v>
      </c>
      <c r="S2384" s="7">
        <f t="shared" si="298"/>
        <v>58.662499999999994</v>
      </c>
      <c r="T2384" s="9">
        <f t="shared" si="299"/>
        <v>0.35973263425776875</v>
      </c>
      <c r="U2384" s="10">
        <v>1</v>
      </c>
    </row>
    <row r="2385" spans="1:21" ht="15.6" x14ac:dyDescent="0.3">
      <c r="A2385" s="11">
        <v>1585</v>
      </c>
      <c r="B2385" s="12">
        <v>46343</v>
      </c>
      <c r="C2385" s="4">
        <f t="shared" si="300"/>
        <v>2026</v>
      </c>
      <c r="D2385" s="5">
        <f t="shared" si="301"/>
        <v>4</v>
      </c>
      <c r="E2385" s="4">
        <f t="shared" si="302"/>
        <v>11</v>
      </c>
      <c r="F2385" s="3" t="str">
        <f t="shared" si="303"/>
        <v>Nov</v>
      </c>
      <c r="G2385" s="13" t="s">
        <v>6</v>
      </c>
      <c r="H2385" s="13" t="s">
        <v>49</v>
      </c>
      <c r="I2385" s="13" t="s">
        <v>19</v>
      </c>
      <c r="J2385" s="13" t="s">
        <v>3</v>
      </c>
      <c r="K2385" s="13" t="s">
        <v>9</v>
      </c>
      <c r="L2385" s="13" t="s">
        <v>10</v>
      </c>
      <c r="M2385" s="14">
        <v>4</v>
      </c>
      <c r="N2385" s="15">
        <v>93.99</v>
      </c>
      <c r="O2385" s="16">
        <v>0.1</v>
      </c>
      <c r="P2385" s="15">
        <v>44.07</v>
      </c>
      <c r="Q2385" s="15">
        <f t="shared" si="296"/>
        <v>338.36399999999998</v>
      </c>
      <c r="R2385" s="15">
        <f t="shared" si="297"/>
        <v>176.28</v>
      </c>
      <c r="S2385" s="15">
        <f t="shared" si="298"/>
        <v>162.08399999999997</v>
      </c>
      <c r="T2385" s="17">
        <f t="shared" si="299"/>
        <v>0.47902259105578604</v>
      </c>
      <c r="U2385" s="18">
        <v>1</v>
      </c>
    </row>
    <row r="2386" spans="1:21" ht="15.6" x14ac:dyDescent="0.3">
      <c r="A2386" s="2">
        <v>2194</v>
      </c>
      <c r="B2386" s="3">
        <v>46343</v>
      </c>
      <c r="C2386" s="4">
        <f t="shared" si="300"/>
        <v>2026</v>
      </c>
      <c r="D2386" s="5">
        <f t="shared" si="301"/>
        <v>4</v>
      </c>
      <c r="E2386" s="4">
        <f t="shared" si="302"/>
        <v>11</v>
      </c>
      <c r="F2386" s="3" t="str">
        <f t="shared" si="303"/>
        <v>Nov</v>
      </c>
      <c r="G2386" s="4" t="s">
        <v>20</v>
      </c>
      <c r="H2386" s="4" t="s">
        <v>47</v>
      </c>
      <c r="I2386" s="4" t="s">
        <v>2</v>
      </c>
      <c r="J2386" s="4" t="s">
        <v>3</v>
      </c>
      <c r="K2386" s="4" t="s">
        <v>14</v>
      </c>
      <c r="L2386" s="4" t="s">
        <v>15</v>
      </c>
      <c r="M2386" s="6">
        <v>4</v>
      </c>
      <c r="N2386" s="7">
        <v>36.57</v>
      </c>
      <c r="O2386" s="8">
        <v>0.05</v>
      </c>
      <c r="P2386" s="7">
        <v>13.35</v>
      </c>
      <c r="Q2386" s="7">
        <f t="shared" si="296"/>
        <v>138.96600000000001</v>
      </c>
      <c r="R2386" s="7">
        <f t="shared" si="297"/>
        <v>53.4</v>
      </c>
      <c r="S2386" s="7">
        <f t="shared" si="298"/>
        <v>85.566000000000003</v>
      </c>
      <c r="T2386" s="9">
        <f t="shared" si="299"/>
        <v>0.61573334484694098</v>
      </c>
      <c r="U2386" s="10">
        <v>1</v>
      </c>
    </row>
    <row r="2387" spans="1:21" ht="15.6" x14ac:dyDescent="0.3">
      <c r="A2387" s="11">
        <v>2221</v>
      </c>
      <c r="B2387" s="12">
        <v>46343</v>
      </c>
      <c r="C2387" s="4">
        <f t="shared" si="300"/>
        <v>2026</v>
      </c>
      <c r="D2387" s="5">
        <f t="shared" si="301"/>
        <v>4</v>
      </c>
      <c r="E2387" s="4">
        <f t="shared" si="302"/>
        <v>11</v>
      </c>
      <c r="F2387" s="3" t="str">
        <f t="shared" si="303"/>
        <v>Nov</v>
      </c>
      <c r="G2387" s="13" t="s">
        <v>6</v>
      </c>
      <c r="H2387" s="13" t="s">
        <v>43</v>
      </c>
      <c r="I2387" s="13" t="s">
        <v>28</v>
      </c>
      <c r="J2387" s="13" t="s">
        <v>3</v>
      </c>
      <c r="K2387" s="13" t="s">
        <v>4</v>
      </c>
      <c r="L2387" s="13" t="s">
        <v>26</v>
      </c>
      <c r="M2387" s="14">
        <v>1</v>
      </c>
      <c r="N2387" s="15">
        <v>39.81</v>
      </c>
      <c r="O2387" s="16">
        <v>0.05</v>
      </c>
      <c r="P2387" s="15">
        <v>16.25</v>
      </c>
      <c r="Q2387" s="15">
        <f t="shared" si="296"/>
        <v>37.819499999999998</v>
      </c>
      <c r="R2387" s="15">
        <f t="shared" si="297"/>
        <v>16.25</v>
      </c>
      <c r="S2387" s="15">
        <f t="shared" si="298"/>
        <v>21.569499999999998</v>
      </c>
      <c r="T2387" s="17">
        <f t="shared" si="299"/>
        <v>0.57032747656632155</v>
      </c>
      <c r="U2387" s="18">
        <v>1</v>
      </c>
    </row>
    <row r="2388" spans="1:21" ht="15.6" x14ac:dyDescent="0.3">
      <c r="A2388" s="2">
        <v>3836</v>
      </c>
      <c r="B2388" s="3">
        <v>46343</v>
      </c>
      <c r="C2388" s="4">
        <f t="shared" si="300"/>
        <v>2026</v>
      </c>
      <c r="D2388" s="5">
        <f t="shared" si="301"/>
        <v>4</v>
      </c>
      <c r="E2388" s="4">
        <f t="shared" si="302"/>
        <v>11</v>
      </c>
      <c r="F2388" s="3" t="str">
        <f t="shared" si="303"/>
        <v>Nov</v>
      </c>
      <c r="G2388" s="4" t="s">
        <v>20</v>
      </c>
      <c r="H2388" s="4" t="s">
        <v>21</v>
      </c>
      <c r="I2388" s="4" t="s">
        <v>19</v>
      </c>
      <c r="J2388" s="4" t="s">
        <v>3</v>
      </c>
      <c r="K2388" s="4" t="s">
        <v>9</v>
      </c>
      <c r="L2388" s="4" t="s">
        <v>10</v>
      </c>
      <c r="M2388" s="6">
        <v>1</v>
      </c>
      <c r="N2388" s="7">
        <v>91.43</v>
      </c>
      <c r="O2388" s="8">
        <v>0.1</v>
      </c>
      <c r="P2388" s="7">
        <v>45.06</v>
      </c>
      <c r="Q2388" s="7">
        <f t="shared" si="296"/>
        <v>82.287000000000006</v>
      </c>
      <c r="R2388" s="7">
        <f t="shared" si="297"/>
        <v>45.06</v>
      </c>
      <c r="S2388" s="7">
        <f t="shared" si="298"/>
        <v>37.227000000000004</v>
      </c>
      <c r="T2388" s="9">
        <f t="shared" si="299"/>
        <v>0.45240438951474715</v>
      </c>
      <c r="U2388" s="10">
        <v>1</v>
      </c>
    </row>
    <row r="2389" spans="1:21" ht="15.6" x14ac:dyDescent="0.3">
      <c r="A2389" s="11">
        <v>4437</v>
      </c>
      <c r="B2389" s="12">
        <v>46343</v>
      </c>
      <c r="C2389" s="4">
        <f t="shared" si="300"/>
        <v>2026</v>
      </c>
      <c r="D2389" s="5">
        <f t="shared" si="301"/>
        <v>4</v>
      </c>
      <c r="E2389" s="4">
        <f t="shared" si="302"/>
        <v>11</v>
      </c>
      <c r="F2389" s="3" t="str">
        <f t="shared" si="303"/>
        <v>Nov</v>
      </c>
      <c r="G2389" s="13" t="s">
        <v>11</v>
      </c>
      <c r="H2389" s="13" t="s">
        <v>12</v>
      </c>
      <c r="I2389" s="13" t="s">
        <v>2</v>
      </c>
      <c r="J2389" s="13" t="s">
        <v>3</v>
      </c>
      <c r="K2389" s="13" t="s">
        <v>34</v>
      </c>
      <c r="L2389" s="13" t="s">
        <v>38</v>
      </c>
      <c r="M2389" s="14">
        <v>1</v>
      </c>
      <c r="N2389" s="15">
        <v>122.64</v>
      </c>
      <c r="O2389" s="16">
        <v>0</v>
      </c>
      <c r="P2389" s="15">
        <v>68.58</v>
      </c>
      <c r="Q2389" s="15">
        <f t="shared" si="296"/>
        <v>122.64</v>
      </c>
      <c r="R2389" s="15">
        <f t="shared" si="297"/>
        <v>68.58</v>
      </c>
      <c r="S2389" s="15">
        <f t="shared" si="298"/>
        <v>54.06</v>
      </c>
      <c r="T2389" s="17">
        <f t="shared" si="299"/>
        <v>0.44080234833659493</v>
      </c>
      <c r="U2389" s="18">
        <v>1</v>
      </c>
    </row>
    <row r="2390" spans="1:21" ht="15.6" x14ac:dyDescent="0.3">
      <c r="A2390" s="2">
        <v>4735</v>
      </c>
      <c r="B2390" s="3">
        <v>46343</v>
      </c>
      <c r="C2390" s="4">
        <f t="shared" si="300"/>
        <v>2026</v>
      </c>
      <c r="D2390" s="5">
        <f t="shared" si="301"/>
        <v>4</v>
      </c>
      <c r="E2390" s="4">
        <f t="shared" si="302"/>
        <v>11</v>
      </c>
      <c r="F2390" s="3" t="str">
        <f t="shared" si="303"/>
        <v>Nov</v>
      </c>
      <c r="G2390" s="4" t="s">
        <v>6</v>
      </c>
      <c r="H2390" s="4" t="s">
        <v>43</v>
      </c>
      <c r="I2390" s="4" t="s">
        <v>2</v>
      </c>
      <c r="J2390" s="4" t="s">
        <v>16</v>
      </c>
      <c r="K2390" s="4" t="s">
        <v>4</v>
      </c>
      <c r="L2390" s="4" t="s">
        <v>5</v>
      </c>
      <c r="M2390" s="6">
        <v>1</v>
      </c>
      <c r="N2390" s="7">
        <v>80.959999999999994</v>
      </c>
      <c r="O2390" s="8">
        <v>0.1</v>
      </c>
      <c r="P2390" s="7">
        <v>43.86</v>
      </c>
      <c r="Q2390" s="7">
        <f t="shared" si="296"/>
        <v>72.86399999999999</v>
      </c>
      <c r="R2390" s="7">
        <f t="shared" si="297"/>
        <v>43.86</v>
      </c>
      <c r="S2390" s="7">
        <f t="shared" si="298"/>
        <v>29.003999999999991</v>
      </c>
      <c r="T2390" s="9">
        <f t="shared" si="299"/>
        <v>0.39805665349143604</v>
      </c>
      <c r="U2390" s="10">
        <v>1</v>
      </c>
    </row>
    <row r="2391" spans="1:21" ht="15.6" x14ac:dyDescent="0.3">
      <c r="A2391" s="11">
        <v>554</v>
      </c>
      <c r="B2391" s="12">
        <v>46344</v>
      </c>
      <c r="C2391" s="4">
        <f t="shared" si="300"/>
        <v>2026</v>
      </c>
      <c r="D2391" s="5">
        <f t="shared" si="301"/>
        <v>4</v>
      </c>
      <c r="E2391" s="4">
        <f t="shared" si="302"/>
        <v>11</v>
      </c>
      <c r="F2391" s="3" t="str">
        <f t="shared" si="303"/>
        <v>Nov</v>
      </c>
      <c r="G2391" s="13" t="s">
        <v>11</v>
      </c>
      <c r="H2391" s="13" t="s">
        <v>25</v>
      </c>
      <c r="I2391" s="13" t="s">
        <v>28</v>
      </c>
      <c r="J2391" s="13" t="s">
        <v>16</v>
      </c>
      <c r="K2391" s="13" t="s">
        <v>34</v>
      </c>
      <c r="L2391" s="13" t="s">
        <v>42</v>
      </c>
      <c r="M2391" s="14">
        <v>1</v>
      </c>
      <c r="N2391" s="15">
        <v>36.380000000000003</v>
      </c>
      <c r="O2391" s="16">
        <v>0.05</v>
      </c>
      <c r="P2391" s="15">
        <v>14.06</v>
      </c>
      <c r="Q2391" s="15">
        <f t="shared" si="296"/>
        <v>34.561</v>
      </c>
      <c r="R2391" s="15">
        <f t="shared" si="297"/>
        <v>14.06</v>
      </c>
      <c r="S2391" s="15">
        <f t="shared" si="298"/>
        <v>20.500999999999998</v>
      </c>
      <c r="T2391" s="17">
        <f t="shared" si="299"/>
        <v>0.59318306761957118</v>
      </c>
      <c r="U2391" s="18">
        <v>1</v>
      </c>
    </row>
    <row r="2392" spans="1:21" ht="15.6" x14ac:dyDescent="0.3">
      <c r="A2392" s="2">
        <v>1205</v>
      </c>
      <c r="B2392" s="3">
        <v>46344</v>
      </c>
      <c r="C2392" s="4">
        <f t="shared" si="300"/>
        <v>2026</v>
      </c>
      <c r="D2392" s="5">
        <f t="shared" si="301"/>
        <v>4</v>
      </c>
      <c r="E2392" s="4">
        <f t="shared" si="302"/>
        <v>11</v>
      </c>
      <c r="F2392" s="3" t="str">
        <f t="shared" si="303"/>
        <v>Nov</v>
      </c>
      <c r="G2392" s="4" t="s">
        <v>20</v>
      </c>
      <c r="H2392" s="4" t="s">
        <v>47</v>
      </c>
      <c r="I2392" s="4" t="s">
        <v>2</v>
      </c>
      <c r="J2392" s="4" t="s">
        <v>3</v>
      </c>
      <c r="K2392" s="4" t="s">
        <v>4</v>
      </c>
      <c r="L2392" s="4" t="s">
        <v>30</v>
      </c>
      <c r="M2392" s="6">
        <v>2</v>
      </c>
      <c r="N2392" s="7">
        <v>100.72</v>
      </c>
      <c r="O2392" s="8">
        <v>0.1</v>
      </c>
      <c r="P2392" s="7">
        <v>51.68</v>
      </c>
      <c r="Q2392" s="7">
        <f t="shared" si="296"/>
        <v>181.29599999999999</v>
      </c>
      <c r="R2392" s="7">
        <f t="shared" si="297"/>
        <v>103.36</v>
      </c>
      <c r="S2392" s="7">
        <f t="shared" si="298"/>
        <v>77.935999999999993</v>
      </c>
      <c r="T2392" s="9">
        <f t="shared" si="299"/>
        <v>0.42988262289294854</v>
      </c>
      <c r="U2392" s="10">
        <v>1</v>
      </c>
    </row>
    <row r="2393" spans="1:21" ht="15.6" x14ac:dyDescent="0.3">
      <c r="A2393" s="11">
        <v>1979</v>
      </c>
      <c r="B2393" s="12">
        <v>46344</v>
      </c>
      <c r="C2393" s="4">
        <f t="shared" si="300"/>
        <v>2026</v>
      </c>
      <c r="D2393" s="5">
        <f t="shared" si="301"/>
        <v>4</v>
      </c>
      <c r="E2393" s="4">
        <f t="shared" si="302"/>
        <v>11</v>
      </c>
      <c r="F2393" s="3" t="str">
        <f t="shared" si="303"/>
        <v>Nov</v>
      </c>
      <c r="G2393" s="13" t="s">
        <v>6</v>
      </c>
      <c r="H2393" s="13" t="s">
        <v>41</v>
      </c>
      <c r="I2393" s="13" t="s">
        <v>19</v>
      </c>
      <c r="J2393" s="13" t="s">
        <v>3</v>
      </c>
      <c r="K2393" s="13" t="s">
        <v>23</v>
      </c>
      <c r="L2393" s="13" t="s">
        <v>51</v>
      </c>
      <c r="M2393" s="14">
        <v>3</v>
      </c>
      <c r="N2393" s="15">
        <v>120.29</v>
      </c>
      <c r="O2393" s="16">
        <v>0</v>
      </c>
      <c r="P2393" s="15">
        <v>62.04</v>
      </c>
      <c r="Q2393" s="15">
        <f t="shared" si="296"/>
        <v>360.87</v>
      </c>
      <c r="R2393" s="15">
        <f t="shared" si="297"/>
        <v>186.12</v>
      </c>
      <c r="S2393" s="15">
        <f t="shared" si="298"/>
        <v>174.75</v>
      </c>
      <c r="T2393" s="17">
        <f t="shared" si="299"/>
        <v>0.48424640452240419</v>
      </c>
      <c r="U2393" s="18">
        <v>1</v>
      </c>
    </row>
    <row r="2394" spans="1:21" ht="15.6" x14ac:dyDescent="0.3">
      <c r="A2394" s="2">
        <v>2151</v>
      </c>
      <c r="B2394" s="3">
        <v>46344</v>
      </c>
      <c r="C2394" s="4">
        <f t="shared" si="300"/>
        <v>2026</v>
      </c>
      <c r="D2394" s="5">
        <f t="shared" si="301"/>
        <v>4</v>
      </c>
      <c r="E2394" s="4">
        <f t="shared" si="302"/>
        <v>11</v>
      </c>
      <c r="F2394" s="3" t="str">
        <f t="shared" si="303"/>
        <v>Nov</v>
      </c>
      <c r="G2394" s="4" t="s">
        <v>6</v>
      </c>
      <c r="H2394" s="4" t="s">
        <v>7</v>
      </c>
      <c r="I2394" s="4" t="s">
        <v>2</v>
      </c>
      <c r="J2394" s="4" t="s">
        <v>13</v>
      </c>
      <c r="K2394" s="4" t="s">
        <v>23</v>
      </c>
      <c r="L2394" s="4" t="s">
        <v>51</v>
      </c>
      <c r="M2394" s="6">
        <v>2</v>
      </c>
      <c r="N2394" s="7">
        <v>124.18</v>
      </c>
      <c r="O2394" s="8">
        <v>0.15</v>
      </c>
      <c r="P2394" s="7">
        <v>60.72</v>
      </c>
      <c r="Q2394" s="7">
        <f t="shared" si="296"/>
        <v>211.10599999999999</v>
      </c>
      <c r="R2394" s="7">
        <f t="shared" si="297"/>
        <v>121.44</v>
      </c>
      <c r="S2394" s="7">
        <f t="shared" si="298"/>
        <v>89.665999999999997</v>
      </c>
      <c r="T2394" s="9">
        <f t="shared" si="299"/>
        <v>0.42474396748552862</v>
      </c>
      <c r="U2394" s="10">
        <v>1</v>
      </c>
    </row>
    <row r="2395" spans="1:21" ht="15.6" x14ac:dyDescent="0.3">
      <c r="A2395" s="11">
        <v>2730</v>
      </c>
      <c r="B2395" s="12">
        <v>46344</v>
      </c>
      <c r="C2395" s="4">
        <f t="shared" si="300"/>
        <v>2026</v>
      </c>
      <c r="D2395" s="5">
        <f t="shared" si="301"/>
        <v>4</v>
      </c>
      <c r="E2395" s="4">
        <f t="shared" si="302"/>
        <v>11</v>
      </c>
      <c r="F2395" s="3" t="str">
        <f t="shared" si="303"/>
        <v>Nov</v>
      </c>
      <c r="G2395" s="13" t="s">
        <v>0</v>
      </c>
      <c r="H2395" s="13" t="s">
        <v>1</v>
      </c>
      <c r="I2395" s="13" t="s">
        <v>2</v>
      </c>
      <c r="J2395" s="13" t="s">
        <v>3</v>
      </c>
      <c r="K2395" s="13" t="s">
        <v>9</v>
      </c>
      <c r="L2395" s="13" t="s">
        <v>37</v>
      </c>
      <c r="M2395" s="14">
        <v>3</v>
      </c>
      <c r="N2395" s="15">
        <v>154.07</v>
      </c>
      <c r="O2395" s="16">
        <v>0.05</v>
      </c>
      <c r="P2395" s="15">
        <v>77.73</v>
      </c>
      <c r="Q2395" s="15">
        <f t="shared" si="296"/>
        <v>439.09949999999998</v>
      </c>
      <c r="R2395" s="15">
        <f t="shared" si="297"/>
        <v>233.19</v>
      </c>
      <c r="S2395" s="15">
        <f t="shared" si="298"/>
        <v>205.90949999999998</v>
      </c>
      <c r="T2395" s="17">
        <f t="shared" si="299"/>
        <v>0.46893585622393102</v>
      </c>
      <c r="U2395" s="18">
        <v>1</v>
      </c>
    </row>
    <row r="2396" spans="1:21" ht="15.6" x14ac:dyDescent="0.3">
      <c r="A2396" s="2">
        <v>2779</v>
      </c>
      <c r="B2396" s="3">
        <v>46344</v>
      </c>
      <c r="C2396" s="4">
        <f t="shared" si="300"/>
        <v>2026</v>
      </c>
      <c r="D2396" s="5">
        <f t="shared" si="301"/>
        <v>4</v>
      </c>
      <c r="E2396" s="4">
        <f t="shared" si="302"/>
        <v>11</v>
      </c>
      <c r="F2396" s="3" t="str">
        <f t="shared" si="303"/>
        <v>Nov</v>
      </c>
      <c r="G2396" s="4" t="s">
        <v>0</v>
      </c>
      <c r="H2396" s="4" t="s">
        <v>50</v>
      </c>
      <c r="I2396" s="4" t="s">
        <v>8</v>
      </c>
      <c r="J2396" s="4" t="s">
        <v>16</v>
      </c>
      <c r="K2396" s="4" t="s">
        <v>34</v>
      </c>
      <c r="L2396" s="4" t="s">
        <v>38</v>
      </c>
      <c r="M2396" s="6">
        <v>4</v>
      </c>
      <c r="N2396" s="7">
        <v>123.4</v>
      </c>
      <c r="O2396" s="8">
        <v>0.05</v>
      </c>
      <c r="P2396" s="7">
        <v>70.930000000000007</v>
      </c>
      <c r="Q2396" s="7">
        <f t="shared" si="296"/>
        <v>468.92</v>
      </c>
      <c r="R2396" s="7">
        <f t="shared" si="297"/>
        <v>283.72000000000003</v>
      </c>
      <c r="S2396" s="7">
        <f t="shared" si="298"/>
        <v>185.2</v>
      </c>
      <c r="T2396" s="9">
        <f t="shared" si="299"/>
        <v>0.3949500980977565</v>
      </c>
      <c r="U2396" s="10">
        <v>1</v>
      </c>
    </row>
    <row r="2397" spans="1:21" ht="15.6" x14ac:dyDescent="0.3">
      <c r="A2397" s="11">
        <v>2853</v>
      </c>
      <c r="B2397" s="12">
        <v>46344</v>
      </c>
      <c r="C2397" s="4">
        <f t="shared" si="300"/>
        <v>2026</v>
      </c>
      <c r="D2397" s="5">
        <f t="shared" si="301"/>
        <v>4</v>
      </c>
      <c r="E2397" s="4">
        <f t="shared" si="302"/>
        <v>11</v>
      </c>
      <c r="F2397" s="3" t="str">
        <f t="shared" si="303"/>
        <v>Nov</v>
      </c>
      <c r="G2397" s="13" t="s">
        <v>11</v>
      </c>
      <c r="H2397" s="13" t="s">
        <v>18</v>
      </c>
      <c r="I2397" s="13" t="s">
        <v>2</v>
      </c>
      <c r="J2397" s="13" t="s">
        <v>13</v>
      </c>
      <c r="K2397" s="13" t="s">
        <v>4</v>
      </c>
      <c r="L2397" s="13" t="s">
        <v>30</v>
      </c>
      <c r="M2397" s="14">
        <v>1</v>
      </c>
      <c r="N2397" s="15">
        <v>104.64</v>
      </c>
      <c r="O2397" s="16">
        <v>0</v>
      </c>
      <c r="P2397" s="15">
        <v>50.79</v>
      </c>
      <c r="Q2397" s="15">
        <f t="shared" si="296"/>
        <v>104.64</v>
      </c>
      <c r="R2397" s="15">
        <f t="shared" si="297"/>
        <v>50.79</v>
      </c>
      <c r="S2397" s="15">
        <f t="shared" si="298"/>
        <v>53.85</v>
      </c>
      <c r="T2397" s="17">
        <f t="shared" si="299"/>
        <v>0.51462155963302758</v>
      </c>
      <c r="U2397" s="18">
        <v>1</v>
      </c>
    </row>
    <row r="2398" spans="1:21" ht="15.6" x14ac:dyDescent="0.3">
      <c r="A2398" s="2">
        <v>3825</v>
      </c>
      <c r="B2398" s="3">
        <v>46344</v>
      </c>
      <c r="C2398" s="4">
        <f t="shared" si="300"/>
        <v>2026</v>
      </c>
      <c r="D2398" s="5">
        <f t="shared" si="301"/>
        <v>4</v>
      </c>
      <c r="E2398" s="4">
        <f t="shared" si="302"/>
        <v>11</v>
      </c>
      <c r="F2398" s="3" t="str">
        <f t="shared" si="303"/>
        <v>Nov</v>
      </c>
      <c r="G2398" s="4" t="s">
        <v>20</v>
      </c>
      <c r="H2398" s="4" t="s">
        <v>33</v>
      </c>
      <c r="I2398" s="4" t="s">
        <v>2</v>
      </c>
      <c r="J2398" s="4" t="s">
        <v>13</v>
      </c>
      <c r="K2398" s="4" t="s">
        <v>14</v>
      </c>
      <c r="L2398" s="4" t="s">
        <v>32</v>
      </c>
      <c r="M2398" s="6">
        <v>2</v>
      </c>
      <c r="N2398" s="7">
        <v>46.44</v>
      </c>
      <c r="O2398" s="8">
        <v>0.1</v>
      </c>
      <c r="P2398" s="7">
        <v>18.190000000000001</v>
      </c>
      <c r="Q2398" s="7">
        <f t="shared" si="296"/>
        <v>83.591999999999999</v>
      </c>
      <c r="R2398" s="7">
        <f t="shared" si="297"/>
        <v>36.380000000000003</v>
      </c>
      <c r="S2398" s="7">
        <f t="shared" si="298"/>
        <v>47.211999999999996</v>
      </c>
      <c r="T2398" s="9">
        <f t="shared" si="299"/>
        <v>0.56479088908029473</v>
      </c>
      <c r="U2398" s="10">
        <v>1</v>
      </c>
    </row>
    <row r="2399" spans="1:21" ht="15.6" x14ac:dyDescent="0.3">
      <c r="A2399" s="11">
        <v>4808</v>
      </c>
      <c r="B2399" s="12">
        <v>46344</v>
      </c>
      <c r="C2399" s="4">
        <f t="shared" si="300"/>
        <v>2026</v>
      </c>
      <c r="D2399" s="5">
        <f t="shared" si="301"/>
        <v>4</v>
      </c>
      <c r="E2399" s="4">
        <f t="shared" si="302"/>
        <v>11</v>
      </c>
      <c r="F2399" s="3" t="str">
        <f t="shared" si="303"/>
        <v>Nov</v>
      </c>
      <c r="G2399" s="13" t="s">
        <v>11</v>
      </c>
      <c r="H2399" s="13" t="s">
        <v>52</v>
      </c>
      <c r="I2399" s="13" t="s">
        <v>2</v>
      </c>
      <c r="J2399" s="13" t="s">
        <v>13</v>
      </c>
      <c r="K2399" s="13" t="s">
        <v>23</v>
      </c>
      <c r="L2399" s="13" t="s">
        <v>40</v>
      </c>
      <c r="M2399" s="14">
        <v>2</v>
      </c>
      <c r="N2399" s="15">
        <v>81.67</v>
      </c>
      <c r="O2399" s="16">
        <v>0.05</v>
      </c>
      <c r="P2399" s="15">
        <v>40.43</v>
      </c>
      <c r="Q2399" s="15">
        <f t="shared" si="296"/>
        <v>155.173</v>
      </c>
      <c r="R2399" s="15">
        <f t="shared" si="297"/>
        <v>80.86</v>
      </c>
      <c r="S2399" s="15">
        <f t="shared" si="298"/>
        <v>74.313000000000002</v>
      </c>
      <c r="T2399" s="17">
        <f t="shared" si="299"/>
        <v>0.4789041908063903</v>
      </c>
      <c r="U2399" s="18">
        <v>1</v>
      </c>
    </row>
    <row r="2400" spans="1:21" ht="15.6" x14ac:dyDescent="0.3">
      <c r="A2400" s="2">
        <v>5131</v>
      </c>
      <c r="B2400" s="3">
        <v>46344</v>
      </c>
      <c r="C2400" s="4">
        <f t="shared" si="300"/>
        <v>2026</v>
      </c>
      <c r="D2400" s="5">
        <f t="shared" si="301"/>
        <v>4</v>
      </c>
      <c r="E2400" s="4">
        <f t="shared" si="302"/>
        <v>11</v>
      </c>
      <c r="F2400" s="3" t="str">
        <f t="shared" si="303"/>
        <v>Nov</v>
      </c>
      <c r="G2400" s="4" t="s">
        <v>20</v>
      </c>
      <c r="H2400" s="4" t="s">
        <v>33</v>
      </c>
      <c r="I2400" s="4" t="s">
        <v>19</v>
      </c>
      <c r="J2400" s="4" t="s">
        <v>13</v>
      </c>
      <c r="K2400" s="4" t="s">
        <v>9</v>
      </c>
      <c r="L2400" s="4" t="s">
        <v>46</v>
      </c>
      <c r="M2400" s="6">
        <v>3</v>
      </c>
      <c r="N2400" s="7">
        <v>70.599999999999994</v>
      </c>
      <c r="O2400" s="8">
        <v>0.05</v>
      </c>
      <c r="P2400" s="7">
        <v>32.68</v>
      </c>
      <c r="Q2400" s="7">
        <f t="shared" si="296"/>
        <v>201.20999999999998</v>
      </c>
      <c r="R2400" s="7">
        <f t="shared" si="297"/>
        <v>98.039999999999992</v>
      </c>
      <c r="S2400" s="7">
        <f t="shared" si="298"/>
        <v>103.16999999999999</v>
      </c>
      <c r="T2400" s="9">
        <f t="shared" si="299"/>
        <v>0.5127478753541076</v>
      </c>
      <c r="U2400" s="10">
        <v>1</v>
      </c>
    </row>
    <row r="2401" spans="1:21" ht="15.6" x14ac:dyDescent="0.3">
      <c r="A2401" s="11">
        <v>1502</v>
      </c>
      <c r="B2401" s="12">
        <v>46345</v>
      </c>
      <c r="C2401" s="4">
        <f t="shared" si="300"/>
        <v>2026</v>
      </c>
      <c r="D2401" s="5">
        <f t="shared" si="301"/>
        <v>4</v>
      </c>
      <c r="E2401" s="4">
        <f t="shared" si="302"/>
        <v>11</v>
      </c>
      <c r="F2401" s="3" t="str">
        <f t="shared" si="303"/>
        <v>Nov</v>
      </c>
      <c r="G2401" s="13" t="s">
        <v>20</v>
      </c>
      <c r="H2401" s="13" t="s">
        <v>31</v>
      </c>
      <c r="I2401" s="13" t="s">
        <v>28</v>
      </c>
      <c r="J2401" s="13" t="s">
        <v>13</v>
      </c>
      <c r="K2401" s="13" t="s">
        <v>34</v>
      </c>
      <c r="L2401" s="13" t="s">
        <v>42</v>
      </c>
      <c r="M2401" s="14">
        <v>1</v>
      </c>
      <c r="N2401" s="15">
        <v>35.770000000000003</v>
      </c>
      <c r="O2401" s="16">
        <v>0.15</v>
      </c>
      <c r="P2401" s="15">
        <v>13.69</v>
      </c>
      <c r="Q2401" s="15">
        <f t="shared" si="296"/>
        <v>30.404500000000002</v>
      </c>
      <c r="R2401" s="15">
        <f t="shared" si="297"/>
        <v>13.69</v>
      </c>
      <c r="S2401" s="15">
        <f t="shared" si="298"/>
        <v>16.714500000000001</v>
      </c>
      <c r="T2401" s="17">
        <f t="shared" si="299"/>
        <v>0.54973770330049831</v>
      </c>
      <c r="U2401" s="18">
        <v>1</v>
      </c>
    </row>
    <row r="2402" spans="1:21" ht="15.6" x14ac:dyDescent="0.3">
      <c r="A2402" s="2">
        <v>2470</v>
      </c>
      <c r="B2402" s="3">
        <v>46345</v>
      </c>
      <c r="C2402" s="4">
        <f t="shared" si="300"/>
        <v>2026</v>
      </c>
      <c r="D2402" s="5">
        <f t="shared" si="301"/>
        <v>4</v>
      </c>
      <c r="E2402" s="4">
        <f t="shared" si="302"/>
        <v>11</v>
      </c>
      <c r="F2402" s="3" t="str">
        <f t="shared" si="303"/>
        <v>Nov</v>
      </c>
      <c r="G2402" s="4" t="s">
        <v>6</v>
      </c>
      <c r="H2402" s="4" t="s">
        <v>27</v>
      </c>
      <c r="I2402" s="4" t="s">
        <v>19</v>
      </c>
      <c r="J2402" s="4" t="s">
        <v>16</v>
      </c>
      <c r="K2402" s="4" t="s">
        <v>9</v>
      </c>
      <c r="L2402" s="4" t="s">
        <v>10</v>
      </c>
      <c r="M2402" s="6">
        <v>1</v>
      </c>
      <c r="N2402" s="7">
        <v>92.13</v>
      </c>
      <c r="O2402" s="8">
        <v>0.15</v>
      </c>
      <c r="P2402" s="7">
        <v>45.85</v>
      </c>
      <c r="Q2402" s="7">
        <f t="shared" si="296"/>
        <v>78.31049999999999</v>
      </c>
      <c r="R2402" s="7">
        <f t="shared" si="297"/>
        <v>45.85</v>
      </c>
      <c r="S2402" s="7">
        <f t="shared" si="298"/>
        <v>32.460499999999989</v>
      </c>
      <c r="T2402" s="9">
        <f t="shared" si="299"/>
        <v>0.41451018701195874</v>
      </c>
      <c r="U2402" s="10">
        <v>1</v>
      </c>
    </row>
    <row r="2403" spans="1:21" ht="15.6" x14ac:dyDescent="0.3">
      <c r="A2403" s="11">
        <v>3452</v>
      </c>
      <c r="B2403" s="12">
        <v>46345</v>
      </c>
      <c r="C2403" s="4">
        <f t="shared" si="300"/>
        <v>2026</v>
      </c>
      <c r="D2403" s="5">
        <f t="shared" si="301"/>
        <v>4</v>
      </c>
      <c r="E2403" s="4">
        <f t="shared" si="302"/>
        <v>11</v>
      </c>
      <c r="F2403" s="3" t="str">
        <f t="shared" si="303"/>
        <v>Nov</v>
      </c>
      <c r="G2403" s="13" t="s">
        <v>6</v>
      </c>
      <c r="H2403" s="13" t="s">
        <v>43</v>
      </c>
      <c r="I2403" s="13" t="s">
        <v>2</v>
      </c>
      <c r="J2403" s="13" t="s">
        <v>3</v>
      </c>
      <c r="K2403" s="13" t="s">
        <v>9</v>
      </c>
      <c r="L2403" s="13" t="s">
        <v>37</v>
      </c>
      <c r="M2403" s="14">
        <v>5</v>
      </c>
      <c r="N2403" s="15">
        <v>151.09</v>
      </c>
      <c r="O2403" s="16">
        <v>0.05</v>
      </c>
      <c r="P2403" s="15">
        <v>79.33</v>
      </c>
      <c r="Q2403" s="15">
        <f t="shared" si="296"/>
        <v>717.67750000000001</v>
      </c>
      <c r="R2403" s="15">
        <f t="shared" si="297"/>
        <v>396.65</v>
      </c>
      <c r="S2403" s="15">
        <f t="shared" si="298"/>
        <v>321.02750000000003</v>
      </c>
      <c r="T2403" s="17">
        <f t="shared" si="299"/>
        <v>0.44731442744129507</v>
      </c>
      <c r="U2403" s="18">
        <v>1</v>
      </c>
    </row>
    <row r="2404" spans="1:21" ht="15.6" x14ac:dyDescent="0.3">
      <c r="A2404" s="2">
        <v>4207</v>
      </c>
      <c r="B2404" s="3">
        <v>46345</v>
      </c>
      <c r="C2404" s="4">
        <f t="shared" si="300"/>
        <v>2026</v>
      </c>
      <c r="D2404" s="5">
        <f t="shared" si="301"/>
        <v>4</v>
      </c>
      <c r="E2404" s="4">
        <f t="shared" si="302"/>
        <v>11</v>
      </c>
      <c r="F2404" s="3" t="str">
        <f t="shared" si="303"/>
        <v>Nov</v>
      </c>
      <c r="G2404" s="4" t="s">
        <v>6</v>
      </c>
      <c r="H2404" s="4" t="s">
        <v>43</v>
      </c>
      <c r="I2404" s="4" t="s">
        <v>2</v>
      </c>
      <c r="J2404" s="4" t="s">
        <v>13</v>
      </c>
      <c r="K2404" s="4" t="s">
        <v>4</v>
      </c>
      <c r="L2404" s="4" t="s">
        <v>30</v>
      </c>
      <c r="M2404" s="6">
        <v>2</v>
      </c>
      <c r="N2404" s="7">
        <v>103.99</v>
      </c>
      <c r="O2404" s="8">
        <v>0</v>
      </c>
      <c r="P2404" s="7">
        <v>50.36</v>
      </c>
      <c r="Q2404" s="7">
        <f t="shared" si="296"/>
        <v>207.98</v>
      </c>
      <c r="R2404" s="7">
        <f t="shared" si="297"/>
        <v>100.72</v>
      </c>
      <c r="S2404" s="7">
        <f t="shared" si="298"/>
        <v>107.25999999999999</v>
      </c>
      <c r="T2404" s="9">
        <f t="shared" si="299"/>
        <v>0.51572266564092695</v>
      </c>
      <c r="U2404" s="10">
        <v>1</v>
      </c>
    </row>
    <row r="2405" spans="1:21" ht="15.6" x14ac:dyDescent="0.3">
      <c r="A2405" s="11">
        <v>695</v>
      </c>
      <c r="B2405" s="12">
        <v>46346</v>
      </c>
      <c r="C2405" s="4">
        <f t="shared" si="300"/>
        <v>2026</v>
      </c>
      <c r="D2405" s="5">
        <f t="shared" si="301"/>
        <v>4</v>
      </c>
      <c r="E2405" s="4">
        <f t="shared" si="302"/>
        <v>11</v>
      </c>
      <c r="F2405" s="3" t="str">
        <f t="shared" si="303"/>
        <v>Nov</v>
      </c>
      <c r="G2405" s="13" t="s">
        <v>11</v>
      </c>
      <c r="H2405" s="13" t="s">
        <v>18</v>
      </c>
      <c r="I2405" s="13" t="s">
        <v>2</v>
      </c>
      <c r="J2405" s="13" t="s">
        <v>3</v>
      </c>
      <c r="K2405" s="13" t="s">
        <v>14</v>
      </c>
      <c r="L2405" s="13" t="s">
        <v>15</v>
      </c>
      <c r="M2405" s="14">
        <v>1</v>
      </c>
      <c r="N2405" s="15">
        <v>36.909999999999997</v>
      </c>
      <c r="O2405" s="16">
        <v>0.1</v>
      </c>
      <c r="P2405" s="15">
        <v>13.43</v>
      </c>
      <c r="Q2405" s="15">
        <f t="shared" si="296"/>
        <v>33.219000000000001</v>
      </c>
      <c r="R2405" s="15">
        <f t="shared" si="297"/>
        <v>13.43</v>
      </c>
      <c r="S2405" s="15">
        <f t="shared" si="298"/>
        <v>19.789000000000001</v>
      </c>
      <c r="T2405" s="17">
        <f t="shared" si="299"/>
        <v>0.59571329660736327</v>
      </c>
      <c r="U2405" s="18">
        <v>1</v>
      </c>
    </row>
    <row r="2406" spans="1:21" ht="15.6" x14ac:dyDescent="0.3">
      <c r="A2406" s="2">
        <v>1127</v>
      </c>
      <c r="B2406" s="3">
        <v>46346</v>
      </c>
      <c r="C2406" s="4">
        <f t="shared" si="300"/>
        <v>2026</v>
      </c>
      <c r="D2406" s="5">
        <f t="shared" si="301"/>
        <v>4</v>
      </c>
      <c r="E2406" s="4">
        <f t="shared" si="302"/>
        <v>11</v>
      </c>
      <c r="F2406" s="3" t="str">
        <f t="shared" si="303"/>
        <v>Nov</v>
      </c>
      <c r="G2406" s="4" t="s">
        <v>0</v>
      </c>
      <c r="H2406" s="4" t="s">
        <v>1</v>
      </c>
      <c r="I2406" s="4" t="s">
        <v>28</v>
      </c>
      <c r="J2406" s="4" t="s">
        <v>13</v>
      </c>
      <c r="K2406" s="4" t="s">
        <v>4</v>
      </c>
      <c r="L2406" s="4" t="s">
        <v>5</v>
      </c>
      <c r="M2406" s="6">
        <v>2</v>
      </c>
      <c r="N2406" s="7">
        <v>81.02</v>
      </c>
      <c r="O2406" s="8">
        <v>0</v>
      </c>
      <c r="P2406" s="7">
        <v>43.22</v>
      </c>
      <c r="Q2406" s="7">
        <f t="shared" si="296"/>
        <v>162.04</v>
      </c>
      <c r="R2406" s="7">
        <f t="shared" si="297"/>
        <v>86.44</v>
      </c>
      <c r="S2406" s="7">
        <f t="shared" si="298"/>
        <v>75.599999999999994</v>
      </c>
      <c r="T2406" s="9">
        <f t="shared" si="299"/>
        <v>0.46655146877314241</v>
      </c>
      <c r="U2406" s="10">
        <v>1</v>
      </c>
    </row>
    <row r="2407" spans="1:21" ht="15.6" x14ac:dyDescent="0.3">
      <c r="A2407" s="11">
        <v>1174</v>
      </c>
      <c r="B2407" s="12">
        <v>46346</v>
      </c>
      <c r="C2407" s="4">
        <f t="shared" si="300"/>
        <v>2026</v>
      </c>
      <c r="D2407" s="5">
        <f t="shared" si="301"/>
        <v>4</v>
      </c>
      <c r="E2407" s="4">
        <f t="shared" si="302"/>
        <v>11</v>
      </c>
      <c r="F2407" s="3" t="str">
        <f t="shared" si="303"/>
        <v>Nov</v>
      </c>
      <c r="G2407" s="13" t="s">
        <v>0</v>
      </c>
      <c r="H2407" s="13" t="s">
        <v>1</v>
      </c>
      <c r="I2407" s="13" t="s">
        <v>28</v>
      </c>
      <c r="J2407" s="13" t="s">
        <v>13</v>
      </c>
      <c r="K2407" s="13" t="s">
        <v>14</v>
      </c>
      <c r="L2407" s="13" t="s">
        <v>48</v>
      </c>
      <c r="M2407" s="14">
        <v>3</v>
      </c>
      <c r="N2407" s="15">
        <v>164.36</v>
      </c>
      <c r="O2407" s="16">
        <v>0.05</v>
      </c>
      <c r="P2407" s="15">
        <v>88.7</v>
      </c>
      <c r="Q2407" s="15">
        <f t="shared" si="296"/>
        <v>468.42600000000004</v>
      </c>
      <c r="R2407" s="15">
        <f t="shared" si="297"/>
        <v>266.10000000000002</v>
      </c>
      <c r="S2407" s="15">
        <f t="shared" si="298"/>
        <v>202.32600000000002</v>
      </c>
      <c r="T2407" s="17">
        <f t="shared" si="299"/>
        <v>0.43192734818306416</v>
      </c>
      <c r="U2407" s="18">
        <v>1</v>
      </c>
    </row>
    <row r="2408" spans="1:21" ht="15.6" x14ac:dyDescent="0.3">
      <c r="A2408" s="2">
        <v>3968</v>
      </c>
      <c r="B2408" s="3">
        <v>46346</v>
      </c>
      <c r="C2408" s="4">
        <f t="shared" si="300"/>
        <v>2026</v>
      </c>
      <c r="D2408" s="5">
        <f t="shared" si="301"/>
        <v>4</v>
      </c>
      <c r="E2408" s="4">
        <f t="shared" si="302"/>
        <v>11</v>
      </c>
      <c r="F2408" s="3" t="str">
        <f t="shared" si="303"/>
        <v>Nov</v>
      </c>
      <c r="G2408" s="4" t="s">
        <v>6</v>
      </c>
      <c r="H2408" s="4" t="s">
        <v>41</v>
      </c>
      <c r="I2408" s="4" t="s">
        <v>8</v>
      </c>
      <c r="J2408" s="4" t="s">
        <v>16</v>
      </c>
      <c r="K2408" s="4" t="s">
        <v>34</v>
      </c>
      <c r="L2408" s="4" t="s">
        <v>45</v>
      </c>
      <c r="M2408" s="6">
        <v>5</v>
      </c>
      <c r="N2408" s="7">
        <v>51.36</v>
      </c>
      <c r="O2408" s="8">
        <v>0.1</v>
      </c>
      <c r="P2408" s="7">
        <v>22.45</v>
      </c>
      <c r="Q2408" s="7">
        <f t="shared" si="296"/>
        <v>231.12</v>
      </c>
      <c r="R2408" s="7">
        <f t="shared" si="297"/>
        <v>112.25</v>
      </c>
      <c r="S2408" s="7">
        <f t="shared" si="298"/>
        <v>118.87</v>
      </c>
      <c r="T2408" s="9">
        <f t="shared" si="299"/>
        <v>0.51432156455520939</v>
      </c>
      <c r="U2408" s="10">
        <v>1</v>
      </c>
    </row>
    <row r="2409" spans="1:21" ht="15.6" x14ac:dyDescent="0.3">
      <c r="A2409" s="11">
        <v>4049</v>
      </c>
      <c r="B2409" s="12">
        <v>46346</v>
      </c>
      <c r="C2409" s="4">
        <f t="shared" si="300"/>
        <v>2026</v>
      </c>
      <c r="D2409" s="5">
        <f t="shared" si="301"/>
        <v>4</v>
      </c>
      <c r="E2409" s="4">
        <f t="shared" si="302"/>
        <v>11</v>
      </c>
      <c r="F2409" s="3" t="str">
        <f t="shared" si="303"/>
        <v>Nov</v>
      </c>
      <c r="G2409" s="13" t="s">
        <v>11</v>
      </c>
      <c r="H2409" s="13" t="s">
        <v>52</v>
      </c>
      <c r="I2409" s="13" t="s">
        <v>28</v>
      </c>
      <c r="J2409" s="13" t="s">
        <v>3</v>
      </c>
      <c r="K2409" s="13" t="s">
        <v>14</v>
      </c>
      <c r="L2409" s="13" t="s">
        <v>15</v>
      </c>
      <c r="M2409" s="14">
        <v>1</v>
      </c>
      <c r="N2409" s="15">
        <v>36.590000000000003</v>
      </c>
      <c r="O2409" s="16">
        <v>0</v>
      </c>
      <c r="P2409" s="15">
        <v>13.73</v>
      </c>
      <c r="Q2409" s="15">
        <f t="shared" si="296"/>
        <v>36.590000000000003</v>
      </c>
      <c r="R2409" s="15">
        <f t="shared" si="297"/>
        <v>13.73</v>
      </c>
      <c r="S2409" s="15">
        <f t="shared" si="298"/>
        <v>22.860000000000003</v>
      </c>
      <c r="T2409" s="17">
        <f t="shared" si="299"/>
        <v>0.62476086362394101</v>
      </c>
      <c r="U2409" s="18">
        <v>1</v>
      </c>
    </row>
    <row r="2410" spans="1:21" ht="15.6" x14ac:dyDescent="0.3">
      <c r="A2410" s="2">
        <v>3</v>
      </c>
      <c r="B2410" s="3">
        <v>46347</v>
      </c>
      <c r="C2410" s="4">
        <f t="shared" si="300"/>
        <v>2026</v>
      </c>
      <c r="D2410" s="5">
        <f t="shared" si="301"/>
        <v>4</v>
      </c>
      <c r="E2410" s="4">
        <f t="shared" si="302"/>
        <v>11</v>
      </c>
      <c r="F2410" s="3" t="str">
        <f t="shared" si="303"/>
        <v>Nov</v>
      </c>
      <c r="G2410" s="4" t="s">
        <v>20</v>
      </c>
      <c r="H2410" s="4" t="s">
        <v>31</v>
      </c>
      <c r="I2410" s="4" t="s">
        <v>19</v>
      </c>
      <c r="J2410" s="4" t="s">
        <v>3</v>
      </c>
      <c r="K2410" s="4" t="s">
        <v>23</v>
      </c>
      <c r="L2410" s="4" t="s">
        <v>51</v>
      </c>
      <c r="M2410" s="6">
        <v>5</v>
      </c>
      <c r="N2410" s="7">
        <v>122.33</v>
      </c>
      <c r="O2410" s="8">
        <v>0.15</v>
      </c>
      <c r="P2410" s="7">
        <v>58.98</v>
      </c>
      <c r="Q2410" s="7">
        <f t="shared" si="296"/>
        <v>519.90249999999992</v>
      </c>
      <c r="R2410" s="7">
        <f t="shared" si="297"/>
        <v>294.89999999999998</v>
      </c>
      <c r="S2410" s="7">
        <f t="shared" si="298"/>
        <v>225.00249999999994</v>
      </c>
      <c r="T2410" s="9">
        <f t="shared" si="299"/>
        <v>0.43277826130861069</v>
      </c>
      <c r="U2410" s="10">
        <v>1</v>
      </c>
    </row>
    <row r="2411" spans="1:21" ht="15.6" x14ac:dyDescent="0.3">
      <c r="A2411" s="11">
        <v>1603</v>
      </c>
      <c r="B2411" s="12">
        <v>46347</v>
      </c>
      <c r="C2411" s="4">
        <f t="shared" si="300"/>
        <v>2026</v>
      </c>
      <c r="D2411" s="5">
        <f t="shared" si="301"/>
        <v>4</v>
      </c>
      <c r="E2411" s="4">
        <f t="shared" si="302"/>
        <v>11</v>
      </c>
      <c r="F2411" s="3" t="str">
        <f t="shared" si="303"/>
        <v>Nov</v>
      </c>
      <c r="G2411" s="13" t="s">
        <v>20</v>
      </c>
      <c r="H2411" s="13" t="s">
        <v>33</v>
      </c>
      <c r="I2411" s="13" t="s">
        <v>2</v>
      </c>
      <c r="J2411" s="13" t="s">
        <v>3</v>
      </c>
      <c r="K2411" s="13" t="s">
        <v>23</v>
      </c>
      <c r="L2411" s="13" t="s">
        <v>40</v>
      </c>
      <c r="M2411" s="14">
        <v>1</v>
      </c>
      <c r="N2411" s="15">
        <v>83.49</v>
      </c>
      <c r="O2411" s="16">
        <v>0.05</v>
      </c>
      <c r="P2411" s="15">
        <v>39.659999999999997</v>
      </c>
      <c r="Q2411" s="15">
        <f t="shared" si="296"/>
        <v>79.315499999999986</v>
      </c>
      <c r="R2411" s="15">
        <f t="shared" si="297"/>
        <v>39.659999999999997</v>
      </c>
      <c r="S2411" s="15">
        <f t="shared" si="298"/>
        <v>39.655499999999989</v>
      </c>
      <c r="T2411" s="17">
        <f t="shared" si="299"/>
        <v>0.49997163227868446</v>
      </c>
      <c r="U2411" s="18">
        <v>1</v>
      </c>
    </row>
    <row r="2412" spans="1:21" ht="15.6" x14ac:dyDescent="0.3">
      <c r="A2412" s="2">
        <v>2073</v>
      </c>
      <c r="B2412" s="3">
        <v>46347</v>
      </c>
      <c r="C2412" s="4">
        <f t="shared" si="300"/>
        <v>2026</v>
      </c>
      <c r="D2412" s="5">
        <f t="shared" si="301"/>
        <v>4</v>
      </c>
      <c r="E2412" s="4">
        <f t="shared" si="302"/>
        <v>11</v>
      </c>
      <c r="F2412" s="3" t="str">
        <f t="shared" si="303"/>
        <v>Nov</v>
      </c>
      <c r="G2412" s="4" t="s">
        <v>6</v>
      </c>
      <c r="H2412" s="4" t="s">
        <v>43</v>
      </c>
      <c r="I2412" s="4" t="s">
        <v>2</v>
      </c>
      <c r="J2412" s="4" t="s">
        <v>13</v>
      </c>
      <c r="K2412" s="4" t="s">
        <v>4</v>
      </c>
      <c r="L2412" s="4" t="s">
        <v>22</v>
      </c>
      <c r="M2412" s="6">
        <v>2</v>
      </c>
      <c r="N2412" s="7">
        <v>51.48</v>
      </c>
      <c r="O2412" s="8">
        <v>0.1</v>
      </c>
      <c r="P2412" s="7">
        <v>22.51</v>
      </c>
      <c r="Q2412" s="7">
        <f t="shared" si="296"/>
        <v>92.664000000000001</v>
      </c>
      <c r="R2412" s="7">
        <f t="shared" si="297"/>
        <v>45.02</v>
      </c>
      <c r="S2412" s="7">
        <f t="shared" si="298"/>
        <v>47.643999999999998</v>
      </c>
      <c r="T2412" s="9">
        <f t="shared" si="299"/>
        <v>0.51415868082534744</v>
      </c>
      <c r="U2412" s="10">
        <v>1</v>
      </c>
    </row>
    <row r="2413" spans="1:21" ht="15.6" x14ac:dyDescent="0.3">
      <c r="A2413" s="11">
        <v>2487</v>
      </c>
      <c r="B2413" s="12">
        <v>46347</v>
      </c>
      <c r="C2413" s="4">
        <f t="shared" si="300"/>
        <v>2026</v>
      </c>
      <c r="D2413" s="5">
        <f t="shared" si="301"/>
        <v>4</v>
      </c>
      <c r="E2413" s="4">
        <f t="shared" si="302"/>
        <v>11</v>
      </c>
      <c r="F2413" s="3" t="str">
        <f t="shared" si="303"/>
        <v>Nov</v>
      </c>
      <c r="G2413" s="13" t="s">
        <v>11</v>
      </c>
      <c r="H2413" s="13" t="s">
        <v>12</v>
      </c>
      <c r="I2413" s="13" t="s">
        <v>28</v>
      </c>
      <c r="J2413" s="13" t="s">
        <v>13</v>
      </c>
      <c r="K2413" s="13" t="s">
        <v>23</v>
      </c>
      <c r="L2413" s="13" t="s">
        <v>51</v>
      </c>
      <c r="M2413" s="14">
        <v>1</v>
      </c>
      <c r="N2413" s="15">
        <v>123.43</v>
      </c>
      <c r="O2413" s="16">
        <v>0.15</v>
      </c>
      <c r="P2413" s="15">
        <v>60.8</v>
      </c>
      <c r="Q2413" s="15">
        <f t="shared" si="296"/>
        <v>104.91550000000001</v>
      </c>
      <c r="R2413" s="15">
        <f t="shared" si="297"/>
        <v>60.8</v>
      </c>
      <c r="S2413" s="15">
        <f t="shared" si="298"/>
        <v>44.115500000000011</v>
      </c>
      <c r="T2413" s="17">
        <f t="shared" si="299"/>
        <v>0.42048601017008935</v>
      </c>
      <c r="U2413" s="18">
        <v>1</v>
      </c>
    </row>
    <row r="2414" spans="1:21" ht="15.6" x14ac:dyDescent="0.3">
      <c r="A2414" s="2">
        <v>3407</v>
      </c>
      <c r="B2414" s="3">
        <v>46347</v>
      </c>
      <c r="C2414" s="4">
        <f t="shared" si="300"/>
        <v>2026</v>
      </c>
      <c r="D2414" s="5">
        <f t="shared" si="301"/>
        <v>4</v>
      </c>
      <c r="E2414" s="4">
        <f t="shared" si="302"/>
        <v>11</v>
      </c>
      <c r="F2414" s="3" t="str">
        <f t="shared" si="303"/>
        <v>Nov</v>
      </c>
      <c r="G2414" s="4" t="s">
        <v>20</v>
      </c>
      <c r="H2414" s="4" t="s">
        <v>31</v>
      </c>
      <c r="I2414" s="4" t="s">
        <v>2</v>
      </c>
      <c r="J2414" s="4" t="s">
        <v>13</v>
      </c>
      <c r="K2414" s="4" t="s">
        <v>14</v>
      </c>
      <c r="L2414" s="4" t="s">
        <v>48</v>
      </c>
      <c r="M2414" s="6">
        <v>1</v>
      </c>
      <c r="N2414" s="7">
        <v>164.85</v>
      </c>
      <c r="O2414" s="8">
        <v>0.1</v>
      </c>
      <c r="P2414" s="7">
        <v>89.4</v>
      </c>
      <c r="Q2414" s="7">
        <f t="shared" si="296"/>
        <v>148.36500000000001</v>
      </c>
      <c r="R2414" s="7">
        <f t="shared" si="297"/>
        <v>89.4</v>
      </c>
      <c r="S2414" s="7">
        <f t="shared" si="298"/>
        <v>58.965000000000003</v>
      </c>
      <c r="T2414" s="9">
        <f t="shared" si="299"/>
        <v>0.39743200889697705</v>
      </c>
      <c r="U2414" s="10">
        <v>1</v>
      </c>
    </row>
    <row r="2415" spans="1:21" ht="15.6" x14ac:dyDescent="0.3">
      <c r="A2415" s="11">
        <v>4052</v>
      </c>
      <c r="B2415" s="12">
        <v>46347</v>
      </c>
      <c r="C2415" s="4">
        <f t="shared" si="300"/>
        <v>2026</v>
      </c>
      <c r="D2415" s="5">
        <f t="shared" si="301"/>
        <v>4</v>
      </c>
      <c r="E2415" s="4">
        <f t="shared" si="302"/>
        <v>11</v>
      </c>
      <c r="F2415" s="3" t="str">
        <f t="shared" si="303"/>
        <v>Nov</v>
      </c>
      <c r="G2415" s="13" t="s">
        <v>0</v>
      </c>
      <c r="H2415" s="13" t="s">
        <v>1</v>
      </c>
      <c r="I2415" s="13" t="s">
        <v>2</v>
      </c>
      <c r="J2415" s="13" t="s">
        <v>13</v>
      </c>
      <c r="K2415" s="13" t="s">
        <v>14</v>
      </c>
      <c r="L2415" s="13" t="s">
        <v>32</v>
      </c>
      <c r="M2415" s="14">
        <v>1</v>
      </c>
      <c r="N2415" s="15">
        <v>46.82</v>
      </c>
      <c r="O2415" s="16">
        <v>0.2</v>
      </c>
      <c r="P2415" s="15">
        <v>18.27</v>
      </c>
      <c r="Q2415" s="15">
        <f t="shared" si="296"/>
        <v>37.456000000000003</v>
      </c>
      <c r="R2415" s="15">
        <f t="shared" si="297"/>
        <v>18.27</v>
      </c>
      <c r="S2415" s="15">
        <f t="shared" si="298"/>
        <v>19.186000000000003</v>
      </c>
      <c r="T2415" s="17">
        <f t="shared" si="299"/>
        <v>0.51222768047842804</v>
      </c>
      <c r="U2415" s="18">
        <v>1</v>
      </c>
    </row>
    <row r="2416" spans="1:21" ht="15.6" x14ac:dyDescent="0.3">
      <c r="A2416" s="2">
        <v>119</v>
      </c>
      <c r="B2416" s="3">
        <v>46348</v>
      </c>
      <c r="C2416" s="4">
        <f t="shared" si="300"/>
        <v>2026</v>
      </c>
      <c r="D2416" s="5">
        <f t="shared" si="301"/>
        <v>4</v>
      </c>
      <c r="E2416" s="4">
        <f t="shared" si="302"/>
        <v>11</v>
      </c>
      <c r="F2416" s="3" t="str">
        <f t="shared" si="303"/>
        <v>Nov</v>
      </c>
      <c r="G2416" s="4" t="s">
        <v>0</v>
      </c>
      <c r="H2416" s="4" t="s">
        <v>36</v>
      </c>
      <c r="I2416" s="4" t="s">
        <v>2</v>
      </c>
      <c r="J2416" s="4" t="s">
        <v>13</v>
      </c>
      <c r="K2416" s="4" t="s">
        <v>34</v>
      </c>
      <c r="L2416" s="4" t="s">
        <v>35</v>
      </c>
      <c r="M2416" s="6">
        <v>1</v>
      </c>
      <c r="N2416" s="7">
        <v>41.16</v>
      </c>
      <c r="O2416" s="8">
        <v>0.1</v>
      </c>
      <c r="P2416" s="7">
        <v>14.82</v>
      </c>
      <c r="Q2416" s="7">
        <f t="shared" si="296"/>
        <v>37.043999999999997</v>
      </c>
      <c r="R2416" s="7">
        <f t="shared" si="297"/>
        <v>14.82</v>
      </c>
      <c r="S2416" s="7">
        <f t="shared" si="298"/>
        <v>22.223999999999997</v>
      </c>
      <c r="T2416" s="9">
        <f t="shared" si="299"/>
        <v>0.59993521218011014</v>
      </c>
      <c r="U2416" s="10">
        <v>1</v>
      </c>
    </row>
    <row r="2417" spans="1:21" ht="15.6" x14ac:dyDescent="0.3">
      <c r="A2417" s="11">
        <v>298</v>
      </c>
      <c r="B2417" s="12">
        <v>46348</v>
      </c>
      <c r="C2417" s="4">
        <f t="shared" si="300"/>
        <v>2026</v>
      </c>
      <c r="D2417" s="5">
        <f t="shared" si="301"/>
        <v>4</v>
      </c>
      <c r="E2417" s="4">
        <f t="shared" si="302"/>
        <v>11</v>
      </c>
      <c r="F2417" s="3" t="str">
        <f t="shared" si="303"/>
        <v>Nov</v>
      </c>
      <c r="G2417" s="13" t="s">
        <v>6</v>
      </c>
      <c r="H2417" s="13" t="s">
        <v>43</v>
      </c>
      <c r="I2417" s="13" t="s">
        <v>28</v>
      </c>
      <c r="J2417" s="13" t="s">
        <v>13</v>
      </c>
      <c r="K2417" s="13" t="s">
        <v>23</v>
      </c>
      <c r="L2417" s="13" t="s">
        <v>29</v>
      </c>
      <c r="M2417" s="14">
        <v>1</v>
      </c>
      <c r="N2417" s="15">
        <v>196.08</v>
      </c>
      <c r="O2417" s="16">
        <v>0.1</v>
      </c>
      <c r="P2417" s="15">
        <v>104.19</v>
      </c>
      <c r="Q2417" s="15">
        <f t="shared" si="296"/>
        <v>176.47200000000001</v>
      </c>
      <c r="R2417" s="15">
        <f t="shared" si="297"/>
        <v>104.19</v>
      </c>
      <c r="S2417" s="15">
        <f t="shared" si="298"/>
        <v>72.282000000000011</v>
      </c>
      <c r="T2417" s="17">
        <f t="shared" si="299"/>
        <v>0.40959472324221408</v>
      </c>
      <c r="U2417" s="18">
        <v>1</v>
      </c>
    </row>
    <row r="2418" spans="1:21" ht="15.6" x14ac:dyDescent="0.3">
      <c r="A2418" s="2">
        <v>419</v>
      </c>
      <c r="B2418" s="3">
        <v>46348</v>
      </c>
      <c r="C2418" s="4">
        <f t="shared" si="300"/>
        <v>2026</v>
      </c>
      <c r="D2418" s="5">
        <f t="shared" si="301"/>
        <v>4</v>
      </c>
      <c r="E2418" s="4">
        <f t="shared" si="302"/>
        <v>11</v>
      </c>
      <c r="F2418" s="3" t="str">
        <f t="shared" si="303"/>
        <v>Nov</v>
      </c>
      <c r="G2418" s="4" t="s">
        <v>20</v>
      </c>
      <c r="H2418" s="4" t="s">
        <v>33</v>
      </c>
      <c r="I2418" s="4" t="s">
        <v>19</v>
      </c>
      <c r="J2418" s="4" t="s">
        <v>13</v>
      </c>
      <c r="K2418" s="4" t="s">
        <v>23</v>
      </c>
      <c r="L2418" s="4" t="s">
        <v>29</v>
      </c>
      <c r="M2418" s="6">
        <v>1</v>
      </c>
      <c r="N2418" s="7">
        <v>192.62</v>
      </c>
      <c r="O2418" s="8">
        <v>0.1</v>
      </c>
      <c r="P2418" s="7">
        <v>105.97</v>
      </c>
      <c r="Q2418" s="7">
        <f t="shared" si="296"/>
        <v>173.358</v>
      </c>
      <c r="R2418" s="7">
        <f t="shared" si="297"/>
        <v>105.97</v>
      </c>
      <c r="S2418" s="7">
        <f t="shared" si="298"/>
        <v>67.388000000000005</v>
      </c>
      <c r="T2418" s="9">
        <f t="shared" si="299"/>
        <v>0.38872160500236508</v>
      </c>
      <c r="U2418" s="10">
        <v>1</v>
      </c>
    </row>
    <row r="2419" spans="1:21" ht="15.6" x14ac:dyDescent="0.3">
      <c r="A2419" s="11">
        <v>1181</v>
      </c>
      <c r="B2419" s="12">
        <v>46348</v>
      </c>
      <c r="C2419" s="4">
        <f t="shared" si="300"/>
        <v>2026</v>
      </c>
      <c r="D2419" s="5">
        <f t="shared" si="301"/>
        <v>4</v>
      </c>
      <c r="E2419" s="4">
        <f t="shared" si="302"/>
        <v>11</v>
      </c>
      <c r="F2419" s="3" t="str">
        <f t="shared" si="303"/>
        <v>Nov</v>
      </c>
      <c r="G2419" s="13" t="s">
        <v>6</v>
      </c>
      <c r="H2419" s="13" t="s">
        <v>43</v>
      </c>
      <c r="I2419" s="13" t="s">
        <v>28</v>
      </c>
      <c r="J2419" s="13" t="s">
        <v>13</v>
      </c>
      <c r="K2419" s="13" t="s">
        <v>4</v>
      </c>
      <c r="L2419" s="13" t="s">
        <v>30</v>
      </c>
      <c r="M2419" s="14">
        <v>2</v>
      </c>
      <c r="N2419" s="15">
        <v>102.87</v>
      </c>
      <c r="O2419" s="16">
        <v>0.05</v>
      </c>
      <c r="P2419" s="15">
        <v>51.69</v>
      </c>
      <c r="Q2419" s="15">
        <f t="shared" si="296"/>
        <v>195.453</v>
      </c>
      <c r="R2419" s="15">
        <f t="shared" si="297"/>
        <v>103.38</v>
      </c>
      <c r="S2419" s="15">
        <f t="shared" si="298"/>
        <v>92.073000000000008</v>
      </c>
      <c r="T2419" s="17">
        <f t="shared" si="299"/>
        <v>0.4710748875688785</v>
      </c>
      <c r="U2419" s="18">
        <v>1</v>
      </c>
    </row>
    <row r="2420" spans="1:21" ht="15.6" x14ac:dyDescent="0.3">
      <c r="A2420" s="2">
        <v>1924</v>
      </c>
      <c r="B2420" s="3">
        <v>46348</v>
      </c>
      <c r="C2420" s="4">
        <f t="shared" si="300"/>
        <v>2026</v>
      </c>
      <c r="D2420" s="5">
        <f t="shared" si="301"/>
        <v>4</v>
      </c>
      <c r="E2420" s="4">
        <f t="shared" si="302"/>
        <v>11</v>
      </c>
      <c r="F2420" s="3" t="str">
        <f t="shared" si="303"/>
        <v>Nov</v>
      </c>
      <c r="G2420" s="4" t="s">
        <v>0</v>
      </c>
      <c r="H2420" s="4" t="s">
        <v>50</v>
      </c>
      <c r="I2420" s="4" t="s">
        <v>2</v>
      </c>
      <c r="J2420" s="4" t="s">
        <v>13</v>
      </c>
      <c r="K2420" s="4" t="s">
        <v>4</v>
      </c>
      <c r="L2420" s="4" t="s">
        <v>22</v>
      </c>
      <c r="M2420" s="6">
        <v>3</v>
      </c>
      <c r="N2420" s="7">
        <v>50.99</v>
      </c>
      <c r="O2420" s="8">
        <v>0.2</v>
      </c>
      <c r="P2420" s="7">
        <v>22.53</v>
      </c>
      <c r="Q2420" s="7">
        <f t="shared" si="296"/>
        <v>122.376</v>
      </c>
      <c r="R2420" s="7">
        <f t="shared" si="297"/>
        <v>67.59</v>
      </c>
      <c r="S2420" s="7">
        <f t="shared" si="298"/>
        <v>54.786000000000001</v>
      </c>
      <c r="T2420" s="9">
        <f t="shared" si="299"/>
        <v>0.44768582074916652</v>
      </c>
      <c r="U2420" s="10">
        <v>1</v>
      </c>
    </row>
    <row r="2421" spans="1:21" ht="15.6" x14ac:dyDescent="0.3">
      <c r="A2421" s="11">
        <v>3829</v>
      </c>
      <c r="B2421" s="12">
        <v>46348</v>
      </c>
      <c r="C2421" s="4">
        <f t="shared" si="300"/>
        <v>2026</v>
      </c>
      <c r="D2421" s="5">
        <f t="shared" si="301"/>
        <v>4</v>
      </c>
      <c r="E2421" s="4">
        <f t="shared" si="302"/>
        <v>11</v>
      </c>
      <c r="F2421" s="3" t="str">
        <f t="shared" si="303"/>
        <v>Nov</v>
      </c>
      <c r="G2421" s="13" t="s">
        <v>6</v>
      </c>
      <c r="H2421" s="13" t="s">
        <v>43</v>
      </c>
      <c r="I2421" s="13" t="s">
        <v>19</v>
      </c>
      <c r="J2421" s="13" t="s">
        <v>13</v>
      </c>
      <c r="K2421" s="13" t="s">
        <v>4</v>
      </c>
      <c r="L2421" s="13" t="s">
        <v>26</v>
      </c>
      <c r="M2421" s="14">
        <v>1</v>
      </c>
      <c r="N2421" s="15">
        <v>39.94</v>
      </c>
      <c r="O2421" s="16">
        <v>0.1</v>
      </c>
      <c r="P2421" s="15">
        <v>16.89</v>
      </c>
      <c r="Q2421" s="15">
        <f t="shared" si="296"/>
        <v>35.945999999999998</v>
      </c>
      <c r="R2421" s="15">
        <f t="shared" si="297"/>
        <v>16.89</v>
      </c>
      <c r="S2421" s="15">
        <f t="shared" si="298"/>
        <v>19.055999999999997</v>
      </c>
      <c r="T2421" s="17">
        <f t="shared" si="299"/>
        <v>0.53012852612251704</v>
      </c>
      <c r="U2421" s="18">
        <v>1</v>
      </c>
    </row>
    <row r="2422" spans="1:21" ht="15.6" x14ac:dyDescent="0.3">
      <c r="A2422" s="2">
        <v>5065</v>
      </c>
      <c r="B2422" s="3">
        <v>46348</v>
      </c>
      <c r="C2422" s="4">
        <f t="shared" si="300"/>
        <v>2026</v>
      </c>
      <c r="D2422" s="5">
        <f t="shared" si="301"/>
        <v>4</v>
      </c>
      <c r="E2422" s="4">
        <f t="shared" si="302"/>
        <v>11</v>
      </c>
      <c r="F2422" s="3" t="str">
        <f t="shared" si="303"/>
        <v>Nov</v>
      </c>
      <c r="G2422" s="4" t="s">
        <v>20</v>
      </c>
      <c r="H2422" s="4" t="s">
        <v>33</v>
      </c>
      <c r="I2422" s="4" t="s">
        <v>2</v>
      </c>
      <c r="J2422" s="4" t="s">
        <v>13</v>
      </c>
      <c r="K2422" s="4" t="s">
        <v>14</v>
      </c>
      <c r="L2422" s="4" t="s">
        <v>48</v>
      </c>
      <c r="M2422" s="6">
        <v>2</v>
      </c>
      <c r="N2422" s="7">
        <v>166.15</v>
      </c>
      <c r="O2422" s="8">
        <v>0</v>
      </c>
      <c r="P2422" s="7">
        <v>86.42</v>
      </c>
      <c r="Q2422" s="7">
        <f t="shared" si="296"/>
        <v>332.3</v>
      </c>
      <c r="R2422" s="7">
        <f t="shared" si="297"/>
        <v>172.84</v>
      </c>
      <c r="S2422" s="7">
        <f t="shared" si="298"/>
        <v>159.46</v>
      </c>
      <c r="T2422" s="9">
        <f t="shared" si="299"/>
        <v>0.47986758952753539</v>
      </c>
      <c r="U2422" s="10">
        <v>1</v>
      </c>
    </row>
    <row r="2423" spans="1:21" ht="15.6" x14ac:dyDescent="0.3">
      <c r="A2423" s="11">
        <v>5146</v>
      </c>
      <c r="B2423" s="12">
        <v>46348</v>
      </c>
      <c r="C2423" s="4">
        <f t="shared" si="300"/>
        <v>2026</v>
      </c>
      <c r="D2423" s="5">
        <f t="shared" si="301"/>
        <v>4</v>
      </c>
      <c r="E2423" s="4">
        <f t="shared" si="302"/>
        <v>11</v>
      </c>
      <c r="F2423" s="3" t="str">
        <f t="shared" si="303"/>
        <v>Nov</v>
      </c>
      <c r="G2423" s="13" t="s">
        <v>6</v>
      </c>
      <c r="H2423" s="13" t="s">
        <v>27</v>
      </c>
      <c r="I2423" s="13" t="s">
        <v>2</v>
      </c>
      <c r="J2423" s="13" t="s">
        <v>13</v>
      </c>
      <c r="K2423" s="13" t="s">
        <v>34</v>
      </c>
      <c r="L2423" s="13" t="s">
        <v>42</v>
      </c>
      <c r="M2423" s="14">
        <v>1</v>
      </c>
      <c r="N2423" s="15">
        <v>35.79</v>
      </c>
      <c r="O2423" s="16">
        <v>0.1</v>
      </c>
      <c r="P2423" s="15">
        <v>14.17</v>
      </c>
      <c r="Q2423" s="15">
        <f t="shared" si="296"/>
        <v>32.210999999999999</v>
      </c>
      <c r="R2423" s="15">
        <f t="shared" si="297"/>
        <v>14.17</v>
      </c>
      <c r="S2423" s="15">
        <f t="shared" si="298"/>
        <v>18.040999999999997</v>
      </c>
      <c r="T2423" s="17">
        <f t="shared" si="299"/>
        <v>0.56008816863804278</v>
      </c>
      <c r="U2423" s="18">
        <v>1</v>
      </c>
    </row>
    <row r="2424" spans="1:21" ht="15.6" x14ac:dyDescent="0.3">
      <c r="A2424" s="2">
        <v>320</v>
      </c>
      <c r="B2424" s="3">
        <v>46349</v>
      </c>
      <c r="C2424" s="4">
        <f t="shared" si="300"/>
        <v>2026</v>
      </c>
      <c r="D2424" s="5">
        <f t="shared" si="301"/>
        <v>4</v>
      </c>
      <c r="E2424" s="4">
        <f t="shared" si="302"/>
        <v>11</v>
      </c>
      <c r="F2424" s="3" t="str">
        <f t="shared" si="303"/>
        <v>Nov</v>
      </c>
      <c r="G2424" s="4" t="s">
        <v>11</v>
      </c>
      <c r="H2424" s="4" t="s">
        <v>12</v>
      </c>
      <c r="I2424" s="4" t="s">
        <v>2</v>
      </c>
      <c r="J2424" s="4" t="s">
        <v>13</v>
      </c>
      <c r="K2424" s="4" t="s">
        <v>23</v>
      </c>
      <c r="L2424" s="4" t="s">
        <v>29</v>
      </c>
      <c r="M2424" s="6">
        <v>5</v>
      </c>
      <c r="N2424" s="7">
        <v>196.53</v>
      </c>
      <c r="O2424" s="8">
        <v>0.15</v>
      </c>
      <c r="P2424" s="7">
        <v>105.01</v>
      </c>
      <c r="Q2424" s="7">
        <f t="shared" si="296"/>
        <v>835.25249999999994</v>
      </c>
      <c r="R2424" s="7">
        <f t="shared" si="297"/>
        <v>525.05000000000007</v>
      </c>
      <c r="S2424" s="7">
        <f t="shared" si="298"/>
        <v>310.20249999999987</v>
      </c>
      <c r="T2424" s="9">
        <f t="shared" si="299"/>
        <v>0.37138769414039452</v>
      </c>
      <c r="U2424" s="10">
        <v>1</v>
      </c>
    </row>
    <row r="2425" spans="1:21" ht="15.6" x14ac:dyDescent="0.3">
      <c r="A2425" s="11">
        <v>1250</v>
      </c>
      <c r="B2425" s="12">
        <v>46349</v>
      </c>
      <c r="C2425" s="4">
        <f t="shared" si="300"/>
        <v>2026</v>
      </c>
      <c r="D2425" s="5">
        <f t="shared" si="301"/>
        <v>4</v>
      </c>
      <c r="E2425" s="4">
        <f t="shared" si="302"/>
        <v>11</v>
      </c>
      <c r="F2425" s="3" t="str">
        <f t="shared" si="303"/>
        <v>Nov</v>
      </c>
      <c r="G2425" s="13" t="s">
        <v>6</v>
      </c>
      <c r="H2425" s="13" t="s">
        <v>43</v>
      </c>
      <c r="I2425" s="13" t="s">
        <v>2</v>
      </c>
      <c r="J2425" s="13" t="s">
        <v>13</v>
      </c>
      <c r="K2425" s="13" t="s">
        <v>14</v>
      </c>
      <c r="L2425" s="13" t="s">
        <v>15</v>
      </c>
      <c r="M2425" s="14">
        <v>6</v>
      </c>
      <c r="N2425" s="15">
        <v>36.35</v>
      </c>
      <c r="O2425" s="16">
        <v>0</v>
      </c>
      <c r="P2425" s="15">
        <v>13.24</v>
      </c>
      <c r="Q2425" s="15">
        <f t="shared" si="296"/>
        <v>218.10000000000002</v>
      </c>
      <c r="R2425" s="15">
        <f t="shared" si="297"/>
        <v>79.44</v>
      </c>
      <c r="S2425" s="15">
        <f t="shared" si="298"/>
        <v>138.66000000000003</v>
      </c>
      <c r="T2425" s="17">
        <f t="shared" si="299"/>
        <v>0.63576341127922975</v>
      </c>
      <c r="U2425" s="18">
        <v>1</v>
      </c>
    </row>
    <row r="2426" spans="1:21" ht="15.6" x14ac:dyDescent="0.3">
      <c r="A2426" s="2">
        <v>2584</v>
      </c>
      <c r="B2426" s="3">
        <v>46349</v>
      </c>
      <c r="C2426" s="4">
        <f t="shared" si="300"/>
        <v>2026</v>
      </c>
      <c r="D2426" s="5">
        <f t="shared" si="301"/>
        <v>4</v>
      </c>
      <c r="E2426" s="4">
        <f t="shared" si="302"/>
        <v>11</v>
      </c>
      <c r="F2426" s="3" t="str">
        <f t="shared" si="303"/>
        <v>Nov</v>
      </c>
      <c r="G2426" s="4" t="s">
        <v>6</v>
      </c>
      <c r="H2426" s="4" t="s">
        <v>27</v>
      </c>
      <c r="I2426" s="4" t="s">
        <v>8</v>
      </c>
      <c r="J2426" s="4" t="s">
        <v>3</v>
      </c>
      <c r="K2426" s="4" t="s">
        <v>23</v>
      </c>
      <c r="L2426" s="4" t="s">
        <v>29</v>
      </c>
      <c r="M2426" s="6">
        <v>15</v>
      </c>
      <c r="N2426" s="7">
        <v>192.23</v>
      </c>
      <c r="O2426" s="8">
        <v>0.15</v>
      </c>
      <c r="P2426" s="7">
        <v>106.34</v>
      </c>
      <c r="Q2426" s="7">
        <f t="shared" si="296"/>
        <v>2450.9324999999999</v>
      </c>
      <c r="R2426" s="7">
        <f t="shared" si="297"/>
        <v>1595.1000000000001</v>
      </c>
      <c r="S2426" s="7">
        <f t="shared" si="298"/>
        <v>855.83249999999975</v>
      </c>
      <c r="T2426" s="9">
        <f t="shared" si="299"/>
        <v>0.34918648310387979</v>
      </c>
      <c r="U2426" s="10">
        <v>1</v>
      </c>
    </row>
    <row r="2427" spans="1:21" ht="15.6" x14ac:dyDescent="0.3">
      <c r="A2427" s="11">
        <v>2717</v>
      </c>
      <c r="B2427" s="12">
        <v>46349</v>
      </c>
      <c r="C2427" s="4">
        <f t="shared" si="300"/>
        <v>2026</v>
      </c>
      <c r="D2427" s="5">
        <f t="shared" si="301"/>
        <v>4</v>
      </c>
      <c r="E2427" s="4">
        <f t="shared" si="302"/>
        <v>11</v>
      </c>
      <c r="F2427" s="3" t="str">
        <f t="shared" si="303"/>
        <v>Nov</v>
      </c>
      <c r="G2427" s="13" t="s">
        <v>6</v>
      </c>
      <c r="H2427" s="13" t="s">
        <v>43</v>
      </c>
      <c r="I2427" s="13" t="s">
        <v>2</v>
      </c>
      <c r="J2427" s="13" t="s">
        <v>13</v>
      </c>
      <c r="K2427" s="13" t="s">
        <v>14</v>
      </c>
      <c r="L2427" s="13" t="s">
        <v>48</v>
      </c>
      <c r="M2427" s="14">
        <v>2</v>
      </c>
      <c r="N2427" s="15">
        <v>167.9</v>
      </c>
      <c r="O2427" s="16">
        <v>0.15</v>
      </c>
      <c r="P2427" s="15">
        <v>89.55</v>
      </c>
      <c r="Q2427" s="15">
        <f t="shared" si="296"/>
        <v>285.43</v>
      </c>
      <c r="R2427" s="15">
        <f t="shared" si="297"/>
        <v>179.1</v>
      </c>
      <c r="S2427" s="15">
        <f t="shared" si="298"/>
        <v>106.33000000000001</v>
      </c>
      <c r="T2427" s="17">
        <f t="shared" si="299"/>
        <v>0.37252566303471957</v>
      </c>
      <c r="U2427" s="18">
        <v>1</v>
      </c>
    </row>
    <row r="2428" spans="1:21" ht="15.6" x14ac:dyDescent="0.3">
      <c r="A2428" s="2">
        <v>2737</v>
      </c>
      <c r="B2428" s="3">
        <v>46349</v>
      </c>
      <c r="C2428" s="4">
        <f t="shared" si="300"/>
        <v>2026</v>
      </c>
      <c r="D2428" s="5">
        <f t="shared" si="301"/>
        <v>4</v>
      </c>
      <c r="E2428" s="4">
        <f t="shared" si="302"/>
        <v>11</v>
      </c>
      <c r="F2428" s="3" t="str">
        <f t="shared" si="303"/>
        <v>Nov</v>
      </c>
      <c r="G2428" s="4" t="s">
        <v>6</v>
      </c>
      <c r="H2428" s="4" t="s">
        <v>27</v>
      </c>
      <c r="I2428" s="4" t="s">
        <v>2</v>
      </c>
      <c r="J2428" s="4" t="s">
        <v>16</v>
      </c>
      <c r="K2428" s="4" t="s">
        <v>23</v>
      </c>
      <c r="L2428" s="4" t="s">
        <v>40</v>
      </c>
      <c r="M2428" s="6">
        <v>2</v>
      </c>
      <c r="N2428" s="7">
        <v>80.709999999999994</v>
      </c>
      <c r="O2428" s="8">
        <v>0.1</v>
      </c>
      <c r="P2428" s="7">
        <v>39.33</v>
      </c>
      <c r="Q2428" s="7">
        <f t="shared" si="296"/>
        <v>145.27799999999999</v>
      </c>
      <c r="R2428" s="7">
        <f t="shared" si="297"/>
        <v>78.66</v>
      </c>
      <c r="S2428" s="7">
        <f t="shared" si="298"/>
        <v>66.617999999999995</v>
      </c>
      <c r="T2428" s="9">
        <f t="shared" si="299"/>
        <v>0.45855532152149669</v>
      </c>
      <c r="U2428" s="10">
        <v>1</v>
      </c>
    </row>
    <row r="2429" spans="1:21" ht="15.6" x14ac:dyDescent="0.3">
      <c r="A2429" s="11">
        <v>3021</v>
      </c>
      <c r="B2429" s="12">
        <v>46349</v>
      </c>
      <c r="C2429" s="4">
        <f t="shared" si="300"/>
        <v>2026</v>
      </c>
      <c r="D2429" s="5">
        <f t="shared" si="301"/>
        <v>4</v>
      </c>
      <c r="E2429" s="4">
        <f t="shared" si="302"/>
        <v>11</v>
      </c>
      <c r="F2429" s="3" t="str">
        <f t="shared" si="303"/>
        <v>Nov</v>
      </c>
      <c r="G2429" s="13" t="s">
        <v>0</v>
      </c>
      <c r="H2429" s="13" t="s">
        <v>50</v>
      </c>
      <c r="I2429" s="13" t="s">
        <v>2</v>
      </c>
      <c r="J2429" s="13" t="s">
        <v>16</v>
      </c>
      <c r="K2429" s="13" t="s">
        <v>9</v>
      </c>
      <c r="L2429" s="13" t="s">
        <v>46</v>
      </c>
      <c r="M2429" s="14">
        <v>1</v>
      </c>
      <c r="N2429" s="15">
        <v>71.66</v>
      </c>
      <c r="O2429" s="16">
        <v>0.2</v>
      </c>
      <c r="P2429" s="15">
        <v>31.83</v>
      </c>
      <c r="Q2429" s="15">
        <f t="shared" si="296"/>
        <v>57.328000000000003</v>
      </c>
      <c r="R2429" s="15">
        <f t="shared" si="297"/>
        <v>31.83</v>
      </c>
      <c r="S2429" s="15">
        <f t="shared" si="298"/>
        <v>25.498000000000005</v>
      </c>
      <c r="T2429" s="17">
        <f t="shared" si="299"/>
        <v>0.44477393245883345</v>
      </c>
      <c r="U2429" s="18">
        <v>1</v>
      </c>
    </row>
    <row r="2430" spans="1:21" ht="15.6" x14ac:dyDescent="0.3">
      <c r="A2430" s="2">
        <v>5199</v>
      </c>
      <c r="B2430" s="3">
        <v>46349</v>
      </c>
      <c r="C2430" s="4">
        <f t="shared" si="300"/>
        <v>2026</v>
      </c>
      <c r="D2430" s="5">
        <f t="shared" si="301"/>
        <v>4</v>
      </c>
      <c r="E2430" s="4">
        <f t="shared" si="302"/>
        <v>11</v>
      </c>
      <c r="F2430" s="3" t="str">
        <f t="shared" si="303"/>
        <v>Nov</v>
      </c>
      <c r="G2430" s="4" t="s">
        <v>11</v>
      </c>
      <c r="H2430" s="4" t="s">
        <v>18</v>
      </c>
      <c r="I2430" s="4" t="s">
        <v>2</v>
      </c>
      <c r="J2430" s="4" t="s">
        <v>3</v>
      </c>
      <c r="K2430" s="4" t="s">
        <v>23</v>
      </c>
      <c r="L2430" s="4" t="s">
        <v>51</v>
      </c>
      <c r="M2430" s="6">
        <v>5</v>
      </c>
      <c r="N2430" s="7">
        <v>125.23</v>
      </c>
      <c r="O2430" s="8">
        <v>0.05</v>
      </c>
      <c r="P2430" s="7">
        <v>59.84</v>
      </c>
      <c r="Q2430" s="7">
        <f t="shared" si="296"/>
        <v>594.84249999999997</v>
      </c>
      <c r="R2430" s="7">
        <f t="shared" si="297"/>
        <v>299.20000000000005</v>
      </c>
      <c r="S2430" s="7">
        <f t="shared" si="298"/>
        <v>295.64249999999993</v>
      </c>
      <c r="T2430" s="9">
        <f t="shared" si="299"/>
        <v>0.49700971265503041</v>
      </c>
      <c r="U2430" s="10">
        <v>1</v>
      </c>
    </row>
    <row r="2431" spans="1:21" ht="15.6" x14ac:dyDescent="0.3">
      <c r="A2431" s="11">
        <v>1202</v>
      </c>
      <c r="B2431" s="12">
        <v>46350</v>
      </c>
      <c r="C2431" s="4">
        <f t="shared" si="300"/>
        <v>2026</v>
      </c>
      <c r="D2431" s="5">
        <f t="shared" si="301"/>
        <v>4</v>
      </c>
      <c r="E2431" s="4">
        <f t="shared" si="302"/>
        <v>11</v>
      </c>
      <c r="F2431" s="3" t="str">
        <f t="shared" si="303"/>
        <v>Nov</v>
      </c>
      <c r="G2431" s="13" t="s">
        <v>0</v>
      </c>
      <c r="H2431" s="13" t="s">
        <v>50</v>
      </c>
      <c r="I2431" s="13" t="s">
        <v>28</v>
      </c>
      <c r="J2431" s="13" t="s">
        <v>3</v>
      </c>
      <c r="K2431" s="13" t="s">
        <v>9</v>
      </c>
      <c r="L2431" s="13" t="s">
        <v>10</v>
      </c>
      <c r="M2431" s="14">
        <v>2</v>
      </c>
      <c r="N2431" s="15">
        <v>91.33</v>
      </c>
      <c r="O2431" s="16">
        <v>0.15</v>
      </c>
      <c r="P2431" s="15">
        <v>45.45</v>
      </c>
      <c r="Q2431" s="15">
        <f t="shared" si="296"/>
        <v>155.261</v>
      </c>
      <c r="R2431" s="15">
        <f t="shared" si="297"/>
        <v>90.9</v>
      </c>
      <c r="S2431" s="15">
        <f t="shared" si="298"/>
        <v>64.36099999999999</v>
      </c>
      <c r="T2431" s="17">
        <f t="shared" si="299"/>
        <v>0.41453423589954974</v>
      </c>
      <c r="U2431" s="18">
        <v>1</v>
      </c>
    </row>
    <row r="2432" spans="1:21" ht="15.6" x14ac:dyDescent="0.3">
      <c r="A2432" s="2">
        <v>1365</v>
      </c>
      <c r="B2432" s="3">
        <v>46350</v>
      </c>
      <c r="C2432" s="4">
        <f t="shared" si="300"/>
        <v>2026</v>
      </c>
      <c r="D2432" s="5">
        <f t="shared" si="301"/>
        <v>4</v>
      </c>
      <c r="E2432" s="4">
        <f t="shared" si="302"/>
        <v>11</v>
      </c>
      <c r="F2432" s="3" t="str">
        <f t="shared" si="303"/>
        <v>Nov</v>
      </c>
      <c r="G2432" s="4" t="s">
        <v>0</v>
      </c>
      <c r="H2432" s="4" t="s">
        <v>1</v>
      </c>
      <c r="I2432" s="4" t="s">
        <v>28</v>
      </c>
      <c r="J2432" s="4" t="s">
        <v>13</v>
      </c>
      <c r="K2432" s="4" t="s">
        <v>9</v>
      </c>
      <c r="L2432" s="4" t="s">
        <v>37</v>
      </c>
      <c r="M2432" s="6">
        <v>4</v>
      </c>
      <c r="N2432" s="7">
        <v>155.91</v>
      </c>
      <c r="O2432" s="8">
        <v>0</v>
      </c>
      <c r="P2432" s="7">
        <v>79.91</v>
      </c>
      <c r="Q2432" s="7">
        <f t="shared" si="296"/>
        <v>623.64</v>
      </c>
      <c r="R2432" s="7">
        <f t="shared" si="297"/>
        <v>319.64</v>
      </c>
      <c r="S2432" s="7">
        <f t="shared" si="298"/>
        <v>304</v>
      </c>
      <c r="T2432" s="9">
        <f t="shared" si="299"/>
        <v>0.48746071451478418</v>
      </c>
      <c r="U2432" s="10">
        <v>1</v>
      </c>
    </row>
    <row r="2433" spans="1:21" ht="15.6" x14ac:dyDescent="0.3">
      <c r="A2433" s="11">
        <v>2575</v>
      </c>
      <c r="B2433" s="12">
        <v>46350</v>
      </c>
      <c r="C2433" s="4">
        <f t="shared" si="300"/>
        <v>2026</v>
      </c>
      <c r="D2433" s="5">
        <f t="shared" si="301"/>
        <v>4</v>
      </c>
      <c r="E2433" s="4">
        <f t="shared" si="302"/>
        <v>11</v>
      </c>
      <c r="F2433" s="3" t="str">
        <f t="shared" si="303"/>
        <v>Nov</v>
      </c>
      <c r="G2433" s="13" t="s">
        <v>11</v>
      </c>
      <c r="H2433" s="13" t="s">
        <v>39</v>
      </c>
      <c r="I2433" s="13" t="s">
        <v>19</v>
      </c>
      <c r="J2433" s="13" t="s">
        <v>3</v>
      </c>
      <c r="K2433" s="13" t="s">
        <v>34</v>
      </c>
      <c r="L2433" s="13" t="s">
        <v>35</v>
      </c>
      <c r="M2433" s="14">
        <v>1</v>
      </c>
      <c r="N2433" s="15">
        <v>39.42</v>
      </c>
      <c r="O2433" s="16">
        <v>0</v>
      </c>
      <c r="P2433" s="15">
        <v>14.63</v>
      </c>
      <c r="Q2433" s="15">
        <f t="shared" si="296"/>
        <v>39.42</v>
      </c>
      <c r="R2433" s="15">
        <f t="shared" si="297"/>
        <v>14.63</v>
      </c>
      <c r="S2433" s="15">
        <f t="shared" si="298"/>
        <v>24.79</v>
      </c>
      <c r="T2433" s="17">
        <f t="shared" si="299"/>
        <v>0.62886859462201927</v>
      </c>
      <c r="U2433" s="18">
        <v>1</v>
      </c>
    </row>
    <row r="2434" spans="1:21" ht="15.6" x14ac:dyDescent="0.3">
      <c r="A2434" s="2">
        <v>2673</v>
      </c>
      <c r="B2434" s="3">
        <v>46350</v>
      </c>
      <c r="C2434" s="4">
        <f t="shared" si="300"/>
        <v>2026</v>
      </c>
      <c r="D2434" s="5">
        <f t="shared" si="301"/>
        <v>4</v>
      </c>
      <c r="E2434" s="4">
        <f t="shared" si="302"/>
        <v>11</v>
      </c>
      <c r="F2434" s="3" t="str">
        <f t="shared" si="303"/>
        <v>Nov</v>
      </c>
      <c r="G2434" s="4" t="s">
        <v>11</v>
      </c>
      <c r="H2434" s="4" t="s">
        <v>12</v>
      </c>
      <c r="I2434" s="4" t="s">
        <v>2</v>
      </c>
      <c r="J2434" s="4" t="s">
        <v>3</v>
      </c>
      <c r="K2434" s="4" t="s">
        <v>4</v>
      </c>
      <c r="L2434" s="4" t="s">
        <v>22</v>
      </c>
      <c r="M2434" s="6">
        <v>2</v>
      </c>
      <c r="N2434" s="7">
        <v>51.56</v>
      </c>
      <c r="O2434" s="8">
        <v>0.05</v>
      </c>
      <c r="P2434" s="7">
        <v>22.7</v>
      </c>
      <c r="Q2434" s="7">
        <f t="shared" ref="Q2434:Q2497" si="304">M2434*N2434*(1-O2434)</f>
        <v>97.963999999999999</v>
      </c>
      <c r="R2434" s="7">
        <f t="shared" ref="R2434:R2497" si="305">M2434*P2434</f>
        <v>45.4</v>
      </c>
      <c r="S2434" s="7">
        <f t="shared" ref="S2434:S2497" si="306">Q2434-R2434</f>
        <v>52.564</v>
      </c>
      <c r="T2434" s="9">
        <f t="shared" ref="T2434:T2497" si="307">IFERROR(S2434/Q2434,0)</f>
        <v>0.5365644522477645</v>
      </c>
      <c r="U2434" s="10">
        <v>1</v>
      </c>
    </row>
    <row r="2435" spans="1:21" ht="15.6" x14ac:dyDescent="0.3">
      <c r="A2435" s="11">
        <v>4145</v>
      </c>
      <c r="B2435" s="12">
        <v>46350</v>
      </c>
      <c r="C2435" s="4">
        <f t="shared" ref="C2435:C2498" si="308">YEAR(B2435)</f>
        <v>2026</v>
      </c>
      <c r="D2435" s="5">
        <f t="shared" ref="D2435:D2498" si="309">ROUNDUP(MONTH(B2435)/3,0)</f>
        <v>4</v>
      </c>
      <c r="E2435" s="4">
        <f t="shared" ref="E2435:E2498" si="310">MONTH(B2435)</f>
        <v>11</v>
      </c>
      <c r="F2435" s="3" t="str">
        <f t="shared" ref="F2435:F2498" si="311">TEXT(B2435,"MMM")</f>
        <v>Nov</v>
      </c>
      <c r="G2435" s="13" t="s">
        <v>0</v>
      </c>
      <c r="H2435" s="13" t="s">
        <v>1</v>
      </c>
      <c r="I2435" s="13" t="s">
        <v>2</v>
      </c>
      <c r="J2435" s="13" t="s">
        <v>3</v>
      </c>
      <c r="K2435" s="13" t="s">
        <v>23</v>
      </c>
      <c r="L2435" s="13" t="s">
        <v>51</v>
      </c>
      <c r="M2435" s="14">
        <v>1</v>
      </c>
      <c r="N2435" s="15">
        <v>120.49</v>
      </c>
      <c r="O2435" s="16">
        <v>0.15</v>
      </c>
      <c r="P2435" s="15">
        <v>61.22</v>
      </c>
      <c r="Q2435" s="15">
        <f t="shared" si="304"/>
        <v>102.4165</v>
      </c>
      <c r="R2435" s="15">
        <f t="shared" si="305"/>
        <v>61.22</v>
      </c>
      <c r="S2435" s="15">
        <f t="shared" si="306"/>
        <v>41.1965</v>
      </c>
      <c r="T2435" s="17">
        <f t="shared" si="307"/>
        <v>0.40224475548373556</v>
      </c>
      <c r="U2435" s="18">
        <v>1</v>
      </c>
    </row>
    <row r="2436" spans="1:21" ht="15.6" x14ac:dyDescent="0.3">
      <c r="A2436" s="2">
        <v>4610</v>
      </c>
      <c r="B2436" s="3">
        <v>46350</v>
      </c>
      <c r="C2436" s="4">
        <f t="shared" si="308"/>
        <v>2026</v>
      </c>
      <c r="D2436" s="5">
        <f t="shared" si="309"/>
        <v>4</v>
      </c>
      <c r="E2436" s="4">
        <f t="shared" si="310"/>
        <v>11</v>
      </c>
      <c r="F2436" s="3" t="str">
        <f t="shared" si="311"/>
        <v>Nov</v>
      </c>
      <c r="G2436" s="4" t="s">
        <v>11</v>
      </c>
      <c r="H2436" s="4" t="s">
        <v>52</v>
      </c>
      <c r="I2436" s="4" t="s">
        <v>19</v>
      </c>
      <c r="J2436" s="4" t="s">
        <v>3</v>
      </c>
      <c r="K2436" s="4" t="s">
        <v>9</v>
      </c>
      <c r="L2436" s="4" t="s">
        <v>37</v>
      </c>
      <c r="M2436" s="6">
        <v>2</v>
      </c>
      <c r="N2436" s="7">
        <v>153.96</v>
      </c>
      <c r="O2436" s="8">
        <v>0</v>
      </c>
      <c r="P2436" s="7">
        <v>79.33</v>
      </c>
      <c r="Q2436" s="7">
        <f t="shared" si="304"/>
        <v>307.92</v>
      </c>
      <c r="R2436" s="7">
        <f t="shared" si="305"/>
        <v>158.66</v>
      </c>
      <c r="S2436" s="7">
        <f t="shared" si="306"/>
        <v>149.26000000000002</v>
      </c>
      <c r="T2436" s="9">
        <f t="shared" si="307"/>
        <v>0.48473629514159527</v>
      </c>
      <c r="U2436" s="10">
        <v>1</v>
      </c>
    </row>
    <row r="2437" spans="1:21" ht="15.6" x14ac:dyDescent="0.3">
      <c r="A2437" s="11">
        <v>4721</v>
      </c>
      <c r="B2437" s="12">
        <v>46350</v>
      </c>
      <c r="C2437" s="4">
        <f t="shared" si="308"/>
        <v>2026</v>
      </c>
      <c r="D2437" s="5">
        <f t="shared" si="309"/>
        <v>4</v>
      </c>
      <c r="E2437" s="4">
        <f t="shared" si="310"/>
        <v>11</v>
      </c>
      <c r="F2437" s="3" t="str">
        <f t="shared" si="311"/>
        <v>Nov</v>
      </c>
      <c r="G2437" s="13" t="s">
        <v>11</v>
      </c>
      <c r="H2437" s="13" t="s">
        <v>52</v>
      </c>
      <c r="I2437" s="13" t="s">
        <v>19</v>
      </c>
      <c r="J2437" s="13" t="s">
        <v>13</v>
      </c>
      <c r="K2437" s="13" t="s">
        <v>4</v>
      </c>
      <c r="L2437" s="13" t="s">
        <v>26</v>
      </c>
      <c r="M2437" s="14">
        <v>1</v>
      </c>
      <c r="N2437" s="15">
        <v>39.85</v>
      </c>
      <c r="O2437" s="16">
        <v>0</v>
      </c>
      <c r="P2437" s="15">
        <v>16.3</v>
      </c>
      <c r="Q2437" s="15">
        <f t="shared" si="304"/>
        <v>39.85</v>
      </c>
      <c r="R2437" s="15">
        <f t="shared" si="305"/>
        <v>16.3</v>
      </c>
      <c r="S2437" s="15">
        <f t="shared" si="306"/>
        <v>23.55</v>
      </c>
      <c r="T2437" s="17">
        <f t="shared" si="307"/>
        <v>0.59096612296110418</v>
      </c>
      <c r="U2437" s="18">
        <v>1</v>
      </c>
    </row>
    <row r="2438" spans="1:21" ht="15.6" x14ac:dyDescent="0.3">
      <c r="A2438" s="2">
        <v>324</v>
      </c>
      <c r="B2438" s="3">
        <v>46351</v>
      </c>
      <c r="C2438" s="4">
        <f t="shared" si="308"/>
        <v>2026</v>
      </c>
      <c r="D2438" s="5">
        <f t="shared" si="309"/>
        <v>4</v>
      </c>
      <c r="E2438" s="4">
        <f t="shared" si="310"/>
        <v>11</v>
      </c>
      <c r="F2438" s="3" t="str">
        <f t="shared" si="311"/>
        <v>Nov</v>
      </c>
      <c r="G2438" s="4" t="s">
        <v>20</v>
      </c>
      <c r="H2438" s="4" t="s">
        <v>47</v>
      </c>
      <c r="I2438" s="4" t="s">
        <v>28</v>
      </c>
      <c r="J2438" s="4" t="s">
        <v>3</v>
      </c>
      <c r="K2438" s="4" t="s">
        <v>4</v>
      </c>
      <c r="L2438" s="4" t="s">
        <v>30</v>
      </c>
      <c r="M2438" s="6">
        <v>2</v>
      </c>
      <c r="N2438" s="7">
        <v>103.88</v>
      </c>
      <c r="O2438" s="8">
        <v>0.15</v>
      </c>
      <c r="P2438" s="7">
        <v>49.26</v>
      </c>
      <c r="Q2438" s="7">
        <f t="shared" si="304"/>
        <v>176.59599999999998</v>
      </c>
      <c r="R2438" s="7">
        <f t="shared" si="305"/>
        <v>98.52</v>
      </c>
      <c r="S2438" s="7">
        <f t="shared" si="306"/>
        <v>78.075999999999979</v>
      </c>
      <c r="T2438" s="9">
        <f t="shared" si="307"/>
        <v>0.44211646922920106</v>
      </c>
      <c r="U2438" s="10">
        <v>1</v>
      </c>
    </row>
    <row r="2439" spans="1:21" ht="15.6" x14ac:dyDescent="0.3">
      <c r="A2439" s="11">
        <v>559</v>
      </c>
      <c r="B2439" s="12">
        <v>46351</v>
      </c>
      <c r="C2439" s="4">
        <f t="shared" si="308"/>
        <v>2026</v>
      </c>
      <c r="D2439" s="5">
        <f t="shared" si="309"/>
        <v>4</v>
      </c>
      <c r="E2439" s="4">
        <f t="shared" si="310"/>
        <v>11</v>
      </c>
      <c r="F2439" s="3" t="str">
        <f t="shared" si="311"/>
        <v>Nov</v>
      </c>
      <c r="G2439" s="13" t="s">
        <v>20</v>
      </c>
      <c r="H2439" s="13" t="s">
        <v>31</v>
      </c>
      <c r="I2439" s="13" t="s">
        <v>2</v>
      </c>
      <c r="J2439" s="13" t="s">
        <v>3</v>
      </c>
      <c r="K2439" s="13" t="s">
        <v>14</v>
      </c>
      <c r="L2439" s="13" t="s">
        <v>44</v>
      </c>
      <c r="M2439" s="14">
        <v>2</v>
      </c>
      <c r="N2439" s="15">
        <v>134.19</v>
      </c>
      <c r="O2439" s="16">
        <v>0.1</v>
      </c>
      <c r="P2439" s="15">
        <v>65.39</v>
      </c>
      <c r="Q2439" s="15">
        <f t="shared" si="304"/>
        <v>241.542</v>
      </c>
      <c r="R2439" s="15">
        <f t="shared" si="305"/>
        <v>130.78</v>
      </c>
      <c r="S2439" s="15">
        <f t="shared" si="306"/>
        <v>110.762</v>
      </c>
      <c r="T2439" s="17">
        <f t="shared" si="307"/>
        <v>0.45856207202060095</v>
      </c>
      <c r="U2439" s="18">
        <v>1</v>
      </c>
    </row>
    <row r="2440" spans="1:21" ht="15.6" x14ac:dyDescent="0.3">
      <c r="A2440" s="2">
        <v>1108</v>
      </c>
      <c r="B2440" s="3">
        <v>46351</v>
      </c>
      <c r="C2440" s="4">
        <f t="shared" si="308"/>
        <v>2026</v>
      </c>
      <c r="D2440" s="5">
        <f t="shared" si="309"/>
        <v>4</v>
      </c>
      <c r="E2440" s="4">
        <f t="shared" si="310"/>
        <v>11</v>
      </c>
      <c r="F2440" s="3" t="str">
        <f t="shared" si="311"/>
        <v>Nov</v>
      </c>
      <c r="G2440" s="4" t="s">
        <v>6</v>
      </c>
      <c r="H2440" s="4" t="s">
        <v>7</v>
      </c>
      <c r="I2440" s="4" t="s">
        <v>28</v>
      </c>
      <c r="J2440" s="4" t="s">
        <v>13</v>
      </c>
      <c r="K2440" s="4" t="s">
        <v>14</v>
      </c>
      <c r="L2440" s="4" t="s">
        <v>15</v>
      </c>
      <c r="M2440" s="6">
        <v>1</v>
      </c>
      <c r="N2440" s="7">
        <v>37.06</v>
      </c>
      <c r="O2440" s="8">
        <v>0.1</v>
      </c>
      <c r="P2440" s="7">
        <v>13.18</v>
      </c>
      <c r="Q2440" s="7">
        <f t="shared" si="304"/>
        <v>33.354000000000006</v>
      </c>
      <c r="R2440" s="7">
        <f t="shared" si="305"/>
        <v>13.18</v>
      </c>
      <c r="S2440" s="7">
        <f t="shared" si="306"/>
        <v>20.174000000000007</v>
      </c>
      <c r="T2440" s="9">
        <f t="shared" si="307"/>
        <v>0.6048449961024166</v>
      </c>
      <c r="U2440" s="10">
        <v>1</v>
      </c>
    </row>
    <row r="2441" spans="1:21" ht="15.6" x14ac:dyDescent="0.3">
      <c r="A2441" s="11">
        <v>1344</v>
      </c>
      <c r="B2441" s="12">
        <v>46351</v>
      </c>
      <c r="C2441" s="4">
        <f t="shared" si="308"/>
        <v>2026</v>
      </c>
      <c r="D2441" s="5">
        <f t="shared" si="309"/>
        <v>4</v>
      </c>
      <c r="E2441" s="4">
        <f t="shared" si="310"/>
        <v>11</v>
      </c>
      <c r="F2441" s="3" t="str">
        <f t="shared" si="311"/>
        <v>Nov</v>
      </c>
      <c r="G2441" s="13" t="s">
        <v>11</v>
      </c>
      <c r="H2441" s="13" t="s">
        <v>39</v>
      </c>
      <c r="I2441" s="13" t="s">
        <v>2</v>
      </c>
      <c r="J2441" s="13" t="s">
        <v>13</v>
      </c>
      <c r="K2441" s="13" t="s">
        <v>14</v>
      </c>
      <c r="L2441" s="13" t="s">
        <v>44</v>
      </c>
      <c r="M2441" s="14">
        <v>4</v>
      </c>
      <c r="N2441" s="15">
        <v>135.21</v>
      </c>
      <c r="O2441" s="16">
        <v>0.05</v>
      </c>
      <c r="P2441" s="15">
        <v>68.64</v>
      </c>
      <c r="Q2441" s="15">
        <f t="shared" si="304"/>
        <v>513.798</v>
      </c>
      <c r="R2441" s="15">
        <f t="shared" si="305"/>
        <v>274.56</v>
      </c>
      <c r="S2441" s="15">
        <f t="shared" si="306"/>
        <v>239.238</v>
      </c>
      <c r="T2441" s="17">
        <f t="shared" si="307"/>
        <v>0.46562656919645462</v>
      </c>
      <c r="U2441" s="18">
        <v>1</v>
      </c>
    </row>
    <row r="2442" spans="1:21" ht="15.6" x14ac:dyDescent="0.3">
      <c r="A2442" s="2">
        <v>1922</v>
      </c>
      <c r="B2442" s="3">
        <v>46351</v>
      </c>
      <c r="C2442" s="4">
        <f t="shared" si="308"/>
        <v>2026</v>
      </c>
      <c r="D2442" s="5">
        <f t="shared" si="309"/>
        <v>4</v>
      </c>
      <c r="E2442" s="4">
        <f t="shared" si="310"/>
        <v>11</v>
      </c>
      <c r="F2442" s="3" t="str">
        <f t="shared" si="311"/>
        <v>Nov</v>
      </c>
      <c r="G2442" s="4" t="s">
        <v>0</v>
      </c>
      <c r="H2442" s="4" t="s">
        <v>36</v>
      </c>
      <c r="I2442" s="4" t="s">
        <v>28</v>
      </c>
      <c r="J2442" s="4" t="s">
        <v>3</v>
      </c>
      <c r="K2442" s="4" t="s">
        <v>9</v>
      </c>
      <c r="L2442" s="4" t="s">
        <v>17</v>
      </c>
      <c r="M2442" s="6">
        <v>2</v>
      </c>
      <c r="N2442" s="7">
        <v>145.77000000000001</v>
      </c>
      <c r="O2442" s="8">
        <v>0.1</v>
      </c>
      <c r="P2442" s="7">
        <v>78.14</v>
      </c>
      <c r="Q2442" s="7">
        <f t="shared" si="304"/>
        <v>262.38600000000002</v>
      </c>
      <c r="R2442" s="7">
        <f t="shared" si="305"/>
        <v>156.28</v>
      </c>
      <c r="S2442" s="7">
        <f t="shared" si="306"/>
        <v>106.10600000000002</v>
      </c>
      <c r="T2442" s="9">
        <f t="shared" si="307"/>
        <v>0.40438895367893107</v>
      </c>
      <c r="U2442" s="10">
        <v>1</v>
      </c>
    </row>
    <row r="2443" spans="1:21" ht="15.6" x14ac:dyDescent="0.3">
      <c r="A2443" s="11">
        <v>2343</v>
      </c>
      <c r="B2443" s="12">
        <v>46351</v>
      </c>
      <c r="C2443" s="4">
        <f t="shared" si="308"/>
        <v>2026</v>
      </c>
      <c r="D2443" s="5">
        <f t="shared" si="309"/>
        <v>4</v>
      </c>
      <c r="E2443" s="4">
        <f t="shared" si="310"/>
        <v>11</v>
      </c>
      <c r="F2443" s="3" t="str">
        <f t="shared" si="311"/>
        <v>Nov</v>
      </c>
      <c r="G2443" s="13" t="s">
        <v>0</v>
      </c>
      <c r="H2443" s="13" t="s">
        <v>50</v>
      </c>
      <c r="I2443" s="13" t="s">
        <v>19</v>
      </c>
      <c r="J2443" s="13" t="s">
        <v>13</v>
      </c>
      <c r="K2443" s="13" t="s">
        <v>23</v>
      </c>
      <c r="L2443" s="13" t="s">
        <v>51</v>
      </c>
      <c r="M2443" s="14">
        <v>1</v>
      </c>
      <c r="N2443" s="15">
        <v>121.53</v>
      </c>
      <c r="O2443" s="16">
        <v>0.15</v>
      </c>
      <c r="P2443" s="15">
        <v>62.14</v>
      </c>
      <c r="Q2443" s="15">
        <f t="shared" si="304"/>
        <v>103.3005</v>
      </c>
      <c r="R2443" s="15">
        <f t="shared" si="305"/>
        <v>62.14</v>
      </c>
      <c r="S2443" s="15">
        <f t="shared" si="306"/>
        <v>41.160499999999999</v>
      </c>
      <c r="T2443" s="17">
        <f t="shared" si="307"/>
        <v>0.39845402490791426</v>
      </c>
      <c r="U2443" s="18">
        <v>1</v>
      </c>
    </row>
    <row r="2444" spans="1:21" ht="15.6" x14ac:dyDescent="0.3">
      <c r="A2444" s="2">
        <v>2466</v>
      </c>
      <c r="B2444" s="3">
        <v>46351</v>
      </c>
      <c r="C2444" s="4">
        <f t="shared" si="308"/>
        <v>2026</v>
      </c>
      <c r="D2444" s="5">
        <f t="shared" si="309"/>
        <v>4</v>
      </c>
      <c r="E2444" s="4">
        <f t="shared" si="310"/>
        <v>11</v>
      </c>
      <c r="F2444" s="3" t="str">
        <f t="shared" si="311"/>
        <v>Nov</v>
      </c>
      <c r="G2444" s="4" t="s">
        <v>11</v>
      </c>
      <c r="H2444" s="4" t="s">
        <v>12</v>
      </c>
      <c r="I2444" s="4" t="s">
        <v>2</v>
      </c>
      <c r="J2444" s="4" t="s">
        <v>16</v>
      </c>
      <c r="K2444" s="4" t="s">
        <v>4</v>
      </c>
      <c r="L2444" s="4" t="s">
        <v>26</v>
      </c>
      <c r="M2444" s="6">
        <v>2</v>
      </c>
      <c r="N2444" s="7">
        <v>40.51</v>
      </c>
      <c r="O2444" s="8">
        <v>0.05</v>
      </c>
      <c r="P2444" s="7">
        <v>16.45</v>
      </c>
      <c r="Q2444" s="7">
        <f t="shared" si="304"/>
        <v>76.968999999999994</v>
      </c>
      <c r="R2444" s="7">
        <f t="shared" si="305"/>
        <v>32.9</v>
      </c>
      <c r="S2444" s="7">
        <f t="shared" si="306"/>
        <v>44.068999999999996</v>
      </c>
      <c r="T2444" s="9">
        <f t="shared" si="307"/>
        <v>0.5725551845548208</v>
      </c>
      <c r="U2444" s="10">
        <v>1</v>
      </c>
    </row>
    <row r="2445" spans="1:21" ht="15.6" x14ac:dyDescent="0.3">
      <c r="A2445" s="11">
        <v>2647</v>
      </c>
      <c r="B2445" s="12">
        <v>46351</v>
      </c>
      <c r="C2445" s="4">
        <f t="shared" si="308"/>
        <v>2026</v>
      </c>
      <c r="D2445" s="5">
        <f t="shared" si="309"/>
        <v>4</v>
      </c>
      <c r="E2445" s="4">
        <f t="shared" si="310"/>
        <v>11</v>
      </c>
      <c r="F2445" s="3" t="str">
        <f t="shared" si="311"/>
        <v>Nov</v>
      </c>
      <c r="G2445" s="13" t="s">
        <v>11</v>
      </c>
      <c r="H2445" s="13" t="s">
        <v>25</v>
      </c>
      <c r="I2445" s="13" t="s">
        <v>2</v>
      </c>
      <c r="J2445" s="13" t="s">
        <v>13</v>
      </c>
      <c r="K2445" s="13" t="s">
        <v>9</v>
      </c>
      <c r="L2445" s="13" t="s">
        <v>46</v>
      </c>
      <c r="M2445" s="14">
        <v>1</v>
      </c>
      <c r="N2445" s="15">
        <v>70.099999999999994</v>
      </c>
      <c r="O2445" s="16">
        <v>0.15</v>
      </c>
      <c r="P2445" s="15">
        <v>32.28</v>
      </c>
      <c r="Q2445" s="15">
        <f t="shared" si="304"/>
        <v>59.584999999999994</v>
      </c>
      <c r="R2445" s="15">
        <f t="shared" si="305"/>
        <v>32.28</v>
      </c>
      <c r="S2445" s="15">
        <f t="shared" si="306"/>
        <v>27.304999999999993</v>
      </c>
      <c r="T2445" s="17">
        <f t="shared" si="307"/>
        <v>0.45825291600234952</v>
      </c>
      <c r="U2445" s="18">
        <v>1</v>
      </c>
    </row>
    <row r="2446" spans="1:21" ht="15.6" x14ac:dyDescent="0.3">
      <c r="A2446" s="2">
        <v>2958</v>
      </c>
      <c r="B2446" s="3">
        <v>46351</v>
      </c>
      <c r="C2446" s="4">
        <f t="shared" si="308"/>
        <v>2026</v>
      </c>
      <c r="D2446" s="5">
        <f t="shared" si="309"/>
        <v>4</v>
      </c>
      <c r="E2446" s="4">
        <f t="shared" si="310"/>
        <v>11</v>
      </c>
      <c r="F2446" s="3" t="str">
        <f t="shared" si="311"/>
        <v>Nov</v>
      </c>
      <c r="G2446" s="4" t="s">
        <v>6</v>
      </c>
      <c r="H2446" s="4" t="s">
        <v>43</v>
      </c>
      <c r="I2446" s="4" t="s">
        <v>28</v>
      </c>
      <c r="J2446" s="4" t="s">
        <v>13</v>
      </c>
      <c r="K2446" s="4" t="s">
        <v>9</v>
      </c>
      <c r="L2446" s="4" t="s">
        <v>17</v>
      </c>
      <c r="M2446" s="6">
        <v>1</v>
      </c>
      <c r="N2446" s="7">
        <v>144.25</v>
      </c>
      <c r="O2446" s="8">
        <v>0.1</v>
      </c>
      <c r="P2446" s="7">
        <v>79.55</v>
      </c>
      <c r="Q2446" s="7">
        <f t="shared" si="304"/>
        <v>129.82500000000002</v>
      </c>
      <c r="R2446" s="7">
        <f t="shared" si="305"/>
        <v>79.55</v>
      </c>
      <c r="S2446" s="7">
        <f t="shared" si="306"/>
        <v>50.27500000000002</v>
      </c>
      <c r="T2446" s="9">
        <f t="shared" si="307"/>
        <v>0.38725207009435791</v>
      </c>
      <c r="U2446" s="10">
        <v>1</v>
      </c>
    </row>
    <row r="2447" spans="1:21" ht="15.6" x14ac:dyDescent="0.3">
      <c r="A2447" s="11">
        <v>3527</v>
      </c>
      <c r="B2447" s="12">
        <v>46351</v>
      </c>
      <c r="C2447" s="4">
        <f t="shared" si="308"/>
        <v>2026</v>
      </c>
      <c r="D2447" s="5">
        <f t="shared" si="309"/>
        <v>4</v>
      </c>
      <c r="E2447" s="4">
        <f t="shared" si="310"/>
        <v>11</v>
      </c>
      <c r="F2447" s="3" t="str">
        <f t="shared" si="311"/>
        <v>Nov</v>
      </c>
      <c r="G2447" s="13" t="s">
        <v>6</v>
      </c>
      <c r="H2447" s="13" t="s">
        <v>27</v>
      </c>
      <c r="I2447" s="13" t="s">
        <v>28</v>
      </c>
      <c r="J2447" s="13" t="s">
        <v>3</v>
      </c>
      <c r="K2447" s="13" t="s">
        <v>9</v>
      </c>
      <c r="L2447" s="13" t="s">
        <v>17</v>
      </c>
      <c r="M2447" s="14">
        <v>4</v>
      </c>
      <c r="N2447" s="15">
        <v>146.19</v>
      </c>
      <c r="O2447" s="16">
        <v>0.1</v>
      </c>
      <c r="P2447" s="15">
        <v>79.569999999999993</v>
      </c>
      <c r="Q2447" s="15">
        <f t="shared" si="304"/>
        <v>526.28399999999999</v>
      </c>
      <c r="R2447" s="15">
        <f t="shared" si="305"/>
        <v>318.27999999999997</v>
      </c>
      <c r="S2447" s="15">
        <f t="shared" si="306"/>
        <v>208.00400000000002</v>
      </c>
      <c r="T2447" s="17">
        <f t="shared" si="307"/>
        <v>0.39523147198090769</v>
      </c>
      <c r="U2447" s="18">
        <v>1</v>
      </c>
    </row>
    <row r="2448" spans="1:21" ht="15.6" x14ac:dyDescent="0.3">
      <c r="A2448" s="2">
        <v>3729</v>
      </c>
      <c r="B2448" s="3">
        <v>46351</v>
      </c>
      <c r="C2448" s="4">
        <f t="shared" si="308"/>
        <v>2026</v>
      </c>
      <c r="D2448" s="5">
        <f t="shared" si="309"/>
        <v>4</v>
      </c>
      <c r="E2448" s="4">
        <f t="shared" si="310"/>
        <v>11</v>
      </c>
      <c r="F2448" s="3" t="str">
        <f t="shared" si="311"/>
        <v>Nov</v>
      </c>
      <c r="G2448" s="4" t="s">
        <v>0</v>
      </c>
      <c r="H2448" s="4" t="s">
        <v>36</v>
      </c>
      <c r="I2448" s="4" t="s">
        <v>2</v>
      </c>
      <c r="J2448" s="4" t="s">
        <v>13</v>
      </c>
      <c r="K2448" s="4" t="s">
        <v>23</v>
      </c>
      <c r="L2448" s="4" t="s">
        <v>40</v>
      </c>
      <c r="M2448" s="6">
        <v>1</v>
      </c>
      <c r="N2448" s="7">
        <v>81.89</v>
      </c>
      <c r="O2448" s="8">
        <v>0.05</v>
      </c>
      <c r="P2448" s="7">
        <v>38.33</v>
      </c>
      <c r="Q2448" s="7">
        <f t="shared" si="304"/>
        <v>77.79549999999999</v>
      </c>
      <c r="R2448" s="7">
        <f t="shared" si="305"/>
        <v>38.33</v>
      </c>
      <c r="S2448" s="7">
        <f t="shared" si="306"/>
        <v>39.465499999999992</v>
      </c>
      <c r="T2448" s="9">
        <f t="shared" si="307"/>
        <v>0.50729797996028048</v>
      </c>
      <c r="U2448" s="10">
        <v>1</v>
      </c>
    </row>
    <row r="2449" spans="1:21" ht="15.6" x14ac:dyDescent="0.3">
      <c r="A2449" s="11">
        <v>4961</v>
      </c>
      <c r="B2449" s="12">
        <v>46351</v>
      </c>
      <c r="C2449" s="4">
        <f t="shared" si="308"/>
        <v>2026</v>
      </c>
      <c r="D2449" s="5">
        <f t="shared" si="309"/>
        <v>4</v>
      </c>
      <c r="E2449" s="4">
        <f t="shared" si="310"/>
        <v>11</v>
      </c>
      <c r="F2449" s="3" t="str">
        <f t="shared" si="311"/>
        <v>Nov</v>
      </c>
      <c r="G2449" s="13" t="s">
        <v>11</v>
      </c>
      <c r="H2449" s="13" t="s">
        <v>12</v>
      </c>
      <c r="I2449" s="13" t="s">
        <v>19</v>
      </c>
      <c r="J2449" s="13" t="s">
        <v>13</v>
      </c>
      <c r="K2449" s="13" t="s">
        <v>23</v>
      </c>
      <c r="L2449" s="13" t="s">
        <v>29</v>
      </c>
      <c r="M2449" s="14">
        <v>2</v>
      </c>
      <c r="N2449" s="15">
        <v>194.78</v>
      </c>
      <c r="O2449" s="16">
        <v>0.15</v>
      </c>
      <c r="P2449" s="15">
        <v>102.51</v>
      </c>
      <c r="Q2449" s="15">
        <f t="shared" si="304"/>
        <v>331.12599999999998</v>
      </c>
      <c r="R2449" s="15">
        <f t="shared" si="305"/>
        <v>205.02</v>
      </c>
      <c r="S2449" s="15">
        <f t="shared" si="306"/>
        <v>126.10599999999997</v>
      </c>
      <c r="T2449" s="17">
        <f t="shared" si="307"/>
        <v>0.38083992196324051</v>
      </c>
      <c r="U2449" s="18">
        <v>1</v>
      </c>
    </row>
    <row r="2450" spans="1:21" ht="15.6" x14ac:dyDescent="0.3">
      <c r="A2450" s="2">
        <v>5034</v>
      </c>
      <c r="B2450" s="3">
        <v>46351</v>
      </c>
      <c r="C2450" s="4">
        <f t="shared" si="308"/>
        <v>2026</v>
      </c>
      <c r="D2450" s="5">
        <f t="shared" si="309"/>
        <v>4</v>
      </c>
      <c r="E2450" s="4">
        <f t="shared" si="310"/>
        <v>11</v>
      </c>
      <c r="F2450" s="3" t="str">
        <f t="shared" si="311"/>
        <v>Nov</v>
      </c>
      <c r="G2450" s="4" t="s">
        <v>6</v>
      </c>
      <c r="H2450" s="4" t="s">
        <v>49</v>
      </c>
      <c r="I2450" s="4" t="s">
        <v>2</v>
      </c>
      <c r="J2450" s="4" t="s">
        <v>3</v>
      </c>
      <c r="K2450" s="4" t="s">
        <v>9</v>
      </c>
      <c r="L2450" s="4" t="s">
        <v>17</v>
      </c>
      <c r="M2450" s="6">
        <v>1</v>
      </c>
      <c r="N2450" s="7">
        <v>141.63</v>
      </c>
      <c r="O2450" s="8">
        <v>0.05</v>
      </c>
      <c r="P2450" s="7">
        <v>77.17</v>
      </c>
      <c r="Q2450" s="7">
        <f t="shared" si="304"/>
        <v>134.54849999999999</v>
      </c>
      <c r="R2450" s="7">
        <f t="shared" si="305"/>
        <v>77.17</v>
      </c>
      <c r="S2450" s="7">
        <f t="shared" si="306"/>
        <v>57.378499999999988</v>
      </c>
      <c r="T2450" s="9">
        <f t="shared" si="307"/>
        <v>0.42645217152179321</v>
      </c>
      <c r="U2450" s="10">
        <v>1</v>
      </c>
    </row>
    <row r="2451" spans="1:21" ht="15.6" x14ac:dyDescent="0.3">
      <c r="A2451" s="11">
        <v>343</v>
      </c>
      <c r="B2451" s="12">
        <v>46352</v>
      </c>
      <c r="C2451" s="4">
        <f t="shared" si="308"/>
        <v>2026</v>
      </c>
      <c r="D2451" s="5">
        <f t="shared" si="309"/>
        <v>4</v>
      </c>
      <c r="E2451" s="4">
        <f t="shared" si="310"/>
        <v>11</v>
      </c>
      <c r="F2451" s="3" t="str">
        <f t="shared" si="311"/>
        <v>Nov</v>
      </c>
      <c r="G2451" s="13" t="s">
        <v>11</v>
      </c>
      <c r="H2451" s="13" t="s">
        <v>52</v>
      </c>
      <c r="I2451" s="13" t="s">
        <v>2</v>
      </c>
      <c r="J2451" s="13" t="s">
        <v>3</v>
      </c>
      <c r="K2451" s="13" t="s">
        <v>4</v>
      </c>
      <c r="L2451" s="13" t="s">
        <v>26</v>
      </c>
      <c r="M2451" s="14">
        <v>1</v>
      </c>
      <c r="N2451" s="15">
        <v>40.86</v>
      </c>
      <c r="O2451" s="16">
        <v>0.05</v>
      </c>
      <c r="P2451" s="15">
        <v>17.14</v>
      </c>
      <c r="Q2451" s="15">
        <f t="shared" si="304"/>
        <v>38.817</v>
      </c>
      <c r="R2451" s="15">
        <f t="shared" si="305"/>
        <v>17.14</v>
      </c>
      <c r="S2451" s="15">
        <f t="shared" si="306"/>
        <v>21.677</v>
      </c>
      <c r="T2451" s="17">
        <f t="shared" si="307"/>
        <v>0.55844088930107938</v>
      </c>
      <c r="U2451" s="18">
        <v>1</v>
      </c>
    </row>
    <row r="2452" spans="1:21" ht="15.6" x14ac:dyDescent="0.3">
      <c r="A2452" s="2">
        <v>405</v>
      </c>
      <c r="B2452" s="3">
        <v>46352</v>
      </c>
      <c r="C2452" s="4">
        <f t="shared" si="308"/>
        <v>2026</v>
      </c>
      <c r="D2452" s="5">
        <f t="shared" si="309"/>
        <v>4</v>
      </c>
      <c r="E2452" s="4">
        <f t="shared" si="310"/>
        <v>11</v>
      </c>
      <c r="F2452" s="3" t="str">
        <f t="shared" si="311"/>
        <v>Nov</v>
      </c>
      <c r="G2452" s="4" t="s">
        <v>20</v>
      </c>
      <c r="H2452" s="4" t="s">
        <v>33</v>
      </c>
      <c r="I2452" s="4" t="s">
        <v>2</v>
      </c>
      <c r="J2452" s="4" t="s">
        <v>13</v>
      </c>
      <c r="K2452" s="4" t="s">
        <v>9</v>
      </c>
      <c r="L2452" s="4" t="s">
        <v>17</v>
      </c>
      <c r="M2452" s="6">
        <v>1</v>
      </c>
      <c r="N2452" s="7">
        <v>141.61000000000001</v>
      </c>
      <c r="O2452" s="8">
        <v>0.05</v>
      </c>
      <c r="P2452" s="7">
        <v>77.7</v>
      </c>
      <c r="Q2452" s="7">
        <f t="shared" si="304"/>
        <v>134.52950000000001</v>
      </c>
      <c r="R2452" s="7">
        <f t="shared" si="305"/>
        <v>77.7</v>
      </c>
      <c r="S2452" s="7">
        <f t="shared" si="306"/>
        <v>56.82950000000001</v>
      </c>
      <c r="T2452" s="9">
        <f t="shared" si="307"/>
        <v>0.42243151130421214</v>
      </c>
      <c r="U2452" s="10">
        <v>1</v>
      </c>
    </row>
    <row r="2453" spans="1:21" ht="15.6" x14ac:dyDescent="0.3">
      <c r="A2453" s="11">
        <v>485</v>
      </c>
      <c r="B2453" s="12">
        <v>46352</v>
      </c>
      <c r="C2453" s="4">
        <f t="shared" si="308"/>
        <v>2026</v>
      </c>
      <c r="D2453" s="5">
        <f t="shared" si="309"/>
        <v>4</v>
      </c>
      <c r="E2453" s="4">
        <f t="shared" si="310"/>
        <v>11</v>
      </c>
      <c r="F2453" s="3" t="str">
        <f t="shared" si="311"/>
        <v>Nov</v>
      </c>
      <c r="G2453" s="13" t="s">
        <v>20</v>
      </c>
      <c r="H2453" s="13" t="s">
        <v>31</v>
      </c>
      <c r="I2453" s="13" t="s">
        <v>2</v>
      </c>
      <c r="J2453" s="13" t="s">
        <v>13</v>
      </c>
      <c r="K2453" s="13" t="s">
        <v>23</v>
      </c>
      <c r="L2453" s="13" t="s">
        <v>51</v>
      </c>
      <c r="M2453" s="14">
        <v>2</v>
      </c>
      <c r="N2453" s="15">
        <v>122.15</v>
      </c>
      <c r="O2453" s="16">
        <v>0.1</v>
      </c>
      <c r="P2453" s="15">
        <v>61.15</v>
      </c>
      <c r="Q2453" s="15">
        <f t="shared" si="304"/>
        <v>219.87</v>
      </c>
      <c r="R2453" s="15">
        <f t="shared" si="305"/>
        <v>122.3</v>
      </c>
      <c r="S2453" s="15">
        <f t="shared" si="306"/>
        <v>97.570000000000007</v>
      </c>
      <c r="T2453" s="17">
        <f t="shared" si="307"/>
        <v>0.44376222313185065</v>
      </c>
      <c r="U2453" s="18">
        <v>1</v>
      </c>
    </row>
    <row r="2454" spans="1:21" ht="15.6" x14ac:dyDescent="0.3">
      <c r="A2454" s="2">
        <v>807</v>
      </c>
      <c r="B2454" s="3">
        <v>46352</v>
      </c>
      <c r="C2454" s="4">
        <f t="shared" si="308"/>
        <v>2026</v>
      </c>
      <c r="D2454" s="5">
        <f t="shared" si="309"/>
        <v>4</v>
      </c>
      <c r="E2454" s="4">
        <f t="shared" si="310"/>
        <v>11</v>
      </c>
      <c r="F2454" s="3" t="str">
        <f t="shared" si="311"/>
        <v>Nov</v>
      </c>
      <c r="G2454" s="4" t="s">
        <v>11</v>
      </c>
      <c r="H2454" s="4" t="s">
        <v>25</v>
      </c>
      <c r="I2454" s="4" t="s">
        <v>19</v>
      </c>
      <c r="J2454" s="4" t="s">
        <v>3</v>
      </c>
      <c r="K2454" s="4" t="s">
        <v>14</v>
      </c>
      <c r="L2454" s="4" t="s">
        <v>44</v>
      </c>
      <c r="M2454" s="6">
        <v>5</v>
      </c>
      <c r="N2454" s="7">
        <v>130.24</v>
      </c>
      <c r="O2454" s="8">
        <v>0.1</v>
      </c>
      <c r="P2454" s="7">
        <v>66.75</v>
      </c>
      <c r="Q2454" s="7">
        <f t="shared" si="304"/>
        <v>586.08000000000004</v>
      </c>
      <c r="R2454" s="7">
        <f t="shared" si="305"/>
        <v>333.75</v>
      </c>
      <c r="S2454" s="7">
        <f t="shared" si="306"/>
        <v>252.33000000000004</v>
      </c>
      <c r="T2454" s="9">
        <f t="shared" si="307"/>
        <v>0.43053849303849306</v>
      </c>
      <c r="U2454" s="10">
        <v>1</v>
      </c>
    </row>
    <row r="2455" spans="1:21" ht="15.6" x14ac:dyDescent="0.3">
      <c r="A2455" s="11">
        <v>1666</v>
      </c>
      <c r="B2455" s="12">
        <v>46352</v>
      </c>
      <c r="C2455" s="4">
        <f t="shared" si="308"/>
        <v>2026</v>
      </c>
      <c r="D2455" s="5">
        <f t="shared" si="309"/>
        <v>4</v>
      </c>
      <c r="E2455" s="4">
        <f t="shared" si="310"/>
        <v>11</v>
      </c>
      <c r="F2455" s="3" t="str">
        <f t="shared" si="311"/>
        <v>Nov</v>
      </c>
      <c r="G2455" s="13" t="s">
        <v>0</v>
      </c>
      <c r="H2455" s="13" t="s">
        <v>50</v>
      </c>
      <c r="I2455" s="13" t="s">
        <v>8</v>
      </c>
      <c r="J2455" s="13" t="s">
        <v>3</v>
      </c>
      <c r="K2455" s="13" t="s">
        <v>4</v>
      </c>
      <c r="L2455" s="13" t="s">
        <v>22</v>
      </c>
      <c r="M2455" s="14">
        <v>3</v>
      </c>
      <c r="N2455" s="15">
        <v>50.18</v>
      </c>
      <c r="O2455" s="16">
        <v>0.1</v>
      </c>
      <c r="P2455" s="15">
        <v>23.12</v>
      </c>
      <c r="Q2455" s="15">
        <f t="shared" si="304"/>
        <v>135.48599999999999</v>
      </c>
      <c r="R2455" s="15">
        <f t="shared" si="305"/>
        <v>69.36</v>
      </c>
      <c r="S2455" s="15">
        <f t="shared" si="306"/>
        <v>66.125999999999991</v>
      </c>
      <c r="T2455" s="17">
        <f t="shared" si="307"/>
        <v>0.4880651875470528</v>
      </c>
      <c r="U2455" s="18">
        <v>1</v>
      </c>
    </row>
    <row r="2456" spans="1:21" ht="15.6" x14ac:dyDescent="0.3">
      <c r="A2456" s="2">
        <v>3442</v>
      </c>
      <c r="B2456" s="3">
        <v>46352</v>
      </c>
      <c r="C2456" s="4">
        <f t="shared" si="308"/>
        <v>2026</v>
      </c>
      <c r="D2456" s="5">
        <f t="shared" si="309"/>
        <v>4</v>
      </c>
      <c r="E2456" s="4">
        <f t="shared" si="310"/>
        <v>11</v>
      </c>
      <c r="F2456" s="3" t="str">
        <f t="shared" si="311"/>
        <v>Nov</v>
      </c>
      <c r="G2456" s="4" t="s">
        <v>0</v>
      </c>
      <c r="H2456" s="4" t="s">
        <v>36</v>
      </c>
      <c r="I2456" s="4" t="s">
        <v>19</v>
      </c>
      <c r="J2456" s="4" t="s">
        <v>13</v>
      </c>
      <c r="K2456" s="4" t="s">
        <v>34</v>
      </c>
      <c r="L2456" s="4" t="s">
        <v>45</v>
      </c>
      <c r="M2456" s="6">
        <v>2</v>
      </c>
      <c r="N2456" s="7">
        <v>50.93</v>
      </c>
      <c r="O2456" s="8">
        <v>0.15</v>
      </c>
      <c r="P2456" s="7">
        <v>22.35</v>
      </c>
      <c r="Q2456" s="7">
        <f t="shared" si="304"/>
        <v>86.581000000000003</v>
      </c>
      <c r="R2456" s="7">
        <f t="shared" si="305"/>
        <v>44.7</v>
      </c>
      <c r="S2456" s="7">
        <f t="shared" si="306"/>
        <v>41.881</v>
      </c>
      <c r="T2456" s="9">
        <f t="shared" si="307"/>
        <v>0.48372044674928677</v>
      </c>
      <c r="U2456" s="10">
        <v>1</v>
      </c>
    </row>
    <row r="2457" spans="1:21" ht="15.6" x14ac:dyDescent="0.3">
      <c r="A2457" s="11">
        <v>4177</v>
      </c>
      <c r="B2457" s="12">
        <v>46352</v>
      </c>
      <c r="C2457" s="4">
        <f t="shared" si="308"/>
        <v>2026</v>
      </c>
      <c r="D2457" s="5">
        <f t="shared" si="309"/>
        <v>4</v>
      </c>
      <c r="E2457" s="4">
        <f t="shared" si="310"/>
        <v>11</v>
      </c>
      <c r="F2457" s="3" t="str">
        <f t="shared" si="311"/>
        <v>Nov</v>
      </c>
      <c r="G2457" s="13" t="s">
        <v>11</v>
      </c>
      <c r="H2457" s="13" t="s">
        <v>39</v>
      </c>
      <c r="I2457" s="13" t="s">
        <v>2</v>
      </c>
      <c r="J2457" s="13" t="s">
        <v>16</v>
      </c>
      <c r="K2457" s="13" t="s">
        <v>4</v>
      </c>
      <c r="L2457" s="13" t="s">
        <v>22</v>
      </c>
      <c r="M2457" s="14">
        <v>1</v>
      </c>
      <c r="N2457" s="15">
        <v>49.6</v>
      </c>
      <c r="O2457" s="16">
        <v>0</v>
      </c>
      <c r="P2457" s="15">
        <v>22.62</v>
      </c>
      <c r="Q2457" s="15">
        <f t="shared" si="304"/>
        <v>49.6</v>
      </c>
      <c r="R2457" s="15">
        <f t="shared" si="305"/>
        <v>22.62</v>
      </c>
      <c r="S2457" s="15">
        <f t="shared" si="306"/>
        <v>26.98</v>
      </c>
      <c r="T2457" s="17">
        <f t="shared" si="307"/>
        <v>0.5439516129032258</v>
      </c>
      <c r="U2457" s="18">
        <v>1</v>
      </c>
    </row>
    <row r="2458" spans="1:21" ht="15.6" x14ac:dyDescent="0.3">
      <c r="A2458" s="2">
        <v>4659</v>
      </c>
      <c r="B2458" s="3">
        <v>46352</v>
      </c>
      <c r="C2458" s="4">
        <f t="shared" si="308"/>
        <v>2026</v>
      </c>
      <c r="D2458" s="5">
        <f t="shared" si="309"/>
        <v>4</v>
      </c>
      <c r="E2458" s="4">
        <f t="shared" si="310"/>
        <v>11</v>
      </c>
      <c r="F2458" s="3" t="str">
        <f t="shared" si="311"/>
        <v>Nov</v>
      </c>
      <c r="G2458" s="4" t="s">
        <v>6</v>
      </c>
      <c r="H2458" s="4" t="s">
        <v>41</v>
      </c>
      <c r="I2458" s="4" t="s">
        <v>8</v>
      </c>
      <c r="J2458" s="4" t="s">
        <v>16</v>
      </c>
      <c r="K2458" s="4" t="s">
        <v>23</v>
      </c>
      <c r="L2458" s="4" t="s">
        <v>40</v>
      </c>
      <c r="M2458" s="6">
        <v>3</v>
      </c>
      <c r="N2458" s="7">
        <v>83.3</v>
      </c>
      <c r="O2458" s="8">
        <v>0.15</v>
      </c>
      <c r="P2458" s="7">
        <v>38.74</v>
      </c>
      <c r="Q2458" s="7">
        <f t="shared" si="304"/>
        <v>212.41499999999996</v>
      </c>
      <c r="R2458" s="7">
        <f t="shared" si="305"/>
        <v>116.22</v>
      </c>
      <c r="S2458" s="7">
        <f t="shared" si="306"/>
        <v>96.194999999999965</v>
      </c>
      <c r="T2458" s="9">
        <f t="shared" si="307"/>
        <v>0.45286349834051259</v>
      </c>
      <c r="U2458" s="10">
        <v>1</v>
      </c>
    </row>
    <row r="2459" spans="1:21" ht="15.6" x14ac:dyDescent="0.3">
      <c r="A2459" s="11">
        <v>4667</v>
      </c>
      <c r="B2459" s="12">
        <v>46352</v>
      </c>
      <c r="C2459" s="4">
        <f t="shared" si="308"/>
        <v>2026</v>
      </c>
      <c r="D2459" s="5">
        <f t="shared" si="309"/>
        <v>4</v>
      </c>
      <c r="E2459" s="4">
        <f t="shared" si="310"/>
        <v>11</v>
      </c>
      <c r="F2459" s="3" t="str">
        <f t="shared" si="311"/>
        <v>Nov</v>
      </c>
      <c r="G2459" s="13" t="s">
        <v>6</v>
      </c>
      <c r="H2459" s="13" t="s">
        <v>49</v>
      </c>
      <c r="I2459" s="13" t="s">
        <v>28</v>
      </c>
      <c r="J2459" s="13" t="s">
        <v>16</v>
      </c>
      <c r="K2459" s="13" t="s">
        <v>14</v>
      </c>
      <c r="L2459" s="13" t="s">
        <v>15</v>
      </c>
      <c r="M2459" s="14">
        <v>1</v>
      </c>
      <c r="N2459" s="15">
        <v>35.89</v>
      </c>
      <c r="O2459" s="16">
        <v>0.05</v>
      </c>
      <c r="P2459" s="15">
        <v>13.53</v>
      </c>
      <c r="Q2459" s="15">
        <f t="shared" si="304"/>
        <v>34.095500000000001</v>
      </c>
      <c r="R2459" s="15">
        <f t="shared" si="305"/>
        <v>13.53</v>
      </c>
      <c r="S2459" s="15">
        <f t="shared" si="306"/>
        <v>20.5655</v>
      </c>
      <c r="T2459" s="17">
        <f t="shared" si="307"/>
        <v>0.60317343931017287</v>
      </c>
      <c r="U2459" s="18">
        <v>1</v>
      </c>
    </row>
    <row r="2460" spans="1:21" ht="15.6" x14ac:dyDescent="0.3">
      <c r="A2460" s="2">
        <v>197</v>
      </c>
      <c r="B2460" s="3">
        <v>46353</v>
      </c>
      <c r="C2460" s="4">
        <f t="shared" si="308"/>
        <v>2026</v>
      </c>
      <c r="D2460" s="5">
        <f t="shared" si="309"/>
        <v>4</v>
      </c>
      <c r="E2460" s="4">
        <f t="shared" si="310"/>
        <v>11</v>
      </c>
      <c r="F2460" s="3" t="str">
        <f t="shared" si="311"/>
        <v>Nov</v>
      </c>
      <c r="G2460" s="4" t="s">
        <v>20</v>
      </c>
      <c r="H2460" s="4" t="s">
        <v>21</v>
      </c>
      <c r="I2460" s="4" t="s">
        <v>19</v>
      </c>
      <c r="J2460" s="4" t="s">
        <v>13</v>
      </c>
      <c r="K2460" s="4" t="s">
        <v>23</v>
      </c>
      <c r="L2460" s="4" t="s">
        <v>29</v>
      </c>
      <c r="M2460" s="6">
        <v>1</v>
      </c>
      <c r="N2460" s="7">
        <v>195.32</v>
      </c>
      <c r="O2460" s="8">
        <v>0</v>
      </c>
      <c r="P2460" s="7">
        <v>103.21</v>
      </c>
      <c r="Q2460" s="7">
        <f t="shared" si="304"/>
        <v>195.32</v>
      </c>
      <c r="R2460" s="7">
        <f t="shared" si="305"/>
        <v>103.21</v>
      </c>
      <c r="S2460" s="7">
        <f t="shared" si="306"/>
        <v>92.11</v>
      </c>
      <c r="T2460" s="9">
        <f t="shared" si="307"/>
        <v>0.47158509113250052</v>
      </c>
      <c r="U2460" s="10">
        <v>1</v>
      </c>
    </row>
    <row r="2461" spans="1:21" ht="15.6" x14ac:dyDescent="0.3">
      <c r="A2461" s="11">
        <v>361</v>
      </c>
      <c r="B2461" s="12">
        <v>46353</v>
      </c>
      <c r="C2461" s="4">
        <f t="shared" si="308"/>
        <v>2026</v>
      </c>
      <c r="D2461" s="5">
        <f t="shared" si="309"/>
        <v>4</v>
      </c>
      <c r="E2461" s="4">
        <f t="shared" si="310"/>
        <v>11</v>
      </c>
      <c r="F2461" s="3" t="str">
        <f t="shared" si="311"/>
        <v>Nov</v>
      </c>
      <c r="G2461" s="13" t="s">
        <v>6</v>
      </c>
      <c r="H2461" s="13" t="s">
        <v>27</v>
      </c>
      <c r="I2461" s="13" t="s">
        <v>2</v>
      </c>
      <c r="J2461" s="13" t="s">
        <v>3</v>
      </c>
      <c r="K2461" s="13" t="s">
        <v>14</v>
      </c>
      <c r="L2461" s="13" t="s">
        <v>15</v>
      </c>
      <c r="M2461" s="14">
        <v>1</v>
      </c>
      <c r="N2461" s="15">
        <v>36.36</v>
      </c>
      <c r="O2461" s="16">
        <v>0.05</v>
      </c>
      <c r="P2461" s="15">
        <v>13.33</v>
      </c>
      <c r="Q2461" s="15">
        <f t="shared" si="304"/>
        <v>34.541999999999994</v>
      </c>
      <c r="R2461" s="15">
        <f t="shared" si="305"/>
        <v>13.33</v>
      </c>
      <c r="S2461" s="15">
        <f t="shared" si="306"/>
        <v>21.211999999999996</v>
      </c>
      <c r="T2461" s="17">
        <f t="shared" si="307"/>
        <v>0.61409298824619307</v>
      </c>
      <c r="U2461" s="18">
        <v>1</v>
      </c>
    </row>
    <row r="2462" spans="1:21" ht="15.6" x14ac:dyDescent="0.3">
      <c r="A2462" s="2">
        <v>841</v>
      </c>
      <c r="B2462" s="3">
        <v>46353</v>
      </c>
      <c r="C2462" s="4">
        <f t="shared" si="308"/>
        <v>2026</v>
      </c>
      <c r="D2462" s="5">
        <f t="shared" si="309"/>
        <v>4</v>
      </c>
      <c r="E2462" s="4">
        <f t="shared" si="310"/>
        <v>11</v>
      </c>
      <c r="F2462" s="3" t="str">
        <f t="shared" si="311"/>
        <v>Nov</v>
      </c>
      <c r="G2462" s="4" t="s">
        <v>6</v>
      </c>
      <c r="H2462" s="4" t="s">
        <v>43</v>
      </c>
      <c r="I2462" s="4" t="s">
        <v>2</v>
      </c>
      <c r="J2462" s="4" t="s">
        <v>3</v>
      </c>
      <c r="K2462" s="4" t="s">
        <v>14</v>
      </c>
      <c r="L2462" s="4" t="s">
        <v>15</v>
      </c>
      <c r="M2462" s="6">
        <v>2</v>
      </c>
      <c r="N2462" s="7">
        <v>35.85</v>
      </c>
      <c r="O2462" s="8">
        <v>0.05</v>
      </c>
      <c r="P2462" s="7">
        <v>13.69</v>
      </c>
      <c r="Q2462" s="7">
        <f t="shared" si="304"/>
        <v>68.114999999999995</v>
      </c>
      <c r="R2462" s="7">
        <f t="shared" si="305"/>
        <v>27.38</v>
      </c>
      <c r="S2462" s="7">
        <f t="shared" si="306"/>
        <v>40.734999999999999</v>
      </c>
      <c r="T2462" s="9">
        <f t="shared" si="307"/>
        <v>0.59803273875064233</v>
      </c>
      <c r="U2462" s="10">
        <v>1</v>
      </c>
    </row>
    <row r="2463" spans="1:21" ht="15.6" x14ac:dyDescent="0.3">
      <c r="A2463" s="11">
        <v>903</v>
      </c>
      <c r="B2463" s="12">
        <v>46353</v>
      </c>
      <c r="C2463" s="4">
        <f t="shared" si="308"/>
        <v>2026</v>
      </c>
      <c r="D2463" s="5">
        <f t="shared" si="309"/>
        <v>4</v>
      </c>
      <c r="E2463" s="4">
        <f t="shared" si="310"/>
        <v>11</v>
      </c>
      <c r="F2463" s="3" t="str">
        <f t="shared" si="311"/>
        <v>Nov</v>
      </c>
      <c r="G2463" s="13" t="s">
        <v>20</v>
      </c>
      <c r="H2463" s="13" t="s">
        <v>33</v>
      </c>
      <c r="I2463" s="13" t="s">
        <v>2</v>
      </c>
      <c r="J2463" s="13" t="s">
        <v>13</v>
      </c>
      <c r="K2463" s="13" t="s">
        <v>14</v>
      </c>
      <c r="L2463" s="13" t="s">
        <v>32</v>
      </c>
      <c r="M2463" s="14">
        <v>4</v>
      </c>
      <c r="N2463" s="15">
        <v>46.73</v>
      </c>
      <c r="O2463" s="16">
        <v>0</v>
      </c>
      <c r="P2463" s="15">
        <v>17.989999999999998</v>
      </c>
      <c r="Q2463" s="15">
        <f t="shared" si="304"/>
        <v>186.92</v>
      </c>
      <c r="R2463" s="15">
        <f t="shared" si="305"/>
        <v>71.959999999999994</v>
      </c>
      <c r="S2463" s="15">
        <f t="shared" si="306"/>
        <v>114.96</v>
      </c>
      <c r="T2463" s="17">
        <f t="shared" si="307"/>
        <v>0.61502246950567085</v>
      </c>
      <c r="U2463" s="18">
        <v>1</v>
      </c>
    </row>
    <row r="2464" spans="1:21" ht="15.6" x14ac:dyDescent="0.3">
      <c r="A2464" s="2">
        <v>1278</v>
      </c>
      <c r="B2464" s="3">
        <v>46353</v>
      </c>
      <c r="C2464" s="4">
        <f t="shared" si="308"/>
        <v>2026</v>
      </c>
      <c r="D2464" s="5">
        <f t="shared" si="309"/>
        <v>4</v>
      </c>
      <c r="E2464" s="4">
        <f t="shared" si="310"/>
        <v>11</v>
      </c>
      <c r="F2464" s="3" t="str">
        <f t="shared" si="311"/>
        <v>Nov</v>
      </c>
      <c r="G2464" s="4" t="s">
        <v>20</v>
      </c>
      <c r="H2464" s="4" t="s">
        <v>47</v>
      </c>
      <c r="I2464" s="4" t="s">
        <v>19</v>
      </c>
      <c r="J2464" s="4" t="s">
        <v>3</v>
      </c>
      <c r="K2464" s="4" t="s">
        <v>9</v>
      </c>
      <c r="L2464" s="4" t="s">
        <v>17</v>
      </c>
      <c r="M2464" s="6">
        <v>3</v>
      </c>
      <c r="N2464" s="7">
        <v>143.72</v>
      </c>
      <c r="O2464" s="8">
        <v>0.15</v>
      </c>
      <c r="P2464" s="7">
        <v>78.56</v>
      </c>
      <c r="Q2464" s="7">
        <f t="shared" si="304"/>
        <v>366.48599999999999</v>
      </c>
      <c r="R2464" s="7">
        <f t="shared" si="305"/>
        <v>235.68</v>
      </c>
      <c r="S2464" s="7">
        <f t="shared" si="306"/>
        <v>130.80599999999998</v>
      </c>
      <c r="T2464" s="9">
        <f t="shared" si="307"/>
        <v>0.35691950033561987</v>
      </c>
      <c r="U2464" s="10">
        <v>1</v>
      </c>
    </row>
    <row r="2465" spans="1:21" ht="15.6" x14ac:dyDescent="0.3">
      <c r="A2465" s="11">
        <v>2091</v>
      </c>
      <c r="B2465" s="12">
        <v>46353</v>
      </c>
      <c r="C2465" s="4">
        <f t="shared" si="308"/>
        <v>2026</v>
      </c>
      <c r="D2465" s="5">
        <f t="shared" si="309"/>
        <v>4</v>
      </c>
      <c r="E2465" s="4">
        <f t="shared" si="310"/>
        <v>11</v>
      </c>
      <c r="F2465" s="3" t="str">
        <f t="shared" si="311"/>
        <v>Nov</v>
      </c>
      <c r="G2465" s="13" t="s">
        <v>6</v>
      </c>
      <c r="H2465" s="13" t="s">
        <v>43</v>
      </c>
      <c r="I2465" s="13" t="s">
        <v>28</v>
      </c>
      <c r="J2465" s="13" t="s">
        <v>13</v>
      </c>
      <c r="K2465" s="13" t="s">
        <v>34</v>
      </c>
      <c r="L2465" s="13" t="s">
        <v>42</v>
      </c>
      <c r="M2465" s="14">
        <v>1</v>
      </c>
      <c r="N2465" s="15">
        <v>35.590000000000003</v>
      </c>
      <c r="O2465" s="16">
        <v>0</v>
      </c>
      <c r="P2465" s="15">
        <v>13.57</v>
      </c>
      <c r="Q2465" s="15">
        <f t="shared" si="304"/>
        <v>35.590000000000003</v>
      </c>
      <c r="R2465" s="15">
        <f t="shared" si="305"/>
        <v>13.57</v>
      </c>
      <c r="S2465" s="15">
        <f t="shared" si="306"/>
        <v>22.020000000000003</v>
      </c>
      <c r="T2465" s="17">
        <f t="shared" si="307"/>
        <v>0.61871312166338865</v>
      </c>
      <c r="U2465" s="18">
        <v>1</v>
      </c>
    </row>
    <row r="2466" spans="1:21" ht="15.6" x14ac:dyDescent="0.3">
      <c r="A2466" s="2">
        <v>3070</v>
      </c>
      <c r="B2466" s="3">
        <v>46353</v>
      </c>
      <c r="C2466" s="4">
        <f t="shared" si="308"/>
        <v>2026</v>
      </c>
      <c r="D2466" s="5">
        <f t="shared" si="309"/>
        <v>4</v>
      </c>
      <c r="E2466" s="4">
        <f t="shared" si="310"/>
        <v>11</v>
      </c>
      <c r="F2466" s="3" t="str">
        <f t="shared" si="311"/>
        <v>Nov</v>
      </c>
      <c r="G2466" s="4" t="s">
        <v>20</v>
      </c>
      <c r="H2466" s="4" t="s">
        <v>47</v>
      </c>
      <c r="I2466" s="4" t="s">
        <v>28</v>
      </c>
      <c r="J2466" s="4" t="s">
        <v>3</v>
      </c>
      <c r="K2466" s="4" t="s">
        <v>9</v>
      </c>
      <c r="L2466" s="4" t="s">
        <v>46</v>
      </c>
      <c r="M2466" s="6">
        <v>4</v>
      </c>
      <c r="N2466" s="7">
        <v>71.11</v>
      </c>
      <c r="O2466" s="8">
        <v>0.05</v>
      </c>
      <c r="P2466" s="7">
        <v>32.25</v>
      </c>
      <c r="Q2466" s="7">
        <f t="shared" si="304"/>
        <v>270.21799999999996</v>
      </c>
      <c r="R2466" s="7">
        <f t="shared" si="305"/>
        <v>129</v>
      </c>
      <c r="S2466" s="7">
        <f t="shared" si="306"/>
        <v>141.21799999999996</v>
      </c>
      <c r="T2466" s="9">
        <f t="shared" si="307"/>
        <v>0.52260767232382732</v>
      </c>
      <c r="U2466" s="10">
        <v>1</v>
      </c>
    </row>
    <row r="2467" spans="1:21" ht="15.6" x14ac:dyDescent="0.3">
      <c r="A2467" s="11">
        <v>4007</v>
      </c>
      <c r="B2467" s="12">
        <v>46353</v>
      </c>
      <c r="C2467" s="4">
        <f t="shared" si="308"/>
        <v>2026</v>
      </c>
      <c r="D2467" s="5">
        <f t="shared" si="309"/>
        <v>4</v>
      </c>
      <c r="E2467" s="4">
        <f t="shared" si="310"/>
        <v>11</v>
      </c>
      <c r="F2467" s="3" t="str">
        <f t="shared" si="311"/>
        <v>Nov</v>
      </c>
      <c r="G2467" s="13" t="s">
        <v>0</v>
      </c>
      <c r="H2467" s="13" t="s">
        <v>36</v>
      </c>
      <c r="I2467" s="13" t="s">
        <v>28</v>
      </c>
      <c r="J2467" s="13" t="s">
        <v>16</v>
      </c>
      <c r="K2467" s="13" t="s">
        <v>4</v>
      </c>
      <c r="L2467" s="13" t="s">
        <v>22</v>
      </c>
      <c r="M2467" s="14">
        <v>5</v>
      </c>
      <c r="N2467" s="15">
        <v>51.04</v>
      </c>
      <c r="O2467" s="16">
        <v>0</v>
      </c>
      <c r="P2467" s="15">
        <v>22.69</v>
      </c>
      <c r="Q2467" s="15">
        <f t="shared" si="304"/>
        <v>255.2</v>
      </c>
      <c r="R2467" s="15">
        <f t="shared" si="305"/>
        <v>113.45</v>
      </c>
      <c r="S2467" s="15">
        <f t="shared" si="306"/>
        <v>141.75</v>
      </c>
      <c r="T2467" s="17">
        <f t="shared" si="307"/>
        <v>0.55544670846394983</v>
      </c>
      <c r="U2467" s="18">
        <v>1</v>
      </c>
    </row>
    <row r="2468" spans="1:21" ht="15.6" x14ac:dyDescent="0.3">
      <c r="A2468" s="2">
        <v>4488</v>
      </c>
      <c r="B2468" s="3">
        <v>46353</v>
      </c>
      <c r="C2468" s="4">
        <f t="shared" si="308"/>
        <v>2026</v>
      </c>
      <c r="D2468" s="5">
        <f t="shared" si="309"/>
        <v>4</v>
      </c>
      <c r="E2468" s="4">
        <f t="shared" si="310"/>
        <v>11</v>
      </c>
      <c r="F2468" s="3" t="str">
        <f t="shared" si="311"/>
        <v>Nov</v>
      </c>
      <c r="G2468" s="4" t="s">
        <v>6</v>
      </c>
      <c r="H2468" s="4" t="s">
        <v>49</v>
      </c>
      <c r="I2468" s="4" t="s">
        <v>19</v>
      </c>
      <c r="J2468" s="4" t="s">
        <v>3</v>
      </c>
      <c r="K2468" s="4" t="s">
        <v>14</v>
      </c>
      <c r="L2468" s="4" t="s">
        <v>48</v>
      </c>
      <c r="M2468" s="6">
        <v>3</v>
      </c>
      <c r="N2468" s="7">
        <v>161.66</v>
      </c>
      <c r="O2468" s="8">
        <v>0.05</v>
      </c>
      <c r="P2468" s="7">
        <v>88.3</v>
      </c>
      <c r="Q2468" s="7">
        <f t="shared" si="304"/>
        <v>460.73099999999999</v>
      </c>
      <c r="R2468" s="7">
        <f t="shared" si="305"/>
        <v>264.89999999999998</v>
      </c>
      <c r="S2468" s="7">
        <f t="shared" si="306"/>
        <v>195.83100000000002</v>
      </c>
      <c r="T2468" s="9">
        <f t="shared" si="307"/>
        <v>0.42504411467863029</v>
      </c>
      <c r="U2468" s="10">
        <v>1</v>
      </c>
    </row>
    <row r="2469" spans="1:21" ht="15.6" x14ac:dyDescent="0.3">
      <c r="A2469" s="11">
        <v>5159</v>
      </c>
      <c r="B2469" s="12">
        <v>46353</v>
      </c>
      <c r="C2469" s="4">
        <f t="shared" si="308"/>
        <v>2026</v>
      </c>
      <c r="D2469" s="5">
        <f t="shared" si="309"/>
        <v>4</v>
      </c>
      <c r="E2469" s="4">
        <f t="shared" si="310"/>
        <v>11</v>
      </c>
      <c r="F2469" s="3" t="str">
        <f t="shared" si="311"/>
        <v>Nov</v>
      </c>
      <c r="G2469" s="13" t="s">
        <v>20</v>
      </c>
      <c r="H2469" s="13" t="s">
        <v>47</v>
      </c>
      <c r="I2469" s="13" t="s">
        <v>2</v>
      </c>
      <c r="J2469" s="13" t="s">
        <v>16</v>
      </c>
      <c r="K2469" s="13" t="s">
        <v>23</v>
      </c>
      <c r="L2469" s="13" t="s">
        <v>40</v>
      </c>
      <c r="M2469" s="14">
        <v>2</v>
      </c>
      <c r="N2469" s="15">
        <v>80.400000000000006</v>
      </c>
      <c r="O2469" s="16">
        <v>0.15</v>
      </c>
      <c r="P2469" s="15">
        <v>38.869999999999997</v>
      </c>
      <c r="Q2469" s="15">
        <f t="shared" si="304"/>
        <v>136.68</v>
      </c>
      <c r="R2469" s="15">
        <f t="shared" si="305"/>
        <v>77.739999999999995</v>
      </c>
      <c r="S2469" s="15">
        <f t="shared" si="306"/>
        <v>58.940000000000012</v>
      </c>
      <c r="T2469" s="17">
        <f t="shared" si="307"/>
        <v>0.43122622183201648</v>
      </c>
      <c r="U2469" s="18">
        <v>1</v>
      </c>
    </row>
    <row r="2470" spans="1:21" ht="15.6" x14ac:dyDescent="0.3">
      <c r="A2470" s="2">
        <v>669</v>
      </c>
      <c r="B2470" s="3">
        <v>46354</v>
      </c>
      <c r="C2470" s="4">
        <f t="shared" si="308"/>
        <v>2026</v>
      </c>
      <c r="D2470" s="5">
        <f t="shared" si="309"/>
        <v>4</v>
      </c>
      <c r="E2470" s="4">
        <f t="shared" si="310"/>
        <v>11</v>
      </c>
      <c r="F2470" s="3" t="str">
        <f t="shared" si="311"/>
        <v>Nov</v>
      </c>
      <c r="G2470" s="4" t="s">
        <v>11</v>
      </c>
      <c r="H2470" s="4" t="s">
        <v>18</v>
      </c>
      <c r="I2470" s="4" t="s">
        <v>2</v>
      </c>
      <c r="J2470" s="4" t="s">
        <v>3</v>
      </c>
      <c r="K2470" s="4" t="s">
        <v>34</v>
      </c>
      <c r="L2470" s="4" t="s">
        <v>42</v>
      </c>
      <c r="M2470" s="6">
        <v>3</v>
      </c>
      <c r="N2470" s="7">
        <v>36.81</v>
      </c>
      <c r="O2470" s="8">
        <v>0.05</v>
      </c>
      <c r="P2470" s="7">
        <v>13.82</v>
      </c>
      <c r="Q2470" s="7">
        <f t="shared" si="304"/>
        <v>104.9085</v>
      </c>
      <c r="R2470" s="7">
        <f t="shared" si="305"/>
        <v>41.46</v>
      </c>
      <c r="S2470" s="7">
        <f t="shared" si="306"/>
        <v>63.448500000000003</v>
      </c>
      <c r="T2470" s="9">
        <f t="shared" si="307"/>
        <v>0.60479846723573405</v>
      </c>
      <c r="U2470" s="10">
        <v>1</v>
      </c>
    </row>
    <row r="2471" spans="1:21" ht="15.6" x14ac:dyDescent="0.3">
      <c r="A2471" s="11">
        <v>686</v>
      </c>
      <c r="B2471" s="12">
        <v>46354</v>
      </c>
      <c r="C2471" s="4">
        <f t="shared" si="308"/>
        <v>2026</v>
      </c>
      <c r="D2471" s="5">
        <f t="shared" si="309"/>
        <v>4</v>
      </c>
      <c r="E2471" s="4">
        <f t="shared" si="310"/>
        <v>11</v>
      </c>
      <c r="F2471" s="3" t="str">
        <f t="shared" si="311"/>
        <v>Nov</v>
      </c>
      <c r="G2471" s="13" t="s">
        <v>6</v>
      </c>
      <c r="H2471" s="13" t="s">
        <v>43</v>
      </c>
      <c r="I2471" s="13" t="s">
        <v>28</v>
      </c>
      <c r="J2471" s="13" t="s">
        <v>3</v>
      </c>
      <c r="K2471" s="13" t="s">
        <v>14</v>
      </c>
      <c r="L2471" s="13" t="s">
        <v>44</v>
      </c>
      <c r="M2471" s="14">
        <v>2</v>
      </c>
      <c r="N2471" s="15">
        <v>132.61000000000001</v>
      </c>
      <c r="O2471" s="16">
        <v>0.1</v>
      </c>
      <c r="P2471" s="15">
        <v>67.3</v>
      </c>
      <c r="Q2471" s="15">
        <f t="shared" si="304"/>
        <v>238.69800000000004</v>
      </c>
      <c r="R2471" s="15">
        <f t="shared" si="305"/>
        <v>134.6</v>
      </c>
      <c r="S2471" s="15">
        <f t="shared" si="306"/>
        <v>104.09800000000004</v>
      </c>
      <c r="T2471" s="17">
        <f t="shared" si="307"/>
        <v>0.43610755012610086</v>
      </c>
      <c r="U2471" s="18">
        <v>1</v>
      </c>
    </row>
    <row r="2472" spans="1:21" ht="15.6" x14ac:dyDescent="0.3">
      <c r="A2472" s="2">
        <v>990</v>
      </c>
      <c r="B2472" s="3">
        <v>46354</v>
      </c>
      <c r="C2472" s="4">
        <f t="shared" si="308"/>
        <v>2026</v>
      </c>
      <c r="D2472" s="5">
        <f t="shared" si="309"/>
        <v>4</v>
      </c>
      <c r="E2472" s="4">
        <f t="shared" si="310"/>
        <v>11</v>
      </c>
      <c r="F2472" s="3" t="str">
        <f t="shared" si="311"/>
        <v>Nov</v>
      </c>
      <c r="G2472" s="4" t="s">
        <v>0</v>
      </c>
      <c r="H2472" s="4" t="s">
        <v>50</v>
      </c>
      <c r="I2472" s="4" t="s">
        <v>2</v>
      </c>
      <c r="J2472" s="4" t="s">
        <v>3</v>
      </c>
      <c r="K2472" s="4" t="s">
        <v>4</v>
      </c>
      <c r="L2472" s="4" t="s">
        <v>26</v>
      </c>
      <c r="M2472" s="6">
        <v>5</v>
      </c>
      <c r="N2472" s="7">
        <v>39.79</v>
      </c>
      <c r="O2472" s="8">
        <v>0.1</v>
      </c>
      <c r="P2472" s="7">
        <v>17.09</v>
      </c>
      <c r="Q2472" s="7">
        <f t="shared" si="304"/>
        <v>179.05500000000001</v>
      </c>
      <c r="R2472" s="7">
        <f t="shared" si="305"/>
        <v>85.45</v>
      </c>
      <c r="S2472" s="7">
        <f t="shared" si="306"/>
        <v>93.605000000000004</v>
      </c>
      <c r="T2472" s="9">
        <f t="shared" si="307"/>
        <v>0.52277233252352628</v>
      </c>
      <c r="U2472" s="10">
        <v>1</v>
      </c>
    </row>
    <row r="2473" spans="1:21" ht="15.6" x14ac:dyDescent="0.3">
      <c r="A2473" s="11">
        <v>1134</v>
      </c>
      <c r="B2473" s="12">
        <v>46354</v>
      </c>
      <c r="C2473" s="4">
        <f t="shared" si="308"/>
        <v>2026</v>
      </c>
      <c r="D2473" s="5">
        <f t="shared" si="309"/>
        <v>4</v>
      </c>
      <c r="E2473" s="4">
        <f t="shared" si="310"/>
        <v>11</v>
      </c>
      <c r="F2473" s="3" t="str">
        <f t="shared" si="311"/>
        <v>Nov</v>
      </c>
      <c r="G2473" s="13" t="s">
        <v>20</v>
      </c>
      <c r="H2473" s="13" t="s">
        <v>21</v>
      </c>
      <c r="I2473" s="13" t="s">
        <v>2</v>
      </c>
      <c r="J2473" s="13" t="s">
        <v>3</v>
      </c>
      <c r="K2473" s="13" t="s">
        <v>14</v>
      </c>
      <c r="L2473" s="13" t="s">
        <v>15</v>
      </c>
      <c r="M2473" s="14">
        <v>2</v>
      </c>
      <c r="N2473" s="15">
        <v>36.119999999999997</v>
      </c>
      <c r="O2473" s="16">
        <v>0.1</v>
      </c>
      <c r="P2473" s="15">
        <v>13.61</v>
      </c>
      <c r="Q2473" s="15">
        <f t="shared" si="304"/>
        <v>65.015999999999991</v>
      </c>
      <c r="R2473" s="15">
        <f t="shared" si="305"/>
        <v>27.22</v>
      </c>
      <c r="S2473" s="15">
        <f t="shared" si="306"/>
        <v>37.795999999999992</v>
      </c>
      <c r="T2473" s="17">
        <f t="shared" si="307"/>
        <v>0.58133382551987201</v>
      </c>
      <c r="U2473" s="18">
        <v>1</v>
      </c>
    </row>
    <row r="2474" spans="1:21" ht="15.6" x14ac:dyDescent="0.3">
      <c r="A2474" s="2">
        <v>1770</v>
      </c>
      <c r="B2474" s="3">
        <v>46354</v>
      </c>
      <c r="C2474" s="4">
        <f t="shared" si="308"/>
        <v>2026</v>
      </c>
      <c r="D2474" s="5">
        <f t="shared" si="309"/>
        <v>4</v>
      </c>
      <c r="E2474" s="4">
        <f t="shared" si="310"/>
        <v>11</v>
      </c>
      <c r="F2474" s="3" t="str">
        <f t="shared" si="311"/>
        <v>Nov</v>
      </c>
      <c r="G2474" s="4" t="s">
        <v>20</v>
      </c>
      <c r="H2474" s="4" t="s">
        <v>31</v>
      </c>
      <c r="I2474" s="4" t="s">
        <v>19</v>
      </c>
      <c r="J2474" s="4" t="s">
        <v>3</v>
      </c>
      <c r="K2474" s="4" t="s">
        <v>9</v>
      </c>
      <c r="L2474" s="4" t="s">
        <v>37</v>
      </c>
      <c r="M2474" s="6">
        <v>5</v>
      </c>
      <c r="N2474" s="7">
        <v>153.93</v>
      </c>
      <c r="O2474" s="8">
        <v>0.05</v>
      </c>
      <c r="P2474" s="7">
        <v>77.27</v>
      </c>
      <c r="Q2474" s="7">
        <f t="shared" si="304"/>
        <v>731.16750000000002</v>
      </c>
      <c r="R2474" s="7">
        <f t="shared" si="305"/>
        <v>386.34999999999997</v>
      </c>
      <c r="S2474" s="7">
        <f t="shared" si="306"/>
        <v>344.81750000000005</v>
      </c>
      <c r="T2474" s="9">
        <f t="shared" si="307"/>
        <v>0.4715985051304934</v>
      </c>
      <c r="U2474" s="10">
        <v>1</v>
      </c>
    </row>
    <row r="2475" spans="1:21" ht="15.6" x14ac:dyDescent="0.3">
      <c r="A2475" s="11">
        <v>3396</v>
      </c>
      <c r="B2475" s="12">
        <v>46354</v>
      </c>
      <c r="C2475" s="4">
        <f t="shared" si="308"/>
        <v>2026</v>
      </c>
      <c r="D2475" s="5">
        <f t="shared" si="309"/>
        <v>4</v>
      </c>
      <c r="E2475" s="4">
        <f t="shared" si="310"/>
        <v>11</v>
      </c>
      <c r="F2475" s="3" t="str">
        <f t="shared" si="311"/>
        <v>Nov</v>
      </c>
      <c r="G2475" s="13" t="s">
        <v>11</v>
      </c>
      <c r="H2475" s="13" t="s">
        <v>18</v>
      </c>
      <c r="I2475" s="13" t="s">
        <v>19</v>
      </c>
      <c r="J2475" s="13" t="s">
        <v>13</v>
      </c>
      <c r="K2475" s="13" t="s">
        <v>34</v>
      </c>
      <c r="L2475" s="13" t="s">
        <v>45</v>
      </c>
      <c r="M2475" s="14">
        <v>3</v>
      </c>
      <c r="N2475" s="15">
        <v>50.67</v>
      </c>
      <c r="O2475" s="16">
        <v>0.05</v>
      </c>
      <c r="P2475" s="15">
        <v>22.25</v>
      </c>
      <c r="Q2475" s="15">
        <f t="shared" si="304"/>
        <v>144.40949999999998</v>
      </c>
      <c r="R2475" s="15">
        <f t="shared" si="305"/>
        <v>66.75</v>
      </c>
      <c r="S2475" s="15">
        <f t="shared" si="306"/>
        <v>77.65949999999998</v>
      </c>
      <c r="T2475" s="17">
        <f t="shared" si="307"/>
        <v>0.53777279195620775</v>
      </c>
      <c r="U2475" s="18">
        <v>1</v>
      </c>
    </row>
    <row r="2476" spans="1:21" ht="15.6" x14ac:dyDescent="0.3">
      <c r="A2476" s="2">
        <v>4259</v>
      </c>
      <c r="B2476" s="3">
        <v>46354</v>
      </c>
      <c r="C2476" s="4">
        <f t="shared" si="308"/>
        <v>2026</v>
      </c>
      <c r="D2476" s="5">
        <f t="shared" si="309"/>
        <v>4</v>
      </c>
      <c r="E2476" s="4">
        <f t="shared" si="310"/>
        <v>11</v>
      </c>
      <c r="F2476" s="3" t="str">
        <f t="shared" si="311"/>
        <v>Nov</v>
      </c>
      <c r="G2476" s="4" t="s">
        <v>11</v>
      </c>
      <c r="H2476" s="4" t="s">
        <v>18</v>
      </c>
      <c r="I2476" s="4" t="s">
        <v>2</v>
      </c>
      <c r="J2476" s="4" t="s">
        <v>3</v>
      </c>
      <c r="K2476" s="4" t="s">
        <v>9</v>
      </c>
      <c r="L2476" s="4" t="s">
        <v>46</v>
      </c>
      <c r="M2476" s="6">
        <v>4</v>
      </c>
      <c r="N2476" s="7">
        <v>72.77</v>
      </c>
      <c r="O2476" s="8">
        <v>0</v>
      </c>
      <c r="P2476" s="7">
        <v>32.090000000000003</v>
      </c>
      <c r="Q2476" s="7">
        <f t="shared" si="304"/>
        <v>291.08</v>
      </c>
      <c r="R2476" s="7">
        <f t="shared" si="305"/>
        <v>128.36000000000001</v>
      </c>
      <c r="S2476" s="7">
        <f t="shared" si="306"/>
        <v>162.71999999999997</v>
      </c>
      <c r="T2476" s="9">
        <f t="shared" si="307"/>
        <v>0.55902157482479031</v>
      </c>
      <c r="U2476" s="10">
        <v>1</v>
      </c>
    </row>
    <row r="2477" spans="1:21" ht="15.6" x14ac:dyDescent="0.3">
      <c r="A2477" s="11">
        <v>4440</v>
      </c>
      <c r="B2477" s="12">
        <v>46354</v>
      </c>
      <c r="C2477" s="4">
        <f t="shared" si="308"/>
        <v>2026</v>
      </c>
      <c r="D2477" s="5">
        <f t="shared" si="309"/>
        <v>4</v>
      </c>
      <c r="E2477" s="4">
        <f t="shared" si="310"/>
        <v>11</v>
      </c>
      <c r="F2477" s="3" t="str">
        <f t="shared" si="311"/>
        <v>Nov</v>
      </c>
      <c r="G2477" s="13" t="s">
        <v>11</v>
      </c>
      <c r="H2477" s="13" t="s">
        <v>39</v>
      </c>
      <c r="I2477" s="13" t="s">
        <v>28</v>
      </c>
      <c r="J2477" s="13" t="s">
        <v>13</v>
      </c>
      <c r="K2477" s="13" t="s">
        <v>14</v>
      </c>
      <c r="L2477" s="13" t="s">
        <v>32</v>
      </c>
      <c r="M2477" s="14">
        <v>1</v>
      </c>
      <c r="N2477" s="15">
        <v>46.45</v>
      </c>
      <c r="O2477" s="16">
        <v>0.1</v>
      </c>
      <c r="P2477" s="15">
        <v>17.96</v>
      </c>
      <c r="Q2477" s="15">
        <f t="shared" si="304"/>
        <v>41.805000000000007</v>
      </c>
      <c r="R2477" s="15">
        <f t="shared" si="305"/>
        <v>17.96</v>
      </c>
      <c r="S2477" s="15">
        <f t="shared" si="306"/>
        <v>23.845000000000006</v>
      </c>
      <c r="T2477" s="17">
        <f t="shared" si="307"/>
        <v>0.57038631742614521</v>
      </c>
      <c r="U2477" s="18">
        <v>1</v>
      </c>
    </row>
    <row r="2478" spans="1:21" ht="15.6" x14ac:dyDescent="0.3">
      <c r="A2478" s="2">
        <v>5115</v>
      </c>
      <c r="B2478" s="3">
        <v>46354</v>
      </c>
      <c r="C2478" s="4">
        <f t="shared" si="308"/>
        <v>2026</v>
      </c>
      <c r="D2478" s="5">
        <f t="shared" si="309"/>
        <v>4</v>
      </c>
      <c r="E2478" s="4">
        <f t="shared" si="310"/>
        <v>11</v>
      </c>
      <c r="F2478" s="3" t="str">
        <f t="shared" si="311"/>
        <v>Nov</v>
      </c>
      <c r="G2478" s="4" t="s">
        <v>0</v>
      </c>
      <c r="H2478" s="4" t="s">
        <v>50</v>
      </c>
      <c r="I2478" s="4" t="s">
        <v>2</v>
      </c>
      <c r="J2478" s="4" t="s">
        <v>13</v>
      </c>
      <c r="K2478" s="4" t="s">
        <v>14</v>
      </c>
      <c r="L2478" s="4" t="s">
        <v>48</v>
      </c>
      <c r="M2478" s="6">
        <v>1</v>
      </c>
      <c r="N2478" s="7">
        <v>165.75</v>
      </c>
      <c r="O2478" s="8">
        <v>0.2</v>
      </c>
      <c r="P2478" s="7">
        <v>89.16</v>
      </c>
      <c r="Q2478" s="7">
        <f t="shared" si="304"/>
        <v>132.6</v>
      </c>
      <c r="R2478" s="7">
        <f t="shared" si="305"/>
        <v>89.16</v>
      </c>
      <c r="S2478" s="7">
        <f t="shared" si="306"/>
        <v>43.44</v>
      </c>
      <c r="T2478" s="9">
        <f t="shared" si="307"/>
        <v>0.32760180995475113</v>
      </c>
      <c r="U2478" s="10">
        <v>1</v>
      </c>
    </row>
    <row r="2479" spans="1:21" ht="15.6" x14ac:dyDescent="0.3">
      <c r="A2479" s="11">
        <v>5136</v>
      </c>
      <c r="B2479" s="12">
        <v>46354</v>
      </c>
      <c r="C2479" s="4">
        <f t="shared" si="308"/>
        <v>2026</v>
      </c>
      <c r="D2479" s="5">
        <f t="shared" si="309"/>
        <v>4</v>
      </c>
      <c r="E2479" s="4">
        <f t="shared" si="310"/>
        <v>11</v>
      </c>
      <c r="F2479" s="3" t="str">
        <f t="shared" si="311"/>
        <v>Nov</v>
      </c>
      <c r="G2479" s="13" t="s">
        <v>11</v>
      </c>
      <c r="H2479" s="13" t="s">
        <v>12</v>
      </c>
      <c r="I2479" s="13" t="s">
        <v>28</v>
      </c>
      <c r="J2479" s="13" t="s">
        <v>13</v>
      </c>
      <c r="K2479" s="13" t="s">
        <v>23</v>
      </c>
      <c r="L2479" s="13" t="s">
        <v>29</v>
      </c>
      <c r="M2479" s="14">
        <v>4</v>
      </c>
      <c r="N2479" s="15">
        <v>198.02</v>
      </c>
      <c r="O2479" s="16">
        <v>0.05</v>
      </c>
      <c r="P2479" s="15">
        <v>103.82</v>
      </c>
      <c r="Q2479" s="15">
        <f t="shared" si="304"/>
        <v>752.476</v>
      </c>
      <c r="R2479" s="15">
        <f t="shared" si="305"/>
        <v>415.28</v>
      </c>
      <c r="S2479" s="15">
        <f t="shared" si="306"/>
        <v>337.19600000000003</v>
      </c>
      <c r="T2479" s="17">
        <f t="shared" si="307"/>
        <v>0.44811528872681655</v>
      </c>
      <c r="U2479" s="18">
        <v>1</v>
      </c>
    </row>
    <row r="2480" spans="1:21" ht="15.6" x14ac:dyDescent="0.3">
      <c r="A2480" s="2">
        <v>562</v>
      </c>
      <c r="B2480" s="3">
        <v>46355</v>
      </c>
      <c r="C2480" s="4">
        <f t="shared" si="308"/>
        <v>2026</v>
      </c>
      <c r="D2480" s="5">
        <f t="shared" si="309"/>
        <v>4</v>
      </c>
      <c r="E2480" s="4">
        <f t="shared" si="310"/>
        <v>11</v>
      </c>
      <c r="F2480" s="3" t="str">
        <f t="shared" si="311"/>
        <v>Nov</v>
      </c>
      <c r="G2480" s="4" t="s">
        <v>6</v>
      </c>
      <c r="H2480" s="4" t="s">
        <v>43</v>
      </c>
      <c r="I2480" s="4" t="s">
        <v>2</v>
      </c>
      <c r="J2480" s="4" t="s">
        <v>13</v>
      </c>
      <c r="K2480" s="4" t="s">
        <v>14</v>
      </c>
      <c r="L2480" s="4" t="s">
        <v>32</v>
      </c>
      <c r="M2480" s="6">
        <v>1</v>
      </c>
      <c r="N2480" s="7">
        <v>46.3</v>
      </c>
      <c r="O2480" s="8">
        <v>0.2</v>
      </c>
      <c r="P2480" s="7">
        <v>18.78</v>
      </c>
      <c r="Q2480" s="7">
        <f t="shared" si="304"/>
        <v>37.04</v>
      </c>
      <c r="R2480" s="7">
        <f t="shared" si="305"/>
        <v>18.78</v>
      </c>
      <c r="S2480" s="7">
        <f t="shared" si="306"/>
        <v>18.259999999999998</v>
      </c>
      <c r="T2480" s="9">
        <f t="shared" si="307"/>
        <v>0.49298056155507552</v>
      </c>
      <c r="U2480" s="10">
        <v>1</v>
      </c>
    </row>
    <row r="2481" spans="1:21" ht="15.6" x14ac:dyDescent="0.3">
      <c r="A2481" s="11">
        <v>806</v>
      </c>
      <c r="B2481" s="12">
        <v>46355</v>
      </c>
      <c r="C2481" s="4">
        <f t="shared" si="308"/>
        <v>2026</v>
      </c>
      <c r="D2481" s="5">
        <f t="shared" si="309"/>
        <v>4</v>
      </c>
      <c r="E2481" s="4">
        <f t="shared" si="310"/>
        <v>11</v>
      </c>
      <c r="F2481" s="3" t="str">
        <f t="shared" si="311"/>
        <v>Nov</v>
      </c>
      <c r="G2481" s="13" t="s">
        <v>0</v>
      </c>
      <c r="H2481" s="13" t="s">
        <v>50</v>
      </c>
      <c r="I2481" s="13" t="s">
        <v>28</v>
      </c>
      <c r="J2481" s="13" t="s">
        <v>3</v>
      </c>
      <c r="K2481" s="13" t="s">
        <v>34</v>
      </c>
      <c r="L2481" s="13" t="s">
        <v>35</v>
      </c>
      <c r="M2481" s="14">
        <v>1</v>
      </c>
      <c r="N2481" s="15">
        <v>39.659999999999997</v>
      </c>
      <c r="O2481" s="16">
        <v>0</v>
      </c>
      <c r="P2481" s="15">
        <v>14.76</v>
      </c>
      <c r="Q2481" s="15">
        <f t="shared" si="304"/>
        <v>39.659999999999997</v>
      </c>
      <c r="R2481" s="15">
        <f t="shared" si="305"/>
        <v>14.76</v>
      </c>
      <c r="S2481" s="15">
        <f t="shared" si="306"/>
        <v>24.9</v>
      </c>
      <c r="T2481" s="17">
        <f t="shared" si="307"/>
        <v>0.62783661119515888</v>
      </c>
      <c r="U2481" s="18">
        <v>1</v>
      </c>
    </row>
    <row r="2482" spans="1:21" ht="15.6" x14ac:dyDescent="0.3">
      <c r="A2482" s="2">
        <v>3150</v>
      </c>
      <c r="B2482" s="3">
        <v>46355</v>
      </c>
      <c r="C2482" s="4">
        <f t="shared" si="308"/>
        <v>2026</v>
      </c>
      <c r="D2482" s="5">
        <f t="shared" si="309"/>
        <v>4</v>
      </c>
      <c r="E2482" s="4">
        <f t="shared" si="310"/>
        <v>11</v>
      </c>
      <c r="F2482" s="3" t="str">
        <f t="shared" si="311"/>
        <v>Nov</v>
      </c>
      <c r="G2482" s="4" t="s">
        <v>6</v>
      </c>
      <c r="H2482" s="4" t="s">
        <v>27</v>
      </c>
      <c r="I2482" s="4" t="s">
        <v>2</v>
      </c>
      <c r="J2482" s="4" t="s">
        <v>13</v>
      </c>
      <c r="K2482" s="4" t="s">
        <v>23</v>
      </c>
      <c r="L2482" s="4" t="s">
        <v>40</v>
      </c>
      <c r="M2482" s="6">
        <v>3</v>
      </c>
      <c r="N2482" s="7">
        <v>80.72</v>
      </c>
      <c r="O2482" s="8">
        <v>0.05</v>
      </c>
      <c r="P2482" s="7">
        <v>39.130000000000003</v>
      </c>
      <c r="Q2482" s="7">
        <f t="shared" si="304"/>
        <v>230.05199999999999</v>
      </c>
      <c r="R2482" s="7">
        <f t="shared" si="305"/>
        <v>117.39000000000001</v>
      </c>
      <c r="S2482" s="7">
        <f t="shared" si="306"/>
        <v>112.66199999999998</v>
      </c>
      <c r="T2482" s="9">
        <f t="shared" si="307"/>
        <v>0.48972406238589528</v>
      </c>
      <c r="U2482" s="10">
        <v>1</v>
      </c>
    </row>
    <row r="2483" spans="1:21" ht="15.6" x14ac:dyDescent="0.3">
      <c r="A2483" s="11">
        <v>4847</v>
      </c>
      <c r="B2483" s="12">
        <v>46355</v>
      </c>
      <c r="C2483" s="4">
        <f t="shared" si="308"/>
        <v>2026</v>
      </c>
      <c r="D2483" s="5">
        <f t="shared" si="309"/>
        <v>4</v>
      </c>
      <c r="E2483" s="4">
        <f t="shared" si="310"/>
        <v>11</v>
      </c>
      <c r="F2483" s="3" t="str">
        <f t="shared" si="311"/>
        <v>Nov</v>
      </c>
      <c r="G2483" s="13" t="s">
        <v>6</v>
      </c>
      <c r="H2483" s="13" t="s">
        <v>49</v>
      </c>
      <c r="I2483" s="13" t="s">
        <v>28</v>
      </c>
      <c r="J2483" s="13" t="s">
        <v>13</v>
      </c>
      <c r="K2483" s="13" t="s">
        <v>14</v>
      </c>
      <c r="L2483" s="13" t="s">
        <v>15</v>
      </c>
      <c r="M2483" s="14">
        <v>2</v>
      </c>
      <c r="N2483" s="15">
        <v>35.51</v>
      </c>
      <c r="O2483" s="16">
        <v>0.05</v>
      </c>
      <c r="P2483" s="15">
        <v>13.24</v>
      </c>
      <c r="Q2483" s="15">
        <f t="shared" si="304"/>
        <v>67.468999999999994</v>
      </c>
      <c r="R2483" s="15">
        <f t="shared" si="305"/>
        <v>26.48</v>
      </c>
      <c r="S2483" s="15">
        <f t="shared" si="306"/>
        <v>40.98899999999999</v>
      </c>
      <c r="T2483" s="17">
        <f t="shared" si="307"/>
        <v>0.60752345521646967</v>
      </c>
      <c r="U2483" s="18">
        <v>1</v>
      </c>
    </row>
    <row r="2484" spans="1:21" ht="15.6" x14ac:dyDescent="0.3">
      <c r="A2484" s="2">
        <v>221</v>
      </c>
      <c r="B2484" s="3">
        <v>46356</v>
      </c>
      <c r="C2484" s="4">
        <f t="shared" si="308"/>
        <v>2026</v>
      </c>
      <c r="D2484" s="5">
        <f t="shared" si="309"/>
        <v>4</v>
      </c>
      <c r="E2484" s="4">
        <f t="shared" si="310"/>
        <v>11</v>
      </c>
      <c r="F2484" s="3" t="str">
        <f t="shared" si="311"/>
        <v>Nov</v>
      </c>
      <c r="G2484" s="4" t="s">
        <v>20</v>
      </c>
      <c r="H2484" s="4" t="s">
        <v>33</v>
      </c>
      <c r="I2484" s="4" t="s">
        <v>19</v>
      </c>
      <c r="J2484" s="4" t="s">
        <v>16</v>
      </c>
      <c r="K2484" s="4" t="s">
        <v>14</v>
      </c>
      <c r="L2484" s="4" t="s">
        <v>44</v>
      </c>
      <c r="M2484" s="6">
        <v>1</v>
      </c>
      <c r="N2484" s="7">
        <v>132.06</v>
      </c>
      <c r="O2484" s="8">
        <v>0.15</v>
      </c>
      <c r="P2484" s="7">
        <v>67.53</v>
      </c>
      <c r="Q2484" s="7">
        <f t="shared" si="304"/>
        <v>112.251</v>
      </c>
      <c r="R2484" s="7">
        <f t="shared" si="305"/>
        <v>67.53</v>
      </c>
      <c r="S2484" s="7">
        <f t="shared" si="306"/>
        <v>44.721000000000004</v>
      </c>
      <c r="T2484" s="9">
        <f t="shared" si="307"/>
        <v>0.39840179597509157</v>
      </c>
      <c r="U2484" s="10">
        <v>1</v>
      </c>
    </row>
    <row r="2485" spans="1:21" ht="15.6" x14ac:dyDescent="0.3">
      <c r="A2485" s="11">
        <v>630</v>
      </c>
      <c r="B2485" s="12">
        <v>46356</v>
      </c>
      <c r="C2485" s="4">
        <f t="shared" si="308"/>
        <v>2026</v>
      </c>
      <c r="D2485" s="5">
        <f t="shared" si="309"/>
        <v>4</v>
      </c>
      <c r="E2485" s="4">
        <f t="shared" si="310"/>
        <v>11</v>
      </c>
      <c r="F2485" s="3" t="str">
        <f t="shared" si="311"/>
        <v>Nov</v>
      </c>
      <c r="G2485" s="13" t="s">
        <v>20</v>
      </c>
      <c r="H2485" s="13" t="s">
        <v>33</v>
      </c>
      <c r="I2485" s="13" t="s">
        <v>2</v>
      </c>
      <c r="J2485" s="13" t="s">
        <v>16</v>
      </c>
      <c r="K2485" s="13" t="s">
        <v>4</v>
      </c>
      <c r="L2485" s="13" t="s">
        <v>26</v>
      </c>
      <c r="M2485" s="14">
        <v>3</v>
      </c>
      <c r="N2485" s="15">
        <v>41.07</v>
      </c>
      <c r="O2485" s="16">
        <v>0.1</v>
      </c>
      <c r="P2485" s="15">
        <v>16.86</v>
      </c>
      <c r="Q2485" s="15">
        <f t="shared" si="304"/>
        <v>110.88900000000001</v>
      </c>
      <c r="R2485" s="15">
        <f t="shared" si="305"/>
        <v>50.58</v>
      </c>
      <c r="S2485" s="15">
        <f t="shared" si="306"/>
        <v>60.309000000000012</v>
      </c>
      <c r="T2485" s="17">
        <f t="shared" si="307"/>
        <v>0.54386819251684126</v>
      </c>
      <c r="U2485" s="18">
        <v>1</v>
      </c>
    </row>
    <row r="2486" spans="1:21" ht="15.6" x14ac:dyDescent="0.3">
      <c r="A2486" s="2">
        <v>1789</v>
      </c>
      <c r="B2486" s="3">
        <v>46356</v>
      </c>
      <c r="C2486" s="4">
        <f t="shared" si="308"/>
        <v>2026</v>
      </c>
      <c r="D2486" s="5">
        <f t="shared" si="309"/>
        <v>4</v>
      </c>
      <c r="E2486" s="4">
        <f t="shared" si="310"/>
        <v>11</v>
      </c>
      <c r="F2486" s="3" t="str">
        <f t="shared" si="311"/>
        <v>Nov</v>
      </c>
      <c r="G2486" s="4" t="s">
        <v>6</v>
      </c>
      <c r="H2486" s="4" t="s">
        <v>43</v>
      </c>
      <c r="I2486" s="4" t="s">
        <v>2</v>
      </c>
      <c r="J2486" s="4" t="s">
        <v>13</v>
      </c>
      <c r="K2486" s="4" t="s">
        <v>9</v>
      </c>
      <c r="L2486" s="4" t="s">
        <v>37</v>
      </c>
      <c r="M2486" s="6">
        <v>2</v>
      </c>
      <c r="N2486" s="7">
        <v>151.49</v>
      </c>
      <c r="O2486" s="8">
        <v>0.1</v>
      </c>
      <c r="P2486" s="7">
        <v>81.39</v>
      </c>
      <c r="Q2486" s="7">
        <f t="shared" si="304"/>
        <v>272.68200000000002</v>
      </c>
      <c r="R2486" s="7">
        <f t="shared" si="305"/>
        <v>162.78</v>
      </c>
      <c r="S2486" s="7">
        <f t="shared" si="306"/>
        <v>109.90200000000002</v>
      </c>
      <c r="T2486" s="9">
        <f t="shared" si="307"/>
        <v>0.40304090479019522</v>
      </c>
      <c r="U2486" s="10">
        <v>1</v>
      </c>
    </row>
    <row r="2487" spans="1:21" ht="15.6" x14ac:dyDescent="0.3">
      <c r="A2487" s="11">
        <v>1947</v>
      </c>
      <c r="B2487" s="12">
        <v>46356</v>
      </c>
      <c r="C2487" s="4">
        <f t="shared" si="308"/>
        <v>2026</v>
      </c>
      <c r="D2487" s="5">
        <f t="shared" si="309"/>
        <v>4</v>
      </c>
      <c r="E2487" s="4">
        <f t="shared" si="310"/>
        <v>11</v>
      </c>
      <c r="F2487" s="3" t="str">
        <f t="shared" si="311"/>
        <v>Nov</v>
      </c>
      <c r="G2487" s="13" t="s">
        <v>0</v>
      </c>
      <c r="H2487" s="13" t="s">
        <v>1</v>
      </c>
      <c r="I2487" s="13" t="s">
        <v>19</v>
      </c>
      <c r="J2487" s="13" t="s">
        <v>16</v>
      </c>
      <c r="K2487" s="13" t="s">
        <v>34</v>
      </c>
      <c r="L2487" s="13" t="s">
        <v>42</v>
      </c>
      <c r="M2487" s="14">
        <v>1</v>
      </c>
      <c r="N2487" s="15">
        <v>35.729999999999997</v>
      </c>
      <c r="O2487" s="16">
        <v>0.2</v>
      </c>
      <c r="P2487" s="15">
        <v>14.33</v>
      </c>
      <c r="Q2487" s="15">
        <f t="shared" si="304"/>
        <v>28.584</v>
      </c>
      <c r="R2487" s="15">
        <f t="shared" si="305"/>
        <v>14.33</v>
      </c>
      <c r="S2487" s="15">
        <f t="shared" si="306"/>
        <v>14.254</v>
      </c>
      <c r="T2487" s="17">
        <f t="shared" si="307"/>
        <v>0.49867058494262523</v>
      </c>
      <c r="U2487" s="18">
        <v>1</v>
      </c>
    </row>
    <row r="2488" spans="1:21" ht="15.6" x14ac:dyDescent="0.3">
      <c r="A2488" s="2">
        <v>2279</v>
      </c>
      <c r="B2488" s="3">
        <v>46356</v>
      </c>
      <c r="C2488" s="4">
        <f t="shared" si="308"/>
        <v>2026</v>
      </c>
      <c r="D2488" s="5">
        <f t="shared" si="309"/>
        <v>4</v>
      </c>
      <c r="E2488" s="4">
        <f t="shared" si="310"/>
        <v>11</v>
      </c>
      <c r="F2488" s="3" t="str">
        <f t="shared" si="311"/>
        <v>Nov</v>
      </c>
      <c r="G2488" s="4" t="s">
        <v>0</v>
      </c>
      <c r="H2488" s="4" t="s">
        <v>1</v>
      </c>
      <c r="I2488" s="4" t="s">
        <v>19</v>
      </c>
      <c r="J2488" s="4" t="s">
        <v>3</v>
      </c>
      <c r="K2488" s="4" t="s">
        <v>4</v>
      </c>
      <c r="L2488" s="4" t="s">
        <v>22</v>
      </c>
      <c r="M2488" s="6">
        <v>2</v>
      </c>
      <c r="N2488" s="7">
        <v>50.38</v>
      </c>
      <c r="O2488" s="8">
        <v>0.1</v>
      </c>
      <c r="P2488" s="7">
        <v>22.41</v>
      </c>
      <c r="Q2488" s="7">
        <f t="shared" si="304"/>
        <v>90.684000000000012</v>
      </c>
      <c r="R2488" s="7">
        <f t="shared" si="305"/>
        <v>44.82</v>
      </c>
      <c r="S2488" s="7">
        <f t="shared" si="306"/>
        <v>45.864000000000011</v>
      </c>
      <c r="T2488" s="9">
        <f t="shared" si="307"/>
        <v>0.50575625248114342</v>
      </c>
      <c r="U2488" s="10">
        <v>1</v>
      </c>
    </row>
    <row r="2489" spans="1:21" ht="15.6" x14ac:dyDescent="0.3">
      <c r="A2489" s="11">
        <v>2439</v>
      </c>
      <c r="B2489" s="12">
        <v>46356</v>
      </c>
      <c r="C2489" s="4">
        <f t="shared" si="308"/>
        <v>2026</v>
      </c>
      <c r="D2489" s="5">
        <f t="shared" si="309"/>
        <v>4</v>
      </c>
      <c r="E2489" s="4">
        <f t="shared" si="310"/>
        <v>11</v>
      </c>
      <c r="F2489" s="3" t="str">
        <f t="shared" si="311"/>
        <v>Nov</v>
      </c>
      <c r="G2489" s="13" t="s">
        <v>0</v>
      </c>
      <c r="H2489" s="13" t="s">
        <v>36</v>
      </c>
      <c r="I2489" s="13" t="s">
        <v>2</v>
      </c>
      <c r="J2489" s="13" t="s">
        <v>16</v>
      </c>
      <c r="K2489" s="13" t="s">
        <v>34</v>
      </c>
      <c r="L2489" s="13" t="s">
        <v>42</v>
      </c>
      <c r="M2489" s="14">
        <v>1</v>
      </c>
      <c r="N2489" s="15">
        <v>35.67</v>
      </c>
      <c r="O2489" s="16">
        <v>0.1</v>
      </c>
      <c r="P2489" s="15">
        <v>13.81</v>
      </c>
      <c r="Q2489" s="15">
        <f t="shared" si="304"/>
        <v>32.103000000000002</v>
      </c>
      <c r="R2489" s="15">
        <f t="shared" si="305"/>
        <v>13.81</v>
      </c>
      <c r="S2489" s="15">
        <f t="shared" si="306"/>
        <v>18.292999999999999</v>
      </c>
      <c r="T2489" s="17">
        <f t="shared" si="307"/>
        <v>0.5698221350029592</v>
      </c>
      <c r="U2489" s="18">
        <v>1</v>
      </c>
    </row>
    <row r="2490" spans="1:21" ht="15.6" x14ac:dyDescent="0.3">
      <c r="A2490" s="2">
        <v>2540</v>
      </c>
      <c r="B2490" s="3">
        <v>46356</v>
      </c>
      <c r="C2490" s="4">
        <f t="shared" si="308"/>
        <v>2026</v>
      </c>
      <c r="D2490" s="5">
        <f t="shared" si="309"/>
        <v>4</v>
      </c>
      <c r="E2490" s="4">
        <f t="shared" si="310"/>
        <v>11</v>
      </c>
      <c r="F2490" s="3" t="str">
        <f t="shared" si="311"/>
        <v>Nov</v>
      </c>
      <c r="G2490" s="4" t="s">
        <v>6</v>
      </c>
      <c r="H2490" s="4" t="s">
        <v>49</v>
      </c>
      <c r="I2490" s="4" t="s">
        <v>8</v>
      </c>
      <c r="J2490" s="4" t="s">
        <v>16</v>
      </c>
      <c r="K2490" s="4" t="s">
        <v>23</v>
      </c>
      <c r="L2490" s="4" t="s">
        <v>40</v>
      </c>
      <c r="M2490" s="6">
        <v>12</v>
      </c>
      <c r="N2490" s="7">
        <v>81.150000000000006</v>
      </c>
      <c r="O2490" s="8">
        <v>0.15</v>
      </c>
      <c r="P2490" s="7">
        <v>39.590000000000003</v>
      </c>
      <c r="Q2490" s="7">
        <f t="shared" si="304"/>
        <v>827.73</v>
      </c>
      <c r="R2490" s="7">
        <f t="shared" si="305"/>
        <v>475.08000000000004</v>
      </c>
      <c r="S2490" s="7">
        <f t="shared" si="306"/>
        <v>352.65</v>
      </c>
      <c r="T2490" s="9">
        <f t="shared" si="307"/>
        <v>0.42604472472907828</v>
      </c>
      <c r="U2490" s="10">
        <v>1</v>
      </c>
    </row>
    <row r="2491" spans="1:21" ht="15.6" x14ac:dyDescent="0.3">
      <c r="A2491" s="11">
        <v>2747</v>
      </c>
      <c r="B2491" s="12">
        <v>46356</v>
      </c>
      <c r="C2491" s="4">
        <f t="shared" si="308"/>
        <v>2026</v>
      </c>
      <c r="D2491" s="5">
        <f t="shared" si="309"/>
        <v>4</v>
      </c>
      <c r="E2491" s="4">
        <f t="shared" si="310"/>
        <v>11</v>
      </c>
      <c r="F2491" s="3" t="str">
        <f t="shared" si="311"/>
        <v>Nov</v>
      </c>
      <c r="G2491" s="13" t="s">
        <v>0</v>
      </c>
      <c r="H2491" s="13" t="s">
        <v>50</v>
      </c>
      <c r="I2491" s="13" t="s">
        <v>19</v>
      </c>
      <c r="J2491" s="13" t="s">
        <v>3</v>
      </c>
      <c r="K2491" s="13" t="s">
        <v>23</v>
      </c>
      <c r="L2491" s="13" t="s">
        <v>29</v>
      </c>
      <c r="M2491" s="14">
        <v>1</v>
      </c>
      <c r="N2491" s="15">
        <v>194.73</v>
      </c>
      <c r="O2491" s="16">
        <v>0</v>
      </c>
      <c r="P2491" s="15">
        <v>104.48</v>
      </c>
      <c r="Q2491" s="15">
        <f t="shared" si="304"/>
        <v>194.73</v>
      </c>
      <c r="R2491" s="15">
        <f t="shared" si="305"/>
        <v>104.48</v>
      </c>
      <c r="S2491" s="15">
        <f t="shared" si="306"/>
        <v>90.249999999999986</v>
      </c>
      <c r="T2491" s="17">
        <f t="shared" si="307"/>
        <v>0.46346222975401835</v>
      </c>
      <c r="U2491" s="18">
        <v>1</v>
      </c>
    </row>
    <row r="2492" spans="1:21" ht="15.6" x14ac:dyDescent="0.3">
      <c r="A2492" s="2">
        <v>3094</v>
      </c>
      <c r="B2492" s="3">
        <v>46356</v>
      </c>
      <c r="C2492" s="4">
        <f t="shared" si="308"/>
        <v>2026</v>
      </c>
      <c r="D2492" s="5">
        <f t="shared" si="309"/>
        <v>4</v>
      </c>
      <c r="E2492" s="4">
        <f t="shared" si="310"/>
        <v>11</v>
      </c>
      <c r="F2492" s="3" t="str">
        <f t="shared" si="311"/>
        <v>Nov</v>
      </c>
      <c r="G2492" s="4" t="s">
        <v>6</v>
      </c>
      <c r="H2492" s="4" t="s">
        <v>7</v>
      </c>
      <c r="I2492" s="4" t="s">
        <v>28</v>
      </c>
      <c r="J2492" s="4" t="s">
        <v>16</v>
      </c>
      <c r="K2492" s="4" t="s">
        <v>23</v>
      </c>
      <c r="L2492" s="4" t="s">
        <v>51</v>
      </c>
      <c r="M2492" s="6">
        <v>2</v>
      </c>
      <c r="N2492" s="7">
        <v>122.18</v>
      </c>
      <c r="O2492" s="8">
        <v>0.15</v>
      </c>
      <c r="P2492" s="7">
        <v>61.3</v>
      </c>
      <c r="Q2492" s="7">
        <f t="shared" si="304"/>
        <v>207.70600000000002</v>
      </c>
      <c r="R2492" s="7">
        <f t="shared" si="305"/>
        <v>122.6</v>
      </c>
      <c r="S2492" s="7">
        <f t="shared" si="306"/>
        <v>85.106000000000023</v>
      </c>
      <c r="T2492" s="9">
        <f t="shared" si="307"/>
        <v>0.40974261696821479</v>
      </c>
      <c r="U2492" s="10">
        <v>1</v>
      </c>
    </row>
    <row r="2493" spans="1:21" ht="15.6" x14ac:dyDescent="0.3">
      <c r="A2493" s="11">
        <v>3359</v>
      </c>
      <c r="B2493" s="12">
        <v>46356</v>
      </c>
      <c r="C2493" s="4">
        <f t="shared" si="308"/>
        <v>2026</v>
      </c>
      <c r="D2493" s="5">
        <f t="shared" si="309"/>
        <v>4</v>
      </c>
      <c r="E2493" s="4">
        <f t="shared" si="310"/>
        <v>11</v>
      </c>
      <c r="F2493" s="3" t="str">
        <f t="shared" si="311"/>
        <v>Nov</v>
      </c>
      <c r="G2493" s="13" t="s">
        <v>20</v>
      </c>
      <c r="H2493" s="13" t="s">
        <v>47</v>
      </c>
      <c r="I2493" s="13" t="s">
        <v>2</v>
      </c>
      <c r="J2493" s="13" t="s">
        <v>3</v>
      </c>
      <c r="K2493" s="13" t="s">
        <v>23</v>
      </c>
      <c r="L2493" s="13" t="s">
        <v>40</v>
      </c>
      <c r="M2493" s="14">
        <v>1</v>
      </c>
      <c r="N2493" s="15">
        <v>83.14</v>
      </c>
      <c r="O2493" s="16">
        <v>0</v>
      </c>
      <c r="P2493" s="15">
        <v>39.369999999999997</v>
      </c>
      <c r="Q2493" s="15">
        <f t="shared" si="304"/>
        <v>83.14</v>
      </c>
      <c r="R2493" s="15">
        <f t="shared" si="305"/>
        <v>39.369999999999997</v>
      </c>
      <c r="S2493" s="15">
        <f t="shared" si="306"/>
        <v>43.77</v>
      </c>
      <c r="T2493" s="17">
        <f t="shared" si="307"/>
        <v>0.52646139042578788</v>
      </c>
      <c r="U2493" s="18">
        <v>1</v>
      </c>
    </row>
    <row r="2494" spans="1:21" ht="15.6" x14ac:dyDescent="0.3">
      <c r="A2494" s="2">
        <v>3473</v>
      </c>
      <c r="B2494" s="3">
        <v>46356</v>
      </c>
      <c r="C2494" s="4">
        <f t="shared" si="308"/>
        <v>2026</v>
      </c>
      <c r="D2494" s="5">
        <f t="shared" si="309"/>
        <v>4</v>
      </c>
      <c r="E2494" s="4">
        <f t="shared" si="310"/>
        <v>11</v>
      </c>
      <c r="F2494" s="3" t="str">
        <f t="shared" si="311"/>
        <v>Nov</v>
      </c>
      <c r="G2494" s="4" t="s">
        <v>11</v>
      </c>
      <c r="H2494" s="4" t="s">
        <v>25</v>
      </c>
      <c r="I2494" s="4" t="s">
        <v>2</v>
      </c>
      <c r="J2494" s="4" t="s">
        <v>3</v>
      </c>
      <c r="K2494" s="4" t="s">
        <v>4</v>
      </c>
      <c r="L2494" s="4" t="s">
        <v>5</v>
      </c>
      <c r="M2494" s="6">
        <v>1</v>
      </c>
      <c r="N2494" s="7">
        <v>80.97</v>
      </c>
      <c r="O2494" s="8">
        <v>0</v>
      </c>
      <c r="P2494" s="7">
        <v>43.64</v>
      </c>
      <c r="Q2494" s="7">
        <f t="shared" si="304"/>
        <v>80.97</v>
      </c>
      <c r="R2494" s="7">
        <f t="shared" si="305"/>
        <v>43.64</v>
      </c>
      <c r="S2494" s="7">
        <f t="shared" si="306"/>
        <v>37.33</v>
      </c>
      <c r="T2494" s="9">
        <f t="shared" si="307"/>
        <v>0.4610349512164999</v>
      </c>
      <c r="U2494" s="10">
        <v>1</v>
      </c>
    </row>
    <row r="2495" spans="1:21" ht="15.6" x14ac:dyDescent="0.3">
      <c r="A2495" s="11">
        <v>3589</v>
      </c>
      <c r="B2495" s="12">
        <v>46356</v>
      </c>
      <c r="C2495" s="4">
        <f t="shared" si="308"/>
        <v>2026</v>
      </c>
      <c r="D2495" s="5">
        <f t="shared" si="309"/>
        <v>4</v>
      </c>
      <c r="E2495" s="4">
        <f t="shared" si="310"/>
        <v>11</v>
      </c>
      <c r="F2495" s="3" t="str">
        <f t="shared" si="311"/>
        <v>Nov</v>
      </c>
      <c r="G2495" s="13" t="s">
        <v>0</v>
      </c>
      <c r="H2495" s="13" t="s">
        <v>36</v>
      </c>
      <c r="I2495" s="13" t="s">
        <v>2</v>
      </c>
      <c r="J2495" s="13" t="s">
        <v>13</v>
      </c>
      <c r="K2495" s="13" t="s">
        <v>9</v>
      </c>
      <c r="L2495" s="13" t="s">
        <v>46</v>
      </c>
      <c r="M2495" s="14">
        <v>1</v>
      </c>
      <c r="N2495" s="15">
        <v>73.03</v>
      </c>
      <c r="O2495" s="16">
        <v>0</v>
      </c>
      <c r="P2495" s="15">
        <v>32.71</v>
      </c>
      <c r="Q2495" s="15">
        <f t="shared" si="304"/>
        <v>73.03</v>
      </c>
      <c r="R2495" s="15">
        <f t="shared" si="305"/>
        <v>32.71</v>
      </c>
      <c r="S2495" s="15">
        <f t="shared" si="306"/>
        <v>40.32</v>
      </c>
      <c r="T2495" s="17">
        <f t="shared" si="307"/>
        <v>0.55210187594139393</v>
      </c>
      <c r="U2495" s="18">
        <v>1</v>
      </c>
    </row>
    <row r="2496" spans="1:21" ht="15.6" x14ac:dyDescent="0.3">
      <c r="A2496" s="2">
        <v>4689</v>
      </c>
      <c r="B2496" s="3">
        <v>46356</v>
      </c>
      <c r="C2496" s="4">
        <f t="shared" si="308"/>
        <v>2026</v>
      </c>
      <c r="D2496" s="5">
        <f t="shared" si="309"/>
        <v>4</v>
      </c>
      <c r="E2496" s="4">
        <f t="shared" si="310"/>
        <v>11</v>
      </c>
      <c r="F2496" s="3" t="str">
        <f t="shared" si="311"/>
        <v>Nov</v>
      </c>
      <c r="G2496" s="4" t="s">
        <v>11</v>
      </c>
      <c r="H2496" s="4" t="s">
        <v>18</v>
      </c>
      <c r="I2496" s="4" t="s">
        <v>2</v>
      </c>
      <c r="J2496" s="4" t="s">
        <v>3</v>
      </c>
      <c r="K2496" s="4" t="s">
        <v>14</v>
      </c>
      <c r="L2496" s="4" t="s">
        <v>32</v>
      </c>
      <c r="M2496" s="6">
        <v>1</v>
      </c>
      <c r="N2496" s="7">
        <v>46.81</v>
      </c>
      <c r="O2496" s="8">
        <v>0.05</v>
      </c>
      <c r="P2496" s="7">
        <v>17.87</v>
      </c>
      <c r="Q2496" s="7">
        <f t="shared" si="304"/>
        <v>44.469500000000004</v>
      </c>
      <c r="R2496" s="7">
        <f t="shared" si="305"/>
        <v>17.87</v>
      </c>
      <c r="S2496" s="7">
        <f t="shared" si="306"/>
        <v>26.599500000000003</v>
      </c>
      <c r="T2496" s="9">
        <f t="shared" si="307"/>
        <v>0.59815154206815913</v>
      </c>
      <c r="U2496" s="10">
        <v>1</v>
      </c>
    </row>
    <row r="2497" spans="1:21" ht="15.6" x14ac:dyDescent="0.3">
      <c r="A2497" s="11">
        <v>4819</v>
      </c>
      <c r="B2497" s="12">
        <v>46356</v>
      </c>
      <c r="C2497" s="4">
        <f t="shared" si="308"/>
        <v>2026</v>
      </c>
      <c r="D2497" s="5">
        <f t="shared" si="309"/>
        <v>4</v>
      </c>
      <c r="E2497" s="4">
        <f t="shared" si="310"/>
        <v>11</v>
      </c>
      <c r="F2497" s="3" t="str">
        <f t="shared" si="311"/>
        <v>Nov</v>
      </c>
      <c r="G2497" s="13" t="s">
        <v>20</v>
      </c>
      <c r="H2497" s="13" t="s">
        <v>31</v>
      </c>
      <c r="I2497" s="13" t="s">
        <v>28</v>
      </c>
      <c r="J2497" s="13" t="s">
        <v>13</v>
      </c>
      <c r="K2497" s="13" t="s">
        <v>9</v>
      </c>
      <c r="L2497" s="13" t="s">
        <v>37</v>
      </c>
      <c r="M2497" s="14">
        <v>2</v>
      </c>
      <c r="N2497" s="15">
        <v>153.51</v>
      </c>
      <c r="O2497" s="16">
        <v>0.15</v>
      </c>
      <c r="P2497" s="15">
        <v>81.290000000000006</v>
      </c>
      <c r="Q2497" s="15">
        <f t="shared" si="304"/>
        <v>260.96699999999998</v>
      </c>
      <c r="R2497" s="15">
        <f t="shared" si="305"/>
        <v>162.58000000000001</v>
      </c>
      <c r="S2497" s="15">
        <f t="shared" si="306"/>
        <v>98.386999999999972</v>
      </c>
      <c r="T2497" s="17">
        <f t="shared" si="307"/>
        <v>0.3770093536730697</v>
      </c>
      <c r="U2497" s="18">
        <v>1</v>
      </c>
    </row>
    <row r="2498" spans="1:21" ht="15.6" x14ac:dyDescent="0.3">
      <c r="A2498" s="2">
        <v>5167</v>
      </c>
      <c r="B2498" s="3">
        <v>46356</v>
      </c>
      <c r="C2498" s="4">
        <f t="shared" si="308"/>
        <v>2026</v>
      </c>
      <c r="D2498" s="5">
        <f t="shared" si="309"/>
        <v>4</v>
      </c>
      <c r="E2498" s="4">
        <f t="shared" si="310"/>
        <v>11</v>
      </c>
      <c r="F2498" s="3" t="str">
        <f t="shared" si="311"/>
        <v>Nov</v>
      </c>
      <c r="G2498" s="4" t="s">
        <v>11</v>
      </c>
      <c r="H2498" s="4" t="s">
        <v>25</v>
      </c>
      <c r="I2498" s="4" t="s">
        <v>28</v>
      </c>
      <c r="J2498" s="4" t="s">
        <v>13</v>
      </c>
      <c r="K2498" s="4" t="s">
        <v>23</v>
      </c>
      <c r="L2498" s="4" t="s">
        <v>29</v>
      </c>
      <c r="M2498" s="6">
        <v>2</v>
      </c>
      <c r="N2498" s="7">
        <v>197.5</v>
      </c>
      <c r="O2498" s="8">
        <v>0</v>
      </c>
      <c r="P2498" s="7">
        <v>104.47</v>
      </c>
      <c r="Q2498" s="7">
        <f t="shared" ref="Q2498:Q2561" si="312">M2498*N2498*(1-O2498)</f>
        <v>395</v>
      </c>
      <c r="R2498" s="7">
        <f t="shared" ref="R2498:R2561" si="313">M2498*P2498</f>
        <v>208.94</v>
      </c>
      <c r="S2498" s="7">
        <f t="shared" ref="S2498:S2561" si="314">Q2498-R2498</f>
        <v>186.06</v>
      </c>
      <c r="T2498" s="9">
        <f t="shared" ref="T2498:T2561" si="315">IFERROR(S2498/Q2498,0)</f>
        <v>0.4710379746835443</v>
      </c>
      <c r="U2498" s="10">
        <v>1</v>
      </c>
    </row>
    <row r="2499" spans="1:21" ht="15.6" x14ac:dyDescent="0.3">
      <c r="A2499" s="11">
        <v>38</v>
      </c>
      <c r="B2499" s="12">
        <v>46357</v>
      </c>
      <c r="C2499" s="4">
        <f t="shared" ref="C2499:C2562" si="316">YEAR(B2499)</f>
        <v>2026</v>
      </c>
      <c r="D2499" s="5">
        <f t="shared" ref="D2499:D2562" si="317">ROUNDUP(MONTH(B2499)/3,0)</f>
        <v>4</v>
      </c>
      <c r="E2499" s="4">
        <f t="shared" ref="E2499:E2562" si="318">MONTH(B2499)</f>
        <v>12</v>
      </c>
      <c r="F2499" s="3" t="str">
        <f t="shared" ref="F2499:F2562" si="319">TEXT(B2499,"MMM")</f>
        <v>Dec</v>
      </c>
      <c r="G2499" s="13" t="s">
        <v>20</v>
      </c>
      <c r="H2499" s="13" t="s">
        <v>33</v>
      </c>
      <c r="I2499" s="13" t="s">
        <v>8</v>
      </c>
      <c r="J2499" s="13" t="s">
        <v>16</v>
      </c>
      <c r="K2499" s="13" t="s">
        <v>9</v>
      </c>
      <c r="L2499" s="13" t="s">
        <v>17</v>
      </c>
      <c r="M2499" s="14">
        <v>8</v>
      </c>
      <c r="N2499" s="15">
        <v>146.55000000000001</v>
      </c>
      <c r="O2499" s="16">
        <v>0.1</v>
      </c>
      <c r="P2499" s="15">
        <v>78.03</v>
      </c>
      <c r="Q2499" s="15">
        <f t="shared" si="312"/>
        <v>1055.1600000000001</v>
      </c>
      <c r="R2499" s="15">
        <f t="shared" si="313"/>
        <v>624.24</v>
      </c>
      <c r="S2499" s="15">
        <f t="shared" si="314"/>
        <v>430.92000000000007</v>
      </c>
      <c r="T2499" s="17">
        <f t="shared" si="315"/>
        <v>0.40839303991811671</v>
      </c>
      <c r="U2499" s="18">
        <v>1</v>
      </c>
    </row>
    <row r="2500" spans="1:21" ht="15.6" x14ac:dyDescent="0.3">
      <c r="A2500" s="2">
        <v>364</v>
      </c>
      <c r="B2500" s="3">
        <v>46357</v>
      </c>
      <c r="C2500" s="4">
        <f t="shared" si="316"/>
        <v>2026</v>
      </c>
      <c r="D2500" s="5">
        <f t="shared" si="317"/>
        <v>4</v>
      </c>
      <c r="E2500" s="4">
        <f t="shared" si="318"/>
        <v>12</v>
      </c>
      <c r="F2500" s="3" t="str">
        <f t="shared" si="319"/>
        <v>Dec</v>
      </c>
      <c r="G2500" s="4" t="s">
        <v>20</v>
      </c>
      <c r="H2500" s="4" t="s">
        <v>47</v>
      </c>
      <c r="I2500" s="4" t="s">
        <v>2</v>
      </c>
      <c r="J2500" s="4" t="s">
        <v>16</v>
      </c>
      <c r="K2500" s="4" t="s">
        <v>4</v>
      </c>
      <c r="L2500" s="4" t="s">
        <v>22</v>
      </c>
      <c r="M2500" s="6">
        <v>2</v>
      </c>
      <c r="N2500" s="7">
        <v>51.83</v>
      </c>
      <c r="O2500" s="8">
        <v>0.15</v>
      </c>
      <c r="P2500" s="7">
        <v>22.02</v>
      </c>
      <c r="Q2500" s="7">
        <f t="shared" si="312"/>
        <v>88.11099999999999</v>
      </c>
      <c r="R2500" s="7">
        <f t="shared" si="313"/>
        <v>44.04</v>
      </c>
      <c r="S2500" s="7">
        <f t="shared" si="314"/>
        <v>44.070999999999991</v>
      </c>
      <c r="T2500" s="9">
        <f t="shared" si="315"/>
        <v>0.50017591447151888</v>
      </c>
      <c r="U2500" s="10">
        <v>1</v>
      </c>
    </row>
    <row r="2501" spans="1:21" ht="15.6" x14ac:dyDescent="0.3">
      <c r="A2501" s="11">
        <v>2040</v>
      </c>
      <c r="B2501" s="12">
        <v>46357</v>
      </c>
      <c r="C2501" s="4">
        <f t="shared" si="316"/>
        <v>2026</v>
      </c>
      <c r="D2501" s="5">
        <f t="shared" si="317"/>
        <v>4</v>
      </c>
      <c r="E2501" s="4">
        <f t="shared" si="318"/>
        <v>12</v>
      </c>
      <c r="F2501" s="3" t="str">
        <f t="shared" si="319"/>
        <v>Dec</v>
      </c>
      <c r="G2501" s="13" t="s">
        <v>6</v>
      </c>
      <c r="H2501" s="13" t="s">
        <v>43</v>
      </c>
      <c r="I2501" s="13" t="s">
        <v>2</v>
      </c>
      <c r="J2501" s="13" t="s">
        <v>13</v>
      </c>
      <c r="K2501" s="13" t="s">
        <v>9</v>
      </c>
      <c r="L2501" s="13" t="s">
        <v>17</v>
      </c>
      <c r="M2501" s="14">
        <v>1</v>
      </c>
      <c r="N2501" s="15">
        <v>140.34</v>
      </c>
      <c r="O2501" s="16">
        <v>0.15</v>
      </c>
      <c r="P2501" s="15">
        <v>79.92</v>
      </c>
      <c r="Q2501" s="15">
        <f t="shared" si="312"/>
        <v>119.289</v>
      </c>
      <c r="R2501" s="15">
        <f t="shared" si="313"/>
        <v>79.92</v>
      </c>
      <c r="S2501" s="15">
        <f t="shared" si="314"/>
        <v>39.369</v>
      </c>
      <c r="T2501" s="17">
        <f t="shared" si="315"/>
        <v>0.33003043029952467</v>
      </c>
      <c r="U2501" s="18">
        <v>1</v>
      </c>
    </row>
    <row r="2502" spans="1:21" ht="15.6" x14ac:dyDescent="0.3">
      <c r="A2502" s="2">
        <v>2899</v>
      </c>
      <c r="B2502" s="3">
        <v>46357</v>
      </c>
      <c r="C2502" s="4">
        <f t="shared" si="316"/>
        <v>2026</v>
      </c>
      <c r="D2502" s="5">
        <f t="shared" si="317"/>
        <v>4</v>
      </c>
      <c r="E2502" s="4">
        <f t="shared" si="318"/>
        <v>12</v>
      </c>
      <c r="F2502" s="3" t="str">
        <f t="shared" si="319"/>
        <v>Dec</v>
      </c>
      <c r="G2502" s="4" t="s">
        <v>0</v>
      </c>
      <c r="H2502" s="4" t="s">
        <v>1</v>
      </c>
      <c r="I2502" s="4" t="s">
        <v>2</v>
      </c>
      <c r="J2502" s="4" t="s">
        <v>13</v>
      </c>
      <c r="K2502" s="4" t="s">
        <v>9</v>
      </c>
      <c r="L2502" s="4" t="s">
        <v>37</v>
      </c>
      <c r="M2502" s="6">
        <v>1</v>
      </c>
      <c r="N2502" s="7">
        <v>156.44999999999999</v>
      </c>
      <c r="O2502" s="8">
        <v>0</v>
      </c>
      <c r="P2502" s="7">
        <v>80.56</v>
      </c>
      <c r="Q2502" s="7">
        <f t="shared" si="312"/>
        <v>156.44999999999999</v>
      </c>
      <c r="R2502" s="7">
        <f t="shared" si="313"/>
        <v>80.56</v>
      </c>
      <c r="S2502" s="7">
        <f t="shared" si="314"/>
        <v>75.889999999999986</v>
      </c>
      <c r="T2502" s="9">
        <f t="shared" si="315"/>
        <v>0.48507510386705011</v>
      </c>
      <c r="U2502" s="10">
        <v>1</v>
      </c>
    </row>
    <row r="2503" spans="1:21" ht="15.6" x14ac:dyDescent="0.3">
      <c r="A2503" s="11">
        <v>3199</v>
      </c>
      <c r="B2503" s="12">
        <v>46357</v>
      </c>
      <c r="C2503" s="4">
        <f t="shared" si="316"/>
        <v>2026</v>
      </c>
      <c r="D2503" s="5">
        <f t="shared" si="317"/>
        <v>4</v>
      </c>
      <c r="E2503" s="4">
        <f t="shared" si="318"/>
        <v>12</v>
      </c>
      <c r="F2503" s="3" t="str">
        <f t="shared" si="319"/>
        <v>Dec</v>
      </c>
      <c r="G2503" s="13" t="s">
        <v>11</v>
      </c>
      <c r="H2503" s="13" t="s">
        <v>52</v>
      </c>
      <c r="I2503" s="13" t="s">
        <v>28</v>
      </c>
      <c r="J2503" s="13" t="s">
        <v>3</v>
      </c>
      <c r="K2503" s="13" t="s">
        <v>34</v>
      </c>
      <c r="L2503" s="13" t="s">
        <v>35</v>
      </c>
      <c r="M2503" s="14">
        <v>1</v>
      </c>
      <c r="N2503" s="15">
        <v>41.33</v>
      </c>
      <c r="O2503" s="16">
        <v>0</v>
      </c>
      <c r="P2503" s="15">
        <v>15.03</v>
      </c>
      <c r="Q2503" s="15">
        <f t="shared" si="312"/>
        <v>41.33</v>
      </c>
      <c r="R2503" s="15">
        <f t="shared" si="313"/>
        <v>15.03</v>
      </c>
      <c r="S2503" s="15">
        <f t="shared" si="314"/>
        <v>26.299999999999997</v>
      </c>
      <c r="T2503" s="17">
        <f t="shared" si="315"/>
        <v>0.6363416404548754</v>
      </c>
      <c r="U2503" s="18">
        <v>1</v>
      </c>
    </row>
    <row r="2504" spans="1:21" ht="15.6" x14ac:dyDescent="0.3">
      <c r="A2504" s="2">
        <v>4722</v>
      </c>
      <c r="B2504" s="3">
        <v>46357</v>
      </c>
      <c r="C2504" s="4">
        <f t="shared" si="316"/>
        <v>2026</v>
      </c>
      <c r="D2504" s="5">
        <f t="shared" si="317"/>
        <v>4</v>
      </c>
      <c r="E2504" s="4">
        <f t="shared" si="318"/>
        <v>12</v>
      </c>
      <c r="F2504" s="3" t="str">
        <f t="shared" si="319"/>
        <v>Dec</v>
      </c>
      <c r="G2504" s="4" t="s">
        <v>6</v>
      </c>
      <c r="H2504" s="4" t="s">
        <v>41</v>
      </c>
      <c r="I2504" s="4" t="s">
        <v>19</v>
      </c>
      <c r="J2504" s="4" t="s">
        <v>13</v>
      </c>
      <c r="K2504" s="4" t="s">
        <v>4</v>
      </c>
      <c r="L2504" s="4" t="s">
        <v>26</v>
      </c>
      <c r="M2504" s="6">
        <v>1</v>
      </c>
      <c r="N2504" s="7">
        <v>39.479999999999997</v>
      </c>
      <c r="O2504" s="8">
        <v>0.05</v>
      </c>
      <c r="P2504" s="7">
        <v>16.78</v>
      </c>
      <c r="Q2504" s="7">
        <f t="shared" si="312"/>
        <v>37.505999999999993</v>
      </c>
      <c r="R2504" s="7">
        <f t="shared" si="313"/>
        <v>16.78</v>
      </c>
      <c r="S2504" s="7">
        <f t="shared" si="314"/>
        <v>20.725999999999992</v>
      </c>
      <c r="T2504" s="9">
        <f t="shared" si="315"/>
        <v>0.55260491654668575</v>
      </c>
      <c r="U2504" s="10">
        <v>1</v>
      </c>
    </row>
    <row r="2505" spans="1:21" ht="15.6" x14ac:dyDescent="0.3">
      <c r="A2505" s="11">
        <v>1423</v>
      </c>
      <c r="B2505" s="12">
        <v>46358</v>
      </c>
      <c r="C2505" s="4">
        <f t="shared" si="316"/>
        <v>2026</v>
      </c>
      <c r="D2505" s="5">
        <f t="shared" si="317"/>
        <v>4</v>
      </c>
      <c r="E2505" s="4">
        <f t="shared" si="318"/>
        <v>12</v>
      </c>
      <c r="F2505" s="3" t="str">
        <f t="shared" si="319"/>
        <v>Dec</v>
      </c>
      <c r="G2505" s="13" t="s">
        <v>11</v>
      </c>
      <c r="H2505" s="13" t="s">
        <v>18</v>
      </c>
      <c r="I2505" s="13" t="s">
        <v>2</v>
      </c>
      <c r="J2505" s="13" t="s">
        <v>16</v>
      </c>
      <c r="K2505" s="13" t="s">
        <v>9</v>
      </c>
      <c r="L2505" s="13" t="s">
        <v>46</v>
      </c>
      <c r="M2505" s="14">
        <v>1</v>
      </c>
      <c r="N2505" s="15">
        <v>73.010000000000005</v>
      </c>
      <c r="O2505" s="16">
        <v>0.1</v>
      </c>
      <c r="P2505" s="15">
        <v>31.51</v>
      </c>
      <c r="Q2505" s="15">
        <f t="shared" si="312"/>
        <v>65.709000000000003</v>
      </c>
      <c r="R2505" s="15">
        <f t="shared" si="313"/>
        <v>31.51</v>
      </c>
      <c r="S2505" s="15">
        <f t="shared" si="314"/>
        <v>34.198999999999998</v>
      </c>
      <c r="T2505" s="17">
        <f t="shared" si="315"/>
        <v>0.52046142841924237</v>
      </c>
      <c r="U2505" s="18">
        <v>1</v>
      </c>
    </row>
    <row r="2506" spans="1:21" ht="15.6" x14ac:dyDescent="0.3">
      <c r="A2506" s="2">
        <v>1505</v>
      </c>
      <c r="B2506" s="3">
        <v>46358</v>
      </c>
      <c r="C2506" s="4">
        <f t="shared" si="316"/>
        <v>2026</v>
      </c>
      <c r="D2506" s="5">
        <f t="shared" si="317"/>
        <v>4</v>
      </c>
      <c r="E2506" s="4">
        <f t="shared" si="318"/>
        <v>12</v>
      </c>
      <c r="F2506" s="3" t="str">
        <f t="shared" si="319"/>
        <v>Dec</v>
      </c>
      <c r="G2506" s="4" t="s">
        <v>0</v>
      </c>
      <c r="H2506" s="4" t="s">
        <v>50</v>
      </c>
      <c r="I2506" s="4" t="s">
        <v>2</v>
      </c>
      <c r="J2506" s="4" t="s">
        <v>16</v>
      </c>
      <c r="K2506" s="4" t="s">
        <v>34</v>
      </c>
      <c r="L2506" s="4" t="s">
        <v>35</v>
      </c>
      <c r="M2506" s="6">
        <v>2</v>
      </c>
      <c r="N2506" s="7">
        <v>40.86</v>
      </c>
      <c r="O2506" s="8">
        <v>0.05</v>
      </c>
      <c r="P2506" s="7">
        <v>15.06</v>
      </c>
      <c r="Q2506" s="7">
        <f t="shared" si="312"/>
        <v>77.634</v>
      </c>
      <c r="R2506" s="7">
        <f t="shared" si="313"/>
        <v>30.12</v>
      </c>
      <c r="S2506" s="7">
        <f t="shared" si="314"/>
        <v>47.513999999999996</v>
      </c>
      <c r="T2506" s="9">
        <f t="shared" si="315"/>
        <v>0.6120256588608084</v>
      </c>
      <c r="U2506" s="10">
        <v>1</v>
      </c>
    </row>
    <row r="2507" spans="1:21" ht="15.6" x14ac:dyDescent="0.3">
      <c r="A2507" s="11">
        <v>1664</v>
      </c>
      <c r="B2507" s="12">
        <v>46358</v>
      </c>
      <c r="C2507" s="4">
        <f t="shared" si="316"/>
        <v>2026</v>
      </c>
      <c r="D2507" s="5">
        <f t="shared" si="317"/>
        <v>4</v>
      </c>
      <c r="E2507" s="4">
        <f t="shared" si="318"/>
        <v>12</v>
      </c>
      <c r="F2507" s="3" t="str">
        <f t="shared" si="319"/>
        <v>Dec</v>
      </c>
      <c r="G2507" s="13" t="s">
        <v>11</v>
      </c>
      <c r="H2507" s="13" t="s">
        <v>25</v>
      </c>
      <c r="I2507" s="13" t="s">
        <v>28</v>
      </c>
      <c r="J2507" s="13" t="s">
        <v>3</v>
      </c>
      <c r="K2507" s="13" t="s">
        <v>23</v>
      </c>
      <c r="L2507" s="13" t="s">
        <v>29</v>
      </c>
      <c r="M2507" s="14">
        <v>6</v>
      </c>
      <c r="N2507" s="15">
        <v>194.79</v>
      </c>
      <c r="O2507" s="16">
        <v>0</v>
      </c>
      <c r="P2507" s="15">
        <v>105.73</v>
      </c>
      <c r="Q2507" s="15">
        <f t="shared" si="312"/>
        <v>1168.74</v>
      </c>
      <c r="R2507" s="15">
        <f t="shared" si="313"/>
        <v>634.38</v>
      </c>
      <c r="S2507" s="15">
        <f t="shared" si="314"/>
        <v>534.36</v>
      </c>
      <c r="T2507" s="17">
        <f t="shared" si="315"/>
        <v>0.45721032907233433</v>
      </c>
      <c r="U2507" s="18">
        <v>1</v>
      </c>
    </row>
    <row r="2508" spans="1:21" ht="15.6" x14ac:dyDescent="0.3">
      <c r="A2508" s="2">
        <v>2035</v>
      </c>
      <c r="B2508" s="3">
        <v>46358</v>
      </c>
      <c r="C2508" s="4">
        <f t="shared" si="316"/>
        <v>2026</v>
      </c>
      <c r="D2508" s="5">
        <f t="shared" si="317"/>
        <v>4</v>
      </c>
      <c r="E2508" s="4">
        <f t="shared" si="318"/>
        <v>12</v>
      </c>
      <c r="F2508" s="3" t="str">
        <f t="shared" si="319"/>
        <v>Dec</v>
      </c>
      <c r="G2508" s="4" t="s">
        <v>20</v>
      </c>
      <c r="H2508" s="4" t="s">
        <v>47</v>
      </c>
      <c r="I2508" s="4" t="s">
        <v>2</v>
      </c>
      <c r="J2508" s="4" t="s">
        <v>13</v>
      </c>
      <c r="K2508" s="4" t="s">
        <v>23</v>
      </c>
      <c r="L2508" s="4" t="s">
        <v>40</v>
      </c>
      <c r="M2508" s="6">
        <v>4</v>
      </c>
      <c r="N2508" s="7">
        <v>80.98</v>
      </c>
      <c r="O2508" s="8">
        <v>0.2</v>
      </c>
      <c r="P2508" s="7">
        <v>38.6</v>
      </c>
      <c r="Q2508" s="7">
        <f t="shared" si="312"/>
        <v>259.13600000000002</v>
      </c>
      <c r="R2508" s="7">
        <f t="shared" si="313"/>
        <v>154.4</v>
      </c>
      <c r="S2508" s="7">
        <f t="shared" si="314"/>
        <v>104.73600000000002</v>
      </c>
      <c r="T2508" s="9">
        <f t="shared" si="315"/>
        <v>0.40417387009138062</v>
      </c>
      <c r="U2508" s="10">
        <v>1</v>
      </c>
    </row>
    <row r="2509" spans="1:21" ht="15.6" x14ac:dyDescent="0.3">
      <c r="A2509" s="11">
        <v>2094</v>
      </c>
      <c r="B2509" s="12">
        <v>46358</v>
      </c>
      <c r="C2509" s="4">
        <f t="shared" si="316"/>
        <v>2026</v>
      </c>
      <c r="D2509" s="5">
        <f t="shared" si="317"/>
        <v>4</v>
      </c>
      <c r="E2509" s="4">
        <f t="shared" si="318"/>
        <v>12</v>
      </c>
      <c r="F2509" s="3" t="str">
        <f t="shared" si="319"/>
        <v>Dec</v>
      </c>
      <c r="G2509" s="13" t="s">
        <v>0</v>
      </c>
      <c r="H2509" s="13" t="s">
        <v>50</v>
      </c>
      <c r="I2509" s="13" t="s">
        <v>2</v>
      </c>
      <c r="J2509" s="13" t="s">
        <v>13</v>
      </c>
      <c r="K2509" s="13" t="s">
        <v>23</v>
      </c>
      <c r="L2509" s="13" t="s">
        <v>29</v>
      </c>
      <c r="M2509" s="14">
        <v>3</v>
      </c>
      <c r="N2509" s="15">
        <v>196.48</v>
      </c>
      <c r="O2509" s="16">
        <v>0.05</v>
      </c>
      <c r="P2509" s="15">
        <v>107.2</v>
      </c>
      <c r="Q2509" s="15">
        <f t="shared" si="312"/>
        <v>559.96799999999996</v>
      </c>
      <c r="R2509" s="15">
        <f t="shared" si="313"/>
        <v>321.60000000000002</v>
      </c>
      <c r="S2509" s="15">
        <f t="shared" si="314"/>
        <v>238.36799999999994</v>
      </c>
      <c r="T2509" s="17">
        <f t="shared" si="315"/>
        <v>0.42568146751242919</v>
      </c>
      <c r="U2509" s="18">
        <v>1</v>
      </c>
    </row>
    <row r="2510" spans="1:21" ht="15.6" x14ac:dyDescent="0.3">
      <c r="A2510" s="2">
        <v>2204</v>
      </c>
      <c r="B2510" s="3">
        <v>46358</v>
      </c>
      <c r="C2510" s="4">
        <f t="shared" si="316"/>
        <v>2026</v>
      </c>
      <c r="D2510" s="5">
        <f t="shared" si="317"/>
        <v>4</v>
      </c>
      <c r="E2510" s="4">
        <f t="shared" si="318"/>
        <v>12</v>
      </c>
      <c r="F2510" s="3" t="str">
        <f t="shared" si="319"/>
        <v>Dec</v>
      </c>
      <c r="G2510" s="4" t="s">
        <v>0</v>
      </c>
      <c r="H2510" s="4" t="s">
        <v>36</v>
      </c>
      <c r="I2510" s="4" t="s">
        <v>19</v>
      </c>
      <c r="J2510" s="4" t="s">
        <v>13</v>
      </c>
      <c r="K2510" s="4" t="s">
        <v>14</v>
      </c>
      <c r="L2510" s="4" t="s">
        <v>32</v>
      </c>
      <c r="M2510" s="6">
        <v>2</v>
      </c>
      <c r="N2510" s="7">
        <v>46.63</v>
      </c>
      <c r="O2510" s="8">
        <v>0</v>
      </c>
      <c r="P2510" s="7">
        <v>18.68</v>
      </c>
      <c r="Q2510" s="7">
        <f t="shared" si="312"/>
        <v>93.26</v>
      </c>
      <c r="R2510" s="7">
        <f t="shared" si="313"/>
        <v>37.36</v>
      </c>
      <c r="S2510" s="7">
        <f t="shared" si="314"/>
        <v>55.900000000000006</v>
      </c>
      <c r="T2510" s="9">
        <f t="shared" si="315"/>
        <v>0.59939952820072917</v>
      </c>
      <c r="U2510" s="10">
        <v>1</v>
      </c>
    </row>
    <row r="2511" spans="1:21" ht="15.6" x14ac:dyDescent="0.3">
      <c r="A2511" s="11">
        <v>3921</v>
      </c>
      <c r="B2511" s="12">
        <v>46358</v>
      </c>
      <c r="C2511" s="4">
        <f t="shared" si="316"/>
        <v>2026</v>
      </c>
      <c r="D2511" s="5">
        <f t="shared" si="317"/>
        <v>4</v>
      </c>
      <c r="E2511" s="4">
        <f t="shared" si="318"/>
        <v>12</v>
      </c>
      <c r="F2511" s="3" t="str">
        <f t="shared" si="319"/>
        <v>Dec</v>
      </c>
      <c r="G2511" s="13" t="s">
        <v>11</v>
      </c>
      <c r="H2511" s="13" t="s">
        <v>25</v>
      </c>
      <c r="I2511" s="13" t="s">
        <v>8</v>
      </c>
      <c r="J2511" s="13" t="s">
        <v>16</v>
      </c>
      <c r="K2511" s="13" t="s">
        <v>9</v>
      </c>
      <c r="L2511" s="13" t="s">
        <v>17</v>
      </c>
      <c r="M2511" s="14">
        <v>12</v>
      </c>
      <c r="N2511" s="15">
        <v>142.93</v>
      </c>
      <c r="O2511" s="16">
        <v>0.1</v>
      </c>
      <c r="P2511" s="15">
        <v>79.81</v>
      </c>
      <c r="Q2511" s="15">
        <f t="shared" si="312"/>
        <v>1543.644</v>
      </c>
      <c r="R2511" s="15">
        <f t="shared" si="313"/>
        <v>957.72</v>
      </c>
      <c r="S2511" s="15">
        <f t="shared" si="314"/>
        <v>585.92399999999998</v>
      </c>
      <c r="T2511" s="17">
        <f t="shared" si="315"/>
        <v>0.37957197384889263</v>
      </c>
      <c r="U2511" s="18">
        <v>1</v>
      </c>
    </row>
    <row r="2512" spans="1:21" ht="15.6" x14ac:dyDescent="0.3">
      <c r="A2512" s="2">
        <v>3999</v>
      </c>
      <c r="B2512" s="3">
        <v>46358</v>
      </c>
      <c r="C2512" s="4">
        <f t="shared" si="316"/>
        <v>2026</v>
      </c>
      <c r="D2512" s="5">
        <f t="shared" si="317"/>
        <v>4</v>
      </c>
      <c r="E2512" s="4">
        <f t="shared" si="318"/>
        <v>12</v>
      </c>
      <c r="F2512" s="3" t="str">
        <f t="shared" si="319"/>
        <v>Dec</v>
      </c>
      <c r="G2512" s="4" t="s">
        <v>6</v>
      </c>
      <c r="H2512" s="4" t="s">
        <v>43</v>
      </c>
      <c r="I2512" s="4" t="s">
        <v>19</v>
      </c>
      <c r="J2512" s="4" t="s">
        <v>3</v>
      </c>
      <c r="K2512" s="4" t="s">
        <v>9</v>
      </c>
      <c r="L2512" s="4" t="s">
        <v>37</v>
      </c>
      <c r="M2512" s="6">
        <v>2</v>
      </c>
      <c r="N2512" s="7">
        <v>153.97</v>
      </c>
      <c r="O2512" s="8">
        <v>0</v>
      </c>
      <c r="P2512" s="7">
        <v>79.45</v>
      </c>
      <c r="Q2512" s="7">
        <f t="shared" si="312"/>
        <v>307.94</v>
      </c>
      <c r="R2512" s="7">
        <f t="shared" si="313"/>
        <v>158.9</v>
      </c>
      <c r="S2512" s="7">
        <f t="shared" si="314"/>
        <v>149.04</v>
      </c>
      <c r="T2512" s="9">
        <f t="shared" si="315"/>
        <v>0.48399038773787101</v>
      </c>
      <c r="U2512" s="10">
        <v>1</v>
      </c>
    </row>
    <row r="2513" spans="1:21" ht="15.6" x14ac:dyDescent="0.3">
      <c r="A2513" s="11">
        <v>4546</v>
      </c>
      <c r="B2513" s="12">
        <v>46358</v>
      </c>
      <c r="C2513" s="4">
        <f t="shared" si="316"/>
        <v>2026</v>
      </c>
      <c r="D2513" s="5">
        <f t="shared" si="317"/>
        <v>4</v>
      </c>
      <c r="E2513" s="4">
        <f t="shared" si="318"/>
        <v>12</v>
      </c>
      <c r="F2513" s="3" t="str">
        <f t="shared" si="319"/>
        <v>Dec</v>
      </c>
      <c r="G2513" s="13" t="s">
        <v>20</v>
      </c>
      <c r="H2513" s="13" t="s">
        <v>47</v>
      </c>
      <c r="I2513" s="13" t="s">
        <v>2</v>
      </c>
      <c r="J2513" s="13" t="s">
        <v>3</v>
      </c>
      <c r="K2513" s="13" t="s">
        <v>23</v>
      </c>
      <c r="L2513" s="13" t="s">
        <v>24</v>
      </c>
      <c r="M2513" s="14">
        <v>1</v>
      </c>
      <c r="N2513" s="15">
        <v>344.63</v>
      </c>
      <c r="O2513" s="16">
        <v>0.05</v>
      </c>
      <c r="P2513" s="15">
        <v>189.22</v>
      </c>
      <c r="Q2513" s="15">
        <f t="shared" si="312"/>
        <v>327.39849999999996</v>
      </c>
      <c r="R2513" s="15">
        <f t="shared" si="313"/>
        <v>189.22</v>
      </c>
      <c r="S2513" s="15">
        <f t="shared" si="314"/>
        <v>138.17849999999996</v>
      </c>
      <c r="T2513" s="17">
        <f t="shared" si="315"/>
        <v>0.42204988721695419</v>
      </c>
      <c r="U2513" s="18">
        <v>1</v>
      </c>
    </row>
    <row r="2514" spans="1:21" ht="15.6" x14ac:dyDescent="0.3">
      <c r="A2514" s="2">
        <v>158</v>
      </c>
      <c r="B2514" s="3">
        <v>46359</v>
      </c>
      <c r="C2514" s="4">
        <f t="shared" si="316"/>
        <v>2026</v>
      </c>
      <c r="D2514" s="5">
        <f t="shared" si="317"/>
        <v>4</v>
      </c>
      <c r="E2514" s="4">
        <f t="shared" si="318"/>
        <v>12</v>
      </c>
      <c r="F2514" s="3" t="str">
        <f t="shared" si="319"/>
        <v>Dec</v>
      </c>
      <c r="G2514" s="4" t="s">
        <v>20</v>
      </c>
      <c r="H2514" s="4" t="s">
        <v>47</v>
      </c>
      <c r="I2514" s="4" t="s">
        <v>2</v>
      </c>
      <c r="J2514" s="4" t="s">
        <v>13</v>
      </c>
      <c r="K2514" s="4" t="s">
        <v>14</v>
      </c>
      <c r="L2514" s="4" t="s">
        <v>32</v>
      </c>
      <c r="M2514" s="6">
        <v>2</v>
      </c>
      <c r="N2514" s="7">
        <v>46.51</v>
      </c>
      <c r="O2514" s="8">
        <v>0.05</v>
      </c>
      <c r="P2514" s="7">
        <v>18.73</v>
      </c>
      <c r="Q2514" s="7">
        <f t="shared" si="312"/>
        <v>88.368999999999986</v>
      </c>
      <c r="R2514" s="7">
        <f t="shared" si="313"/>
        <v>37.46</v>
      </c>
      <c r="S2514" s="7">
        <f t="shared" si="314"/>
        <v>50.908999999999985</v>
      </c>
      <c r="T2514" s="9">
        <f t="shared" si="315"/>
        <v>0.57609568966492763</v>
      </c>
      <c r="U2514" s="10">
        <v>1</v>
      </c>
    </row>
    <row r="2515" spans="1:21" ht="15.6" x14ac:dyDescent="0.3">
      <c r="A2515" s="11">
        <v>1972</v>
      </c>
      <c r="B2515" s="12">
        <v>46359</v>
      </c>
      <c r="C2515" s="4">
        <f t="shared" si="316"/>
        <v>2026</v>
      </c>
      <c r="D2515" s="5">
        <f t="shared" si="317"/>
        <v>4</v>
      </c>
      <c r="E2515" s="4">
        <f t="shared" si="318"/>
        <v>12</v>
      </c>
      <c r="F2515" s="3" t="str">
        <f t="shared" si="319"/>
        <v>Dec</v>
      </c>
      <c r="G2515" s="13" t="s">
        <v>0</v>
      </c>
      <c r="H2515" s="13" t="s">
        <v>36</v>
      </c>
      <c r="I2515" s="13" t="s">
        <v>8</v>
      </c>
      <c r="J2515" s="13" t="s">
        <v>16</v>
      </c>
      <c r="K2515" s="13" t="s">
        <v>4</v>
      </c>
      <c r="L2515" s="13" t="s">
        <v>5</v>
      </c>
      <c r="M2515" s="14">
        <v>6</v>
      </c>
      <c r="N2515" s="15">
        <v>80.17</v>
      </c>
      <c r="O2515" s="16">
        <v>0.1</v>
      </c>
      <c r="P2515" s="15">
        <v>42.67</v>
      </c>
      <c r="Q2515" s="15">
        <f t="shared" si="312"/>
        <v>432.91800000000001</v>
      </c>
      <c r="R2515" s="15">
        <f t="shared" si="313"/>
        <v>256.02</v>
      </c>
      <c r="S2515" s="15">
        <f t="shared" si="314"/>
        <v>176.89800000000002</v>
      </c>
      <c r="T2515" s="17">
        <f t="shared" si="315"/>
        <v>0.40861779828974543</v>
      </c>
      <c r="U2515" s="18">
        <v>1</v>
      </c>
    </row>
    <row r="2516" spans="1:21" ht="15.6" x14ac:dyDescent="0.3">
      <c r="A2516" s="2">
        <v>3196</v>
      </c>
      <c r="B2516" s="3">
        <v>46359</v>
      </c>
      <c r="C2516" s="4">
        <f t="shared" si="316"/>
        <v>2026</v>
      </c>
      <c r="D2516" s="5">
        <f t="shared" si="317"/>
        <v>4</v>
      </c>
      <c r="E2516" s="4">
        <f t="shared" si="318"/>
        <v>12</v>
      </c>
      <c r="F2516" s="3" t="str">
        <f t="shared" si="319"/>
        <v>Dec</v>
      </c>
      <c r="G2516" s="4" t="s">
        <v>20</v>
      </c>
      <c r="H2516" s="4" t="s">
        <v>47</v>
      </c>
      <c r="I2516" s="4" t="s">
        <v>2</v>
      </c>
      <c r="J2516" s="4" t="s">
        <v>13</v>
      </c>
      <c r="K2516" s="4" t="s">
        <v>23</v>
      </c>
      <c r="L2516" s="4" t="s">
        <v>51</v>
      </c>
      <c r="M2516" s="6">
        <v>2</v>
      </c>
      <c r="N2516" s="7">
        <v>124.62</v>
      </c>
      <c r="O2516" s="8">
        <v>0.1</v>
      </c>
      <c r="P2516" s="7">
        <v>58.91</v>
      </c>
      <c r="Q2516" s="7">
        <f t="shared" si="312"/>
        <v>224.316</v>
      </c>
      <c r="R2516" s="7">
        <f t="shared" si="313"/>
        <v>117.82</v>
      </c>
      <c r="S2516" s="7">
        <f t="shared" si="314"/>
        <v>106.49600000000001</v>
      </c>
      <c r="T2516" s="9">
        <f t="shared" si="315"/>
        <v>0.47475882237557737</v>
      </c>
      <c r="U2516" s="10">
        <v>1</v>
      </c>
    </row>
    <row r="2517" spans="1:21" ht="15.6" x14ac:dyDescent="0.3">
      <c r="A2517" s="11">
        <v>3722</v>
      </c>
      <c r="B2517" s="12">
        <v>46359</v>
      </c>
      <c r="C2517" s="4">
        <f t="shared" si="316"/>
        <v>2026</v>
      </c>
      <c r="D2517" s="5">
        <f t="shared" si="317"/>
        <v>4</v>
      </c>
      <c r="E2517" s="4">
        <f t="shared" si="318"/>
        <v>12</v>
      </c>
      <c r="F2517" s="3" t="str">
        <f t="shared" si="319"/>
        <v>Dec</v>
      </c>
      <c r="G2517" s="13" t="s">
        <v>11</v>
      </c>
      <c r="H2517" s="13" t="s">
        <v>18</v>
      </c>
      <c r="I2517" s="13" t="s">
        <v>2</v>
      </c>
      <c r="J2517" s="13" t="s">
        <v>3</v>
      </c>
      <c r="K2517" s="13" t="s">
        <v>9</v>
      </c>
      <c r="L2517" s="13" t="s">
        <v>17</v>
      </c>
      <c r="M2517" s="14">
        <v>1</v>
      </c>
      <c r="N2517" s="15">
        <v>144.78</v>
      </c>
      <c r="O2517" s="16">
        <v>0.15</v>
      </c>
      <c r="P2517" s="15">
        <v>81.53</v>
      </c>
      <c r="Q2517" s="15">
        <f t="shared" si="312"/>
        <v>123.063</v>
      </c>
      <c r="R2517" s="15">
        <f t="shared" si="313"/>
        <v>81.53</v>
      </c>
      <c r="S2517" s="15">
        <f t="shared" si="314"/>
        <v>41.533000000000001</v>
      </c>
      <c r="T2517" s="17">
        <f t="shared" si="315"/>
        <v>0.33749380398657597</v>
      </c>
      <c r="U2517" s="18">
        <v>1</v>
      </c>
    </row>
    <row r="2518" spans="1:21" ht="15.6" x14ac:dyDescent="0.3">
      <c r="A2518" s="2">
        <v>4201</v>
      </c>
      <c r="B2518" s="3">
        <v>46359</v>
      </c>
      <c r="C2518" s="4">
        <f t="shared" si="316"/>
        <v>2026</v>
      </c>
      <c r="D2518" s="5">
        <f t="shared" si="317"/>
        <v>4</v>
      </c>
      <c r="E2518" s="4">
        <f t="shared" si="318"/>
        <v>12</v>
      </c>
      <c r="F2518" s="3" t="str">
        <f t="shared" si="319"/>
        <v>Dec</v>
      </c>
      <c r="G2518" s="4" t="s">
        <v>20</v>
      </c>
      <c r="H2518" s="4" t="s">
        <v>31</v>
      </c>
      <c r="I2518" s="4" t="s">
        <v>2</v>
      </c>
      <c r="J2518" s="4" t="s">
        <v>16</v>
      </c>
      <c r="K2518" s="4" t="s">
        <v>14</v>
      </c>
      <c r="L2518" s="4" t="s">
        <v>44</v>
      </c>
      <c r="M2518" s="6">
        <v>1</v>
      </c>
      <c r="N2518" s="7">
        <v>133.80000000000001</v>
      </c>
      <c r="O2518" s="8">
        <v>0</v>
      </c>
      <c r="P2518" s="7">
        <v>66.349999999999994</v>
      </c>
      <c r="Q2518" s="7">
        <f t="shared" si="312"/>
        <v>133.80000000000001</v>
      </c>
      <c r="R2518" s="7">
        <f t="shared" si="313"/>
        <v>66.349999999999994</v>
      </c>
      <c r="S2518" s="7">
        <f t="shared" si="314"/>
        <v>67.450000000000017</v>
      </c>
      <c r="T2518" s="9">
        <f t="shared" si="315"/>
        <v>0.50411061285500758</v>
      </c>
      <c r="U2518" s="10">
        <v>1</v>
      </c>
    </row>
    <row r="2519" spans="1:21" ht="15.6" x14ac:dyDescent="0.3">
      <c r="A2519" s="11">
        <v>4498</v>
      </c>
      <c r="B2519" s="12">
        <v>46359</v>
      </c>
      <c r="C2519" s="4">
        <f t="shared" si="316"/>
        <v>2026</v>
      </c>
      <c r="D2519" s="5">
        <f t="shared" si="317"/>
        <v>4</v>
      </c>
      <c r="E2519" s="4">
        <f t="shared" si="318"/>
        <v>12</v>
      </c>
      <c r="F2519" s="3" t="str">
        <f t="shared" si="319"/>
        <v>Dec</v>
      </c>
      <c r="G2519" s="13" t="s">
        <v>20</v>
      </c>
      <c r="H2519" s="13" t="s">
        <v>31</v>
      </c>
      <c r="I2519" s="13" t="s">
        <v>19</v>
      </c>
      <c r="J2519" s="13" t="s">
        <v>13</v>
      </c>
      <c r="K2519" s="13" t="s">
        <v>23</v>
      </c>
      <c r="L2519" s="13" t="s">
        <v>51</v>
      </c>
      <c r="M2519" s="14">
        <v>1</v>
      </c>
      <c r="N2519" s="15">
        <v>124.93</v>
      </c>
      <c r="O2519" s="16">
        <v>0</v>
      </c>
      <c r="P2519" s="15">
        <v>59.41</v>
      </c>
      <c r="Q2519" s="15">
        <f t="shared" si="312"/>
        <v>124.93</v>
      </c>
      <c r="R2519" s="15">
        <f t="shared" si="313"/>
        <v>59.41</v>
      </c>
      <c r="S2519" s="15">
        <f t="shared" si="314"/>
        <v>65.52000000000001</v>
      </c>
      <c r="T2519" s="17">
        <f t="shared" si="315"/>
        <v>0.52445369406867848</v>
      </c>
      <c r="U2519" s="18">
        <v>1</v>
      </c>
    </row>
    <row r="2520" spans="1:21" ht="15.6" x14ac:dyDescent="0.3">
      <c r="A2520" s="2">
        <v>4791</v>
      </c>
      <c r="B2520" s="3">
        <v>46359</v>
      </c>
      <c r="C2520" s="4">
        <f t="shared" si="316"/>
        <v>2026</v>
      </c>
      <c r="D2520" s="5">
        <f t="shared" si="317"/>
        <v>4</v>
      </c>
      <c r="E2520" s="4">
        <f t="shared" si="318"/>
        <v>12</v>
      </c>
      <c r="F2520" s="3" t="str">
        <f t="shared" si="319"/>
        <v>Dec</v>
      </c>
      <c r="G2520" s="4" t="s">
        <v>6</v>
      </c>
      <c r="H2520" s="4" t="s">
        <v>43</v>
      </c>
      <c r="I2520" s="4" t="s">
        <v>2</v>
      </c>
      <c r="J2520" s="4" t="s">
        <v>13</v>
      </c>
      <c r="K2520" s="4" t="s">
        <v>9</v>
      </c>
      <c r="L2520" s="4" t="s">
        <v>46</v>
      </c>
      <c r="M2520" s="6">
        <v>2</v>
      </c>
      <c r="N2520" s="7">
        <v>70.59</v>
      </c>
      <c r="O2520" s="8">
        <v>0.1</v>
      </c>
      <c r="P2520" s="7">
        <v>32.68</v>
      </c>
      <c r="Q2520" s="7">
        <f t="shared" si="312"/>
        <v>127.06200000000001</v>
      </c>
      <c r="R2520" s="7">
        <f t="shared" si="313"/>
        <v>65.36</v>
      </c>
      <c r="S2520" s="7">
        <f t="shared" si="314"/>
        <v>61.702000000000012</v>
      </c>
      <c r="T2520" s="9">
        <f t="shared" si="315"/>
        <v>0.48560545245628123</v>
      </c>
      <c r="U2520" s="10">
        <v>1</v>
      </c>
    </row>
    <row r="2521" spans="1:21" ht="15.6" x14ac:dyDescent="0.3">
      <c r="A2521" s="11">
        <v>614</v>
      </c>
      <c r="B2521" s="12">
        <v>46360</v>
      </c>
      <c r="C2521" s="4">
        <f t="shared" si="316"/>
        <v>2026</v>
      </c>
      <c r="D2521" s="5">
        <f t="shared" si="317"/>
        <v>4</v>
      </c>
      <c r="E2521" s="4">
        <f t="shared" si="318"/>
        <v>12</v>
      </c>
      <c r="F2521" s="3" t="str">
        <f t="shared" si="319"/>
        <v>Dec</v>
      </c>
      <c r="G2521" s="13" t="s">
        <v>20</v>
      </c>
      <c r="H2521" s="13" t="s">
        <v>31</v>
      </c>
      <c r="I2521" s="13" t="s">
        <v>2</v>
      </c>
      <c r="J2521" s="13" t="s">
        <v>3</v>
      </c>
      <c r="K2521" s="13" t="s">
        <v>9</v>
      </c>
      <c r="L2521" s="13" t="s">
        <v>37</v>
      </c>
      <c r="M2521" s="14">
        <v>2</v>
      </c>
      <c r="N2521" s="15">
        <v>151.05000000000001</v>
      </c>
      <c r="O2521" s="16">
        <v>0.15</v>
      </c>
      <c r="P2521" s="15">
        <v>80.36</v>
      </c>
      <c r="Q2521" s="15">
        <f t="shared" si="312"/>
        <v>256.78500000000003</v>
      </c>
      <c r="R2521" s="15">
        <f t="shared" si="313"/>
        <v>160.72</v>
      </c>
      <c r="S2521" s="15">
        <f t="shared" si="314"/>
        <v>96.065000000000026</v>
      </c>
      <c r="T2521" s="17">
        <f t="shared" si="315"/>
        <v>0.37410674299511271</v>
      </c>
      <c r="U2521" s="18">
        <v>1</v>
      </c>
    </row>
    <row r="2522" spans="1:21" ht="15.6" x14ac:dyDescent="0.3">
      <c r="A2522" s="2">
        <v>2301</v>
      </c>
      <c r="B2522" s="3">
        <v>46360</v>
      </c>
      <c r="C2522" s="4">
        <f t="shared" si="316"/>
        <v>2026</v>
      </c>
      <c r="D2522" s="5">
        <f t="shared" si="317"/>
        <v>4</v>
      </c>
      <c r="E2522" s="4">
        <f t="shared" si="318"/>
        <v>12</v>
      </c>
      <c r="F2522" s="3" t="str">
        <f t="shared" si="319"/>
        <v>Dec</v>
      </c>
      <c r="G2522" s="4" t="s">
        <v>20</v>
      </c>
      <c r="H2522" s="4" t="s">
        <v>31</v>
      </c>
      <c r="I2522" s="4" t="s">
        <v>2</v>
      </c>
      <c r="J2522" s="4" t="s">
        <v>3</v>
      </c>
      <c r="K2522" s="4" t="s">
        <v>23</v>
      </c>
      <c r="L2522" s="4" t="s">
        <v>51</v>
      </c>
      <c r="M2522" s="6">
        <v>2</v>
      </c>
      <c r="N2522" s="7">
        <v>120.37</v>
      </c>
      <c r="O2522" s="8">
        <v>0.2</v>
      </c>
      <c r="P2522" s="7">
        <v>59.39</v>
      </c>
      <c r="Q2522" s="7">
        <f t="shared" si="312"/>
        <v>192.59200000000001</v>
      </c>
      <c r="R2522" s="7">
        <f t="shared" si="313"/>
        <v>118.78</v>
      </c>
      <c r="S2522" s="7">
        <f t="shared" si="314"/>
        <v>73.812000000000012</v>
      </c>
      <c r="T2522" s="9">
        <f t="shared" si="315"/>
        <v>0.3832557946332143</v>
      </c>
      <c r="U2522" s="10">
        <v>1</v>
      </c>
    </row>
    <row r="2523" spans="1:21" ht="15.6" x14ac:dyDescent="0.3">
      <c r="A2523" s="11">
        <v>4430</v>
      </c>
      <c r="B2523" s="12">
        <v>46360</v>
      </c>
      <c r="C2523" s="4">
        <f t="shared" si="316"/>
        <v>2026</v>
      </c>
      <c r="D2523" s="5">
        <f t="shared" si="317"/>
        <v>4</v>
      </c>
      <c r="E2523" s="4">
        <f t="shared" si="318"/>
        <v>12</v>
      </c>
      <c r="F2523" s="3" t="str">
        <f t="shared" si="319"/>
        <v>Dec</v>
      </c>
      <c r="G2523" s="13" t="s">
        <v>6</v>
      </c>
      <c r="H2523" s="13" t="s">
        <v>7</v>
      </c>
      <c r="I2523" s="13" t="s">
        <v>2</v>
      </c>
      <c r="J2523" s="13" t="s">
        <v>3</v>
      </c>
      <c r="K2523" s="13" t="s">
        <v>23</v>
      </c>
      <c r="L2523" s="13" t="s">
        <v>29</v>
      </c>
      <c r="M2523" s="14">
        <v>3</v>
      </c>
      <c r="N2523" s="15">
        <v>193.8</v>
      </c>
      <c r="O2523" s="16">
        <v>0</v>
      </c>
      <c r="P2523" s="15">
        <v>104.55</v>
      </c>
      <c r="Q2523" s="15">
        <f t="shared" si="312"/>
        <v>581.40000000000009</v>
      </c>
      <c r="R2523" s="15">
        <f t="shared" si="313"/>
        <v>313.64999999999998</v>
      </c>
      <c r="S2523" s="15">
        <f t="shared" si="314"/>
        <v>267.75000000000011</v>
      </c>
      <c r="T2523" s="17">
        <f t="shared" si="315"/>
        <v>0.46052631578947378</v>
      </c>
      <c r="U2523" s="18">
        <v>1</v>
      </c>
    </row>
    <row r="2524" spans="1:21" ht="15.6" x14ac:dyDescent="0.3">
      <c r="A2524" s="2">
        <v>318</v>
      </c>
      <c r="B2524" s="3">
        <v>46361</v>
      </c>
      <c r="C2524" s="4">
        <f t="shared" si="316"/>
        <v>2026</v>
      </c>
      <c r="D2524" s="5">
        <f t="shared" si="317"/>
        <v>4</v>
      </c>
      <c r="E2524" s="4">
        <f t="shared" si="318"/>
        <v>12</v>
      </c>
      <c r="F2524" s="3" t="str">
        <f t="shared" si="319"/>
        <v>Dec</v>
      </c>
      <c r="G2524" s="4" t="s">
        <v>20</v>
      </c>
      <c r="H2524" s="4" t="s">
        <v>47</v>
      </c>
      <c r="I2524" s="4" t="s">
        <v>2</v>
      </c>
      <c r="J2524" s="4" t="s">
        <v>16</v>
      </c>
      <c r="K2524" s="4" t="s">
        <v>9</v>
      </c>
      <c r="L2524" s="4" t="s">
        <v>17</v>
      </c>
      <c r="M2524" s="6">
        <v>1</v>
      </c>
      <c r="N2524" s="7">
        <v>146.08000000000001</v>
      </c>
      <c r="O2524" s="8">
        <v>0.1</v>
      </c>
      <c r="P2524" s="7">
        <v>81.540000000000006</v>
      </c>
      <c r="Q2524" s="7">
        <f t="shared" si="312"/>
        <v>131.47200000000001</v>
      </c>
      <c r="R2524" s="7">
        <f t="shared" si="313"/>
        <v>81.540000000000006</v>
      </c>
      <c r="S2524" s="7">
        <f t="shared" si="314"/>
        <v>49.932000000000002</v>
      </c>
      <c r="T2524" s="9">
        <f t="shared" si="315"/>
        <v>0.37979189485213583</v>
      </c>
      <c r="U2524" s="10">
        <v>1</v>
      </c>
    </row>
    <row r="2525" spans="1:21" ht="15.6" x14ac:dyDescent="0.3">
      <c r="A2525" s="11">
        <v>782</v>
      </c>
      <c r="B2525" s="12">
        <v>46361</v>
      </c>
      <c r="C2525" s="4">
        <f t="shared" si="316"/>
        <v>2026</v>
      </c>
      <c r="D2525" s="5">
        <f t="shared" si="317"/>
        <v>4</v>
      </c>
      <c r="E2525" s="4">
        <f t="shared" si="318"/>
        <v>12</v>
      </c>
      <c r="F2525" s="3" t="str">
        <f t="shared" si="319"/>
        <v>Dec</v>
      </c>
      <c r="G2525" s="13" t="s">
        <v>20</v>
      </c>
      <c r="H2525" s="13" t="s">
        <v>31</v>
      </c>
      <c r="I2525" s="13" t="s">
        <v>8</v>
      </c>
      <c r="J2525" s="13" t="s">
        <v>16</v>
      </c>
      <c r="K2525" s="13" t="s">
        <v>4</v>
      </c>
      <c r="L2525" s="13" t="s">
        <v>30</v>
      </c>
      <c r="M2525" s="14">
        <v>4</v>
      </c>
      <c r="N2525" s="15">
        <v>101.17</v>
      </c>
      <c r="O2525" s="16">
        <v>0.15</v>
      </c>
      <c r="P2525" s="15">
        <v>50.48</v>
      </c>
      <c r="Q2525" s="15">
        <f t="shared" si="312"/>
        <v>343.97800000000001</v>
      </c>
      <c r="R2525" s="15">
        <f t="shared" si="313"/>
        <v>201.92</v>
      </c>
      <c r="S2525" s="15">
        <f t="shared" si="314"/>
        <v>142.05800000000002</v>
      </c>
      <c r="T2525" s="17">
        <f t="shared" si="315"/>
        <v>0.41298571420265257</v>
      </c>
      <c r="U2525" s="18">
        <v>1</v>
      </c>
    </row>
    <row r="2526" spans="1:21" ht="15.6" x14ac:dyDescent="0.3">
      <c r="A2526" s="2">
        <v>1402</v>
      </c>
      <c r="B2526" s="3">
        <v>46361</v>
      </c>
      <c r="C2526" s="4">
        <f t="shared" si="316"/>
        <v>2026</v>
      </c>
      <c r="D2526" s="5">
        <f t="shared" si="317"/>
        <v>4</v>
      </c>
      <c r="E2526" s="4">
        <f t="shared" si="318"/>
        <v>12</v>
      </c>
      <c r="F2526" s="3" t="str">
        <f t="shared" si="319"/>
        <v>Dec</v>
      </c>
      <c r="G2526" s="4" t="s">
        <v>6</v>
      </c>
      <c r="H2526" s="4" t="s">
        <v>27</v>
      </c>
      <c r="I2526" s="4" t="s">
        <v>19</v>
      </c>
      <c r="J2526" s="4" t="s">
        <v>13</v>
      </c>
      <c r="K2526" s="4" t="s">
        <v>23</v>
      </c>
      <c r="L2526" s="4" t="s">
        <v>51</v>
      </c>
      <c r="M2526" s="6">
        <v>2</v>
      </c>
      <c r="N2526" s="7">
        <v>121.64</v>
      </c>
      <c r="O2526" s="8">
        <v>0</v>
      </c>
      <c r="P2526" s="7">
        <v>61.94</v>
      </c>
      <c r="Q2526" s="7">
        <f t="shared" si="312"/>
        <v>243.28</v>
      </c>
      <c r="R2526" s="7">
        <f t="shared" si="313"/>
        <v>123.88</v>
      </c>
      <c r="S2526" s="7">
        <f t="shared" si="314"/>
        <v>119.4</v>
      </c>
      <c r="T2526" s="9">
        <f t="shared" si="315"/>
        <v>0.49079250246629402</v>
      </c>
      <c r="U2526" s="10">
        <v>1</v>
      </c>
    </row>
    <row r="2527" spans="1:21" ht="15.6" x14ac:dyDescent="0.3">
      <c r="A2527" s="11">
        <v>1824</v>
      </c>
      <c r="B2527" s="12">
        <v>46361</v>
      </c>
      <c r="C2527" s="4">
        <f t="shared" si="316"/>
        <v>2026</v>
      </c>
      <c r="D2527" s="5">
        <f t="shared" si="317"/>
        <v>4</v>
      </c>
      <c r="E2527" s="4">
        <f t="shared" si="318"/>
        <v>12</v>
      </c>
      <c r="F2527" s="3" t="str">
        <f t="shared" si="319"/>
        <v>Dec</v>
      </c>
      <c r="G2527" s="13" t="s">
        <v>6</v>
      </c>
      <c r="H2527" s="13" t="s">
        <v>7</v>
      </c>
      <c r="I2527" s="13" t="s">
        <v>2</v>
      </c>
      <c r="J2527" s="13" t="s">
        <v>3</v>
      </c>
      <c r="K2527" s="13" t="s">
        <v>14</v>
      </c>
      <c r="L2527" s="13" t="s">
        <v>48</v>
      </c>
      <c r="M2527" s="14">
        <v>1</v>
      </c>
      <c r="N2527" s="15">
        <v>165.1</v>
      </c>
      <c r="O2527" s="16">
        <v>0.05</v>
      </c>
      <c r="P2527" s="15">
        <v>85.23</v>
      </c>
      <c r="Q2527" s="15">
        <f t="shared" si="312"/>
        <v>156.845</v>
      </c>
      <c r="R2527" s="15">
        <f t="shared" si="313"/>
        <v>85.23</v>
      </c>
      <c r="S2527" s="15">
        <f t="shared" si="314"/>
        <v>71.614999999999995</v>
      </c>
      <c r="T2527" s="17">
        <f t="shared" si="315"/>
        <v>0.45659727756702473</v>
      </c>
      <c r="U2527" s="18">
        <v>1</v>
      </c>
    </row>
    <row r="2528" spans="1:21" ht="15.6" x14ac:dyDescent="0.3">
      <c r="A2528" s="2">
        <v>2141</v>
      </c>
      <c r="B2528" s="3">
        <v>46361</v>
      </c>
      <c r="C2528" s="4">
        <f t="shared" si="316"/>
        <v>2026</v>
      </c>
      <c r="D2528" s="5">
        <f t="shared" si="317"/>
        <v>4</v>
      </c>
      <c r="E2528" s="4">
        <f t="shared" si="318"/>
        <v>12</v>
      </c>
      <c r="F2528" s="3" t="str">
        <f t="shared" si="319"/>
        <v>Dec</v>
      </c>
      <c r="G2528" s="4" t="s">
        <v>20</v>
      </c>
      <c r="H2528" s="4" t="s">
        <v>47</v>
      </c>
      <c r="I2528" s="4" t="s">
        <v>2</v>
      </c>
      <c r="J2528" s="4" t="s">
        <v>13</v>
      </c>
      <c r="K2528" s="4" t="s">
        <v>23</v>
      </c>
      <c r="L2528" s="4" t="s">
        <v>29</v>
      </c>
      <c r="M2528" s="6">
        <v>3</v>
      </c>
      <c r="N2528" s="7">
        <v>194.07</v>
      </c>
      <c r="O2528" s="8">
        <v>0.1</v>
      </c>
      <c r="P2528" s="7">
        <v>102.37</v>
      </c>
      <c r="Q2528" s="7">
        <f t="shared" si="312"/>
        <v>523.98900000000003</v>
      </c>
      <c r="R2528" s="7">
        <f t="shared" si="313"/>
        <v>307.11</v>
      </c>
      <c r="S2528" s="7">
        <f t="shared" si="314"/>
        <v>216.87900000000002</v>
      </c>
      <c r="T2528" s="9">
        <f t="shared" si="315"/>
        <v>0.4138999101126169</v>
      </c>
      <c r="U2528" s="10">
        <v>1</v>
      </c>
    </row>
    <row r="2529" spans="1:21" ht="15.6" x14ac:dyDescent="0.3">
      <c r="A2529" s="11">
        <v>3517</v>
      </c>
      <c r="B2529" s="12">
        <v>46361</v>
      </c>
      <c r="C2529" s="4">
        <f t="shared" si="316"/>
        <v>2026</v>
      </c>
      <c r="D2529" s="5">
        <f t="shared" si="317"/>
        <v>4</v>
      </c>
      <c r="E2529" s="4">
        <f t="shared" si="318"/>
        <v>12</v>
      </c>
      <c r="F2529" s="3" t="str">
        <f t="shared" si="319"/>
        <v>Dec</v>
      </c>
      <c r="G2529" s="13" t="s">
        <v>20</v>
      </c>
      <c r="H2529" s="13" t="s">
        <v>47</v>
      </c>
      <c r="I2529" s="13" t="s">
        <v>28</v>
      </c>
      <c r="J2529" s="13" t="s">
        <v>13</v>
      </c>
      <c r="K2529" s="13" t="s">
        <v>9</v>
      </c>
      <c r="L2529" s="13" t="s">
        <v>37</v>
      </c>
      <c r="M2529" s="14">
        <v>1</v>
      </c>
      <c r="N2529" s="15">
        <v>152.44</v>
      </c>
      <c r="O2529" s="16">
        <v>0.1</v>
      </c>
      <c r="P2529" s="15">
        <v>76.91</v>
      </c>
      <c r="Q2529" s="15">
        <f t="shared" si="312"/>
        <v>137.196</v>
      </c>
      <c r="R2529" s="15">
        <f t="shared" si="313"/>
        <v>76.91</v>
      </c>
      <c r="S2529" s="15">
        <f t="shared" si="314"/>
        <v>60.286000000000001</v>
      </c>
      <c r="T2529" s="17">
        <f t="shared" si="315"/>
        <v>0.43941514329863846</v>
      </c>
      <c r="U2529" s="18">
        <v>1</v>
      </c>
    </row>
    <row r="2530" spans="1:21" ht="15.6" x14ac:dyDescent="0.3">
      <c r="A2530" s="2">
        <v>4055</v>
      </c>
      <c r="B2530" s="3">
        <v>46361</v>
      </c>
      <c r="C2530" s="4">
        <f t="shared" si="316"/>
        <v>2026</v>
      </c>
      <c r="D2530" s="5">
        <f t="shared" si="317"/>
        <v>4</v>
      </c>
      <c r="E2530" s="4">
        <f t="shared" si="318"/>
        <v>12</v>
      </c>
      <c r="F2530" s="3" t="str">
        <f t="shared" si="319"/>
        <v>Dec</v>
      </c>
      <c r="G2530" s="4" t="s">
        <v>6</v>
      </c>
      <c r="H2530" s="4" t="s">
        <v>43</v>
      </c>
      <c r="I2530" s="4" t="s">
        <v>2</v>
      </c>
      <c r="J2530" s="4" t="s">
        <v>3</v>
      </c>
      <c r="K2530" s="4" t="s">
        <v>23</v>
      </c>
      <c r="L2530" s="4" t="s">
        <v>51</v>
      </c>
      <c r="M2530" s="6">
        <v>1</v>
      </c>
      <c r="N2530" s="7">
        <v>123.82</v>
      </c>
      <c r="O2530" s="8">
        <v>0.05</v>
      </c>
      <c r="P2530" s="7">
        <v>59.19</v>
      </c>
      <c r="Q2530" s="7">
        <f t="shared" si="312"/>
        <v>117.62899999999999</v>
      </c>
      <c r="R2530" s="7">
        <f t="shared" si="313"/>
        <v>59.19</v>
      </c>
      <c r="S2530" s="7">
        <f t="shared" si="314"/>
        <v>58.438999999999993</v>
      </c>
      <c r="T2530" s="9">
        <f t="shared" si="315"/>
        <v>0.49680775999115862</v>
      </c>
      <c r="U2530" s="10">
        <v>1</v>
      </c>
    </row>
    <row r="2531" spans="1:21" ht="15.6" x14ac:dyDescent="0.3">
      <c r="A2531" s="11">
        <v>4168</v>
      </c>
      <c r="B2531" s="12">
        <v>46361</v>
      </c>
      <c r="C2531" s="4">
        <f t="shared" si="316"/>
        <v>2026</v>
      </c>
      <c r="D2531" s="5">
        <f t="shared" si="317"/>
        <v>4</v>
      </c>
      <c r="E2531" s="4">
        <f t="shared" si="318"/>
        <v>12</v>
      </c>
      <c r="F2531" s="3" t="str">
        <f t="shared" si="319"/>
        <v>Dec</v>
      </c>
      <c r="G2531" s="13" t="s">
        <v>0</v>
      </c>
      <c r="H2531" s="13" t="s">
        <v>1</v>
      </c>
      <c r="I2531" s="13" t="s">
        <v>2</v>
      </c>
      <c r="J2531" s="13" t="s">
        <v>13</v>
      </c>
      <c r="K2531" s="13" t="s">
        <v>9</v>
      </c>
      <c r="L2531" s="13" t="s">
        <v>46</v>
      </c>
      <c r="M2531" s="14">
        <v>4</v>
      </c>
      <c r="N2531" s="15">
        <v>71.12</v>
      </c>
      <c r="O2531" s="16">
        <v>0.05</v>
      </c>
      <c r="P2531" s="15">
        <v>31.93</v>
      </c>
      <c r="Q2531" s="15">
        <f t="shared" si="312"/>
        <v>270.25600000000003</v>
      </c>
      <c r="R2531" s="15">
        <f t="shared" si="313"/>
        <v>127.72</v>
      </c>
      <c r="S2531" s="15">
        <f t="shared" si="314"/>
        <v>142.53600000000003</v>
      </c>
      <c r="T2531" s="17">
        <f t="shared" si="315"/>
        <v>0.52741104730329769</v>
      </c>
      <c r="U2531" s="18">
        <v>1</v>
      </c>
    </row>
    <row r="2532" spans="1:21" ht="15.6" x14ac:dyDescent="0.3">
      <c r="A2532" s="2">
        <v>4317</v>
      </c>
      <c r="B2532" s="3">
        <v>46361</v>
      </c>
      <c r="C2532" s="4">
        <f t="shared" si="316"/>
        <v>2026</v>
      </c>
      <c r="D2532" s="5">
        <f t="shared" si="317"/>
        <v>4</v>
      </c>
      <c r="E2532" s="4">
        <f t="shared" si="318"/>
        <v>12</v>
      </c>
      <c r="F2532" s="3" t="str">
        <f t="shared" si="319"/>
        <v>Dec</v>
      </c>
      <c r="G2532" s="4" t="s">
        <v>11</v>
      </c>
      <c r="H2532" s="4" t="s">
        <v>52</v>
      </c>
      <c r="I2532" s="4" t="s">
        <v>28</v>
      </c>
      <c r="J2532" s="4" t="s">
        <v>3</v>
      </c>
      <c r="K2532" s="4" t="s">
        <v>9</v>
      </c>
      <c r="L2532" s="4" t="s">
        <v>46</v>
      </c>
      <c r="M2532" s="6">
        <v>1</v>
      </c>
      <c r="N2532" s="7">
        <v>71.55</v>
      </c>
      <c r="O2532" s="8">
        <v>0.1</v>
      </c>
      <c r="P2532" s="7">
        <v>32.07</v>
      </c>
      <c r="Q2532" s="7">
        <f t="shared" si="312"/>
        <v>64.394999999999996</v>
      </c>
      <c r="R2532" s="7">
        <f t="shared" si="313"/>
        <v>32.07</v>
      </c>
      <c r="S2532" s="7">
        <f t="shared" si="314"/>
        <v>32.324999999999996</v>
      </c>
      <c r="T2532" s="9">
        <f t="shared" si="315"/>
        <v>0.50197996738877237</v>
      </c>
      <c r="U2532" s="10">
        <v>1</v>
      </c>
    </row>
    <row r="2533" spans="1:21" ht="15.6" x14ac:dyDescent="0.3">
      <c r="A2533" s="11">
        <v>4879</v>
      </c>
      <c r="B2533" s="12">
        <v>46361</v>
      </c>
      <c r="C2533" s="4">
        <f t="shared" si="316"/>
        <v>2026</v>
      </c>
      <c r="D2533" s="5">
        <f t="shared" si="317"/>
        <v>4</v>
      </c>
      <c r="E2533" s="4">
        <f t="shared" si="318"/>
        <v>12</v>
      </c>
      <c r="F2533" s="3" t="str">
        <f t="shared" si="319"/>
        <v>Dec</v>
      </c>
      <c r="G2533" s="13" t="s">
        <v>11</v>
      </c>
      <c r="H2533" s="13" t="s">
        <v>12</v>
      </c>
      <c r="I2533" s="13" t="s">
        <v>28</v>
      </c>
      <c r="J2533" s="13" t="s">
        <v>3</v>
      </c>
      <c r="K2533" s="13" t="s">
        <v>9</v>
      </c>
      <c r="L2533" s="13" t="s">
        <v>46</v>
      </c>
      <c r="M2533" s="14">
        <v>2</v>
      </c>
      <c r="N2533" s="15">
        <v>70.239999999999995</v>
      </c>
      <c r="O2533" s="16">
        <v>0.1</v>
      </c>
      <c r="P2533" s="15">
        <v>33.29</v>
      </c>
      <c r="Q2533" s="15">
        <f t="shared" si="312"/>
        <v>126.43199999999999</v>
      </c>
      <c r="R2533" s="15">
        <f t="shared" si="313"/>
        <v>66.58</v>
      </c>
      <c r="S2533" s="15">
        <f t="shared" si="314"/>
        <v>59.85199999999999</v>
      </c>
      <c r="T2533" s="17">
        <f t="shared" si="315"/>
        <v>0.47339281194634264</v>
      </c>
      <c r="U2533" s="18">
        <v>1</v>
      </c>
    </row>
    <row r="2534" spans="1:21" ht="15.6" x14ac:dyDescent="0.3">
      <c r="A2534" s="2">
        <v>467</v>
      </c>
      <c r="B2534" s="3">
        <v>46362</v>
      </c>
      <c r="C2534" s="4">
        <f t="shared" si="316"/>
        <v>2026</v>
      </c>
      <c r="D2534" s="5">
        <f t="shared" si="317"/>
        <v>4</v>
      </c>
      <c r="E2534" s="4">
        <f t="shared" si="318"/>
        <v>12</v>
      </c>
      <c r="F2534" s="3" t="str">
        <f t="shared" si="319"/>
        <v>Dec</v>
      </c>
      <c r="G2534" s="4" t="s">
        <v>0</v>
      </c>
      <c r="H2534" s="4" t="s">
        <v>1</v>
      </c>
      <c r="I2534" s="4" t="s">
        <v>28</v>
      </c>
      <c r="J2534" s="4" t="s">
        <v>3</v>
      </c>
      <c r="K2534" s="4" t="s">
        <v>4</v>
      </c>
      <c r="L2534" s="4" t="s">
        <v>22</v>
      </c>
      <c r="M2534" s="6">
        <v>2</v>
      </c>
      <c r="N2534" s="7">
        <v>50.68</v>
      </c>
      <c r="O2534" s="8">
        <v>0.15</v>
      </c>
      <c r="P2534" s="7">
        <v>22.41</v>
      </c>
      <c r="Q2534" s="7">
        <f t="shared" si="312"/>
        <v>86.155999999999992</v>
      </c>
      <c r="R2534" s="7">
        <f t="shared" si="313"/>
        <v>44.82</v>
      </c>
      <c r="S2534" s="7">
        <f t="shared" si="314"/>
        <v>41.335999999999991</v>
      </c>
      <c r="T2534" s="9">
        <f t="shared" si="315"/>
        <v>0.47978086262129155</v>
      </c>
      <c r="U2534" s="10">
        <v>1</v>
      </c>
    </row>
    <row r="2535" spans="1:21" ht="15.6" x14ac:dyDescent="0.3">
      <c r="A2535" s="11">
        <v>825</v>
      </c>
      <c r="B2535" s="12">
        <v>46362</v>
      </c>
      <c r="C2535" s="4">
        <f t="shared" si="316"/>
        <v>2026</v>
      </c>
      <c r="D2535" s="5">
        <f t="shared" si="317"/>
        <v>4</v>
      </c>
      <c r="E2535" s="4">
        <f t="shared" si="318"/>
        <v>12</v>
      </c>
      <c r="F2535" s="3" t="str">
        <f t="shared" si="319"/>
        <v>Dec</v>
      </c>
      <c r="G2535" s="13" t="s">
        <v>20</v>
      </c>
      <c r="H2535" s="13" t="s">
        <v>31</v>
      </c>
      <c r="I2535" s="13" t="s">
        <v>2</v>
      </c>
      <c r="J2535" s="13" t="s">
        <v>13</v>
      </c>
      <c r="K2535" s="13" t="s">
        <v>4</v>
      </c>
      <c r="L2535" s="13" t="s">
        <v>30</v>
      </c>
      <c r="M2535" s="14">
        <v>1</v>
      </c>
      <c r="N2535" s="15">
        <v>101.26</v>
      </c>
      <c r="O2535" s="16">
        <v>0</v>
      </c>
      <c r="P2535" s="15">
        <v>51.7</v>
      </c>
      <c r="Q2535" s="15">
        <f t="shared" si="312"/>
        <v>101.26</v>
      </c>
      <c r="R2535" s="15">
        <f t="shared" si="313"/>
        <v>51.7</v>
      </c>
      <c r="S2535" s="15">
        <f t="shared" si="314"/>
        <v>49.56</v>
      </c>
      <c r="T2535" s="17">
        <f t="shared" si="315"/>
        <v>0.4894331424056883</v>
      </c>
      <c r="U2535" s="18">
        <v>1</v>
      </c>
    </row>
    <row r="2536" spans="1:21" ht="15.6" x14ac:dyDescent="0.3">
      <c r="A2536" s="2">
        <v>2346</v>
      </c>
      <c r="B2536" s="3">
        <v>46362</v>
      </c>
      <c r="C2536" s="4">
        <f t="shared" si="316"/>
        <v>2026</v>
      </c>
      <c r="D2536" s="5">
        <f t="shared" si="317"/>
        <v>4</v>
      </c>
      <c r="E2536" s="4">
        <f t="shared" si="318"/>
        <v>12</v>
      </c>
      <c r="F2536" s="3" t="str">
        <f t="shared" si="319"/>
        <v>Dec</v>
      </c>
      <c r="G2536" s="4" t="s">
        <v>0</v>
      </c>
      <c r="H2536" s="4" t="s">
        <v>1</v>
      </c>
      <c r="I2536" s="4" t="s">
        <v>28</v>
      </c>
      <c r="J2536" s="4" t="s">
        <v>16</v>
      </c>
      <c r="K2536" s="4" t="s">
        <v>14</v>
      </c>
      <c r="L2536" s="4" t="s">
        <v>32</v>
      </c>
      <c r="M2536" s="6">
        <v>2</v>
      </c>
      <c r="N2536" s="7">
        <v>46.01</v>
      </c>
      <c r="O2536" s="8">
        <v>0.05</v>
      </c>
      <c r="P2536" s="7">
        <v>18.399999999999999</v>
      </c>
      <c r="Q2536" s="7">
        <f t="shared" si="312"/>
        <v>87.418999999999997</v>
      </c>
      <c r="R2536" s="7">
        <f t="shared" si="313"/>
        <v>36.799999999999997</v>
      </c>
      <c r="S2536" s="7">
        <f t="shared" si="314"/>
        <v>50.619</v>
      </c>
      <c r="T2536" s="9">
        <f t="shared" si="315"/>
        <v>0.57903888170763795</v>
      </c>
      <c r="U2536" s="10">
        <v>1</v>
      </c>
    </row>
    <row r="2537" spans="1:21" ht="15.6" x14ac:dyDescent="0.3">
      <c r="A2537" s="11">
        <v>3095</v>
      </c>
      <c r="B2537" s="12">
        <v>46362</v>
      </c>
      <c r="C2537" s="4">
        <f t="shared" si="316"/>
        <v>2026</v>
      </c>
      <c r="D2537" s="5">
        <f t="shared" si="317"/>
        <v>4</v>
      </c>
      <c r="E2537" s="4">
        <f t="shared" si="318"/>
        <v>12</v>
      </c>
      <c r="F2537" s="3" t="str">
        <f t="shared" si="319"/>
        <v>Dec</v>
      </c>
      <c r="G2537" s="13" t="s">
        <v>6</v>
      </c>
      <c r="H2537" s="13" t="s">
        <v>43</v>
      </c>
      <c r="I2537" s="13" t="s">
        <v>2</v>
      </c>
      <c r="J2537" s="13" t="s">
        <v>13</v>
      </c>
      <c r="K2537" s="13" t="s">
        <v>14</v>
      </c>
      <c r="L2537" s="13" t="s">
        <v>44</v>
      </c>
      <c r="M2537" s="14">
        <v>2</v>
      </c>
      <c r="N2537" s="15">
        <v>131.97999999999999</v>
      </c>
      <c r="O2537" s="16">
        <v>0.1</v>
      </c>
      <c r="P2537" s="15">
        <v>68.02</v>
      </c>
      <c r="Q2537" s="15">
        <f t="shared" si="312"/>
        <v>237.56399999999999</v>
      </c>
      <c r="R2537" s="15">
        <f t="shared" si="313"/>
        <v>136.04</v>
      </c>
      <c r="S2537" s="15">
        <f t="shared" si="314"/>
        <v>101.524</v>
      </c>
      <c r="T2537" s="17">
        <f t="shared" si="315"/>
        <v>0.42735431294303855</v>
      </c>
      <c r="U2537" s="18">
        <v>1</v>
      </c>
    </row>
    <row r="2538" spans="1:21" ht="15.6" x14ac:dyDescent="0.3">
      <c r="A2538" s="2">
        <v>3580</v>
      </c>
      <c r="B2538" s="3">
        <v>46362</v>
      </c>
      <c r="C2538" s="4">
        <f t="shared" si="316"/>
        <v>2026</v>
      </c>
      <c r="D2538" s="5">
        <f t="shared" si="317"/>
        <v>4</v>
      </c>
      <c r="E2538" s="4">
        <f t="shared" si="318"/>
        <v>12</v>
      </c>
      <c r="F2538" s="3" t="str">
        <f t="shared" si="319"/>
        <v>Dec</v>
      </c>
      <c r="G2538" s="4" t="s">
        <v>20</v>
      </c>
      <c r="H2538" s="4" t="s">
        <v>31</v>
      </c>
      <c r="I2538" s="4" t="s">
        <v>19</v>
      </c>
      <c r="J2538" s="4" t="s">
        <v>13</v>
      </c>
      <c r="K2538" s="4" t="s">
        <v>9</v>
      </c>
      <c r="L2538" s="4" t="s">
        <v>46</v>
      </c>
      <c r="M2538" s="6">
        <v>2</v>
      </c>
      <c r="N2538" s="7">
        <v>73.16</v>
      </c>
      <c r="O2538" s="8">
        <v>0.15</v>
      </c>
      <c r="P2538" s="7">
        <v>32.64</v>
      </c>
      <c r="Q2538" s="7">
        <f t="shared" si="312"/>
        <v>124.37199999999999</v>
      </c>
      <c r="R2538" s="7">
        <f t="shared" si="313"/>
        <v>65.28</v>
      </c>
      <c r="S2538" s="7">
        <f t="shared" si="314"/>
        <v>59.091999999999985</v>
      </c>
      <c r="T2538" s="9">
        <f t="shared" si="315"/>
        <v>0.47512301804264617</v>
      </c>
      <c r="U2538" s="10">
        <v>1</v>
      </c>
    </row>
    <row r="2539" spans="1:21" ht="15.6" x14ac:dyDescent="0.3">
      <c r="A2539" s="11">
        <v>4672</v>
      </c>
      <c r="B2539" s="12">
        <v>46362</v>
      </c>
      <c r="C2539" s="4">
        <f t="shared" si="316"/>
        <v>2026</v>
      </c>
      <c r="D2539" s="5">
        <f t="shared" si="317"/>
        <v>4</v>
      </c>
      <c r="E2539" s="4">
        <f t="shared" si="318"/>
        <v>12</v>
      </c>
      <c r="F2539" s="3" t="str">
        <f t="shared" si="319"/>
        <v>Dec</v>
      </c>
      <c r="G2539" s="13" t="s">
        <v>6</v>
      </c>
      <c r="H2539" s="13" t="s">
        <v>27</v>
      </c>
      <c r="I2539" s="13" t="s">
        <v>2</v>
      </c>
      <c r="J2539" s="13" t="s">
        <v>16</v>
      </c>
      <c r="K2539" s="13" t="s">
        <v>14</v>
      </c>
      <c r="L2539" s="13" t="s">
        <v>32</v>
      </c>
      <c r="M2539" s="14">
        <v>2</v>
      </c>
      <c r="N2539" s="15">
        <v>47.43</v>
      </c>
      <c r="O2539" s="16">
        <v>0.05</v>
      </c>
      <c r="P2539" s="15">
        <v>18.63</v>
      </c>
      <c r="Q2539" s="15">
        <f t="shared" si="312"/>
        <v>90.11699999999999</v>
      </c>
      <c r="R2539" s="15">
        <f t="shared" si="313"/>
        <v>37.26</v>
      </c>
      <c r="S2539" s="15">
        <f t="shared" si="314"/>
        <v>52.856999999999992</v>
      </c>
      <c r="T2539" s="17">
        <f t="shared" si="315"/>
        <v>0.58653750124837711</v>
      </c>
      <c r="U2539" s="18">
        <v>1</v>
      </c>
    </row>
    <row r="2540" spans="1:21" ht="15.6" x14ac:dyDescent="0.3">
      <c r="A2540" s="2">
        <v>533</v>
      </c>
      <c r="B2540" s="3">
        <v>46363</v>
      </c>
      <c r="C2540" s="4">
        <f t="shared" si="316"/>
        <v>2026</v>
      </c>
      <c r="D2540" s="5">
        <f t="shared" si="317"/>
        <v>4</v>
      </c>
      <c r="E2540" s="4">
        <f t="shared" si="318"/>
        <v>12</v>
      </c>
      <c r="F2540" s="3" t="str">
        <f t="shared" si="319"/>
        <v>Dec</v>
      </c>
      <c r="G2540" s="4" t="s">
        <v>0</v>
      </c>
      <c r="H2540" s="4" t="s">
        <v>36</v>
      </c>
      <c r="I2540" s="4" t="s">
        <v>2</v>
      </c>
      <c r="J2540" s="4" t="s">
        <v>13</v>
      </c>
      <c r="K2540" s="4" t="s">
        <v>14</v>
      </c>
      <c r="L2540" s="4" t="s">
        <v>15</v>
      </c>
      <c r="M2540" s="6">
        <v>1</v>
      </c>
      <c r="N2540" s="7">
        <v>35.93</v>
      </c>
      <c r="O2540" s="8">
        <v>0.05</v>
      </c>
      <c r="P2540" s="7">
        <v>13.23</v>
      </c>
      <c r="Q2540" s="7">
        <f t="shared" si="312"/>
        <v>34.133499999999998</v>
      </c>
      <c r="R2540" s="7">
        <f t="shared" si="313"/>
        <v>13.23</v>
      </c>
      <c r="S2540" s="7">
        <f t="shared" si="314"/>
        <v>20.903499999999998</v>
      </c>
      <c r="T2540" s="9">
        <f t="shared" si="315"/>
        <v>0.6124042363074399</v>
      </c>
      <c r="U2540" s="10">
        <v>1</v>
      </c>
    </row>
    <row r="2541" spans="1:21" ht="15.6" x14ac:dyDescent="0.3">
      <c r="A2541" s="11">
        <v>2160</v>
      </c>
      <c r="B2541" s="12">
        <v>46363</v>
      </c>
      <c r="C2541" s="4">
        <f t="shared" si="316"/>
        <v>2026</v>
      </c>
      <c r="D2541" s="5">
        <f t="shared" si="317"/>
        <v>4</v>
      </c>
      <c r="E2541" s="4">
        <f t="shared" si="318"/>
        <v>12</v>
      </c>
      <c r="F2541" s="3" t="str">
        <f t="shared" si="319"/>
        <v>Dec</v>
      </c>
      <c r="G2541" s="13" t="s">
        <v>0</v>
      </c>
      <c r="H2541" s="13" t="s">
        <v>50</v>
      </c>
      <c r="I2541" s="13" t="s">
        <v>28</v>
      </c>
      <c r="J2541" s="13" t="s">
        <v>3</v>
      </c>
      <c r="K2541" s="13" t="s">
        <v>14</v>
      </c>
      <c r="L2541" s="13" t="s">
        <v>15</v>
      </c>
      <c r="M2541" s="14">
        <v>1</v>
      </c>
      <c r="N2541" s="15">
        <v>35.53</v>
      </c>
      <c r="O2541" s="16">
        <v>0.05</v>
      </c>
      <c r="P2541" s="15">
        <v>13.28</v>
      </c>
      <c r="Q2541" s="15">
        <f t="shared" si="312"/>
        <v>33.753500000000003</v>
      </c>
      <c r="R2541" s="15">
        <f t="shared" si="313"/>
        <v>13.28</v>
      </c>
      <c r="S2541" s="15">
        <f t="shared" si="314"/>
        <v>20.473500000000001</v>
      </c>
      <c r="T2541" s="17">
        <f t="shared" si="315"/>
        <v>0.6065593197742456</v>
      </c>
      <c r="U2541" s="18">
        <v>1</v>
      </c>
    </row>
    <row r="2542" spans="1:21" ht="15.6" x14ac:dyDescent="0.3">
      <c r="A2542" s="2">
        <v>2841</v>
      </c>
      <c r="B2542" s="3">
        <v>46363</v>
      </c>
      <c r="C2542" s="4">
        <f t="shared" si="316"/>
        <v>2026</v>
      </c>
      <c r="D2542" s="5">
        <f t="shared" si="317"/>
        <v>4</v>
      </c>
      <c r="E2542" s="4">
        <f t="shared" si="318"/>
        <v>12</v>
      </c>
      <c r="F2542" s="3" t="str">
        <f t="shared" si="319"/>
        <v>Dec</v>
      </c>
      <c r="G2542" s="4" t="s">
        <v>6</v>
      </c>
      <c r="H2542" s="4" t="s">
        <v>49</v>
      </c>
      <c r="I2542" s="4" t="s">
        <v>2</v>
      </c>
      <c r="J2542" s="4" t="s">
        <v>13</v>
      </c>
      <c r="K2542" s="4" t="s">
        <v>23</v>
      </c>
      <c r="L2542" s="4" t="s">
        <v>29</v>
      </c>
      <c r="M2542" s="6">
        <v>3</v>
      </c>
      <c r="N2542" s="7">
        <v>196.97</v>
      </c>
      <c r="O2542" s="8">
        <v>0.15</v>
      </c>
      <c r="P2542" s="7">
        <v>101.88</v>
      </c>
      <c r="Q2542" s="7">
        <f t="shared" si="312"/>
        <v>502.27349999999996</v>
      </c>
      <c r="R2542" s="7">
        <f t="shared" si="313"/>
        <v>305.64</v>
      </c>
      <c r="S2542" s="7">
        <f t="shared" si="314"/>
        <v>196.63349999999997</v>
      </c>
      <c r="T2542" s="9">
        <f t="shared" si="315"/>
        <v>0.39148690902466482</v>
      </c>
      <c r="U2542" s="10">
        <v>1</v>
      </c>
    </row>
    <row r="2543" spans="1:21" ht="15.6" x14ac:dyDescent="0.3">
      <c r="A2543" s="11">
        <v>3433</v>
      </c>
      <c r="B2543" s="12">
        <v>46363</v>
      </c>
      <c r="C2543" s="4">
        <f t="shared" si="316"/>
        <v>2026</v>
      </c>
      <c r="D2543" s="5">
        <f t="shared" si="317"/>
        <v>4</v>
      </c>
      <c r="E2543" s="4">
        <f t="shared" si="318"/>
        <v>12</v>
      </c>
      <c r="F2543" s="3" t="str">
        <f t="shared" si="319"/>
        <v>Dec</v>
      </c>
      <c r="G2543" s="13" t="s">
        <v>0</v>
      </c>
      <c r="H2543" s="13" t="s">
        <v>1</v>
      </c>
      <c r="I2543" s="13" t="s">
        <v>2</v>
      </c>
      <c r="J2543" s="13" t="s">
        <v>13</v>
      </c>
      <c r="K2543" s="13" t="s">
        <v>14</v>
      </c>
      <c r="L2543" s="13" t="s">
        <v>15</v>
      </c>
      <c r="M2543" s="14">
        <v>2</v>
      </c>
      <c r="N2543" s="15">
        <v>37.020000000000003</v>
      </c>
      <c r="O2543" s="16">
        <v>0.2</v>
      </c>
      <c r="P2543" s="15">
        <v>13.39</v>
      </c>
      <c r="Q2543" s="15">
        <f t="shared" si="312"/>
        <v>59.232000000000006</v>
      </c>
      <c r="R2543" s="15">
        <f t="shared" si="313"/>
        <v>26.78</v>
      </c>
      <c r="S2543" s="15">
        <f t="shared" si="314"/>
        <v>32.452000000000005</v>
      </c>
      <c r="T2543" s="17">
        <f t="shared" si="315"/>
        <v>0.5478795245813074</v>
      </c>
      <c r="U2543" s="18">
        <v>1</v>
      </c>
    </row>
    <row r="2544" spans="1:21" ht="15.6" x14ac:dyDescent="0.3">
      <c r="A2544" s="2">
        <v>3763</v>
      </c>
      <c r="B2544" s="3">
        <v>46363</v>
      </c>
      <c r="C2544" s="4">
        <f t="shared" si="316"/>
        <v>2026</v>
      </c>
      <c r="D2544" s="5">
        <f t="shared" si="317"/>
        <v>4</v>
      </c>
      <c r="E2544" s="4">
        <f t="shared" si="318"/>
        <v>12</v>
      </c>
      <c r="F2544" s="3" t="str">
        <f t="shared" si="319"/>
        <v>Dec</v>
      </c>
      <c r="G2544" s="4" t="s">
        <v>6</v>
      </c>
      <c r="H2544" s="4" t="s">
        <v>49</v>
      </c>
      <c r="I2544" s="4" t="s">
        <v>2</v>
      </c>
      <c r="J2544" s="4" t="s">
        <v>13</v>
      </c>
      <c r="K2544" s="4" t="s">
        <v>14</v>
      </c>
      <c r="L2544" s="4" t="s">
        <v>32</v>
      </c>
      <c r="M2544" s="6">
        <v>4</v>
      </c>
      <c r="N2544" s="7">
        <v>47.22</v>
      </c>
      <c r="O2544" s="8">
        <v>0</v>
      </c>
      <c r="P2544" s="7">
        <v>18.420000000000002</v>
      </c>
      <c r="Q2544" s="7">
        <f t="shared" si="312"/>
        <v>188.88</v>
      </c>
      <c r="R2544" s="7">
        <f t="shared" si="313"/>
        <v>73.680000000000007</v>
      </c>
      <c r="S2544" s="7">
        <f t="shared" si="314"/>
        <v>115.19999999999999</v>
      </c>
      <c r="T2544" s="9">
        <f t="shared" si="315"/>
        <v>0.60991105463786521</v>
      </c>
      <c r="U2544" s="10">
        <v>1</v>
      </c>
    </row>
    <row r="2545" spans="1:21" ht="15.6" x14ac:dyDescent="0.3">
      <c r="A2545" s="11">
        <v>706</v>
      </c>
      <c r="B2545" s="12">
        <v>46364</v>
      </c>
      <c r="C2545" s="4">
        <f t="shared" si="316"/>
        <v>2026</v>
      </c>
      <c r="D2545" s="5">
        <f t="shared" si="317"/>
        <v>4</v>
      </c>
      <c r="E2545" s="4">
        <f t="shared" si="318"/>
        <v>12</v>
      </c>
      <c r="F2545" s="3" t="str">
        <f t="shared" si="319"/>
        <v>Dec</v>
      </c>
      <c r="G2545" s="13" t="s">
        <v>6</v>
      </c>
      <c r="H2545" s="13" t="s">
        <v>43</v>
      </c>
      <c r="I2545" s="13" t="s">
        <v>19</v>
      </c>
      <c r="J2545" s="13" t="s">
        <v>3</v>
      </c>
      <c r="K2545" s="13" t="s">
        <v>14</v>
      </c>
      <c r="L2545" s="13" t="s">
        <v>32</v>
      </c>
      <c r="M2545" s="14">
        <v>4</v>
      </c>
      <c r="N2545" s="15">
        <v>46.48</v>
      </c>
      <c r="O2545" s="16">
        <v>0.1</v>
      </c>
      <c r="P2545" s="15">
        <v>18.66</v>
      </c>
      <c r="Q2545" s="15">
        <f t="shared" si="312"/>
        <v>167.328</v>
      </c>
      <c r="R2545" s="15">
        <f t="shared" si="313"/>
        <v>74.64</v>
      </c>
      <c r="S2545" s="15">
        <f t="shared" si="314"/>
        <v>92.688000000000002</v>
      </c>
      <c r="T2545" s="17">
        <f t="shared" si="315"/>
        <v>0.55393000573723461</v>
      </c>
      <c r="U2545" s="18">
        <v>1</v>
      </c>
    </row>
    <row r="2546" spans="1:21" ht="15.6" x14ac:dyDescent="0.3">
      <c r="A2546" s="2">
        <v>1086</v>
      </c>
      <c r="B2546" s="3">
        <v>46364</v>
      </c>
      <c r="C2546" s="4">
        <f t="shared" si="316"/>
        <v>2026</v>
      </c>
      <c r="D2546" s="5">
        <f t="shared" si="317"/>
        <v>4</v>
      </c>
      <c r="E2546" s="4">
        <f t="shared" si="318"/>
        <v>12</v>
      </c>
      <c r="F2546" s="3" t="str">
        <f t="shared" si="319"/>
        <v>Dec</v>
      </c>
      <c r="G2546" s="4" t="s">
        <v>20</v>
      </c>
      <c r="H2546" s="4" t="s">
        <v>47</v>
      </c>
      <c r="I2546" s="4" t="s">
        <v>8</v>
      </c>
      <c r="J2546" s="4" t="s">
        <v>16</v>
      </c>
      <c r="K2546" s="4" t="s">
        <v>9</v>
      </c>
      <c r="L2546" s="4" t="s">
        <v>17</v>
      </c>
      <c r="M2546" s="6">
        <v>12</v>
      </c>
      <c r="N2546" s="7">
        <v>146.99</v>
      </c>
      <c r="O2546" s="8">
        <v>0.15</v>
      </c>
      <c r="P2546" s="7">
        <v>79.239999999999995</v>
      </c>
      <c r="Q2546" s="7">
        <f t="shared" si="312"/>
        <v>1499.298</v>
      </c>
      <c r="R2546" s="7">
        <f t="shared" si="313"/>
        <v>950.87999999999988</v>
      </c>
      <c r="S2546" s="7">
        <f t="shared" si="314"/>
        <v>548.41800000000012</v>
      </c>
      <c r="T2546" s="9">
        <f t="shared" si="315"/>
        <v>0.36578318653129671</v>
      </c>
      <c r="U2546" s="10">
        <v>1</v>
      </c>
    </row>
    <row r="2547" spans="1:21" ht="15.6" x14ac:dyDescent="0.3">
      <c r="A2547" s="11">
        <v>1204</v>
      </c>
      <c r="B2547" s="12">
        <v>46364</v>
      </c>
      <c r="C2547" s="4">
        <f t="shared" si="316"/>
        <v>2026</v>
      </c>
      <c r="D2547" s="5">
        <f t="shared" si="317"/>
        <v>4</v>
      </c>
      <c r="E2547" s="4">
        <f t="shared" si="318"/>
        <v>12</v>
      </c>
      <c r="F2547" s="3" t="str">
        <f t="shared" si="319"/>
        <v>Dec</v>
      </c>
      <c r="G2547" s="13" t="s">
        <v>11</v>
      </c>
      <c r="H2547" s="13" t="s">
        <v>39</v>
      </c>
      <c r="I2547" s="13" t="s">
        <v>2</v>
      </c>
      <c r="J2547" s="13" t="s">
        <v>13</v>
      </c>
      <c r="K2547" s="13" t="s">
        <v>34</v>
      </c>
      <c r="L2547" s="13" t="s">
        <v>35</v>
      </c>
      <c r="M2547" s="14">
        <v>1</v>
      </c>
      <c r="N2547" s="15">
        <v>40.29</v>
      </c>
      <c r="O2547" s="16">
        <v>0</v>
      </c>
      <c r="P2547" s="15">
        <v>15.07</v>
      </c>
      <c r="Q2547" s="15">
        <f t="shared" si="312"/>
        <v>40.29</v>
      </c>
      <c r="R2547" s="15">
        <f t="shared" si="313"/>
        <v>15.07</v>
      </c>
      <c r="S2547" s="15">
        <f t="shared" si="314"/>
        <v>25.22</v>
      </c>
      <c r="T2547" s="17">
        <f t="shared" si="315"/>
        <v>0.62596177711590961</v>
      </c>
      <c r="U2547" s="18">
        <v>1</v>
      </c>
    </row>
    <row r="2548" spans="1:21" ht="15.6" x14ac:dyDescent="0.3">
      <c r="A2548" s="2">
        <v>1451</v>
      </c>
      <c r="B2548" s="3">
        <v>46364</v>
      </c>
      <c r="C2548" s="4">
        <f t="shared" si="316"/>
        <v>2026</v>
      </c>
      <c r="D2548" s="5">
        <f t="shared" si="317"/>
        <v>4</v>
      </c>
      <c r="E2548" s="4">
        <f t="shared" si="318"/>
        <v>12</v>
      </c>
      <c r="F2548" s="3" t="str">
        <f t="shared" si="319"/>
        <v>Dec</v>
      </c>
      <c r="G2548" s="4" t="s">
        <v>0</v>
      </c>
      <c r="H2548" s="4" t="s">
        <v>1</v>
      </c>
      <c r="I2548" s="4" t="s">
        <v>8</v>
      </c>
      <c r="J2548" s="4" t="s">
        <v>16</v>
      </c>
      <c r="K2548" s="4" t="s">
        <v>23</v>
      </c>
      <c r="L2548" s="4" t="s">
        <v>51</v>
      </c>
      <c r="M2548" s="6">
        <v>4</v>
      </c>
      <c r="N2548" s="7">
        <v>125.82</v>
      </c>
      <c r="O2548" s="8">
        <v>0.15</v>
      </c>
      <c r="P2548" s="7">
        <v>61.39</v>
      </c>
      <c r="Q2548" s="7">
        <f t="shared" si="312"/>
        <v>427.78799999999995</v>
      </c>
      <c r="R2548" s="7">
        <f t="shared" si="313"/>
        <v>245.56</v>
      </c>
      <c r="S2548" s="7">
        <f t="shared" si="314"/>
        <v>182.22799999999995</v>
      </c>
      <c r="T2548" s="9">
        <f t="shared" si="315"/>
        <v>0.42597735326844133</v>
      </c>
      <c r="U2548" s="10">
        <v>1</v>
      </c>
    </row>
    <row r="2549" spans="1:21" ht="15.6" x14ac:dyDescent="0.3">
      <c r="A2549" s="11">
        <v>1650</v>
      </c>
      <c r="B2549" s="12">
        <v>46364</v>
      </c>
      <c r="C2549" s="4">
        <f t="shared" si="316"/>
        <v>2026</v>
      </c>
      <c r="D2549" s="5">
        <f t="shared" si="317"/>
        <v>4</v>
      </c>
      <c r="E2549" s="4">
        <f t="shared" si="318"/>
        <v>12</v>
      </c>
      <c r="F2549" s="3" t="str">
        <f t="shared" si="319"/>
        <v>Dec</v>
      </c>
      <c r="G2549" s="13" t="s">
        <v>6</v>
      </c>
      <c r="H2549" s="13" t="s">
        <v>7</v>
      </c>
      <c r="I2549" s="13" t="s">
        <v>2</v>
      </c>
      <c r="J2549" s="13" t="s">
        <v>13</v>
      </c>
      <c r="K2549" s="13" t="s">
        <v>14</v>
      </c>
      <c r="L2549" s="13" t="s">
        <v>15</v>
      </c>
      <c r="M2549" s="14">
        <v>3</v>
      </c>
      <c r="N2549" s="15">
        <v>36.25</v>
      </c>
      <c r="O2549" s="16">
        <v>0</v>
      </c>
      <c r="P2549" s="15">
        <v>13.67</v>
      </c>
      <c r="Q2549" s="15">
        <f t="shared" si="312"/>
        <v>108.75</v>
      </c>
      <c r="R2549" s="15">
        <f t="shared" si="313"/>
        <v>41.01</v>
      </c>
      <c r="S2549" s="15">
        <f t="shared" si="314"/>
        <v>67.740000000000009</v>
      </c>
      <c r="T2549" s="17">
        <f t="shared" si="315"/>
        <v>0.62289655172413805</v>
      </c>
      <c r="U2549" s="18">
        <v>1</v>
      </c>
    </row>
    <row r="2550" spans="1:21" ht="15.6" x14ac:dyDescent="0.3">
      <c r="A2550" s="2">
        <v>1740</v>
      </c>
      <c r="B2550" s="3">
        <v>46364</v>
      </c>
      <c r="C2550" s="4">
        <f t="shared" si="316"/>
        <v>2026</v>
      </c>
      <c r="D2550" s="5">
        <f t="shared" si="317"/>
        <v>4</v>
      </c>
      <c r="E2550" s="4">
        <f t="shared" si="318"/>
        <v>12</v>
      </c>
      <c r="F2550" s="3" t="str">
        <f t="shared" si="319"/>
        <v>Dec</v>
      </c>
      <c r="G2550" s="4" t="s">
        <v>11</v>
      </c>
      <c r="H2550" s="4" t="s">
        <v>39</v>
      </c>
      <c r="I2550" s="4" t="s">
        <v>28</v>
      </c>
      <c r="J2550" s="4" t="s">
        <v>3</v>
      </c>
      <c r="K2550" s="4" t="s">
        <v>14</v>
      </c>
      <c r="L2550" s="4" t="s">
        <v>48</v>
      </c>
      <c r="M2550" s="6">
        <v>1</v>
      </c>
      <c r="N2550" s="7">
        <v>165.29</v>
      </c>
      <c r="O2550" s="8">
        <v>0.05</v>
      </c>
      <c r="P2550" s="7">
        <v>89.92</v>
      </c>
      <c r="Q2550" s="7">
        <f t="shared" si="312"/>
        <v>157.02549999999999</v>
      </c>
      <c r="R2550" s="7">
        <f t="shared" si="313"/>
        <v>89.92</v>
      </c>
      <c r="S2550" s="7">
        <f t="shared" si="314"/>
        <v>67.105499999999992</v>
      </c>
      <c r="T2550" s="9">
        <f t="shared" si="315"/>
        <v>0.42735415585366704</v>
      </c>
      <c r="U2550" s="10">
        <v>1</v>
      </c>
    </row>
    <row r="2551" spans="1:21" ht="15.6" x14ac:dyDescent="0.3">
      <c r="A2551" s="11">
        <v>3191</v>
      </c>
      <c r="B2551" s="12">
        <v>46364</v>
      </c>
      <c r="C2551" s="4">
        <f t="shared" si="316"/>
        <v>2026</v>
      </c>
      <c r="D2551" s="5">
        <f t="shared" si="317"/>
        <v>4</v>
      </c>
      <c r="E2551" s="4">
        <f t="shared" si="318"/>
        <v>12</v>
      </c>
      <c r="F2551" s="3" t="str">
        <f t="shared" si="319"/>
        <v>Dec</v>
      </c>
      <c r="G2551" s="13" t="s">
        <v>20</v>
      </c>
      <c r="H2551" s="13" t="s">
        <v>33</v>
      </c>
      <c r="I2551" s="13" t="s">
        <v>2</v>
      </c>
      <c r="J2551" s="13" t="s">
        <v>13</v>
      </c>
      <c r="K2551" s="13" t="s">
        <v>23</v>
      </c>
      <c r="L2551" s="13" t="s">
        <v>40</v>
      </c>
      <c r="M2551" s="14">
        <v>1</v>
      </c>
      <c r="N2551" s="15">
        <v>82.89</v>
      </c>
      <c r="O2551" s="16">
        <v>0.15</v>
      </c>
      <c r="P2551" s="15">
        <v>38.51</v>
      </c>
      <c r="Q2551" s="15">
        <f t="shared" si="312"/>
        <v>70.456500000000005</v>
      </c>
      <c r="R2551" s="15">
        <f t="shared" si="313"/>
        <v>38.51</v>
      </c>
      <c r="S2551" s="15">
        <f t="shared" si="314"/>
        <v>31.946500000000007</v>
      </c>
      <c r="T2551" s="17">
        <f t="shared" si="315"/>
        <v>0.45342161475520365</v>
      </c>
      <c r="U2551" s="18">
        <v>1</v>
      </c>
    </row>
    <row r="2552" spans="1:21" ht="15.6" x14ac:dyDescent="0.3">
      <c r="A2552" s="2">
        <v>3662</v>
      </c>
      <c r="B2552" s="3">
        <v>46364</v>
      </c>
      <c r="C2552" s="4">
        <f t="shared" si="316"/>
        <v>2026</v>
      </c>
      <c r="D2552" s="5">
        <f t="shared" si="317"/>
        <v>4</v>
      </c>
      <c r="E2552" s="4">
        <f t="shared" si="318"/>
        <v>12</v>
      </c>
      <c r="F2552" s="3" t="str">
        <f t="shared" si="319"/>
        <v>Dec</v>
      </c>
      <c r="G2552" s="4" t="s">
        <v>6</v>
      </c>
      <c r="H2552" s="4" t="s">
        <v>27</v>
      </c>
      <c r="I2552" s="4" t="s">
        <v>2</v>
      </c>
      <c r="J2552" s="4" t="s">
        <v>16</v>
      </c>
      <c r="K2552" s="4" t="s">
        <v>23</v>
      </c>
      <c r="L2552" s="4" t="s">
        <v>29</v>
      </c>
      <c r="M2552" s="6">
        <v>1</v>
      </c>
      <c r="N2552" s="7">
        <v>199.66</v>
      </c>
      <c r="O2552" s="8">
        <v>0</v>
      </c>
      <c r="P2552" s="7">
        <v>103.15</v>
      </c>
      <c r="Q2552" s="7">
        <f t="shared" si="312"/>
        <v>199.66</v>
      </c>
      <c r="R2552" s="7">
        <f t="shared" si="313"/>
        <v>103.15</v>
      </c>
      <c r="S2552" s="7">
        <f t="shared" si="314"/>
        <v>96.509999999999991</v>
      </c>
      <c r="T2552" s="9">
        <f t="shared" si="315"/>
        <v>0.48337173194430527</v>
      </c>
      <c r="U2552" s="10">
        <v>1</v>
      </c>
    </row>
    <row r="2553" spans="1:21" ht="15.6" x14ac:dyDescent="0.3">
      <c r="A2553" s="11">
        <v>3922</v>
      </c>
      <c r="B2553" s="12">
        <v>46364</v>
      </c>
      <c r="C2553" s="4">
        <f t="shared" si="316"/>
        <v>2026</v>
      </c>
      <c r="D2553" s="5">
        <f t="shared" si="317"/>
        <v>4</v>
      </c>
      <c r="E2553" s="4">
        <f t="shared" si="318"/>
        <v>12</v>
      </c>
      <c r="F2553" s="3" t="str">
        <f t="shared" si="319"/>
        <v>Dec</v>
      </c>
      <c r="G2553" s="13" t="s">
        <v>20</v>
      </c>
      <c r="H2553" s="13" t="s">
        <v>33</v>
      </c>
      <c r="I2553" s="13" t="s">
        <v>19</v>
      </c>
      <c r="J2553" s="13" t="s">
        <v>13</v>
      </c>
      <c r="K2553" s="13" t="s">
        <v>9</v>
      </c>
      <c r="L2553" s="13" t="s">
        <v>17</v>
      </c>
      <c r="M2553" s="14">
        <v>2</v>
      </c>
      <c r="N2553" s="15">
        <v>146.25</v>
      </c>
      <c r="O2553" s="16">
        <v>0.05</v>
      </c>
      <c r="P2553" s="15">
        <v>77.3</v>
      </c>
      <c r="Q2553" s="15">
        <f t="shared" si="312"/>
        <v>277.875</v>
      </c>
      <c r="R2553" s="15">
        <f t="shared" si="313"/>
        <v>154.6</v>
      </c>
      <c r="S2553" s="15">
        <f t="shared" si="314"/>
        <v>123.27500000000001</v>
      </c>
      <c r="T2553" s="17">
        <f t="shared" si="315"/>
        <v>0.44363472784525421</v>
      </c>
      <c r="U2553" s="18">
        <v>1</v>
      </c>
    </row>
    <row r="2554" spans="1:21" ht="15.6" x14ac:dyDescent="0.3">
      <c r="A2554" s="2">
        <v>4022</v>
      </c>
      <c r="B2554" s="3">
        <v>46364</v>
      </c>
      <c r="C2554" s="4">
        <f t="shared" si="316"/>
        <v>2026</v>
      </c>
      <c r="D2554" s="5">
        <f t="shared" si="317"/>
        <v>4</v>
      </c>
      <c r="E2554" s="4">
        <f t="shared" si="318"/>
        <v>12</v>
      </c>
      <c r="F2554" s="3" t="str">
        <f t="shared" si="319"/>
        <v>Dec</v>
      </c>
      <c r="G2554" s="4" t="s">
        <v>0</v>
      </c>
      <c r="H2554" s="4" t="s">
        <v>36</v>
      </c>
      <c r="I2554" s="4" t="s">
        <v>28</v>
      </c>
      <c r="J2554" s="4" t="s">
        <v>3</v>
      </c>
      <c r="K2554" s="4" t="s">
        <v>23</v>
      </c>
      <c r="L2554" s="4" t="s">
        <v>24</v>
      </c>
      <c r="M2554" s="6">
        <v>1</v>
      </c>
      <c r="N2554" s="7">
        <v>333.51</v>
      </c>
      <c r="O2554" s="8">
        <v>0.2</v>
      </c>
      <c r="P2554" s="7">
        <v>199.91</v>
      </c>
      <c r="Q2554" s="7">
        <f t="shared" si="312"/>
        <v>266.80799999999999</v>
      </c>
      <c r="R2554" s="7">
        <f t="shared" si="313"/>
        <v>199.91</v>
      </c>
      <c r="S2554" s="7">
        <f t="shared" si="314"/>
        <v>66.897999999999996</v>
      </c>
      <c r="T2554" s="9">
        <f t="shared" si="315"/>
        <v>0.25073461065635211</v>
      </c>
      <c r="U2554" s="10">
        <v>1</v>
      </c>
    </row>
    <row r="2555" spans="1:21" ht="15.6" x14ac:dyDescent="0.3">
      <c r="A2555" s="11">
        <v>4366</v>
      </c>
      <c r="B2555" s="12">
        <v>46364</v>
      </c>
      <c r="C2555" s="4">
        <f t="shared" si="316"/>
        <v>2026</v>
      </c>
      <c r="D2555" s="5">
        <f t="shared" si="317"/>
        <v>4</v>
      </c>
      <c r="E2555" s="4">
        <f t="shared" si="318"/>
        <v>12</v>
      </c>
      <c r="F2555" s="3" t="str">
        <f t="shared" si="319"/>
        <v>Dec</v>
      </c>
      <c r="G2555" s="13" t="s">
        <v>6</v>
      </c>
      <c r="H2555" s="13" t="s">
        <v>43</v>
      </c>
      <c r="I2555" s="13" t="s">
        <v>19</v>
      </c>
      <c r="J2555" s="13" t="s">
        <v>13</v>
      </c>
      <c r="K2555" s="13" t="s">
        <v>9</v>
      </c>
      <c r="L2555" s="13" t="s">
        <v>37</v>
      </c>
      <c r="M2555" s="14">
        <v>1</v>
      </c>
      <c r="N2555" s="15">
        <v>151.97</v>
      </c>
      <c r="O2555" s="16">
        <v>0.05</v>
      </c>
      <c r="P2555" s="15">
        <v>80.239999999999995</v>
      </c>
      <c r="Q2555" s="15">
        <f t="shared" si="312"/>
        <v>144.3715</v>
      </c>
      <c r="R2555" s="15">
        <f t="shared" si="313"/>
        <v>80.239999999999995</v>
      </c>
      <c r="S2555" s="15">
        <f t="shared" si="314"/>
        <v>64.131500000000003</v>
      </c>
      <c r="T2555" s="17">
        <f t="shared" si="315"/>
        <v>0.44421163456776441</v>
      </c>
      <c r="U2555" s="18">
        <v>1</v>
      </c>
    </row>
    <row r="2556" spans="1:21" ht="15.6" x14ac:dyDescent="0.3">
      <c r="A2556" s="2">
        <v>4880</v>
      </c>
      <c r="B2556" s="3">
        <v>46364</v>
      </c>
      <c r="C2556" s="4">
        <f t="shared" si="316"/>
        <v>2026</v>
      </c>
      <c r="D2556" s="5">
        <f t="shared" si="317"/>
        <v>4</v>
      </c>
      <c r="E2556" s="4">
        <f t="shared" si="318"/>
        <v>12</v>
      </c>
      <c r="F2556" s="3" t="str">
        <f t="shared" si="319"/>
        <v>Dec</v>
      </c>
      <c r="G2556" s="4" t="s">
        <v>20</v>
      </c>
      <c r="H2556" s="4" t="s">
        <v>47</v>
      </c>
      <c r="I2556" s="4" t="s">
        <v>19</v>
      </c>
      <c r="J2556" s="4" t="s">
        <v>13</v>
      </c>
      <c r="K2556" s="4" t="s">
        <v>4</v>
      </c>
      <c r="L2556" s="4" t="s">
        <v>26</v>
      </c>
      <c r="M2556" s="6">
        <v>1</v>
      </c>
      <c r="N2556" s="7">
        <v>41.07</v>
      </c>
      <c r="O2556" s="8">
        <v>0</v>
      </c>
      <c r="P2556" s="7">
        <v>16.600000000000001</v>
      </c>
      <c r="Q2556" s="7">
        <f t="shared" si="312"/>
        <v>41.07</v>
      </c>
      <c r="R2556" s="7">
        <f t="shared" si="313"/>
        <v>16.600000000000001</v>
      </c>
      <c r="S2556" s="7">
        <f t="shared" si="314"/>
        <v>24.47</v>
      </c>
      <c r="T2556" s="9">
        <f t="shared" si="315"/>
        <v>0.59581202824446067</v>
      </c>
      <c r="U2556" s="10">
        <v>1</v>
      </c>
    </row>
    <row r="2557" spans="1:21" ht="15.6" x14ac:dyDescent="0.3">
      <c r="A2557" s="11">
        <v>5127</v>
      </c>
      <c r="B2557" s="12">
        <v>46364</v>
      </c>
      <c r="C2557" s="4">
        <f t="shared" si="316"/>
        <v>2026</v>
      </c>
      <c r="D2557" s="5">
        <f t="shared" si="317"/>
        <v>4</v>
      </c>
      <c r="E2557" s="4">
        <f t="shared" si="318"/>
        <v>12</v>
      </c>
      <c r="F2557" s="3" t="str">
        <f t="shared" si="319"/>
        <v>Dec</v>
      </c>
      <c r="G2557" s="13" t="s">
        <v>6</v>
      </c>
      <c r="H2557" s="13" t="s">
        <v>41</v>
      </c>
      <c r="I2557" s="13" t="s">
        <v>28</v>
      </c>
      <c r="J2557" s="13" t="s">
        <v>3</v>
      </c>
      <c r="K2557" s="13" t="s">
        <v>23</v>
      </c>
      <c r="L2557" s="13" t="s">
        <v>51</v>
      </c>
      <c r="M2557" s="14">
        <v>1</v>
      </c>
      <c r="N2557" s="15">
        <v>122.65</v>
      </c>
      <c r="O2557" s="16">
        <v>0</v>
      </c>
      <c r="P2557" s="15">
        <v>58.9</v>
      </c>
      <c r="Q2557" s="15">
        <f t="shared" si="312"/>
        <v>122.65</v>
      </c>
      <c r="R2557" s="15">
        <f t="shared" si="313"/>
        <v>58.9</v>
      </c>
      <c r="S2557" s="15">
        <f t="shared" si="314"/>
        <v>63.750000000000007</v>
      </c>
      <c r="T2557" s="17">
        <f t="shared" si="315"/>
        <v>0.51977170811251527</v>
      </c>
      <c r="U2557" s="18">
        <v>1</v>
      </c>
    </row>
    <row r="2558" spans="1:21" ht="15.6" x14ac:dyDescent="0.3">
      <c r="A2558" s="2">
        <v>13</v>
      </c>
      <c r="B2558" s="3">
        <v>46365</v>
      </c>
      <c r="C2558" s="4">
        <f t="shared" si="316"/>
        <v>2026</v>
      </c>
      <c r="D2558" s="5">
        <f t="shared" si="317"/>
        <v>4</v>
      </c>
      <c r="E2558" s="4">
        <f t="shared" si="318"/>
        <v>12</v>
      </c>
      <c r="F2558" s="3" t="str">
        <f t="shared" si="319"/>
        <v>Dec</v>
      </c>
      <c r="G2558" s="4" t="s">
        <v>6</v>
      </c>
      <c r="H2558" s="4" t="s">
        <v>27</v>
      </c>
      <c r="I2558" s="4" t="s">
        <v>2</v>
      </c>
      <c r="J2558" s="4" t="s">
        <v>3</v>
      </c>
      <c r="K2558" s="4" t="s">
        <v>9</v>
      </c>
      <c r="L2558" s="4" t="s">
        <v>17</v>
      </c>
      <c r="M2558" s="6">
        <v>6</v>
      </c>
      <c r="N2558" s="7">
        <v>143.16</v>
      </c>
      <c r="O2558" s="8">
        <v>0.15</v>
      </c>
      <c r="P2558" s="7">
        <v>80.349999999999994</v>
      </c>
      <c r="Q2558" s="7">
        <f t="shared" si="312"/>
        <v>730.11599999999999</v>
      </c>
      <c r="R2558" s="7">
        <f t="shared" si="313"/>
        <v>482.09999999999997</v>
      </c>
      <c r="S2558" s="7">
        <f t="shared" si="314"/>
        <v>248.01600000000002</v>
      </c>
      <c r="T2558" s="9">
        <f t="shared" si="315"/>
        <v>0.33969396643820987</v>
      </c>
      <c r="U2558" s="10">
        <v>1</v>
      </c>
    </row>
    <row r="2559" spans="1:21" ht="15.6" x14ac:dyDescent="0.3">
      <c r="A2559" s="11">
        <v>102</v>
      </c>
      <c r="B2559" s="12">
        <v>46365</v>
      </c>
      <c r="C2559" s="4">
        <f t="shared" si="316"/>
        <v>2026</v>
      </c>
      <c r="D2559" s="5">
        <f t="shared" si="317"/>
        <v>4</v>
      </c>
      <c r="E2559" s="4">
        <f t="shared" si="318"/>
        <v>12</v>
      </c>
      <c r="F2559" s="3" t="str">
        <f t="shared" si="319"/>
        <v>Dec</v>
      </c>
      <c r="G2559" s="13" t="s">
        <v>11</v>
      </c>
      <c r="H2559" s="13" t="s">
        <v>25</v>
      </c>
      <c r="I2559" s="13" t="s">
        <v>19</v>
      </c>
      <c r="J2559" s="13" t="s">
        <v>13</v>
      </c>
      <c r="K2559" s="13" t="s">
        <v>9</v>
      </c>
      <c r="L2559" s="13" t="s">
        <v>17</v>
      </c>
      <c r="M2559" s="14">
        <v>3</v>
      </c>
      <c r="N2559" s="15">
        <v>142.75</v>
      </c>
      <c r="O2559" s="16">
        <v>0.1</v>
      </c>
      <c r="P2559" s="15">
        <v>81.739999999999995</v>
      </c>
      <c r="Q2559" s="15">
        <f t="shared" si="312"/>
        <v>385.42500000000001</v>
      </c>
      <c r="R2559" s="15">
        <f t="shared" si="313"/>
        <v>245.21999999999997</v>
      </c>
      <c r="S2559" s="15">
        <f t="shared" si="314"/>
        <v>140.20500000000004</v>
      </c>
      <c r="T2559" s="17">
        <f t="shared" si="315"/>
        <v>0.3637672698968672</v>
      </c>
      <c r="U2559" s="18">
        <v>1</v>
      </c>
    </row>
    <row r="2560" spans="1:21" ht="15.6" x14ac:dyDescent="0.3">
      <c r="A2560" s="2">
        <v>519</v>
      </c>
      <c r="B2560" s="3">
        <v>46365</v>
      </c>
      <c r="C2560" s="4">
        <f t="shared" si="316"/>
        <v>2026</v>
      </c>
      <c r="D2560" s="5">
        <f t="shared" si="317"/>
        <v>4</v>
      </c>
      <c r="E2560" s="4">
        <f t="shared" si="318"/>
        <v>12</v>
      </c>
      <c r="F2560" s="3" t="str">
        <f t="shared" si="319"/>
        <v>Dec</v>
      </c>
      <c r="G2560" s="4" t="s">
        <v>6</v>
      </c>
      <c r="H2560" s="4" t="s">
        <v>43</v>
      </c>
      <c r="I2560" s="4" t="s">
        <v>19</v>
      </c>
      <c r="J2560" s="4" t="s">
        <v>3</v>
      </c>
      <c r="K2560" s="4" t="s">
        <v>34</v>
      </c>
      <c r="L2560" s="4" t="s">
        <v>42</v>
      </c>
      <c r="M2560" s="6">
        <v>2</v>
      </c>
      <c r="N2560" s="7">
        <v>36.03</v>
      </c>
      <c r="O2560" s="8">
        <v>0.1</v>
      </c>
      <c r="P2560" s="7">
        <v>13.54</v>
      </c>
      <c r="Q2560" s="7">
        <f t="shared" si="312"/>
        <v>64.853999999999999</v>
      </c>
      <c r="R2560" s="7">
        <f t="shared" si="313"/>
        <v>27.08</v>
      </c>
      <c r="S2560" s="7">
        <f t="shared" si="314"/>
        <v>37.774000000000001</v>
      </c>
      <c r="T2560" s="9">
        <f t="shared" si="315"/>
        <v>0.58244672649335427</v>
      </c>
      <c r="U2560" s="10">
        <v>1</v>
      </c>
    </row>
    <row r="2561" spans="1:21" ht="15.6" x14ac:dyDescent="0.3">
      <c r="A2561" s="11">
        <v>522</v>
      </c>
      <c r="B2561" s="12">
        <v>46365</v>
      </c>
      <c r="C2561" s="4">
        <f t="shared" si="316"/>
        <v>2026</v>
      </c>
      <c r="D2561" s="5">
        <f t="shared" si="317"/>
        <v>4</v>
      </c>
      <c r="E2561" s="4">
        <f t="shared" si="318"/>
        <v>12</v>
      </c>
      <c r="F2561" s="3" t="str">
        <f t="shared" si="319"/>
        <v>Dec</v>
      </c>
      <c r="G2561" s="13" t="s">
        <v>0</v>
      </c>
      <c r="H2561" s="13" t="s">
        <v>50</v>
      </c>
      <c r="I2561" s="13" t="s">
        <v>19</v>
      </c>
      <c r="J2561" s="13" t="s">
        <v>3</v>
      </c>
      <c r="K2561" s="13" t="s">
        <v>14</v>
      </c>
      <c r="L2561" s="13" t="s">
        <v>44</v>
      </c>
      <c r="M2561" s="14">
        <v>2</v>
      </c>
      <c r="N2561" s="15">
        <v>133.4</v>
      </c>
      <c r="O2561" s="16">
        <v>0</v>
      </c>
      <c r="P2561" s="15">
        <v>67.69</v>
      </c>
      <c r="Q2561" s="15">
        <f t="shared" si="312"/>
        <v>266.8</v>
      </c>
      <c r="R2561" s="15">
        <f t="shared" si="313"/>
        <v>135.38</v>
      </c>
      <c r="S2561" s="15">
        <f t="shared" si="314"/>
        <v>131.42000000000002</v>
      </c>
      <c r="T2561" s="17">
        <f t="shared" si="315"/>
        <v>0.49257871064467768</v>
      </c>
      <c r="U2561" s="18">
        <v>1</v>
      </c>
    </row>
    <row r="2562" spans="1:21" ht="15.6" x14ac:dyDescent="0.3">
      <c r="A2562" s="2">
        <v>798</v>
      </c>
      <c r="B2562" s="3">
        <v>46365</v>
      </c>
      <c r="C2562" s="4">
        <f t="shared" si="316"/>
        <v>2026</v>
      </c>
      <c r="D2562" s="5">
        <f t="shared" si="317"/>
        <v>4</v>
      </c>
      <c r="E2562" s="4">
        <f t="shared" si="318"/>
        <v>12</v>
      </c>
      <c r="F2562" s="3" t="str">
        <f t="shared" si="319"/>
        <v>Dec</v>
      </c>
      <c r="G2562" s="4" t="s">
        <v>11</v>
      </c>
      <c r="H2562" s="4" t="s">
        <v>12</v>
      </c>
      <c r="I2562" s="4" t="s">
        <v>19</v>
      </c>
      <c r="J2562" s="4" t="s">
        <v>3</v>
      </c>
      <c r="K2562" s="4" t="s">
        <v>23</v>
      </c>
      <c r="L2562" s="4" t="s">
        <v>29</v>
      </c>
      <c r="M2562" s="6">
        <v>3</v>
      </c>
      <c r="N2562" s="7">
        <v>199.31</v>
      </c>
      <c r="O2562" s="8">
        <v>0.05</v>
      </c>
      <c r="P2562" s="7">
        <v>101.19</v>
      </c>
      <c r="Q2562" s="7">
        <f t="shared" ref="Q2562:Q2625" si="320">M2562*N2562*(1-O2562)</f>
        <v>568.0335</v>
      </c>
      <c r="R2562" s="7">
        <f t="shared" ref="R2562:R2625" si="321">M2562*P2562</f>
        <v>303.57</v>
      </c>
      <c r="S2562" s="7">
        <f t="shared" ref="S2562:S2625" si="322">Q2562-R2562</f>
        <v>264.46350000000001</v>
      </c>
      <c r="T2562" s="9">
        <f t="shared" ref="T2562:T2625" si="323">IFERROR(S2562/Q2562,0)</f>
        <v>0.46557729429690325</v>
      </c>
      <c r="U2562" s="10">
        <v>1</v>
      </c>
    </row>
    <row r="2563" spans="1:21" ht="15.6" x14ac:dyDescent="0.3">
      <c r="A2563" s="11">
        <v>1746</v>
      </c>
      <c r="B2563" s="12">
        <v>46365</v>
      </c>
      <c r="C2563" s="4">
        <f t="shared" ref="C2563:C2626" si="324">YEAR(B2563)</f>
        <v>2026</v>
      </c>
      <c r="D2563" s="5">
        <f t="shared" ref="D2563:D2626" si="325">ROUNDUP(MONTH(B2563)/3,0)</f>
        <v>4</v>
      </c>
      <c r="E2563" s="4">
        <f t="shared" ref="E2563:E2626" si="326">MONTH(B2563)</f>
        <v>12</v>
      </c>
      <c r="F2563" s="3" t="str">
        <f t="shared" ref="F2563:F2626" si="327">TEXT(B2563,"MMM")</f>
        <v>Dec</v>
      </c>
      <c r="G2563" s="13" t="s">
        <v>6</v>
      </c>
      <c r="H2563" s="13" t="s">
        <v>41</v>
      </c>
      <c r="I2563" s="13" t="s">
        <v>2</v>
      </c>
      <c r="J2563" s="13" t="s">
        <v>16</v>
      </c>
      <c r="K2563" s="13" t="s">
        <v>14</v>
      </c>
      <c r="L2563" s="13" t="s">
        <v>32</v>
      </c>
      <c r="M2563" s="14">
        <v>1</v>
      </c>
      <c r="N2563" s="15">
        <v>47.44</v>
      </c>
      <c r="O2563" s="16">
        <v>0.15</v>
      </c>
      <c r="P2563" s="15">
        <v>17.899999999999999</v>
      </c>
      <c r="Q2563" s="15">
        <f t="shared" si="320"/>
        <v>40.323999999999998</v>
      </c>
      <c r="R2563" s="15">
        <f t="shared" si="321"/>
        <v>17.899999999999999</v>
      </c>
      <c r="S2563" s="15">
        <f t="shared" si="322"/>
        <v>22.423999999999999</v>
      </c>
      <c r="T2563" s="17">
        <f t="shared" si="323"/>
        <v>0.55609562543398472</v>
      </c>
      <c r="U2563" s="18">
        <v>1</v>
      </c>
    </row>
    <row r="2564" spans="1:21" ht="15.6" x14ac:dyDescent="0.3">
      <c r="A2564" s="2">
        <v>3412</v>
      </c>
      <c r="B2564" s="3">
        <v>46365</v>
      </c>
      <c r="C2564" s="4">
        <f t="shared" si="324"/>
        <v>2026</v>
      </c>
      <c r="D2564" s="5">
        <f t="shared" si="325"/>
        <v>4</v>
      </c>
      <c r="E2564" s="4">
        <f t="shared" si="326"/>
        <v>12</v>
      </c>
      <c r="F2564" s="3" t="str">
        <f t="shared" si="327"/>
        <v>Dec</v>
      </c>
      <c r="G2564" s="4" t="s">
        <v>0</v>
      </c>
      <c r="H2564" s="4" t="s">
        <v>1</v>
      </c>
      <c r="I2564" s="4" t="s">
        <v>8</v>
      </c>
      <c r="J2564" s="4" t="s">
        <v>16</v>
      </c>
      <c r="K2564" s="4" t="s">
        <v>9</v>
      </c>
      <c r="L2564" s="4" t="s">
        <v>17</v>
      </c>
      <c r="M2564" s="6">
        <v>10</v>
      </c>
      <c r="N2564" s="7">
        <v>145.30000000000001</v>
      </c>
      <c r="O2564" s="8">
        <v>0.1</v>
      </c>
      <c r="P2564" s="7">
        <v>79.7</v>
      </c>
      <c r="Q2564" s="7">
        <f t="shared" si="320"/>
        <v>1307.7</v>
      </c>
      <c r="R2564" s="7">
        <f t="shared" si="321"/>
        <v>797</v>
      </c>
      <c r="S2564" s="7">
        <f t="shared" si="322"/>
        <v>510.70000000000005</v>
      </c>
      <c r="T2564" s="9">
        <f t="shared" si="323"/>
        <v>0.39053299686472437</v>
      </c>
      <c r="U2564" s="10">
        <v>1</v>
      </c>
    </row>
    <row r="2565" spans="1:21" ht="15.6" x14ac:dyDescent="0.3">
      <c r="A2565" s="11">
        <v>175</v>
      </c>
      <c r="B2565" s="12">
        <v>46366</v>
      </c>
      <c r="C2565" s="4">
        <f t="shared" si="324"/>
        <v>2026</v>
      </c>
      <c r="D2565" s="5">
        <f t="shared" si="325"/>
        <v>4</v>
      </c>
      <c r="E2565" s="4">
        <f t="shared" si="326"/>
        <v>12</v>
      </c>
      <c r="F2565" s="3" t="str">
        <f t="shared" si="327"/>
        <v>Dec</v>
      </c>
      <c r="G2565" s="13" t="s">
        <v>0</v>
      </c>
      <c r="H2565" s="13" t="s">
        <v>1</v>
      </c>
      <c r="I2565" s="13" t="s">
        <v>28</v>
      </c>
      <c r="J2565" s="13" t="s">
        <v>13</v>
      </c>
      <c r="K2565" s="13" t="s">
        <v>4</v>
      </c>
      <c r="L2565" s="13" t="s">
        <v>5</v>
      </c>
      <c r="M2565" s="14">
        <v>1</v>
      </c>
      <c r="N2565" s="15">
        <v>81.010000000000005</v>
      </c>
      <c r="O2565" s="16">
        <v>0.2</v>
      </c>
      <c r="P2565" s="15">
        <v>41.51</v>
      </c>
      <c r="Q2565" s="15">
        <f t="shared" si="320"/>
        <v>64.808000000000007</v>
      </c>
      <c r="R2565" s="15">
        <f t="shared" si="321"/>
        <v>41.51</v>
      </c>
      <c r="S2565" s="15">
        <f t="shared" si="322"/>
        <v>23.298000000000009</v>
      </c>
      <c r="T2565" s="17">
        <f t="shared" si="323"/>
        <v>0.35949265522774976</v>
      </c>
      <c r="U2565" s="18">
        <v>1</v>
      </c>
    </row>
    <row r="2566" spans="1:21" ht="15.6" x14ac:dyDescent="0.3">
      <c r="A2566" s="2">
        <v>1014</v>
      </c>
      <c r="B2566" s="3">
        <v>46366</v>
      </c>
      <c r="C2566" s="4">
        <f t="shared" si="324"/>
        <v>2026</v>
      </c>
      <c r="D2566" s="5">
        <f t="shared" si="325"/>
        <v>4</v>
      </c>
      <c r="E2566" s="4">
        <f t="shared" si="326"/>
        <v>12</v>
      </c>
      <c r="F2566" s="3" t="str">
        <f t="shared" si="327"/>
        <v>Dec</v>
      </c>
      <c r="G2566" s="4" t="s">
        <v>20</v>
      </c>
      <c r="H2566" s="4" t="s">
        <v>31</v>
      </c>
      <c r="I2566" s="4" t="s">
        <v>28</v>
      </c>
      <c r="J2566" s="4" t="s">
        <v>13</v>
      </c>
      <c r="K2566" s="4" t="s">
        <v>14</v>
      </c>
      <c r="L2566" s="4" t="s">
        <v>15</v>
      </c>
      <c r="M2566" s="6">
        <v>2</v>
      </c>
      <c r="N2566" s="7">
        <v>35.619999999999997</v>
      </c>
      <c r="O2566" s="8">
        <v>0</v>
      </c>
      <c r="P2566" s="7">
        <v>13.62</v>
      </c>
      <c r="Q2566" s="7">
        <f t="shared" si="320"/>
        <v>71.239999999999995</v>
      </c>
      <c r="R2566" s="7">
        <f t="shared" si="321"/>
        <v>27.24</v>
      </c>
      <c r="S2566" s="7">
        <f t="shared" si="322"/>
        <v>44</v>
      </c>
      <c r="T2566" s="9">
        <f t="shared" si="323"/>
        <v>0.61763054463784395</v>
      </c>
      <c r="U2566" s="10">
        <v>1</v>
      </c>
    </row>
    <row r="2567" spans="1:21" ht="15.6" x14ac:dyDescent="0.3">
      <c r="A2567" s="11">
        <v>1763</v>
      </c>
      <c r="B2567" s="12">
        <v>46366</v>
      </c>
      <c r="C2567" s="4">
        <f t="shared" si="324"/>
        <v>2026</v>
      </c>
      <c r="D2567" s="5">
        <f t="shared" si="325"/>
        <v>4</v>
      </c>
      <c r="E2567" s="4">
        <f t="shared" si="326"/>
        <v>12</v>
      </c>
      <c r="F2567" s="3" t="str">
        <f t="shared" si="327"/>
        <v>Dec</v>
      </c>
      <c r="G2567" s="13" t="s">
        <v>0</v>
      </c>
      <c r="H2567" s="13" t="s">
        <v>1</v>
      </c>
      <c r="I2567" s="13" t="s">
        <v>2</v>
      </c>
      <c r="J2567" s="13" t="s">
        <v>13</v>
      </c>
      <c r="K2567" s="13" t="s">
        <v>4</v>
      </c>
      <c r="L2567" s="13" t="s">
        <v>22</v>
      </c>
      <c r="M2567" s="14">
        <v>2</v>
      </c>
      <c r="N2567" s="15">
        <v>49.88</v>
      </c>
      <c r="O2567" s="16">
        <v>0.05</v>
      </c>
      <c r="P2567" s="15">
        <v>22.31</v>
      </c>
      <c r="Q2567" s="15">
        <f t="shared" si="320"/>
        <v>94.772000000000006</v>
      </c>
      <c r="R2567" s="15">
        <f t="shared" si="321"/>
        <v>44.62</v>
      </c>
      <c r="S2567" s="15">
        <f t="shared" si="322"/>
        <v>50.152000000000008</v>
      </c>
      <c r="T2567" s="17">
        <f t="shared" si="323"/>
        <v>0.52918583547883347</v>
      </c>
      <c r="U2567" s="18">
        <v>1</v>
      </c>
    </row>
    <row r="2568" spans="1:21" ht="15.6" x14ac:dyDescent="0.3">
      <c r="A2568" s="2">
        <v>1863</v>
      </c>
      <c r="B2568" s="3">
        <v>46366</v>
      </c>
      <c r="C2568" s="4">
        <f t="shared" si="324"/>
        <v>2026</v>
      </c>
      <c r="D2568" s="5">
        <f t="shared" si="325"/>
        <v>4</v>
      </c>
      <c r="E2568" s="4">
        <f t="shared" si="326"/>
        <v>12</v>
      </c>
      <c r="F2568" s="3" t="str">
        <f t="shared" si="327"/>
        <v>Dec</v>
      </c>
      <c r="G2568" s="4" t="s">
        <v>20</v>
      </c>
      <c r="H2568" s="4" t="s">
        <v>31</v>
      </c>
      <c r="I2568" s="4" t="s">
        <v>28</v>
      </c>
      <c r="J2568" s="4" t="s">
        <v>3</v>
      </c>
      <c r="K2568" s="4" t="s">
        <v>4</v>
      </c>
      <c r="L2568" s="4" t="s">
        <v>30</v>
      </c>
      <c r="M2568" s="6">
        <v>1</v>
      </c>
      <c r="N2568" s="7">
        <v>101.18</v>
      </c>
      <c r="O2568" s="8">
        <v>0.05</v>
      </c>
      <c r="P2568" s="7">
        <v>49.12</v>
      </c>
      <c r="Q2568" s="7">
        <f t="shared" si="320"/>
        <v>96.120999999999995</v>
      </c>
      <c r="R2568" s="7">
        <f t="shared" si="321"/>
        <v>49.12</v>
      </c>
      <c r="S2568" s="7">
        <f t="shared" si="322"/>
        <v>47.000999999999998</v>
      </c>
      <c r="T2568" s="9">
        <f t="shared" si="323"/>
        <v>0.48897743469169069</v>
      </c>
      <c r="U2568" s="10">
        <v>1</v>
      </c>
    </row>
    <row r="2569" spans="1:21" ht="15.6" x14ac:dyDescent="0.3">
      <c r="A2569" s="11">
        <v>3466</v>
      </c>
      <c r="B2569" s="12">
        <v>46366</v>
      </c>
      <c r="C2569" s="4">
        <f t="shared" si="324"/>
        <v>2026</v>
      </c>
      <c r="D2569" s="5">
        <f t="shared" si="325"/>
        <v>4</v>
      </c>
      <c r="E2569" s="4">
        <f t="shared" si="326"/>
        <v>12</v>
      </c>
      <c r="F2569" s="3" t="str">
        <f t="shared" si="327"/>
        <v>Dec</v>
      </c>
      <c r="G2569" s="13" t="s">
        <v>6</v>
      </c>
      <c r="H2569" s="13" t="s">
        <v>43</v>
      </c>
      <c r="I2569" s="13" t="s">
        <v>19</v>
      </c>
      <c r="J2569" s="13" t="s">
        <v>16</v>
      </c>
      <c r="K2569" s="13" t="s">
        <v>34</v>
      </c>
      <c r="L2569" s="13" t="s">
        <v>42</v>
      </c>
      <c r="M2569" s="14">
        <v>2</v>
      </c>
      <c r="N2569" s="15">
        <v>36.64</v>
      </c>
      <c r="O2569" s="16">
        <v>0</v>
      </c>
      <c r="P2569" s="15">
        <v>13.7</v>
      </c>
      <c r="Q2569" s="15">
        <f t="shared" si="320"/>
        <v>73.28</v>
      </c>
      <c r="R2569" s="15">
        <f t="shared" si="321"/>
        <v>27.4</v>
      </c>
      <c r="S2569" s="15">
        <f t="shared" si="322"/>
        <v>45.88</v>
      </c>
      <c r="T2569" s="17">
        <f t="shared" si="323"/>
        <v>0.62609170305676853</v>
      </c>
      <c r="U2569" s="18">
        <v>1</v>
      </c>
    </row>
    <row r="2570" spans="1:21" ht="15.6" x14ac:dyDescent="0.3">
      <c r="A2570" s="2">
        <v>3630</v>
      </c>
      <c r="B2570" s="3">
        <v>46366</v>
      </c>
      <c r="C2570" s="4">
        <f t="shared" si="324"/>
        <v>2026</v>
      </c>
      <c r="D2570" s="5">
        <f t="shared" si="325"/>
        <v>4</v>
      </c>
      <c r="E2570" s="4">
        <f t="shared" si="326"/>
        <v>12</v>
      </c>
      <c r="F2570" s="3" t="str">
        <f t="shared" si="327"/>
        <v>Dec</v>
      </c>
      <c r="G2570" s="4" t="s">
        <v>6</v>
      </c>
      <c r="H2570" s="4" t="s">
        <v>43</v>
      </c>
      <c r="I2570" s="4" t="s">
        <v>19</v>
      </c>
      <c r="J2570" s="4" t="s">
        <v>3</v>
      </c>
      <c r="K2570" s="4" t="s">
        <v>4</v>
      </c>
      <c r="L2570" s="4" t="s">
        <v>26</v>
      </c>
      <c r="M2570" s="6">
        <v>3</v>
      </c>
      <c r="N2570" s="7">
        <v>39.979999999999997</v>
      </c>
      <c r="O2570" s="8">
        <v>0.1</v>
      </c>
      <c r="P2570" s="7">
        <v>16.989999999999998</v>
      </c>
      <c r="Q2570" s="7">
        <f t="shared" si="320"/>
        <v>107.946</v>
      </c>
      <c r="R2570" s="7">
        <f t="shared" si="321"/>
        <v>50.97</v>
      </c>
      <c r="S2570" s="7">
        <f t="shared" si="322"/>
        <v>56.975999999999999</v>
      </c>
      <c r="T2570" s="9">
        <f t="shared" si="323"/>
        <v>0.52781946528819967</v>
      </c>
      <c r="U2570" s="10">
        <v>1</v>
      </c>
    </row>
    <row r="2571" spans="1:21" ht="15.6" x14ac:dyDescent="0.3">
      <c r="A2571" s="11">
        <v>3633</v>
      </c>
      <c r="B2571" s="12">
        <v>46366</v>
      </c>
      <c r="C2571" s="4">
        <f t="shared" si="324"/>
        <v>2026</v>
      </c>
      <c r="D2571" s="5">
        <f t="shared" si="325"/>
        <v>4</v>
      </c>
      <c r="E2571" s="4">
        <f t="shared" si="326"/>
        <v>12</v>
      </c>
      <c r="F2571" s="3" t="str">
        <f t="shared" si="327"/>
        <v>Dec</v>
      </c>
      <c r="G2571" s="13" t="s">
        <v>20</v>
      </c>
      <c r="H2571" s="13" t="s">
        <v>21</v>
      </c>
      <c r="I2571" s="13" t="s">
        <v>28</v>
      </c>
      <c r="J2571" s="13" t="s">
        <v>16</v>
      </c>
      <c r="K2571" s="13" t="s">
        <v>9</v>
      </c>
      <c r="L2571" s="13" t="s">
        <v>17</v>
      </c>
      <c r="M2571" s="14">
        <v>3</v>
      </c>
      <c r="N2571" s="15">
        <v>144.16</v>
      </c>
      <c r="O2571" s="16">
        <v>0</v>
      </c>
      <c r="P2571" s="15">
        <v>77.36</v>
      </c>
      <c r="Q2571" s="15">
        <f t="shared" si="320"/>
        <v>432.48</v>
      </c>
      <c r="R2571" s="15">
        <f t="shared" si="321"/>
        <v>232.07999999999998</v>
      </c>
      <c r="S2571" s="15">
        <f t="shared" si="322"/>
        <v>200.40000000000003</v>
      </c>
      <c r="T2571" s="17">
        <f t="shared" si="323"/>
        <v>0.46337402885682583</v>
      </c>
      <c r="U2571" s="18">
        <v>1</v>
      </c>
    </row>
    <row r="2572" spans="1:21" ht="15.6" x14ac:dyDescent="0.3">
      <c r="A2572" s="2">
        <v>4</v>
      </c>
      <c r="B2572" s="3">
        <v>46367</v>
      </c>
      <c r="C2572" s="4">
        <f t="shared" si="324"/>
        <v>2026</v>
      </c>
      <c r="D2572" s="5">
        <f t="shared" si="325"/>
        <v>4</v>
      </c>
      <c r="E2572" s="4">
        <f t="shared" si="326"/>
        <v>12</v>
      </c>
      <c r="F2572" s="3" t="str">
        <f t="shared" si="327"/>
        <v>Dec</v>
      </c>
      <c r="G2572" s="4" t="s">
        <v>20</v>
      </c>
      <c r="H2572" s="4" t="s">
        <v>21</v>
      </c>
      <c r="I2572" s="4" t="s">
        <v>2</v>
      </c>
      <c r="J2572" s="4" t="s">
        <v>13</v>
      </c>
      <c r="K2572" s="4" t="s">
        <v>4</v>
      </c>
      <c r="L2572" s="4" t="s">
        <v>30</v>
      </c>
      <c r="M2572" s="6">
        <v>1</v>
      </c>
      <c r="N2572" s="7">
        <v>102.98</v>
      </c>
      <c r="O2572" s="8">
        <v>0.1</v>
      </c>
      <c r="P2572" s="7">
        <v>51.45</v>
      </c>
      <c r="Q2572" s="7">
        <f t="shared" si="320"/>
        <v>92.682000000000002</v>
      </c>
      <c r="R2572" s="7">
        <f t="shared" si="321"/>
        <v>51.45</v>
      </c>
      <c r="S2572" s="7">
        <f t="shared" si="322"/>
        <v>41.231999999999999</v>
      </c>
      <c r="T2572" s="9">
        <f t="shared" si="323"/>
        <v>0.4448760277076455</v>
      </c>
      <c r="U2572" s="10">
        <v>1</v>
      </c>
    </row>
    <row r="2573" spans="1:21" ht="15.6" x14ac:dyDescent="0.3">
      <c r="A2573" s="11">
        <v>70</v>
      </c>
      <c r="B2573" s="12">
        <v>46367</v>
      </c>
      <c r="C2573" s="4">
        <f t="shared" si="324"/>
        <v>2026</v>
      </c>
      <c r="D2573" s="5">
        <f t="shared" si="325"/>
        <v>4</v>
      </c>
      <c r="E2573" s="4">
        <f t="shared" si="326"/>
        <v>12</v>
      </c>
      <c r="F2573" s="3" t="str">
        <f t="shared" si="327"/>
        <v>Dec</v>
      </c>
      <c r="G2573" s="13" t="s">
        <v>20</v>
      </c>
      <c r="H2573" s="13" t="s">
        <v>47</v>
      </c>
      <c r="I2573" s="13" t="s">
        <v>2</v>
      </c>
      <c r="J2573" s="13" t="s">
        <v>13</v>
      </c>
      <c r="K2573" s="13" t="s">
        <v>34</v>
      </c>
      <c r="L2573" s="13" t="s">
        <v>38</v>
      </c>
      <c r="M2573" s="14">
        <v>2</v>
      </c>
      <c r="N2573" s="15">
        <v>122.49</v>
      </c>
      <c r="O2573" s="16">
        <v>0.15</v>
      </c>
      <c r="P2573" s="15">
        <v>70.930000000000007</v>
      </c>
      <c r="Q2573" s="15">
        <f t="shared" si="320"/>
        <v>208.23299999999998</v>
      </c>
      <c r="R2573" s="15">
        <f t="shared" si="321"/>
        <v>141.86000000000001</v>
      </c>
      <c r="S2573" s="15">
        <f t="shared" si="322"/>
        <v>66.372999999999962</v>
      </c>
      <c r="T2573" s="17">
        <f t="shared" si="323"/>
        <v>0.31874390706564265</v>
      </c>
      <c r="U2573" s="18">
        <v>1</v>
      </c>
    </row>
    <row r="2574" spans="1:21" ht="15.6" x14ac:dyDescent="0.3">
      <c r="A2574" s="2">
        <v>948</v>
      </c>
      <c r="B2574" s="3">
        <v>46367</v>
      </c>
      <c r="C2574" s="4">
        <f t="shared" si="324"/>
        <v>2026</v>
      </c>
      <c r="D2574" s="5">
        <f t="shared" si="325"/>
        <v>4</v>
      </c>
      <c r="E2574" s="4">
        <f t="shared" si="326"/>
        <v>12</v>
      </c>
      <c r="F2574" s="3" t="str">
        <f t="shared" si="327"/>
        <v>Dec</v>
      </c>
      <c r="G2574" s="4" t="s">
        <v>6</v>
      </c>
      <c r="H2574" s="4" t="s">
        <v>41</v>
      </c>
      <c r="I2574" s="4" t="s">
        <v>28</v>
      </c>
      <c r="J2574" s="4" t="s">
        <v>13</v>
      </c>
      <c r="K2574" s="4" t="s">
        <v>9</v>
      </c>
      <c r="L2574" s="4" t="s">
        <v>17</v>
      </c>
      <c r="M2574" s="6">
        <v>1</v>
      </c>
      <c r="N2574" s="7">
        <v>141.74</v>
      </c>
      <c r="O2574" s="8">
        <v>0.15</v>
      </c>
      <c r="P2574" s="7">
        <v>78.97</v>
      </c>
      <c r="Q2574" s="7">
        <f t="shared" si="320"/>
        <v>120.479</v>
      </c>
      <c r="R2574" s="7">
        <f t="shared" si="321"/>
        <v>78.97</v>
      </c>
      <c r="S2574" s="7">
        <f t="shared" si="322"/>
        <v>41.509</v>
      </c>
      <c r="T2574" s="9">
        <f t="shared" si="323"/>
        <v>0.34453307215365336</v>
      </c>
      <c r="U2574" s="10">
        <v>1</v>
      </c>
    </row>
    <row r="2575" spans="1:21" ht="15.6" x14ac:dyDescent="0.3">
      <c r="A2575" s="11">
        <v>1957</v>
      </c>
      <c r="B2575" s="12">
        <v>46367</v>
      </c>
      <c r="C2575" s="4">
        <f t="shared" si="324"/>
        <v>2026</v>
      </c>
      <c r="D2575" s="5">
        <f t="shared" si="325"/>
        <v>4</v>
      </c>
      <c r="E2575" s="4">
        <f t="shared" si="326"/>
        <v>12</v>
      </c>
      <c r="F2575" s="3" t="str">
        <f t="shared" si="327"/>
        <v>Dec</v>
      </c>
      <c r="G2575" s="13" t="s">
        <v>20</v>
      </c>
      <c r="H2575" s="13" t="s">
        <v>31</v>
      </c>
      <c r="I2575" s="13" t="s">
        <v>2</v>
      </c>
      <c r="J2575" s="13" t="s">
        <v>3</v>
      </c>
      <c r="K2575" s="13" t="s">
        <v>4</v>
      </c>
      <c r="L2575" s="13" t="s">
        <v>26</v>
      </c>
      <c r="M2575" s="14">
        <v>6</v>
      </c>
      <c r="N2575" s="15">
        <v>39.44</v>
      </c>
      <c r="O2575" s="16">
        <v>0.1</v>
      </c>
      <c r="P2575" s="15">
        <v>16.89</v>
      </c>
      <c r="Q2575" s="15">
        <f t="shared" si="320"/>
        <v>212.976</v>
      </c>
      <c r="R2575" s="15">
        <f t="shared" si="321"/>
        <v>101.34</v>
      </c>
      <c r="S2575" s="15">
        <f t="shared" si="322"/>
        <v>111.636</v>
      </c>
      <c r="T2575" s="17">
        <f t="shared" si="323"/>
        <v>0.52417173766058145</v>
      </c>
      <c r="U2575" s="18">
        <v>1</v>
      </c>
    </row>
    <row r="2576" spans="1:21" ht="15.6" x14ac:dyDescent="0.3">
      <c r="A2576" s="2">
        <v>3097</v>
      </c>
      <c r="B2576" s="3">
        <v>46367</v>
      </c>
      <c r="C2576" s="4">
        <f t="shared" si="324"/>
        <v>2026</v>
      </c>
      <c r="D2576" s="5">
        <f t="shared" si="325"/>
        <v>4</v>
      </c>
      <c r="E2576" s="4">
        <f t="shared" si="326"/>
        <v>12</v>
      </c>
      <c r="F2576" s="3" t="str">
        <f t="shared" si="327"/>
        <v>Dec</v>
      </c>
      <c r="G2576" s="4" t="s">
        <v>11</v>
      </c>
      <c r="H2576" s="4" t="s">
        <v>18</v>
      </c>
      <c r="I2576" s="4" t="s">
        <v>19</v>
      </c>
      <c r="J2576" s="4" t="s">
        <v>3</v>
      </c>
      <c r="K2576" s="4" t="s">
        <v>4</v>
      </c>
      <c r="L2576" s="4" t="s">
        <v>22</v>
      </c>
      <c r="M2576" s="6">
        <v>1</v>
      </c>
      <c r="N2576" s="7">
        <v>49.64</v>
      </c>
      <c r="O2576" s="8">
        <v>0.1</v>
      </c>
      <c r="P2576" s="7">
        <v>22</v>
      </c>
      <c r="Q2576" s="7">
        <f t="shared" si="320"/>
        <v>44.676000000000002</v>
      </c>
      <c r="R2576" s="7">
        <f t="shared" si="321"/>
        <v>22</v>
      </c>
      <c r="S2576" s="7">
        <f t="shared" si="322"/>
        <v>22.676000000000002</v>
      </c>
      <c r="T2576" s="9">
        <f t="shared" si="323"/>
        <v>0.50756558331094992</v>
      </c>
      <c r="U2576" s="10">
        <v>1</v>
      </c>
    </row>
    <row r="2577" spans="1:21" ht="15.6" x14ac:dyDescent="0.3">
      <c r="A2577" s="11">
        <v>3649</v>
      </c>
      <c r="B2577" s="12">
        <v>46367</v>
      </c>
      <c r="C2577" s="4">
        <f t="shared" si="324"/>
        <v>2026</v>
      </c>
      <c r="D2577" s="5">
        <f t="shared" si="325"/>
        <v>4</v>
      </c>
      <c r="E2577" s="4">
        <f t="shared" si="326"/>
        <v>12</v>
      </c>
      <c r="F2577" s="3" t="str">
        <f t="shared" si="327"/>
        <v>Dec</v>
      </c>
      <c r="G2577" s="13" t="s">
        <v>11</v>
      </c>
      <c r="H2577" s="13" t="s">
        <v>12</v>
      </c>
      <c r="I2577" s="13" t="s">
        <v>2</v>
      </c>
      <c r="J2577" s="13" t="s">
        <v>13</v>
      </c>
      <c r="K2577" s="13" t="s">
        <v>14</v>
      </c>
      <c r="L2577" s="13" t="s">
        <v>48</v>
      </c>
      <c r="M2577" s="14">
        <v>1</v>
      </c>
      <c r="N2577" s="15">
        <v>164.29</v>
      </c>
      <c r="O2577" s="16">
        <v>0.05</v>
      </c>
      <c r="P2577" s="15">
        <v>88.66</v>
      </c>
      <c r="Q2577" s="15">
        <f t="shared" si="320"/>
        <v>156.07549999999998</v>
      </c>
      <c r="R2577" s="15">
        <f t="shared" si="321"/>
        <v>88.66</v>
      </c>
      <c r="S2577" s="15">
        <f t="shared" si="322"/>
        <v>67.41549999999998</v>
      </c>
      <c r="T2577" s="17">
        <f t="shared" si="323"/>
        <v>0.43194159237035917</v>
      </c>
      <c r="U2577" s="18">
        <v>1</v>
      </c>
    </row>
    <row r="2578" spans="1:21" ht="15.6" x14ac:dyDescent="0.3">
      <c r="A2578" s="2">
        <v>3963</v>
      </c>
      <c r="B2578" s="3">
        <v>46367</v>
      </c>
      <c r="C2578" s="4">
        <f t="shared" si="324"/>
        <v>2026</v>
      </c>
      <c r="D2578" s="5">
        <f t="shared" si="325"/>
        <v>4</v>
      </c>
      <c r="E2578" s="4">
        <f t="shared" si="326"/>
        <v>12</v>
      </c>
      <c r="F2578" s="3" t="str">
        <f t="shared" si="327"/>
        <v>Dec</v>
      </c>
      <c r="G2578" s="4" t="s">
        <v>20</v>
      </c>
      <c r="H2578" s="4" t="s">
        <v>33</v>
      </c>
      <c r="I2578" s="4" t="s">
        <v>2</v>
      </c>
      <c r="J2578" s="4" t="s">
        <v>3</v>
      </c>
      <c r="K2578" s="4" t="s">
        <v>14</v>
      </c>
      <c r="L2578" s="4" t="s">
        <v>15</v>
      </c>
      <c r="M2578" s="6">
        <v>1</v>
      </c>
      <c r="N2578" s="7">
        <v>35.81</v>
      </c>
      <c r="O2578" s="8">
        <v>0</v>
      </c>
      <c r="P2578" s="7">
        <v>13.28</v>
      </c>
      <c r="Q2578" s="7">
        <f t="shared" si="320"/>
        <v>35.81</v>
      </c>
      <c r="R2578" s="7">
        <f t="shared" si="321"/>
        <v>13.28</v>
      </c>
      <c r="S2578" s="7">
        <f t="shared" si="322"/>
        <v>22.53</v>
      </c>
      <c r="T2578" s="9">
        <f t="shared" si="323"/>
        <v>0.62915386763473891</v>
      </c>
      <c r="U2578" s="10">
        <v>1</v>
      </c>
    </row>
    <row r="2579" spans="1:21" ht="15.6" x14ac:dyDescent="0.3">
      <c r="A2579" s="11">
        <v>4305</v>
      </c>
      <c r="B2579" s="12">
        <v>46367</v>
      </c>
      <c r="C2579" s="4">
        <f t="shared" si="324"/>
        <v>2026</v>
      </c>
      <c r="D2579" s="5">
        <f t="shared" si="325"/>
        <v>4</v>
      </c>
      <c r="E2579" s="4">
        <f t="shared" si="326"/>
        <v>12</v>
      </c>
      <c r="F2579" s="3" t="str">
        <f t="shared" si="327"/>
        <v>Dec</v>
      </c>
      <c r="G2579" s="13" t="s">
        <v>0</v>
      </c>
      <c r="H2579" s="13" t="s">
        <v>36</v>
      </c>
      <c r="I2579" s="13" t="s">
        <v>19</v>
      </c>
      <c r="J2579" s="13" t="s">
        <v>13</v>
      </c>
      <c r="K2579" s="13" t="s">
        <v>34</v>
      </c>
      <c r="L2579" s="13" t="s">
        <v>35</v>
      </c>
      <c r="M2579" s="14">
        <v>1</v>
      </c>
      <c r="N2579" s="15">
        <v>41.31</v>
      </c>
      <c r="O2579" s="16">
        <v>0.05</v>
      </c>
      <c r="P2579" s="15">
        <v>14.56</v>
      </c>
      <c r="Q2579" s="15">
        <f t="shared" si="320"/>
        <v>39.244500000000002</v>
      </c>
      <c r="R2579" s="15">
        <f t="shared" si="321"/>
        <v>14.56</v>
      </c>
      <c r="S2579" s="15">
        <f t="shared" si="322"/>
        <v>24.6845</v>
      </c>
      <c r="T2579" s="17">
        <f t="shared" si="323"/>
        <v>0.62899259768884808</v>
      </c>
      <c r="U2579" s="18">
        <v>1</v>
      </c>
    </row>
    <row r="2580" spans="1:21" ht="15.6" x14ac:dyDescent="0.3">
      <c r="A2580" s="2">
        <v>4942</v>
      </c>
      <c r="B2580" s="3">
        <v>46367</v>
      </c>
      <c r="C2580" s="4">
        <f t="shared" si="324"/>
        <v>2026</v>
      </c>
      <c r="D2580" s="5">
        <f t="shared" si="325"/>
        <v>4</v>
      </c>
      <c r="E2580" s="4">
        <f t="shared" si="326"/>
        <v>12</v>
      </c>
      <c r="F2580" s="3" t="str">
        <f t="shared" si="327"/>
        <v>Dec</v>
      </c>
      <c r="G2580" s="4" t="s">
        <v>20</v>
      </c>
      <c r="H2580" s="4" t="s">
        <v>47</v>
      </c>
      <c r="I2580" s="4" t="s">
        <v>28</v>
      </c>
      <c r="J2580" s="4" t="s">
        <v>13</v>
      </c>
      <c r="K2580" s="4" t="s">
        <v>14</v>
      </c>
      <c r="L2580" s="4" t="s">
        <v>15</v>
      </c>
      <c r="M2580" s="6">
        <v>3</v>
      </c>
      <c r="N2580" s="7">
        <v>36.6</v>
      </c>
      <c r="O2580" s="8">
        <v>0.15</v>
      </c>
      <c r="P2580" s="7">
        <v>13.95</v>
      </c>
      <c r="Q2580" s="7">
        <f t="shared" si="320"/>
        <v>93.330000000000013</v>
      </c>
      <c r="R2580" s="7">
        <f t="shared" si="321"/>
        <v>41.849999999999994</v>
      </c>
      <c r="S2580" s="7">
        <f t="shared" si="322"/>
        <v>51.480000000000018</v>
      </c>
      <c r="T2580" s="9">
        <f t="shared" si="323"/>
        <v>0.55159112825458068</v>
      </c>
      <c r="U2580" s="10">
        <v>1</v>
      </c>
    </row>
    <row r="2581" spans="1:21" ht="15.6" x14ac:dyDescent="0.3">
      <c r="A2581" s="11">
        <v>19</v>
      </c>
      <c r="B2581" s="12">
        <v>46368</v>
      </c>
      <c r="C2581" s="4">
        <f t="shared" si="324"/>
        <v>2026</v>
      </c>
      <c r="D2581" s="5">
        <f t="shared" si="325"/>
        <v>4</v>
      </c>
      <c r="E2581" s="4">
        <f t="shared" si="326"/>
        <v>12</v>
      </c>
      <c r="F2581" s="3" t="str">
        <f t="shared" si="327"/>
        <v>Dec</v>
      </c>
      <c r="G2581" s="13" t="s">
        <v>6</v>
      </c>
      <c r="H2581" s="13" t="s">
        <v>7</v>
      </c>
      <c r="I2581" s="13" t="s">
        <v>2</v>
      </c>
      <c r="J2581" s="13" t="s">
        <v>13</v>
      </c>
      <c r="K2581" s="13" t="s">
        <v>4</v>
      </c>
      <c r="L2581" s="13" t="s">
        <v>22</v>
      </c>
      <c r="M2581" s="14">
        <v>5</v>
      </c>
      <c r="N2581" s="15">
        <v>49.59</v>
      </c>
      <c r="O2581" s="16">
        <v>0</v>
      </c>
      <c r="P2581" s="15">
        <v>22.63</v>
      </c>
      <c r="Q2581" s="15">
        <f t="shared" si="320"/>
        <v>247.95000000000002</v>
      </c>
      <c r="R2581" s="15">
        <f t="shared" si="321"/>
        <v>113.14999999999999</v>
      </c>
      <c r="S2581" s="15">
        <f t="shared" si="322"/>
        <v>134.80000000000001</v>
      </c>
      <c r="T2581" s="17">
        <f t="shared" si="323"/>
        <v>0.54365799556362171</v>
      </c>
      <c r="U2581" s="18">
        <v>1</v>
      </c>
    </row>
    <row r="2582" spans="1:21" ht="15.6" x14ac:dyDescent="0.3">
      <c r="A2582" s="2">
        <v>4963</v>
      </c>
      <c r="B2582" s="3">
        <v>46368</v>
      </c>
      <c r="C2582" s="4">
        <f t="shared" si="324"/>
        <v>2026</v>
      </c>
      <c r="D2582" s="5">
        <f t="shared" si="325"/>
        <v>4</v>
      </c>
      <c r="E2582" s="4">
        <f t="shared" si="326"/>
        <v>12</v>
      </c>
      <c r="F2582" s="3" t="str">
        <f t="shared" si="327"/>
        <v>Dec</v>
      </c>
      <c r="G2582" s="4" t="s">
        <v>0</v>
      </c>
      <c r="H2582" s="4" t="s">
        <v>1</v>
      </c>
      <c r="I2582" s="4" t="s">
        <v>2</v>
      </c>
      <c r="J2582" s="4" t="s">
        <v>13</v>
      </c>
      <c r="K2582" s="4" t="s">
        <v>9</v>
      </c>
      <c r="L2582" s="4" t="s">
        <v>46</v>
      </c>
      <c r="M2582" s="6">
        <v>5</v>
      </c>
      <c r="N2582" s="7">
        <v>72.3</v>
      </c>
      <c r="O2582" s="8">
        <v>0.05</v>
      </c>
      <c r="P2582" s="7">
        <v>31.73</v>
      </c>
      <c r="Q2582" s="7">
        <f t="shared" si="320"/>
        <v>343.42500000000001</v>
      </c>
      <c r="R2582" s="7">
        <f t="shared" si="321"/>
        <v>158.65</v>
      </c>
      <c r="S2582" s="7">
        <f t="shared" si="322"/>
        <v>184.77500000000001</v>
      </c>
      <c r="T2582" s="9">
        <f t="shared" si="323"/>
        <v>0.53803596127247577</v>
      </c>
      <c r="U2582" s="10">
        <v>1</v>
      </c>
    </row>
    <row r="2583" spans="1:21" ht="15.6" x14ac:dyDescent="0.3">
      <c r="A2583" s="11">
        <v>5110</v>
      </c>
      <c r="B2583" s="12">
        <v>46368</v>
      </c>
      <c r="C2583" s="4">
        <f t="shared" si="324"/>
        <v>2026</v>
      </c>
      <c r="D2583" s="5">
        <f t="shared" si="325"/>
        <v>4</v>
      </c>
      <c r="E2583" s="4">
        <f t="shared" si="326"/>
        <v>12</v>
      </c>
      <c r="F2583" s="3" t="str">
        <f t="shared" si="327"/>
        <v>Dec</v>
      </c>
      <c r="G2583" s="13" t="s">
        <v>20</v>
      </c>
      <c r="H2583" s="13" t="s">
        <v>21</v>
      </c>
      <c r="I2583" s="13" t="s">
        <v>2</v>
      </c>
      <c r="J2583" s="13" t="s">
        <v>13</v>
      </c>
      <c r="K2583" s="13" t="s">
        <v>4</v>
      </c>
      <c r="L2583" s="13" t="s">
        <v>22</v>
      </c>
      <c r="M2583" s="14">
        <v>1</v>
      </c>
      <c r="N2583" s="15">
        <v>51.57</v>
      </c>
      <c r="O2583" s="16">
        <v>0.1</v>
      </c>
      <c r="P2583" s="15">
        <v>23.11</v>
      </c>
      <c r="Q2583" s="15">
        <f t="shared" si="320"/>
        <v>46.413000000000004</v>
      </c>
      <c r="R2583" s="15">
        <f t="shared" si="321"/>
        <v>23.11</v>
      </c>
      <c r="S2583" s="15">
        <f t="shared" si="322"/>
        <v>23.303000000000004</v>
      </c>
      <c r="T2583" s="17">
        <f t="shared" si="323"/>
        <v>0.5020791588563549</v>
      </c>
      <c r="U2583" s="18">
        <v>1</v>
      </c>
    </row>
    <row r="2584" spans="1:21" ht="15.6" x14ac:dyDescent="0.3">
      <c r="A2584" s="2">
        <v>10</v>
      </c>
      <c r="B2584" s="3">
        <v>46369</v>
      </c>
      <c r="C2584" s="4">
        <f t="shared" si="324"/>
        <v>2026</v>
      </c>
      <c r="D2584" s="5">
        <f t="shared" si="325"/>
        <v>4</v>
      </c>
      <c r="E2584" s="4">
        <f t="shared" si="326"/>
        <v>12</v>
      </c>
      <c r="F2584" s="3" t="str">
        <f t="shared" si="327"/>
        <v>Dec</v>
      </c>
      <c r="G2584" s="4" t="s">
        <v>0</v>
      </c>
      <c r="H2584" s="4" t="s">
        <v>1</v>
      </c>
      <c r="I2584" s="4" t="s">
        <v>2</v>
      </c>
      <c r="J2584" s="4" t="s">
        <v>3</v>
      </c>
      <c r="K2584" s="4" t="s">
        <v>14</v>
      </c>
      <c r="L2584" s="4" t="s">
        <v>15</v>
      </c>
      <c r="M2584" s="6">
        <v>3</v>
      </c>
      <c r="N2584" s="7">
        <v>35.380000000000003</v>
      </c>
      <c r="O2584" s="8">
        <v>0</v>
      </c>
      <c r="P2584" s="7">
        <v>13.51</v>
      </c>
      <c r="Q2584" s="7">
        <f t="shared" si="320"/>
        <v>106.14000000000001</v>
      </c>
      <c r="R2584" s="7">
        <f t="shared" si="321"/>
        <v>40.53</v>
      </c>
      <c r="S2584" s="7">
        <f t="shared" si="322"/>
        <v>65.610000000000014</v>
      </c>
      <c r="T2584" s="9">
        <f t="shared" si="323"/>
        <v>0.61814584511023185</v>
      </c>
      <c r="U2584" s="10">
        <v>1</v>
      </c>
    </row>
    <row r="2585" spans="1:21" ht="15.6" x14ac:dyDescent="0.3">
      <c r="A2585" s="11">
        <v>216</v>
      </c>
      <c r="B2585" s="12">
        <v>46369</v>
      </c>
      <c r="C2585" s="4">
        <f t="shared" si="324"/>
        <v>2026</v>
      </c>
      <c r="D2585" s="5">
        <f t="shared" si="325"/>
        <v>4</v>
      </c>
      <c r="E2585" s="4">
        <f t="shared" si="326"/>
        <v>12</v>
      </c>
      <c r="F2585" s="3" t="str">
        <f t="shared" si="327"/>
        <v>Dec</v>
      </c>
      <c r="G2585" s="13" t="s">
        <v>11</v>
      </c>
      <c r="H2585" s="13" t="s">
        <v>12</v>
      </c>
      <c r="I2585" s="13" t="s">
        <v>2</v>
      </c>
      <c r="J2585" s="13" t="s">
        <v>16</v>
      </c>
      <c r="K2585" s="13" t="s">
        <v>4</v>
      </c>
      <c r="L2585" s="13" t="s">
        <v>5</v>
      </c>
      <c r="M2585" s="14">
        <v>1</v>
      </c>
      <c r="N2585" s="15">
        <v>83.08</v>
      </c>
      <c r="O2585" s="16">
        <v>0.15</v>
      </c>
      <c r="P2585" s="15">
        <v>42.91</v>
      </c>
      <c r="Q2585" s="15">
        <f t="shared" si="320"/>
        <v>70.617999999999995</v>
      </c>
      <c r="R2585" s="15">
        <f t="shared" si="321"/>
        <v>42.91</v>
      </c>
      <c r="S2585" s="15">
        <f t="shared" si="322"/>
        <v>27.707999999999998</v>
      </c>
      <c r="T2585" s="17">
        <f t="shared" si="323"/>
        <v>0.39236455294684075</v>
      </c>
      <c r="U2585" s="18">
        <v>1</v>
      </c>
    </row>
    <row r="2586" spans="1:21" ht="15.6" x14ac:dyDescent="0.3">
      <c r="A2586" s="2">
        <v>1937</v>
      </c>
      <c r="B2586" s="3">
        <v>46369</v>
      </c>
      <c r="C2586" s="4">
        <f t="shared" si="324"/>
        <v>2026</v>
      </c>
      <c r="D2586" s="5">
        <f t="shared" si="325"/>
        <v>4</v>
      </c>
      <c r="E2586" s="4">
        <f t="shared" si="326"/>
        <v>12</v>
      </c>
      <c r="F2586" s="3" t="str">
        <f t="shared" si="327"/>
        <v>Dec</v>
      </c>
      <c r="G2586" s="4" t="s">
        <v>6</v>
      </c>
      <c r="H2586" s="4" t="s">
        <v>43</v>
      </c>
      <c r="I2586" s="4" t="s">
        <v>8</v>
      </c>
      <c r="J2586" s="4" t="s">
        <v>16</v>
      </c>
      <c r="K2586" s="4" t="s">
        <v>23</v>
      </c>
      <c r="L2586" s="4" t="s">
        <v>51</v>
      </c>
      <c r="M2586" s="6">
        <v>3</v>
      </c>
      <c r="N2586" s="7">
        <v>120.5</v>
      </c>
      <c r="O2586" s="8">
        <v>0.15</v>
      </c>
      <c r="P2586" s="7">
        <v>61.44</v>
      </c>
      <c r="Q2586" s="7">
        <f t="shared" si="320"/>
        <v>307.27499999999998</v>
      </c>
      <c r="R2586" s="7">
        <f t="shared" si="321"/>
        <v>184.32</v>
      </c>
      <c r="S2586" s="7">
        <f t="shared" si="322"/>
        <v>122.95499999999998</v>
      </c>
      <c r="T2586" s="9">
        <f t="shared" si="323"/>
        <v>0.40014644862094212</v>
      </c>
      <c r="U2586" s="10">
        <v>1</v>
      </c>
    </row>
    <row r="2587" spans="1:21" ht="15.6" x14ac:dyDescent="0.3">
      <c r="A2587" s="11">
        <v>4720</v>
      </c>
      <c r="B2587" s="12">
        <v>46369</v>
      </c>
      <c r="C2587" s="4">
        <f t="shared" si="324"/>
        <v>2026</v>
      </c>
      <c r="D2587" s="5">
        <f t="shared" si="325"/>
        <v>4</v>
      </c>
      <c r="E2587" s="4">
        <f t="shared" si="326"/>
        <v>12</v>
      </c>
      <c r="F2587" s="3" t="str">
        <f t="shared" si="327"/>
        <v>Dec</v>
      </c>
      <c r="G2587" s="13" t="s">
        <v>0</v>
      </c>
      <c r="H2587" s="13" t="s">
        <v>1</v>
      </c>
      <c r="I2587" s="13" t="s">
        <v>2</v>
      </c>
      <c r="J2587" s="13" t="s">
        <v>13</v>
      </c>
      <c r="K2587" s="13" t="s">
        <v>9</v>
      </c>
      <c r="L2587" s="13" t="s">
        <v>46</v>
      </c>
      <c r="M2587" s="14">
        <v>3</v>
      </c>
      <c r="N2587" s="15">
        <v>73.040000000000006</v>
      </c>
      <c r="O2587" s="16">
        <v>0.1</v>
      </c>
      <c r="P2587" s="15">
        <v>31.78</v>
      </c>
      <c r="Q2587" s="15">
        <f t="shared" si="320"/>
        <v>197.208</v>
      </c>
      <c r="R2587" s="15">
        <f t="shared" si="321"/>
        <v>95.34</v>
      </c>
      <c r="S2587" s="15">
        <f t="shared" si="322"/>
        <v>101.86799999999999</v>
      </c>
      <c r="T2587" s="17">
        <f t="shared" si="323"/>
        <v>0.51655105269563095</v>
      </c>
      <c r="U2587" s="18">
        <v>1</v>
      </c>
    </row>
    <row r="2588" spans="1:21" ht="15.6" x14ac:dyDescent="0.3">
      <c r="A2588" s="2">
        <v>91</v>
      </c>
      <c r="B2588" s="3">
        <v>46370</v>
      </c>
      <c r="C2588" s="4">
        <f t="shared" si="324"/>
        <v>2026</v>
      </c>
      <c r="D2588" s="5">
        <f t="shared" si="325"/>
        <v>4</v>
      </c>
      <c r="E2588" s="4">
        <f t="shared" si="326"/>
        <v>12</v>
      </c>
      <c r="F2588" s="3" t="str">
        <f t="shared" si="327"/>
        <v>Dec</v>
      </c>
      <c r="G2588" s="4" t="s">
        <v>6</v>
      </c>
      <c r="H2588" s="4" t="s">
        <v>7</v>
      </c>
      <c r="I2588" s="4" t="s">
        <v>2</v>
      </c>
      <c r="J2588" s="4" t="s">
        <v>3</v>
      </c>
      <c r="K2588" s="4" t="s">
        <v>23</v>
      </c>
      <c r="L2588" s="4" t="s">
        <v>24</v>
      </c>
      <c r="M2588" s="6">
        <v>2</v>
      </c>
      <c r="N2588" s="7">
        <v>339.95</v>
      </c>
      <c r="O2588" s="8">
        <v>0</v>
      </c>
      <c r="P2588" s="7">
        <v>195.78</v>
      </c>
      <c r="Q2588" s="7">
        <f t="shared" si="320"/>
        <v>679.9</v>
      </c>
      <c r="R2588" s="7">
        <f t="shared" si="321"/>
        <v>391.56</v>
      </c>
      <c r="S2588" s="7">
        <f t="shared" si="322"/>
        <v>288.33999999999997</v>
      </c>
      <c r="T2588" s="9">
        <f t="shared" si="323"/>
        <v>0.42409177820267685</v>
      </c>
      <c r="U2588" s="10">
        <v>1</v>
      </c>
    </row>
    <row r="2589" spans="1:21" ht="15.6" x14ac:dyDescent="0.3">
      <c r="A2589" s="11">
        <v>505</v>
      </c>
      <c r="B2589" s="12">
        <v>46370</v>
      </c>
      <c r="C2589" s="4">
        <f t="shared" si="324"/>
        <v>2026</v>
      </c>
      <c r="D2589" s="5">
        <f t="shared" si="325"/>
        <v>4</v>
      </c>
      <c r="E2589" s="4">
        <f t="shared" si="326"/>
        <v>12</v>
      </c>
      <c r="F2589" s="3" t="str">
        <f t="shared" si="327"/>
        <v>Dec</v>
      </c>
      <c r="G2589" s="13" t="s">
        <v>0</v>
      </c>
      <c r="H2589" s="13" t="s">
        <v>50</v>
      </c>
      <c r="I2589" s="13" t="s">
        <v>28</v>
      </c>
      <c r="J2589" s="13" t="s">
        <v>3</v>
      </c>
      <c r="K2589" s="13" t="s">
        <v>23</v>
      </c>
      <c r="L2589" s="13" t="s">
        <v>29</v>
      </c>
      <c r="M2589" s="14">
        <v>2</v>
      </c>
      <c r="N2589" s="15">
        <v>199.43</v>
      </c>
      <c r="O2589" s="16">
        <v>0.05</v>
      </c>
      <c r="P2589" s="15">
        <v>106.58</v>
      </c>
      <c r="Q2589" s="15">
        <f t="shared" si="320"/>
        <v>378.91699999999997</v>
      </c>
      <c r="R2589" s="15">
        <f t="shared" si="321"/>
        <v>213.16</v>
      </c>
      <c r="S2589" s="15">
        <f t="shared" si="322"/>
        <v>165.75699999999998</v>
      </c>
      <c r="T2589" s="17">
        <f t="shared" si="323"/>
        <v>0.4374493622613923</v>
      </c>
      <c r="U2589" s="18">
        <v>1</v>
      </c>
    </row>
    <row r="2590" spans="1:21" ht="15.6" x14ac:dyDescent="0.3">
      <c r="A2590" s="2">
        <v>640</v>
      </c>
      <c r="B2590" s="3">
        <v>46370</v>
      </c>
      <c r="C2590" s="4">
        <f t="shared" si="324"/>
        <v>2026</v>
      </c>
      <c r="D2590" s="5">
        <f t="shared" si="325"/>
        <v>4</v>
      </c>
      <c r="E2590" s="4">
        <f t="shared" si="326"/>
        <v>12</v>
      </c>
      <c r="F2590" s="3" t="str">
        <f t="shared" si="327"/>
        <v>Dec</v>
      </c>
      <c r="G2590" s="4" t="s">
        <v>0</v>
      </c>
      <c r="H2590" s="4" t="s">
        <v>50</v>
      </c>
      <c r="I2590" s="4" t="s">
        <v>2</v>
      </c>
      <c r="J2590" s="4" t="s">
        <v>3</v>
      </c>
      <c r="K2590" s="4" t="s">
        <v>34</v>
      </c>
      <c r="L2590" s="4" t="s">
        <v>45</v>
      </c>
      <c r="M2590" s="6">
        <v>2</v>
      </c>
      <c r="N2590" s="7">
        <v>51.77</v>
      </c>
      <c r="O2590" s="8">
        <v>0.05</v>
      </c>
      <c r="P2590" s="7">
        <v>21.76</v>
      </c>
      <c r="Q2590" s="7">
        <f t="shared" si="320"/>
        <v>98.363</v>
      </c>
      <c r="R2590" s="7">
        <f t="shared" si="321"/>
        <v>43.52</v>
      </c>
      <c r="S2590" s="7">
        <f t="shared" si="322"/>
        <v>54.842999999999996</v>
      </c>
      <c r="T2590" s="9">
        <f t="shared" si="323"/>
        <v>0.55755721155312465</v>
      </c>
      <c r="U2590" s="10">
        <v>1</v>
      </c>
    </row>
    <row r="2591" spans="1:21" ht="15.6" x14ac:dyDescent="0.3">
      <c r="A2591" s="11">
        <v>1408</v>
      </c>
      <c r="B2591" s="12">
        <v>46370</v>
      </c>
      <c r="C2591" s="4">
        <f t="shared" si="324"/>
        <v>2026</v>
      </c>
      <c r="D2591" s="5">
        <f t="shared" si="325"/>
        <v>4</v>
      </c>
      <c r="E2591" s="4">
        <f t="shared" si="326"/>
        <v>12</v>
      </c>
      <c r="F2591" s="3" t="str">
        <f t="shared" si="327"/>
        <v>Dec</v>
      </c>
      <c r="G2591" s="13" t="s">
        <v>6</v>
      </c>
      <c r="H2591" s="13" t="s">
        <v>7</v>
      </c>
      <c r="I2591" s="13" t="s">
        <v>2</v>
      </c>
      <c r="J2591" s="13" t="s">
        <v>13</v>
      </c>
      <c r="K2591" s="13" t="s">
        <v>14</v>
      </c>
      <c r="L2591" s="13" t="s">
        <v>48</v>
      </c>
      <c r="M2591" s="14">
        <v>1</v>
      </c>
      <c r="N2591" s="15">
        <v>161.53</v>
      </c>
      <c r="O2591" s="16">
        <v>0</v>
      </c>
      <c r="P2591" s="15">
        <v>87.43</v>
      </c>
      <c r="Q2591" s="15">
        <f t="shared" si="320"/>
        <v>161.53</v>
      </c>
      <c r="R2591" s="15">
        <f t="shared" si="321"/>
        <v>87.43</v>
      </c>
      <c r="S2591" s="15">
        <f t="shared" si="322"/>
        <v>74.099999999999994</v>
      </c>
      <c r="T2591" s="17">
        <f t="shared" si="323"/>
        <v>0.45873831486411187</v>
      </c>
      <c r="U2591" s="18">
        <v>1</v>
      </c>
    </row>
    <row r="2592" spans="1:21" ht="15.6" x14ac:dyDescent="0.3">
      <c r="A2592" s="2">
        <v>2074</v>
      </c>
      <c r="B2592" s="3">
        <v>46370</v>
      </c>
      <c r="C2592" s="4">
        <f t="shared" si="324"/>
        <v>2026</v>
      </c>
      <c r="D2592" s="5">
        <f t="shared" si="325"/>
        <v>4</v>
      </c>
      <c r="E2592" s="4">
        <f t="shared" si="326"/>
        <v>12</v>
      </c>
      <c r="F2592" s="3" t="str">
        <f t="shared" si="327"/>
        <v>Dec</v>
      </c>
      <c r="G2592" s="4" t="s">
        <v>6</v>
      </c>
      <c r="H2592" s="4" t="s">
        <v>43</v>
      </c>
      <c r="I2592" s="4" t="s">
        <v>8</v>
      </c>
      <c r="J2592" s="4" t="s">
        <v>16</v>
      </c>
      <c r="K2592" s="4" t="s">
        <v>9</v>
      </c>
      <c r="L2592" s="4" t="s">
        <v>17</v>
      </c>
      <c r="M2592" s="6">
        <v>4</v>
      </c>
      <c r="N2592" s="7">
        <v>145.85</v>
      </c>
      <c r="O2592" s="8">
        <v>0.1</v>
      </c>
      <c r="P2592" s="7">
        <v>79.47</v>
      </c>
      <c r="Q2592" s="7">
        <f t="shared" si="320"/>
        <v>525.05999999999995</v>
      </c>
      <c r="R2592" s="7">
        <f t="shared" si="321"/>
        <v>317.88</v>
      </c>
      <c r="S2592" s="7">
        <f t="shared" si="322"/>
        <v>207.17999999999995</v>
      </c>
      <c r="T2592" s="9">
        <f t="shared" si="323"/>
        <v>0.39458347617415146</v>
      </c>
      <c r="U2592" s="10">
        <v>1</v>
      </c>
    </row>
    <row r="2593" spans="1:21" ht="15.6" x14ac:dyDescent="0.3">
      <c r="A2593" s="11">
        <v>2639</v>
      </c>
      <c r="B2593" s="12">
        <v>46370</v>
      </c>
      <c r="C2593" s="4">
        <f t="shared" si="324"/>
        <v>2026</v>
      </c>
      <c r="D2593" s="5">
        <f t="shared" si="325"/>
        <v>4</v>
      </c>
      <c r="E2593" s="4">
        <f t="shared" si="326"/>
        <v>12</v>
      </c>
      <c r="F2593" s="3" t="str">
        <f t="shared" si="327"/>
        <v>Dec</v>
      </c>
      <c r="G2593" s="13" t="s">
        <v>20</v>
      </c>
      <c r="H2593" s="13" t="s">
        <v>47</v>
      </c>
      <c r="I2593" s="13" t="s">
        <v>2</v>
      </c>
      <c r="J2593" s="13" t="s">
        <v>3</v>
      </c>
      <c r="K2593" s="13" t="s">
        <v>23</v>
      </c>
      <c r="L2593" s="13" t="s">
        <v>29</v>
      </c>
      <c r="M2593" s="14">
        <v>1</v>
      </c>
      <c r="N2593" s="15">
        <v>197.18</v>
      </c>
      <c r="O2593" s="16">
        <v>0</v>
      </c>
      <c r="P2593" s="15">
        <v>105.28</v>
      </c>
      <c r="Q2593" s="15">
        <f t="shared" si="320"/>
        <v>197.18</v>
      </c>
      <c r="R2593" s="15">
        <f t="shared" si="321"/>
        <v>105.28</v>
      </c>
      <c r="S2593" s="15">
        <f t="shared" si="322"/>
        <v>91.9</v>
      </c>
      <c r="T2593" s="17">
        <f t="shared" si="323"/>
        <v>0.46607160969672384</v>
      </c>
      <c r="U2593" s="18">
        <v>1</v>
      </c>
    </row>
    <row r="2594" spans="1:21" ht="15.6" x14ac:dyDescent="0.3">
      <c r="A2594" s="2">
        <v>2694</v>
      </c>
      <c r="B2594" s="3">
        <v>46370</v>
      </c>
      <c r="C2594" s="4">
        <f t="shared" si="324"/>
        <v>2026</v>
      </c>
      <c r="D2594" s="5">
        <f t="shared" si="325"/>
        <v>4</v>
      </c>
      <c r="E2594" s="4">
        <f t="shared" si="326"/>
        <v>12</v>
      </c>
      <c r="F2594" s="3" t="str">
        <f t="shared" si="327"/>
        <v>Dec</v>
      </c>
      <c r="G2594" s="4" t="s">
        <v>20</v>
      </c>
      <c r="H2594" s="4" t="s">
        <v>31</v>
      </c>
      <c r="I2594" s="4" t="s">
        <v>2</v>
      </c>
      <c r="J2594" s="4" t="s">
        <v>13</v>
      </c>
      <c r="K2594" s="4" t="s">
        <v>23</v>
      </c>
      <c r="L2594" s="4" t="s">
        <v>51</v>
      </c>
      <c r="M2594" s="6">
        <v>1</v>
      </c>
      <c r="N2594" s="7">
        <v>124.9</v>
      </c>
      <c r="O2594" s="8">
        <v>0</v>
      </c>
      <c r="P2594" s="7">
        <v>62.16</v>
      </c>
      <c r="Q2594" s="7">
        <f t="shared" si="320"/>
        <v>124.9</v>
      </c>
      <c r="R2594" s="7">
        <f t="shared" si="321"/>
        <v>62.16</v>
      </c>
      <c r="S2594" s="7">
        <f t="shared" si="322"/>
        <v>62.740000000000009</v>
      </c>
      <c r="T2594" s="9">
        <f t="shared" si="323"/>
        <v>0.50232185748598879</v>
      </c>
      <c r="U2594" s="10">
        <v>1</v>
      </c>
    </row>
    <row r="2595" spans="1:21" ht="15.6" x14ac:dyDescent="0.3">
      <c r="A2595" s="11">
        <v>2797</v>
      </c>
      <c r="B2595" s="12">
        <v>46370</v>
      </c>
      <c r="C2595" s="4">
        <f t="shared" si="324"/>
        <v>2026</v>
      </c>
      <c r="D2595" s="5">
        <f t="shared" si="325"/>
        <v>4</v>
      </c>
      <c r="E2595" s="4">
        <f t="shared" si="326"/>
        <v>12</v>
      </c>
      <c r="F2595" s="3" t="str">
        <f t="shared" si="327"/>
        <v>Dec</v>
      </c>
      <c r="G2595" s="13" t="s">
        <v>11</v>
      </c>
      <c r="H2595" s="13" t="s">
        <v>52</v>
      </c>
      <c r="I2595" s="13" t="s">
        <v>19</v>
      </c>
      <c r="J2595" s="13" t="s">
        <v>13</v>
      </c>
      <c r="K2595" s="13" t="s">
        <v>9</v>
      </c>
      <c r="L2595" s="13" t="s">
        <v>46</v>
      </c>
      <c r="M2595" s="14">
        <v>2</v>
      </c>
      <c r="N2595" s="15">
        <v>70.239999999999995</v>
      </c>
      <c r="O2595" s="16">
        <v>0.1</v>
      </c>
      <c r="P2595" s="15">
        <v>32.130000000000003</v>
      </c>
      <c r="Q2595" s="15">
        <f t="shared" si="320"/>
        <v>126.43199999999999</v>
      </c>
      <c r="R2595" s="15">
        <f t="shared" si="321"/>
        <v>64.260000000000005</v>
      </c>
      <c r="S2595" s="15">
        <f t="shared" si="322"/>
        <v>62.171999999999983</v>
      </c>
      <c r="T2595" s="17">
        <f t="shared" si="323"/>
        <v>0.49174259681093385</v>
      </c>
      <c r="U2595" s="18">
        <v>1</v>
      </c>
    </row>
    <row r="2596" spans="1:21" ht="15.6" x14ac:dyDescent="0.3">
      <c r="A2596" s="2">
        <v>2811</v>
      </c>
      <c r="B2596" s="3">
        <v>46370</v>
      </c>
      <c r="C2596" s="4">
        <f t="shared" si="324"/>
        <v>2026</v>
      </c>
      <c r="D2596" s="5">
        <f t="shared" si="325"/>
        <v>4</v>
      </c>
      <c r="E2596" s="4">
        <f t="shared" si="326"/>
        <v>12</v>
      </c>
      <c r="F2596" s="3" t="str">
        <f t="shared" si="327"/>
        <v>Dec</v>
      </c>
      <c r="G2596" s="4" t="s">
        <v>6</v>
      </c>
      <c r="H2596" s="4" t="s">
        <v>41</v>
      </c>
      <c r="I2596" s="4" t="s">
        <v>19</v>
      </c>
      <c r="J2596" s="4" t="s">
        <v>16</v>
      </c>
      <c r="K2596" s="4" t="s">
        <v>9</v>
      </c>
      <c r="L2596" s="4" t="s">
        <v>17</v>
      </c>
      <c r="M2596" s="6">
        <v>5</v>
      </c>
      <c r="N2596" s="7">
        <v>145.6</v>
      </c>
      <c r="O2596" s="8">
        <v>0.15</v>
      </c>
      <c r="P2596" s="7">
        <v>81.180000000000007</v>
      </c>
      <c r="Q2596" s="7">
        <f t="shared" si="320"/>
        <v>618.79999999999995</v>
      </c>
      <c r="R2596" s="7">
        <f t="shared" si="321"/>
        <v>405.90000000000003</v>
      </c>
      <c r="S2596" s="7">
        <f t="shared" si="322"/>
        <v>212.89999999999992</v>
      </c>
      <c r="T2596" s="9">
        <f t="shared" si="323"/>
        <v>0.34405300581771159</v>
      </c>
      <c r="U2596" s="10">
        <v>1</v>
      </c>
    </row>
    <row r="2597" spans="1:21" ht="15.6" x14ac:dyDescent="0.3">
      <c r="A2597" s="11">
        <v>4037</v>
      </c>
      <c r="B2597" s="12">
        <v>46370</v>
      </c>
      <c r="C2597" s="4">
        <f t="shared" si="324"/>
        <v>2026</v>
      </c>
      <c r="D2597" s="5">
        <f t="shared" si="325"/>
        <v>4</v>
      </c>
      <c r="E2597" s="4">
        <f t="shared" si="326"/>
        <v>12</v>
      </c>
      <c r="F2597" s="3" t="str">
        <f t="shared" si="327"/>
        <v>Dec</v>
      </c>
      <c r="G2597" s="13" t="s">
        <v>20</v>
      </c>
      <c r="H2597" s="13" t="s">
        <v>33</v>
      </c>
      <c r="I2597" s="13" t="s">
        <v>19</v>
      </c>
      <c r="J2597" s="13" t="s">
        <v>3</v>
      </c>
      <c r="K2597" s="13" t="s">
        <v>9</v>
      </c>
      <c r="L2597" s="13" t="s">
        <v>37</v>
      </c>
      <c r="M2597" s="14">
        <v>1</v>
      </c>
      <c r="N2597" s="15">
        <v>152.4</v>
      </c>
      <c r="O2597" s="16">
        <v>0.05</v>
      </c>
      <c r="P2597" s="15">
        <v>77.98</v>
      </c>
      <c r="Q2597" s="15">
        <f t="shared" si="320"/>
        <v>144.78</v>
      </c>
      <c r="R2597" s="15">
        <f t="shared" si="321"/>
        <v>77.98</v>
      </c>
      <c r="S2597" s="15">
        <f t="shared" si="322"/>
        <v>66.8</v>
      </c>
      <c r="T2597" s="17">
        <f t="shared" si="323"/>
        <v>0.46138969470921398</v>
      </c>
      <c r="U2597" s="18">
        <v>1</v>
      </c>
    </row>
    <row r="2598" spans="1:21" ht="15.6" x14ac:dyDescent="0.3">
      <c r="A2598" s="2">
        <v>4629</v>
      </c>
      <c r="B2598" s="3">
        <v>46370</v>
      </c>
      <c r="C2598" s="4">
        <f t="shared" si="324"/>
        <v>2026</v>
      </c>
      <c r="D2598" s="5">
        <f t="shared" si="325"/>
        <v>4</v>
      </c>
      <c r="E2598" s="4">
        <f t="shared" si="326"/>
        <v>12</v>
      </c>
      <c r="F2598" s="3" t="str">
        <f t="shared" si="327"/>
        <v>Dec</v>
      </c>
      <c r="G2598" s="4" t="s">
        <v>11</v>
      </c>
      <c r="H2598" s="4" t="s">
        <v>12</v>
      </c>
      <c r="I2598" s="4" t="s">
        <v>2</v>
      </c>
      <c r="J2598" s="4" t="s">
        <v>13</v>
      </c>
      <c r="K2598" s="4" t="s">
        <v>14</v>
      </c>
      <c r="L2598" s="4" t="s">
        <v>15</v>
      </c>
      <c r="M2598" s="6">
        <v>1</v>
      </c>
      <c r="N2598" s="7">
        <v>36.17</v>
      </c>
      <c r="O2598" s="8">
        <v>0.05</v>
      </c>
      <c r="P2598" s="7">
        <v>13.87</v>
      </c>
      <c r="Q2598" s="7">
        <f t="shared" si="320"/>
        <v>34.361499999999999</v>
      </c>
      <c r="R2598" s="7">
        <f t="shared" si="321"/>
        <v>13.87</v>
      </c>
      <c r="S2598" s="7">
        <f t="shared" si="322"/>
        <v>20.491500000000002</v>
      </c>
      <c r="T2598" s="9">
        <f t="shared" si="323"/>
        <v>0.59635056676803988</v>
      </c>
      <c r="U2598" s="10">
        <v>1</v>
      </c>
    </row>
    <row r="2599" spans="1:21" ht="15.6" x14ac:dyDescent="0.3">
      <c r="A2599" s="11">
        <v>2455</v>
      </c>
      <c r="B2599" s="12">
        <v>46371</v>
      </c>
      <c r="C2599" s="4">
        <f t="shared" si="324"/>
        <v>2026</v>
      </c>
      <c r="D2599" s="5">
        <f t="shared" si="325"/>
        <v>4</v>
      </c>
      <c r="E2599" s="4">
        <f t="shared" si="326"/>
        <v>12</v>
      </c>
      <c r="F2599" s="3" t="str">
        <f t="shared" si="327"/>
        <v>Dec</v>
      </c>
      <c r="G2599" s="13" t="s">
        <v>6</v>
      </c>
      <c r="H2599" s="13" t="s">
        <v>43</v>
      </c>
      <c r="I2599" s="13" t="s">
        <v>2</v>
      </c>
      <c r="J2599" s="13" t="s">
        <v>3</v>
      </c>
      <c r="K2599" s="13" t="s">
        <v>23</v>
      </c>
      <c r="L2599" s="13" t="s">
        <v>51</v>
      </c>
      <c r="M2599" s="14">
        <v>3</v>
      </c>
      <c r="N2599" s="15">
        <v>126.21</v>
      </c>
      <c r="O2599" s="16">
        <v>0.1</v>
      </c>
      <c r="P2599" s="15">
        <v>60.65</v>
      </c>
      <c r="Q2599" s="15">
        <f t="shared" si="320"/>
        <v>340.767</v>
      </c>
      <c r="R2599" s="15">
        <f t="shared" si="321"/>
        <v>181.95</v>
      </c>
      <c r="S2599" s="15">
        <f t="shared" si="322"/>
        <v>158.81700000000001</v>
      </c>
      <c r="T2599" s="17">
        <f t="shared" si="323"/>
        <v>0.46605745274630467</v>
      </c>
      <c r="U2599" s="18">
        <v>1</v>
      </c>
    </row>
    <row r="2600" spans="1:21" ht="15.6" x14ac:dyDescent="0.3">
      <c r="A2600" s="2">
        <v>3184</v>
      </c>
      <c r="B2600" s="3">
        <v>46371</v>
      </c>
      <c r="C2600" s="4">
        <f t="shared" si="324"/>
        <v>2026</v>
      </c>
      <c r="D2600" s="5">
        <f t="shared" si="325"/>
        <v>4</v>
      </c>
      <c r="E2600" s="4">
        <f t="shared" si="326"/>
        <v>12</v>
      </c>
      <c r="F2600" s="3" t="str">
        <f t="shared" si="327"/>
        <v>Dec</v>
      </c>
      <c r="G2600" s="4" t="s">
        <v>20</v>
      </c>
      <c r="H2600" s="4" t="s">
        <v>47</v>
      </c>
      <c r="I2600" s="4" t="s">
        <v>8</v>
      </c>
      <c r="J2600" s="4" t="s">
        <v>3</v>
      </c>
      <c r="K2600" s="4" t="s">
        <v>9</v>
      </c>
      <c r="L2600" s="4" t="s">
        <v>17</v>
      </c>
      <c r="M2600" s="6">
        <v>6</v>
      </c>
      <c r="N2600" s="7">
        <v>143.72999999999999</v>
      </c>
      <c r="O2600" s="8">
        <v>0.15</v>
      </c>
      <c r="P2600" s="7">
        <v>77.27</v>
      </c>
      <c r="Q2600" s="7">
        <f t="shared" si="320"/>
        <v>733.02299999999991</v>
      </c>
      <c r="R2600" s="7">
        <f t="shared" si="321"/>
        <v>463.62</v>
      </c>
      <c r="S2600" s="7">
        <f t="shared" si="322"/>
        <v>269.40299999999991</v>
      </c>
      <c r="T2600" s="9">
        <f t="shared" si="323"/>
        <v>0.36752325643260847</v>
      </c>
      <c r="U2600" s="10">
        <v>1</v>
      </c>
    </row>
    <row r="2601" spans="1:21" ht="15.6" x14ac:dyDescent="0.3">
      <c r="A2601" s="11">
        <v>3363</v>
      </c>
      <c r="B2601" s="12">
        <v>46371</v>
      </c>
      <c r="C2601" s="4">
        <f t="shared" si="324"/>
        <v>2026</v>
      </c>
      <c r="D2601" s="5">
        <f t="shared" si="325"/>
        <v>4</v>
      </c>
      <c r="E2601" s="4">
        <f t="shared" si="326"/>
        <v>12</v>
      </c>
      <c r="F2601" s="3" t="str">
        <f t="shared" si="327"/>
        <v>Dec</v>
      </c>
      <c r="G2601" s="13" t="s">
        <v>6</v>
      </c>
      <c r="H2601" s="13" t="s">
        <v>43</v>
      </c>
      <c r="I2601" s="13" t="s">
        <v>28</v>
      </c>
      <c r="J2601" s="13" t="s">
        <v>13</v>
      </c>
      <c r="K2601" s="13" t="s">
        <v>9</v>
      </c>
      <c r="L2601" s="13" t="s">
        <v>17</v>
      </c>
      <c r="M2601" s="14">
        <v>4</v>
      </c>
      <c r="N2601" s="15">
        <v>146.38999999999999</v>
      </c>
      <c r="O2601" s="16">
        <v>0</v>
      </c>
      <c r="P2601" s="15">
        <v>78.95</v>
      </c>
      <c r="Q2601" s="15">
        <f t="shared" si="320"/>
        <v>585.55999999999995</v>
      </c>
      <c r="R2601" s="15">
        <f t="shared" si="321"/>
        <v>315.8</v>
      </c>
      <c r="S2601" s="15">
        <f t="shared" si="322"/>
        <v>269.75999999999993</v>
      </c>
      <c r="T2601" s="17">
        <f t="shared" si="323"/>
        <v>0.46068720541020552</v>
      </c>
      <c r="U2601" s="18">
        <v>1</v>
      </c>
    </row>
    <row r="2602" spans="1:21" ht="15.6" x14ac:dyDescent="0.3">
      <c r="A2602" s="2">
        <v>3373</v>
      </c>
      <c r="B2602" s="3">
        <v>46371</v>
      </c>
      <c r="C2602" s="4">
        <f t="shared" si="324"/>
        <v>2026</v>
      </c>
      <c r="D2602" s="5">
        <f t="shared" si="325"/>
        <v>4</v>
      </c>
      <c r="E2602" s="4">
        <f t="shared" si="326"/>
        <v>12</v>
      </c>
      <c r="F2602" s="3" t="str">
        <f t="shared" si="327"/>
        <v>Dec</v>
      </c>
      <c r="G2602" s="4" t="s">
        <v>6</v>
      </c>
      <c r="H2602" s="4" t="s">
        <v>43</v>
      </c>
      <c r="I2602" s="4" t="s">
        <v>28</v>
      </c>
      <c r="J2602" s="4" t="s">
        <v>3</v>
      </c>
      <c r="K2602" s="4" t="s">
        <v>9</v>
      </c>
      <c r="L2602" s="4" t="s">
        <v>10</v>
      </c>
      <c r="M2602" s="6">
        <v>2</v>
      </c>
      <c r="N2602" s="7">
        <v>89.84</v>
      </c>
      <c r="O2602" s="8">
        <v>0.05</v>
      </c>
      <c r="P2602" s="7">
        <v>45.17</v>
      </c>
      <c r="Q2602" s="7">
        <f t="shared" si="320"/>
        <v>170.696</v>
      </c>
      <c r="R2602" s="7">
        <f t="shared" si="321"/>
        <v>90.34</v>
      </c>
      <c r="S2602" s="7">
        <f t="shared" si="322"/>
        <v>80.355999999999995</v>
      </c>
      <c r="T2602" s="9">
        <f t="shared" si="323"/>
        <v>0.47075502647982376</v>
      </c>
      <c r="U2602" s="10">
        <v>1</v>
      </c>
    </row>
    <row r="2603" spans="1:21" ht="15.6" x14ac:dyDescent="0.3">
      <c r="A2603" s="11">
        <v>3799</v>
      </c>
      <c r="B2603" s="12">
        <v>46371</v>
      </c>
      <c r="C2603" s="4">
        <f t="shared" si="324"/>
        <v>2026</v>
      </c>
      <c r="D2603" s="5">
        <f t="shared" si="325"/>
        <v>4</v>
      </c>
      <c r="E2603" s="4">
        <f t="shared" si="326"/>
        <v>12</v>
      </c>
      <c r="F2603" s="3" t="str">
        <f t="shared" si="327"/>
        <v>Dec</v>
      </c>
      <c r="G2603" s="13" t="s">
        <v>11</v>
      </c>
      <c r="H2603" s="13" t="s">
        <v>39</v>
      </c>
      <c r="I2603" s="13" t="s">
        <v>19</v>
      </c>
      <c r="J2603" s="13" t="s">
        <v>13</v>
      </c>
      <c r="K2603" s="13" t="s">
        <v>34</v>
      </c>
      <c r="L2603" s="13" t="s">
        <v>45</v>
      </c>
      <c r="M2603" s="14">
        <v>3</v>
      </c>
      <c r="N2603" s="15">
        <v>49.67</v>
      </c>
      <c r="O2603" s="16">
        <v>0.05</v>
      </c>
      <c r="P2603" s="15">
        <v>21.5</v>
      </c>
      <c r="Q2603" s="15">
        <f t="shared" si="320"/>
        <v>141.55949999999999</v>
      </c>
      <c r="R2603" s="15">
        <f t="shared" si="321"/>
        <v>64.5</v>
      </c>
      <c r="S2603" s="15">
        <f t="shared" si="322"/>
        <v>77.059499999999986</v>
      </c>
      <c r="T2603" s="17">
        <f t="shared" si="323"/>
        <v>0.54436120500566898</v>
      </c>
      <c r="U2603" s="18">
        <v>1</v>
      </c>
    </row>
    <row r="2604" spans="1:21" ht="15.6" x14ac:dyDescent="0.3">
      <c r="A2604" s="2">
        <v>5002</v>
      </c>
      <c r="B2604" s="3">
        <v>46371</v>
      </c>
      <c r="C2604" s="4">
        <f t="shared" si="324"/>
        <v>2026</v>
      </c>
      <c r="D2604" s="5">
        <f t="shared" si="325"/>
        <v>4</v>
      </c>
      <c r="E2604" s="4">
        <f t="shared" si="326"/>
        <v>12</v>
      </c>
      <c r="F2604" s="3" t="str">
        <f t="shared" si="327"/>
        <v>Dec</v>
      </c>
      <c r="G2604" s="4" t="s">
        <v>6</v>
      </c>
      <c r="H2604" s="4" t="s">
        <v>49</v>
      </c>
      <c r="I2604" s="4" t="s">
        <v>8</v>
      </c>
      <c r="J2604" s="4" t="s">
        <v>16</v>
      </c>
      <c r="K2604" s="4" t="s">
        <v>9</v>
      </c>
      <c r="L2604" s="4" t="s">
        <v>10</v>
      </c>
      <c r="M2604" s="6">
        <v>4</v>
      </c>
      <c r="N2604" s="7">
        <v>94.3</v>
      </c>
      <c r="O2604" s="8">
        <v>0.1</v>
      </c>
      <c r="P2604" s="7">
        <v>44.36</v>
      </c>
      <c r="Q2604" s="7">
        <f t="shared" si="320"/>
        <v>339.48</v>
      </c>
      <c r="R2604" s="7">
        <f t="shared" si="321"/>
        <v>177.44</v>
      </c>
      <c r="S2604" s="7">
        <f t="shared" si="322"/>
        <v>162.04000000000002</v>
      </c>
      <c r="T2604" s="9">
        <f t="shared" si="323"/>
        <v>0.47731825144338402</v>
      </c>
      <c r="U2604" s="10">
        <v>1</v>
      </c>
    </row>
    <row r="2605" spans="1:21" ht="15.6" x14ac:dyDescent="0.3">
      <c r="A2605" s="11">
        <v>2896</v>
      </c>
      <c r="B2605" s="12">
        <v>46372</v>
      </c>
      <c r="C2605" s="4">
        <f t="shared" si="324"/>
        <v>2026</v>
      </c>
      <c r="D2605" s="5">
        <f t="shared" si="325"/>
        <v>4</v>
      </c>
      <c r="E2605" s="4">
        <f t="shared" si="326"/>
        <v>12</v>
      </c>
      <c r="F2605" s="3" t="str">
        <f t="shared" si="327"/>
        <v>Dec</v>
      </c>
      <c r="G2605" s="13" t="s">
        <v>6</v>
      </c>
      <c r="H2605" s="13" t="s">
        <v>43</v>
      </c>
      <c r="I2605" s="13" t="s">
        <v>19</v>
      </c>
      <c r="J2605" s="13" t="s">
        <v>16</v>
      </c>
      <c r="K2605" s="13" t="s">
        <v>34</v>
      </c>
      <c r="L2605" s="13" t="s">
        <v>42</v>
      </c>
      <c r="M2605" s="14">
        <v>2</v>
      </c>
      <c r="N2605" s="15">
        <v>36.020000000000003</v>
      </c>
      <c r="O2605" s="16">
        <v>0.1</v>
      </c>
      <c r="P2605" s="15">
        <v>13.59</v>
      </c>
      <c r="Q2605" s="15">
        <f t="shared" si="320"/>
        <v>64.836000000000013</v>
      </c>
      <c r="R2605" s="15">
        <f t="shared" si="321"/>
        <v>27.18</v>
      </c>
      <c r="S2605" s="15">
        <f t="shared" si="322"/>
        <v>37.656000000000013</v>
      </c>
      <c r="T2605" s="17">
        <f t="shared" si="323"/>
        <v>0.58078845086063302</v>
      </c>
      <c r="U2605" s="18">
        <v>1</v>
      </c>
    </row>
    <row r="2606" spans="1:21" ht="15.6" x14ac:dyDescent="0.3">
      <c r="A2606" s="2">
        <v>3334</v>
      </c>
      <c r="B2606" s="3">
        <v>46372</v>
      </c>
      <c r="C2606" s="4">
        <f t="shared" si="324"/>
        <v>2026</v>
      </c>
      <c r="D2606" s="5">
        <f t="shared" si="325"/>
        <v>4</v>
      </c>
      <c r="E2606" s="4">
        <f t="shared" si="326"/>
        <v>12</v>
      </c>
      <c r="F2606" s="3" t="str">
        <f t="shared" si="327"/>
        <v>Dec</v>
      </c>
      <c r="G2606" s="4" t="s">
        <v>6</v>
      </c>
      <c r="H2606" s="4" t="s">
        <v>49</v>
      </c>
      <c r="I2606" s="4" t="s">
        <v>2</v>
      </c>
      <c r="J2606" s="4" t="s">
        <v>3</v>
      </c>
      <c r="K2606" s="4" t="s">
        <v>9</v>
      </c>
      <c r="L2606" s="4" t="s">
        <v>37</v>
      </c>
      <c r="M2606" s="6">
        <v>1</v>
      </c>
      <c r="N2606" s="7">
        <v>154.12</v>
      </c>
      <c r="O2606" s="8">
        <v>0</v>
      </c>
      <c r="P2606" s="7">
        <v>77.45</v>
      </c>
      <c r="Q2606" s="7">
        <f t="shared" si="320"/>
        <v>154.12</v>
      </c>
      <c r="R2606" s="7">
        <f t="shared" si="321"/>
        <v>77.45</v>
      </c>
      <c r="S2606" s="7">
        <f t="shared" si="322"/>
        <v>76.67</v>
      </c>
      <c r="T2606" s="9">
        <f t="shared" si="323"/>
        <v>0.49746950428237735</v>
      </c>
      <c r="U2606" s="10">
        <v>1</v>
      </c>
    </row>
    <row r="2607" spans="1:21" ht="15.6" x14ac:dyDescent="0.3">
      <c r="A2607" s="11">
        <v>3469</v>
      </c>
      <c r="B2607" s="12">
        <v>46372</v>
      </c>
      <c r="C2607" s="4">
        <f t="shared" si="324"/>
        <v>2026</v>
      </c>
      <c r="D2607" s="5">
        <f t="shared" si="325"/>
        <v>4</v>
      </c>
      <c r="E2607" s="4">
        <f t="shared" si="326"/>
        <v>12</v>
      </c>
      <c r="F2607" s="3" t="str">
        <f t="shared" si="327"/>
        <v>Dec</v>
      </c>
      <c r="G2607" s="13" t="s">
        <v>0</v>
      </c>
      <c r="H2607" s="13" t="s">
        <v>36</v>
      </c>
      <c r="I2607" s="13" t="s">
        <v>2</v>
      </c>
      <c r="J2607" s="13" t="s">
        <v>3</v>
      </c>
      <c r="K2607" s="13" t="s">
        <v>9</v>
      </c>
      <c r="L2607" s="13" t="s">
        <v>37</v>
      </c>
      <c r="M2607" s="14">
        <v>1</v>
      </c>
      <c r="N2607" s="15">
        <v>150.88</v>
      </c>
      <c r="O2607" s="16">
        <v>0.05</v>
      </c>
      <c r="P2607" s="15">
        <v>81.02</v>
      </c>
      <c r="Q2607" s="15">
        <f t="shared" si="320"/>
        <v>143.33599999999998</v>
      </c>
      <c r="R2607" s="15">
        <f t="shared" si="321"/>
        <v>81.02</v>
      </c>
      <c r="S2607" s="15">
        <f t="shared" si="322"/>
        <v>62.315999999999988</v>
      </c>
      <c r="T2607" s="17">
        <f t="shared" si="323"/>
        <v>0.43475470223809787</v>
      </c>
      <c r="U2607" s="18">
        <v>1</v>
      </c>
    </row>
    <row r="2608" spans="1:21" ht="15.6" x14ac:dyDescent="0.3">
      <c r="A2608" s="2">
        <v>569</v>
      </c>
      <c r="B2608" s="3">
        <v>46373</v>
      </c>
      <c r="C2608" s="4">
        <f t="shared" si="324"/>
        <v>2026</v>
      </c>
      <c r="D2608" s="5">
        <f t="shared" si="325"/>
        <v>4</v>
      </c>
      <c r="E2608" s="4">
        <f t="shared" si="326"/>
        <v>12</v>
      </c>
      <c r="F2608" s="3" t="str">
        <f t="shared" si="327"/>
        <v>Dec</v>
      </c>
      <c r="G2608" s="4" t="s">
        <v>11</v>
      </c>
      <c r="H2608" s="4" t="s">
        <v>12</v>
      </c>
      <c r="I2608" s="4" t="s">
        <v>28</v>
      </c>
      <c r="J2608" s="4" t="s">
        <v>13</v>
      </c>
      <c r="K2608" s="4" t="s">
        <v>4</v>
      </c>
      <c r="L2608" s="4" t="s">
        <v>26</v>
      </c>
      <c r="M2608" s="6">
        <v>2</v>
      </c>
      <c r="N2608" s="7">
        <v>40.479999999999997</v>
      </c>
      <c r="O2608" s="8">
        <v>0</v>
      </c>
      <c r="P2608" s="7">
        <v>16.23</v>
      </c>
      <c r="Q2608" s="7">
        <f t="shared" si="320"/>
        <v>80.959999999999994</v>
      </c>
      <c r="R2608" s="7">
        <f t="shared" si="321"/>
        <v>32.46</v>
      </c>
      <c r="S2608" s="7">
        <f t="shared" si="322"/>
        <v>48.499999999999993</v>
      </c>
      <c r="T2608" s="9">
        <f t="shared" si="323"/>
        <v>0.5990612648221344</v>
      </c>
      <c r="U2608" s="10">
        <v>1</v>
      </c>
    </row>
    <row r="2609" spans="1:21" ht="15.6" x14ac:dyDescent="0.3">
      <c r="A2609" s="11">
        <v>2404</v>
      </c>
      <c r="B2609" s="12">
        <v>46373</v>
      </c>
      <c r="C2609" s="4">
        <f t="shared" si="324"/>
        <v>2026</v>
      </c>
      <c r="D2609" s="5">
        <f t="shared" si="325"/>
        <v>4</v>
      </c>
      <c r="E2609" s="4">
        <f t="shared" si="326"/>
        <v>12</v>
      </c>
      <c r="F2609" s="3" t="str">
        <f t="shared" si="327"/>
        <v>Dec</v>
      </c>
      <c r="G2609" s="13" t="s">
        <v>11</v>
      </c>
      <c r="H2609" s="13" t="s">
        <v>39</v>
      </c>
      <c r="I2609" s="13" t="s">
        <v>28</v>
      </c>
      <c r="J2609" s="13" t="s">
        <v>16</v>
      </c>
      <c r="K2609" s="13" t="s">
        <v>14</v>
      </c>
      <c r="L2609" s="13" t="s">
        <v>48</v>
      </c>
      <c r="M2609" s="14">
        <v>3</v>
      </c>
      <c r="N2609" s="15">
        <v>163.34</v>
      </c>
      <c r="O2609" s="16">
        <v>0.1</v>
      </c>
      <c r="P2609" s="15">
        <v>88.53</v>
      </c>
      <c r="Q2609" s="15">
        <f t="shared" si="320"/>
        <v>441.01799999999997</v>
      </c>
      <c r="R2609" s="15">
        <f t="shared" si="321"/>
        <v>265.59000000000003</v>
      </c>
      <c r="S2609" s="15">
        <f t="shared" si="322"/>
        <v>175.42799999999994</v>
      </c>
      <c r="T2609" s="17">
        <f t="shared" si="323"/>
        <v>0.39777968246194023</v>
      </c>
      <c r="U2609" s="18">
        <v>1</v>
      </c>
    </row>
    <row r="2610" spans="1:21" ht="15.6" x14ac:dyDescent="0.3">
      <c r="A2610" s="2">
        <v>4682</v>
      </c>
      <c r="B2610" s="3">
        <v>46373</v>
      </c>
      <c r="C2610" s="4">
        <f t="shared" si="324"/>
        <v>2026</v>
      </c>
      <c r="D2610" s="5">
        <f t="shared" si="325"/>
        <v>4</v>
      </c>
      <c r="E2610" s="4">
        <f t="shared" si="326"/>
        <v>12</v>
      </c>
      <c r="F2610" s="3" t="str">
        <f t="shared" si="327"/>
        <v>Dec</v>
      </c>
      <c r="G2610" s="4" t="s">
        <v>20</v>
      </c>
      <c r="H2610" s="4" t="s">
        <v>21</v>
      </c>
      <c r="I2610" s="4" t="s">
        <v>19</v>
      </c>
      <c r="J2610" s="4" t="s">
        <v>13</v>
      </c>
      <c r="K2610" s="4" t="s">
        <v>34</v>
      </c>
      <c r="L2610" s="4" t="s">
        <v>35</v>
      </c>
      <c r="M2610" s="6">
        <v>2</v>
      </c>
      <c r="N2610" s="7">
        <v>40.89</v>
      </c>
      <c r="O2610" s="8">
        <v>0</v>
      </c>
      <c r="P2610" s="7">
        <v>14.95</v>
      </c>
      <c r="Q2610" s="7">
        <f t="shared" si="320"/>
        <v>81.78</v>
      </c>
      <c r="R2610" s="7">
        <f t="shared" si="321"/>
        <v>29.9</v>
      </c>
      <c r="S2610" s="7">
        <f t="shared" si="322"/>
        <v>51.88</v>
      </c>
      <c r="T2610" s="9">
        <f t="shared" si="323"/>
        <v>0.63438493519197847</v>
      </c>
      <c r="U2610" s="10">
        <v>1</v>
      </c>
    </row>
    <row r="2611" spans="1:21" ht="15.6" x14ac:dyDescent="0.3">
      <c r="A2611" s="11">
        <v>4888</v>
      </c>
      <c r="B2611" s="12">
        <v>46373</v>
      </c>
      <c r="C2611" s="4">
        <f t="shared" si="324"/>
        <v>2026</v>
      </c>
      <c r="D2611" s="5">
        <f t="shared" si="325"/>
        <v>4</v>
      </c>
      <c r="E2611" s="4">
        <f t="shared" si="326"/>
        <v>12</v>
      </c>
      <c r="F2611" s="3" t="str">
        <f t="shared" si="327"/>
        <v>Dec</v>
      </c>
      <c r="G2611" s="13" t="s">
        <v>11</v>
      </c>
      <c r="H2611" s="13" t="s">
        <v>12</v>
      </c>
      <c r="I2611" s="13" t="s">
        <v>28</v>
      </c>
      <c r="J2611" s="13" t="s">
        <v>13</v>
      </c>
      <c r="K2611" s="13" t="s">
        <v>34</v>
      </c>
      <c r="L2611" s="13" t="s">
        <v>35</v>
      </c>
      <c r="M2611" s="14">
        <v>1</v>
      </c>
      <c r="N2611" s="15">
        <v>40.159999999999997</v>
      </c>
      <c r="O2611" s="16">
        <v>0.15</v>
      </c>
      <c r="P2611" s="15">
        <v>14.46</v>
      </c>
      <c r="Q2611" s="15">
        <f t="shared" si="320"/>
        <v>34.135999999999996</v>
      </c>
      <c r="R2611" s="15">
        <f t="shared" si="321"/>
        <v>14.46</v>
      </c>
      <c r="S2611" s="15">
        <f t="shared" si="322"/>
        <v>19.675999999999995</v>
      </c>
      <c r="T2611" s="17">
        <f t="shared" si="323"/>
        <v>0.576400281228029</v>
      </c>
      <c r="U2611" s="18">
        <v>1</v>
      </c>
    </row>
    <row r="2612" spans="1:21" ht="15.6" x14ac:dyDescent="0.3">
      <c r="A2612" s="2">
        <v>4923</v>
      </c>
      <c r="B2612" s="3">
        <v>46373</v>
      </c>
      <c r="C2612" s="4">
        <f t="shared" si="324"/>
        <v>2026</v>
      </c>
      <c r="D2612" s="5">
        <f t="shared" si="325"/>
        <v>4</v>
      </c>
      <c r="E2612" s="4">
        <f t="shared" si="326"/>
        <v>12</v>
      </c>
      <c r="F2612" s="3" t="str">
        <f t="shared" si="327"/>
        <v>Dec</v>
      </c>
      <c r="G2612" s="4" t="s">
        <v>20</v>
      </c>
      <c r="H2612" s="4" t="s">
        <v>47</v>
      </c>
      <c r="I2612" s="4" t="s">
        <v>2</v>
      </c>
      <c r="J2612" s="4" t="s">
        <v>13</v>
      </c>
      <c r="K2612" s="4" t="s">
        <v>23</v>
      </c>
      <c r="L2612" s="4" t="s">
        <v>40</v>
      </c>
      <c r="M2612" s="6">
        <v>2</v>
      </c>
      <c r="N2612" s="7">
        <v>79.86</v>
      </c>
      <c r="O2612" s="8">
        <v>0</v>
      </c>
      <c r="P2612" s="7">
        <v>39.049999999999997</v>
      </c>
      <c r="Q2612" s="7">
        <f t="shared" si="320"/>
        <v>159.72</v>
      </c>
      <c r="R2612" s="7">
        <f t="shared" si="321"/>
        <v>78.099999999999994</v>
      </c>
      <c r="S2612" s="7">
        <f t="shared" si="322"/>
        <v>81.62</v>
      </c>
      <c r="T2612" s="9">
        <f t="shared" si="323"/>
        <v>0.51101928374655647</v>
      </c>
      <c r="U2612" s="10">
        <v>1</v>
      </c>
    </row>
    <row r="2613" spans="1:21" ht="15.6" x14ac:dyDescent="0.3">
      <c r="A2613" s="11">
        <v>131</v>
      </c>
      <c r="B2613" s="12">
        <v>46374</v>
      </c>
      <c r="C2613" s="4">
        <f t="shared" si="324"/>
        <v>2026</v>
      </c>
      <c r="D2613" s="5">
        <f t="shared" si="325"/>
        <v>4</v>
      </c>
      <c r="E2613" s="4">
        <f t="shared" si="326"/>
        <v>12</v>
      </c>
      <c r="F2613" s="3" t="str">
        <f t="shared" si="327"/>
        <v>Dec</v>
      </c>
      <c r="G2613" s="13" t="s">
        <v>6</v>
      </c>
      <c r="H2613" s="13" t="s">
        <v>41</v>
      </c>
      <c r="I2613" s="13" t="s">
        <v>28</v>
      </c>
      <c r="J2613" s="13" t="s">
        <v>3</v>
      </c>
      <c r="K2613" s="13" t="s">
        <v>23</v>
      </c>
      <c r="L2613" s="13" t="s">
        <v>51</v>
      </c>
      <c r="M2613" s="14">
        <v>2</v>
      </c>
      <c r="N2613" s="15">
        <v>123.42</v>
      </c>
      <c r="O2613" s="16">
        <v>0.1</v>
      </c>
      <c r="P2613" s="15">
        <v>60.03</v>
      </c>
      <c r="Q2613" s="15">
        <f t="shared" si="320"/>
        <v>222.15600000000001</v>
      </c>
      <c r="R2613" s="15">
        <f t="shared" si="321"/>
        <v>120.06</v>
      </c>
      <c r="S2613" s="15">
        <f t="shared" si="322"/>
        <v>102.096</v>
      </c>
      <c r="T2613" s="17">
        <f t="shared" si="323"/>
        <v>0.45956895154756117</v>
      </c>
      <c r="U2613" s="18">
        <v>1</v>
      </c>
    </row>
    <row r="2614" spans="1:21" ht="15.6" x14ac:dyDescent="0.3">
      <c r="A2614" s="2">
        <v>349</v>
      </c>
      <c r="B2614" s="3">
        <v>46374</v>
      </c>
      <c r="C2614" s="4">
        <f t="shared" si="324"/>
        <v>2026</v>
      </c>
      <c r="D2614" s="5">
        <f t="shared" si="325"/>
        <v>4</v>
      </c>
      <c r="E2614" s="4">
        <f t="shared" si="326"/>
        <v>12</v>
      </c>
      <c r="F2614" s="3" t="str">
        <f t="shared" si="327"/>
        <v>Dec</v>
      </c>
      <c r="G2614" s="4" t="s">
        <v>11</v>
      </c>
      <c r="H2614" s="4" t="s">
        <v>12</v>
      </c>
      <c r="I2614" s="4" t="s">
        <v>2</v>
      </c>
      <c r="J2614" s="4" t="s">
        <v>3</v>
      </c>
      <c r="K2614" s="4" t="s">
        <v>14</v>
      </c>
      <c r="L2614" s="4" t="s">
        <v>32</v>
      </c>
      <c r="M2614" s="6">
        <v>1</v>
      </c>
      <c r="N2614" s="7">
        <v>47.61</v>
      </c>
      <c r="O2614" s="8">
        <v>0.05</v>
      </c>
      <c r="P2614" s="7">
        <v>18.18</v>
      </c>
      <c r="Q2614" s="7">
        <f t="shared" si="320"/>
        <v>45.229499999999994</v>
      </c>
      <c r="R2614" s="7">
        <f t="shared" si="321"/>
        <v>18.18</v>
      </c>
      <c r="S2614" s="7">
        <f t="shared" si="322"/>
        <v>27.049499999999995</v>
      </c>
      <c r="T2614" s="9">
        <f t="shared" si="323"/>
        <v>0.59804994527907662</v>
      </c>
      <c r="U2614" s="10">
        <v>1</v>
      </c>
    </row>
    <row r="2615" spans="1:21" ht="15.6" x14ac:dyDescent="0.3">
      <c r="A2615" s="11">
        <v>1131</v>
      </c>
      <c r="B2615" s="12">
        <v>46374</v>
      </c>
      <c r="C2615" s="4">
        <f t="shared" si="324"/>
        <v>2026</v>
      </c>
      <c r="D2615" s="5">
        <f t="shared" si="325"/>
        <v>4</v>
      </c>
      <c r="E2615" s="4">
        <f t="shared" si="326"/>
        <v>12</v>
      </c>
      <c r="F2615" s="3" t="str">
        <f t="shared" si="327"/>
        <v>Dec</v>
      </c>
      <c r="G2615" s="13" t="s">
        <v>20</v>
      </c>
      <c r="H2615" s="13" t="s">
        <v>33</v>
      </c>
      <c r="I2615" s="13" t="s">
        <v>2</v>
      </c>
      <c r="J2615" s="13" t="s">
        <v>3</v>
      </c>
      <c r="K2615" s="13" t="s">
        <v>9</v>
      </c>
      <c r="L2615" s="13" t="s">
        <v>10</v>
      </c>
      <c r="M2615" s="14">
        <v>2</v>
      </c>
      <c r="N2615" s="15">
        <v>93.88</v>
      </c>
      <c r="O2615" s="16">
        <v>0.1</v>
      </c>
      <c r="P2615" s="15">
        <v>45.89</v>
      </c>
      <c r="Q2615" s="15">
        <f t="shared" si="320"/>
        <v>168.98400000000001</v>
      </c>
      <c r="R2615" s="15">
        <f t="shared" si="321"/>
        <v>91.78</v>
      </c>
      <c r="S2615" s="15">
        <f t="shared" si="322"/>
        <v>77.204000000000008</v>
      </c>
      <c r="T2615" s="17">
        <f t="shared" si="323"/>
        <v>0.45687165648818823</v>
      </c>
      <c r="U2615" s="18">
        <v>1</v>
      </c>
    </row>
    <row r="2616" spans="1:21" ht="15.6" x14ac:dyDescent="0.3">
      <c r="A2616" s="2">
        <v>2738</v>
      </c>
      <c r="B2616" s="3">
        <v>46374</v>
      </c>
      <c r="C2616" s="4">
        <f t="shared" si="324"/>
        <v>2026</v>
      </c>
      <c r="D2616" s="5">
        <f t="shared" si="325"/>
        <v>4</v>
      </c>
      <c r="E2616" s="4">
        <f t="shared" si="326"/>
        <v>12</v>
      </c>
      <c r="F2616" s="3" t="str">
        <f t="shared" si="327"/>
        <v>Dec</v>
      </c>
      <c r="G2616" s="4" t="s">
        <v>6</v>
      </c>
      <c r="H2616" s="4" t="s">
        <v>41</v>
      </c>
      <c r="I2616" s="4" t="s">
        <v>2</v>
      </c>
      <c r="J2616" s="4" t="s">
        <v>13</v>
      </c>
      <c r="K2616" s="4" t="s">
        <v>9</v>
      </c>
      <c r="L2616" s="4" t="s">
        <v>17</v>
      </c>
      <c r="M2616" s="6">
        <v>3</v>
      </c>
      <c r="N2616" s="7">
        <v>145.43</v>
      </c>
      <c r="O2616" s="8">
        <v>0.05</v>
      </c>
      <c r="P2616" s="7">
        <v>81.72</v>
      </c>
      <c r="Q2616" s="7">
        <f t="shared" si="320"/>
        <v>414.47550000000001</v>
      </c>
      <c r="R2616" s="7">
        <f t="shared" si="321"/>
        <v>245.16</v>
      </c>
      <c r="S2616" s="7">
        <f t="shared" si="322"/>
        <v>169.31550000000001</v>
      </c>
      <c r="T2616" s="9">
        <f t="shared" si="323"/>
        <v>0.40850544845232106</v>
      </c>
      <c r="U2616" s="10">
        <v>1</v>
      </c>
    </row>
    <row r="2617" spans="1:21" ht="15.6" x14ac:dyDescent="0.3">
      <c r="A2617" s="11">
        <v>4400</v>
      </c>
      <c r="B2617" s="12">
        <v>46374</v>
      </c>
      <c r="C2617" s="4">
        <f t="shared" si="324"/>
        <v>2026</v>
      </c>
      <c r="D2617" s="5">
        <f t="shared" si="325"/>
        <v>4</v>
      </c>
      <c r="E2617" s="4">
        <f t="shared" si="326"/>
        <v>12</v>
      </c>
      <c r="F2617" s="3" t="str">
        <f t="shared" si="327"/>
        <v>Dec</v>
      </c>
      <c r="G2617" s="13" t="s">
        <v>20</v>
      </c>
      <c r="H2617" s="13" t="s">
        <v>21</v>
      </c>
      <c r="I2617" s="13" t="s">
        <v>2</v>
      </c>
      <c r="J2617" s="13" t="s">
        <v>3</v>
      </c>
      <c r="K2617" s="13" t="s">
        <v>14</v>
      </c>
      <c r="L2617" s="13" t="s">
        <v>15</v>
      </c>
      <c r="M2617" s="14">
        <v>2</v>
      </c>
      <c r="N2617" s="15">
        <v>36.89</v>
      </c>
      <c r="O2617" s="16">
        <v>0.1</v>
      </c>
      <c r="P2617" s="15">
        <v>13.74</v>
      </c>
      <c r="Q2617" s="15">
        <f t="shared" si="320"/>
        <v>66.402000000000001</v>
      </c>
      <c r="R2617" s="15">
        <f t="shared" si="321"/>
        <v>27.48</v>
      </c>
      <c r="S2617" s="15">
        <f t="shared" si="322"/>
        <v>38.921999999999997</v>
      </c>
      <c r="T2617" s="17">
        <f t="shared" si="323"/>
        <v>0.58615704346254627</v>
      </c>
      <c r="U2617" s="18">
        <v>1</v>
      </c>
    </row>
    <row r="2618" spans="1:21" ht="15.6" x14ac:dyDescent="0.3">
      <c r="A2618" s="2">
        <v>3122</v>
      </c>
      <c r="B2618" s="3">
        <v>46375</v>
      </c>
      <c r="C2618" s="4">
        <f t="shared" si="324"/>
        <v>2026</v>
      </c>
      <c r="D2618" s="5">
        <f t="shared" si="325"/>
        <v>4</v>
      </c>
      <c r="E2618" s="4">
        <f t="shared" si="326"/>
        <v>12</v>
      </c>
      <c r="F2618" s="3" t="str">
        <f t="shared" si="327"/>
        <v>Dec</v>
      </c>
      <c r="G2618" s="4" t="s">
        <v>0</v>
      </c>
      <c r="H2618" s="4" t="s">
        <v>1</v>
      </c>
      <c r="I2618" s="4" t="s">
        <v>28</v>
      </c>
      <c r="J2618" s="4" t="s">
        <v>3</v>
      </c>
      <c r="K2618" s="4" t="s">
        <v>9</v>
      </c>
      <c r="L2618" s="4" t="s">
        <v>17</v>
      </c>
      <c r="M2618" s="6">
        <v>1</v>
      </c>
      <c r="N2618" s="7">
        <v>145.44</v>
      </c>
      <c r="O2618" s="8">
        <v>0.1</v>
      </c>
      <c r="P2618" s="7">
        <v>80.42</v>
      </c>
      <c r="Q2618" s="7">
        <f t="shared" si="320"/>
        <v>130.89600000000002</v>
      </c>
      <c r="R2618" s="7">
        <f t="shared" si="321"/>
        <v>80.42</v>
      </c>
      <c r="S2618" s="7">
        <f t="shared" si="322"/>
        <v>50.476000000000013</v>
      </c>
      <c r="T2618" s="9">
        <f t="shared" si="323"/>
        <v>0.38561911746730232</v>
      </c>
      <c r="U2618" s="10">
        <v>1</v>
      </c>
    </row>
    <row r="2619" spans="1:21" ht="15.6" x14ac:dyDescent="0.3">
      <c r="A2619" s="11">
        <v>4572</v>
      </c>
      <c r="B2619" s="12">
        <v>46375</v>
      </c>
      <c r="C2619" s="4">
        <f t="shared" si="324"/>
        <v>2026</v>
      </c>
      <c r="D2619" s="5">
        <f t="shared" si="325"/>
        <v>4</v>
      </c>
      <c r="E2619" s="4">
        <f t="shared" si="326"/>
        <v>12</v>
      </c>
      <c r="F2619" s="3" t="str">
        <f t="shared" si="327"/>
        <v>Dec</v>
      </c>
      <c r="G2619" s="13" t="s">
        <v>0</v>
      </c>
      <c r="H2619" s="13" t="s">
        <v>50</v>
      </c>
      <c r="I2619" s="13" t="s">
        <v>2</v>
      </c>
      <c r="J2619" s="13" t="s">
        <v>13</v>
      </c>
      <c r="K2619" s="13" t="s">
        <v>34</v>
      </c>
      <c r="L2619" s="13" t="s">
        <v>45</v>
      </c>
      <c r="M2619" s="14">
        <v>2</v>
      </c>
      <c r="N2619" s="15">
        <v>51.56</v>
      </c>
      <c r="O2619" s="16">
        <v>0</v>
      </c>
      <c r="P2619" s="15">
        <v>21.9</v>
      </c>
      <c r="Q2619" s="15">
        <f t="shared" si="320"/>
        <v>103.12</v>
      </c>
      <c r="R2619" s="15">
        <f t="shared" si="321"/>
        <v>43.8</v>
      </c>
      <c r="S2619" s="15">
        <f t="shared" si="322"/>
        <v>59.320000000000007</v>
      </c>
      <c r="T2619" s="17">
        <f t="shared" si="323"/>
        <v>0.57525213343677273</v>
      </c>
      <c r="U2619" s="18">
        <v>1</v>
      </c>
    </row>
    <row r="2620" spans="1:21" ht="15.6" x14ac:dyDescent="0.3">
      <c r="A2620" s="2">
        <v>4783</v>
      </c>
      <c r="B2620" s="3">
        <v>46375</v>
      </c>
      <c r="C2620" s="4">
        <f t="shared" si="324"/>
        <v>2026</v>
      </c>
      <c r="D2620" s="5">
        <f t="shared" si="325"/>
        <v>4</v>
      </c>
      <c r="E2620" s="4">
        <f t="shared" si="326"/>
        <v>12</v>
      </c>
      <c r="F2620" s="3" t="str">
        <f t="shared" si="327"/>
        <v>Dec</v>
      </c>
      <c r="G2620" s="4" t="s">
        <v>20</v>
      </c>
      <c r="H2620" s="4" t="s">
        <v>31</v>
      </c>
      <c r="I2620" s="4" t="s">
        <v>2</v>
      </c>
      <c r="J2620" s="4" t="s">
        <v>13</v>
      </c>
      <c r="K2620" s="4" t="s">
        <v>23</v>
      </c>
      <c r="L2620" s="4" t="s">
        <v>51</v>
      </c>
      <c r="M2620" s="6">
        <v>2</v>
      </c>
      <c r="N2620" s="7">
        <v>122</v>
      </c>
      <c r="O2620" s="8">
        <v>0.15</v>
      </c>
      <c r="P2620" s="7">
        <v>60.01</v>
      </c>
      <c r="Q2620" s="7">
        <f t="shared" si="320"/>
        <v>207.4</v>
      </c>
      <c r="R2620" s="7">
        <f t="shared" si="321"/>
        <v>120.02</v>
      </c>
      <c r="S2620" s="7">
        <f t="shared" si="322"/>
        <v>87.38000000000001</v>
      </c>
      <c r="T2620" s="9">
        <f t="shared" si="323"/>
        <v>0.4213114754098361</v>
      </c>
      <c r="U2620" s="10">
        <v>1</v>
      </c>
    </row>
    <row r="2621" spans="1:21" ht="15.6" x14ac:dyDescent="0.3">
      <c r="A2621" s="11">
        <v>5055</v>
      </c>
      <c r="B2621" s="12">
        <v>46375</v>
      </c>
      <c r="C2621" s="4">
        <f t="shared" si="324"/>
        <v>2026</v>
      </c>
      <c r="D2621" s="5">
        <f t="shared" si="325"/>
        <v>4</v>
      </c>
      <c r="E2621" s="4">
        <f t="shared" si="326"/>
        <v>12</v>
      </c>
      <c r="F2621" s="3" t="str">
        <f t="shared" si="327"/>
        <v>Dec</v>
      </c>
      <c r="G2621" s="13" t="s">
        <v>11</v>
      </c>
      <c r="H2621" s="13" t="s">
        <v>18</v>
      </c>
      <c r="I2621" s="13" t="s">
        <v>28</v>
      </c>
      <c r="J2621" s="13" t="s">
        <v>13</v>
      </c>
      <c r="K2621" s="13" t="s">
        <v>9</v>
      </c>
      <c r="L2621" s="13" t="s">
        <v>46</v>
      </c>
      <c r="M2621" s="14">
        <v>1</v>
      </c>
      <c r="N2621" s="15">
        <v>71.89</v>
      </c>
      <c r="O2621" s="16">
        <v>0.15</v>
      </c>
      <c r="P2621" s="15">
        <v>32.409999999999997</v>
      </c>
      <c r="Q2621" s="15">
        <f t="shared" si="320"/>
        <v>61.106499999999997</v>
      </c>
      <c r="R2621" s="15">
        <f t="shared" si="321"/>
        <v>32.409999999999997</v>
      </c>
      <c r="S2621" s="15">
        <f t="shared" si="322"/>
        <v>28.6965</v>
      </c>
      <c r="T2621" s="17">
        <f t="shared" si="323"/>
        <v>0.46961452545964832</v>
      </c>
      <c r="U2621" s="18">
        <v>1</v>
      </c>
    </row>
    <row r="2622" spans="1:21" ht="15.6" x14ac:dyDescent="0.3">
      <c r="A2622" s="2">
        <v>5100</v>
      </c>
      <c r="B2622" s="3">
        <v>46375</v>
      </c>
      <c r="C2622" s="4">
        <f t="shared" si="324"/>
        <v>2026</v>
      </c>
      <c r="D2622" s="5">
        <f t="shared" si="325"/>
        <v>4</v>
      </c>
      <c r="E2622" s="4">
        <f t="shared" si="326"/>
        <v>12</v>
      </c>
      <c r="F2622" s="3" t="str">
        <f t="shared" si="327"/>
        <v>Dec</v>
      </c>
      <c r="G2622" s="4" t="s">
        <v>11</v>
      </c>
      <c r="H2622" s="4" t="s">
        <v>25</v>
      </c>
      <c r="I2622" s="4" t="s">
        <v>2</v>
      </c>
      <c r="J2622" s="4" t="s">
        <v>3</v>
      </c>
      <c r="K2622" s="4" t="s">
        <v>9</v>
      </c>
      <c r="L2622" s="4" t="s">
        <v>46</v>
      </c>
      <c r="M2622" s="6">
        <v>2</v>
      </c>
      <c r="N2622" s="7">
        <v>70.59</v>
      </c>
      <c r="O2622" s="8">
        <v>0.15</v>
      </c>
      <c r="P2622" s="7">
        <v>31.56</v>
      </c>
      <c r="Q2622" s="7">
        <f t="shared" si="320"/>
        <v>120.003</v>
      </c>
      <c r="R2622" s="7">
        <f t="shared" si="321"/>
        <v>63.12</v>
      </c>
      <c r="S2622" s="7">
        <f t="shared" si="322"/>
        <v>56.883000000000003</v>
      </c>
      <c r="T2622" s="9">
        <f t="shared" si="323"/>
        <v>0.47401314967125824</v>
      </c>
      <c r="U2622" s="10">
        <v>1</v>
      </c>
    </row>
    <row r="2623" spans="1:21" ht="15.6" x14ac:dyDescent="0.3">
      <c r="A2623" s="11">
        <v>488</v>
      </c>
      <c r="B2623" s="12">
        <v>46376</v>
      </c>
      <c r="C2623" s="4">
        <f t="shared" si="324"/>
        <v>2026</v>
      </c>
      <c r="D2623" s="5">
        <f t="shared" si="325"/>
        <v>4</v>
      </c>
      <c r="E2623" s="4">
        <f t="shared" si="326"/>
        <v>12</v>
      </c>
      <c r="F2623" s="3" t="str">
        <f t="shared" si="327"/>
        <v>Dec</v>
      </c>
      <c r="G2623" s="13" t="s">
        <v>20</v>
      </c>
      <c r="H2623" s="13" t="s">
        <v>31</v>
      </c>
      <c r="I2623" s="13" t="s">
        <v>2</v>
      </c>
      <c r="J2623" s="13" t="s">
        <v>3</v>
      </c>
      <c r="K2623" s="13" t="s">
        <v>9</v>
      </c>
      <c r="L2623" s="13" t="s">
        <v>17</v>
      </c>
      <c r="M2623" s="14">
        <v>4</v>
      </c>
      <c r="N2623" s="15">
        <v>141.91</v>
      </c>
      <c r="O2623" s="16">
        <v>0.05</v>
      </c>
      <c r="P2623" s="15">
        <v>80.260000000000005</v>
      </c>
      <c r="Q2623" s="15">
        <f t="shared" si="320"/>
        <v>539.25799999999992</v>
      </c>
      <c r="R2623" s="15">
        <f t="shared" si="321"/>
        <v>321.04000000000002</v>
      </c>
      <c r="S2623" s="15">
        <f t="shared" si="322"/>
        <v>218.2179999999999</v>
      </c>
      <c r="T2623" s="17">
        <f t="shared" si="323"/>
        <v>0.40466344495584661</v>
      </c>
      <c r="U2623" s="18">
        <v>1</v>
      </c>
    </row>
    <row r="2624" spans="1:21" ht="15.6" x14ac:dyDescent="0.3">
      <c r="A2624" s="2">
        <v>710</v>
      </c>
      <c r="B2624" s="3">
        <v>46376</v>
      </c>
      <c r="C2624" s="4">
        <f t="shared" si="324"/>
        <v>2026</v>
      </c>
      <c r="D2624" s="5">
        <f t="shared" si="325"/>
        <v>4</v>
      </c>
      <c r="E2624" s="4">
        <f t="shared" si="326"/>
        <v>12</v>
      </c>
      <c r="F2624" s="3" t="str">
        <f t="shared" si="327"/>
        <v>Dec</v>
      </c>
      <c r="G2624" s="4" t="s">
        <v>6</v>
      </c>
      <c r="H2624" s="4" t="s">
        <v>27</v>
      </c>
      <c r="I2624" s="4" t="s">
        <v>8</v>
      </c>
      <c r="J2624" s="4" t="s">
        <v>16</v>
      </c>
      <c r="K2624" s="4" t="s">
        <v>9</v>
      </c>
      <c r="L2624" s="4" t="s">
        <v>17</v>
      </c>
      <c r="M2624" s="6">
        <v>3</v>
      </c>
      <c r="N2624" s="7">
        <v>140.4</v>
      </c>
      <c r="O2624" s="8">
        <v>0.2</v>
      </c>
      <c r="P2624" s="7">
        <v>81.760000000000005</v>
      </c>
      <c r="Q2624" s="7">
        <f t="shared" si="320"/>
        <v>336.96000000000004</v>
      </c>
      <c r="R2624" s="7">
        <f t="shared" si="321"/>
        <v>245.28000000000003</v>
      </c>
      <c r="S2624" s="7">
        <f t="shared" si="322"/>
        <v>91.68</v>
      </c>
      <c r="T2624" s="9">
        <f t="shared" si="323"/>
        <v>0.27207977207977208</v>
      </c>
      <c r="U2624" s="10">
        <v>1</v>
      </c>
    </row>
    <row r="2625" spans="1:21" ht="15.6" x14ac:dyDescent="0.3">
      <c r="A2625" s="11">
        <v>1009</v>
      </c>
      <c r="B2625" s="12">
        <v>46376</v>
      </c>
      <c r="C2625" s="4">
        <f t="shared" si="324"/>
        <v>2026</v>
      </c>
      <c r="D2625" s="5">
        <f t="shared" si="325"/>
        <v>4</v>
      </c>
      <c r="E2625" s="4">
        <f t="shared" si="326"/>
        <v>12</v>
      </c>
      <c r="F2625" s="3" t="str">
        <f t="shared" si="327"/>
        <v>Dec</v>
      </c>
      <c r="G2625" s="13" t="s">
        <v>20</v>
      </c>
      <c r="H2625" s="13" t="s">
        <v>47</v>
      </c>
      <c r="I2625" s="13" t="s">
        <v>28</v>
      </c>
      <c r="J2625" s="13" t="s">
        <v>3</v>
      </c>
      <c r="K2625" s="13" t="s">
        <v>9</v>
      </c>
      <c r="L2625" s="13" t="s">
        <v>46</v>
      </c>
      <c r="M2625" s="14">
        <v>2</v>
      </c>
      <c r="N2625" s="15">
        <v>72.349999999999994</v>
      </c>
      <c r="O2625" s="16">
        <v>0.15</v>
      </c>
      <c r="P2625" s="15">
        <v>32.44</v>
      </c>
      <c r="Q2625" s="15">
        <f t="shared" si="320"/>
        <v>122.99499999999999</v>
      </c>
      <c r="R2625" s="15">
        <f t="shared" si="321"/>
        <v>64.88</v>
      </c>
      <c r="S2625" s="15">
        <f t="shared" si="322"/>
        <v>58.114999999999995</v>
      </c>
      <c r="T2625" s="17">
        <f t="shared" si="323"/>
        <v>0.47249888206837676</v>
      </c>
      <c r="U2625" s="18">
        <v>1</v>
      </c>
    </row>
    <row r="2626" spans="1:21" ht="15.6" x14ac:dyDescent="0.3">
      <c r="A2626" s="2">
        <v>1231</v>
      </c>
      <c r="B2626" s="3">
        <v>46376</v>
      </c>
      <c r="C2626" s="4">
        <f t="shared" si="324"/>
        <v>2026</v>
      </c>
      <c r="D2626" s="5">
        <f t="shared" si="325"/>
        <v>4</v>
      </c>
      <c r="E2626" s="4">
        <f t="shared" si="326"/>
        <v>12</v>
      </c>
      <c r="F2626" s="3" t="str">
        <f t="shared" si="327"/>
        <v>Dec</v>
      </c>
      <c r="G2626" s="4" t="s">
        <v>20</v>
      </c>
      <c r="H2626" s="4" t="s">
        <v>33</v>
      </c>
      <c r="I2626" s="4" t="s">
        <v>2</v>
      </c>
      <c r="J2626" s="4" t="s">
        <v>13</v>
      </c>
      <c r="K2626" s="4" t="s">
        <v>23</v>
      </c>
      <c r="L2626" s="4" t="s">
        <v>51</v>
      </c>
      <c r="M2626" s="6">
        <v>4</v>
      </c>
      <c r="N2626" s="7">
        <v>120.8</v>
      </c>
      <c r="O2626" s="8">
        <v>0.1</v>
      </c>
      <c r="P2626" s="7">
        <v>59.93</v>
      </c>
      <c r="Q2626" s="7">
        <f t="shared" ref="Q2626:Q2689" si="328">M2626*N2626*(1-O2626)</f>
        <v>434.88</v>
      </c>
      <c r="R2626" s="7">
        <f t="shared" ref="R2626:R2689" si="329">M2626*P2626</f>
        <v>239.72</v>
      </c>
      <c r="S2626" s="7">
        <f t="shared" ref="S2626:S2689" si="330">Q2626-R2626</f>
        <v>195.16</v>
      </c>
      <c r="T2626" s="9">
        <f t="shared" ref="T2626:T2689" si="331">IFERROR(S2626/Q2626,0)</f>
        <v>0.44876747608535689</v>
      </c>
      <c r="U2626" s="10">
        <v>1</v>
      </c>
    </row>
    <row r="2627" spans="1:21" ht="15.6" x14ac:dyDescent="0.3">
      <c r="A2627" s="11">
        <v>1445</v>
      </c>
      <c r="B2627" s="12">
        <v>46376</v>
      </c>
      <c r="C2627" s="4">
        <f t="shared" ref="C2627:C2690" si="332">YEAR(B2627)</f>
        <v>2026</v>
      </c>
      <c r="D2627" s="5">
        <f t="shared" ref="D2627:D2690" si="333">ROUNDUP(MONTH(B2627)/3,0)</f>
        <v>4</v>
      </c>
      <c r="E2627" s="4">
        <f t="shared" ref="E2627:E2690" si="334">MONTH(B2627)</f>
        <v>12</v>
      </c>
      <c r="F2627" s="3" t="str">
        <f t="shared" ref="F2627:F2690" si="335">TEXT(B2627,"MMM")</f>
        <v>Dec</v>
      </c>
      <c r="G2627" s="13" t="s">
        <v>20</v>
      </c>
      <c r="H2627" s="13" t="s">
        <v>31</v>
      </c>
      <c r="I2627" s="13" t="s">
        <v>2</v>
      </c>
      <c r="J2627" s="13" t="s">
        <v>13</v>
      </c>
      <c r="K2627" s="13" t="s">
        <v>9</v>
      </c>
      <c r="L2627" s="13" t="s">
        <v>46</v>
      </c>
      <c r="M2627" s="14">
        <v>1</v>
      </c>
      <c r="N2627" s="15">
        <v>71.23</v>
      </c>
      <c r="O2627" s="16">
        <v>0</v>
      </c>
      <c r="P2627" s="15">
        <v>31.63</v>
      </c>
      <c r="Q2627" s="15">
        <f t="shared" si="328"/>
        <v>71.23</v>
      </c>
      <c r="R2627" s="15">
        <f t="shared" si="329"/>
        <v>31.63</v>
      </c>
      <c r="S2627" s="15">
        <f t="shared" si="330"/>
        <v>39.600000000000009</v>
      </c>
      <c r="T2627" s="17">
        <f t="shared" si="331"/>
        <v>0.55594552856942303</v>
      </c>
      <c r="U2627" s="18">
        <v>1</v>
      </c>
    </row>
    <row r="2628" spans="1:21" ht="15.6" x14ac:dyDescent="0.3">
      <c r="A2628" s="2">
        <v>2842</v>
      </c>
      <c r="B2628" s="3">
        <v>46376</v>
      </c>
      <c r="C2628" s="4">
        <f t="shared" si="332"/>
        <v>2026</v>
      </c>
      <c r="D2628" s="5">
        <f t="shared" si="333"/>
        <v>4</v>
      </c>
      <c r="E2628" s="4">
        <f t="shared" si="334"/>
        <v>12</v>
      </c>
      <c r="F2628" s="3" t="str">
        <f t="shared" si="335"/>
        <v>Dec</v>
      </c>
      <c r="G2628" s="4" t="s">
        <v>11</v>
      </c>
      <c r="H2628" s="4" t="s">
        <v>39</v>
      </c>
      <c r="I2628" s="4" t="s">
        <v>8</v>
      </c>
      <c r="J2628" s="4" t="s">
        <v>16</v>
      </c>
      <c r="K2628" s="4" t="s">
        <v>4</v>
      </c>
      <c r="L2628" s="4" t="s">
        <v>22</v>
      </c>
      <c r="M2628" s="6">
        <v>5</v>
      </c>
      <c r="N2628" s="7">
        <v>51.02</v>
      </c>
      <c r="O2628" s="8">
        <v>0.05</v>
      </c>
      <c r="P2628" s="7">
        <v>22.56</v>
      </c>
      <c r="Q2628" s="7">
        <f t="shared" si="328"/>
        <v>242.345</v>
      </c>
      <c r="R2628" s="7">
        <f t="shared" si="329"/>
        <v>112.8</v>
      </c>
      <c r="S2628" s="7">
        <f t="shared" si="330"/>
        <v>129.54500000000002</v>
      </c>
      <c r="T2628" s="9">
        <f t="shared" si="331"/>
        <v>0.5345478553302111</v>
      </c>
      <c r="U2628" s="10">
        <v>1</v>
      </c>
    </row>
    <row r="2629" spans="1:21" ht="15.6" x14ac:dyDescent="0.3">
      <c r="A2629" s="11">
        <v>3783</v>
      </c>
      <c r="B2629" s="12">
        <v>46376</v>
      </c>
      <c r="C2629" s="4">
        <f t="shared" si="332"/>
        <v>2026</v>
      </c>
      <c r="D2629" s="5">
        <f t="shared" si="333"/>
        <v>4</v>
      </c>
      <c r="E2629" s="4">
        <f t="shared" si="334"/>
        <v>12</v>
      </c>
      <c r="F2629" s="3" t="str">
        <f t="shared" si="335"/>
        <v>Dec</v>
      </c>
      <c r="G2629" s="13" t="s">
        <v>11</v>
      </c>
      <c r="H2629" s="13" t="s">
        <v>12</v>
      </c>
      <c r="I2629" s="13" t="s">
        <v>28</v>
      </c>
      <c r="J2629" s="13" t="s">
        <v>13</v>
      </c>
      <c r="K2629" s="13" t="s">
        <v>14</v>
      </c>
      <c r="L2629" s="13" t="s">
        <v>44</v>
      </c>
      <c r="M2629" s="14">
        <v>1</v>
      </c>
      <c r="N2629" s="15">
        <v>130.52000000000001</v>
      </c>
      <c r="O2629" s="16">
        <v>0.1</v>
      </c>
      <c r="P2629" s="15">
        <v>66.09</v>
      </c>
      <c r="Q2629" s="15">
        <f t="shared" si="328"/>
        <v>117.46800000000002</v>
      </c>
      <c r="R2629" s="15">
        <f t="shared" si="329"/>
        <v>66.09</v>
      </c>
      <c r="S2629" s="15">
        <f t="shared" si="330"/>
        <v>51.378000000000014</v>
      </c>
      <c r="T2629" s="17">
        <f t="shared" si="331"/>
        <v>0.43737869036673821</v>
      </c>
      <c r="U2629" s="18">
        <v>1</v>
      </c>
    </row>
    <row r="2630" spans="1:21" ht="15.6" x14ac:dyDescent="0.3">
      <c r="A2630" s="2">
        <v>4484</v>
      </c>
      <c r="B2630" s="3">
        <v>46376</v>
      </c>
      <c r="C2630" s="4">
        <f t="shared" si="332"/>
        <v>2026</v>
      </c>
      <c r="D2630" s="5">
        <f t="shared" si="333"/>
        <v>4</v>
      </c>
      <c r="E2630" s="4">
        <f t="shared" si="334"/>
        <v>12</v>
      </c>
      <c r="F2630" s="3" t="str">
        <f t="shared" si="335"/>
        <v>Dec</v>
      </c>
      <c r="G2630" s="4" t="s">
        <v>6</v>
      </c>
      <c r="H2630" s="4" t="s">
        <v>49</v>
      </c>
      <c r="I2630" s="4" t="s">
        <v>2</v>
      </c>
      <c r="J2630" s="4" t="s">
        <v>3</v>
      </c>
      <c r="K2630" s="4" t="s">
        <v>4</v>
      </c>
      <c r="L2630" s="4" t="s">
        <v>5</v>
      </c>
      <c r="M2630" s="6">
        <v>2</v>
      </c>
      <c r="N2630" s="7">
        <v>79.87</v>
      </c>
      <c r="O2630" s="8">
        <v>0.15</v>
      </c>
      <c r="P2630" s="7">
        <v>41.9</v>
      </c>
      <c r="Q2630" s="7">
        <f t="shared" si="328"/>
        <v>135.779</v>
      </c>
      <c r="R2630" s="7">
        <f t="shared" si="329"/>
        <v>83.8</v>
      </c>
      <c r="S2630" s="7">
        <f t="shared" si="330"/>
        <v>51.978999999999999</v>
      </c>
      <c r="T2630" s="9">
        <f t="shared" si="331"/>
        <v>0.38282061290773978</v>
      </c>
      <c r="U2630" s="10">
        <v>1</v>
      </c>
    </row>
    <row r="2631" spans="1:21" ht="15.6" x14ac:dyDescent="0.3">
      <c r="A2631" s="11">
        <v>4597</v>
      </c>
      <c r="B2631" s="12">
        <v>46376</v>
      </c>
      <c r="C2631" s="4">
        <f t="shared" si="332"/>
        <v>2026</v>
      </c>
      <c r="D2631" s="5">
        <f t="shared" si="333"/>
        <v>4</v>
      </c>
      <c r="E2631" s="4">
        <f t="shared" si="334"/>
        <v>12</v>
      </c>
      <c r="F2631" s="3" t="str">
        <f t="shared" si="335"/>
        <v>Dec</v>
      </c>
      <c r="G2631" s="13" t="s">
        <v>20</v>
      </c>
      <c r="H2631" s="13" t="s">
        <v>47</v>
      </c>
      <c r="I2631" s="13" t="s">
        <v>2</v>
      </c>
      <c r="J2631" s="13" t="s">
        <v>3</v>
      </c>
      <c r="K2631" s="13" t="s">
        <v>9</v>
      </c>
      <c r="L2631" s="13" t="s">
        <v>46</v>
      </c>
      <c r="M2631" s="14">
        <v>3</v>
      </c>
      <c r="N2631" s="15">
        <v>71.3</v>
      </c>
      <c r="O2631" s="16">
        <v>0.1</v>
      </c>
      <c r="P2631" s="15">
        <v>32.93</v>
      </c>
      <c r="Q2631" s="15">
        <f t="shared" si="328"/>
        <v>192.51</v>
      </c>
      <c r="R2631" s="15">
        <f t="shared" si="329"/>
        <v>98.789999999999992</v>
      </c>
      <c r="S2631" s="15">
        <f t="shared" si="330"/>
        <v>93.72</v>
      </c>
      <c r="T2631" s="17">
        <f t="shared" si="331"/>
        <v>0.48683185289075892</v>
      </c>
      <c r="U2631" s="18">
        <v>1</v>
      </c>
    </row>
    <row r="2632" spans="1:21" ht="15.6" x14ac:dyDescent="0.3">
      <c r="A2632" s="2">
        <v>4917</v>
      </c>
      <c r="B2632" s="3">
        <v>46376</v>
      </c>
      <c r="C2632" s="4">
        <f t="shared" si="332"/>
        <v>2026</v>
      </c>
      <c r="D2632" s="5">
        <f t="shared" si="333"/>
        <v>4</v>
      </c>
      <c r="E2632" s="4">
        <f t="shared" si="334"/>
        <v>12</v>
      </c>
      <c r="F2632" s="3" t="str">
        <f t="shared" si="335"/>
        <v>Dec</v>
      </c>
      <c r="G2632" s="4" t="s">
        <v>0</v>
      </c>
      <c r="H2632" s="4" t="s">
        <v>36</v>
      </c>
      <c r="I2632" s="4" t="s">
        <v>2</v>
      </c>
      <c r="J2632" s="4" t="s">
        <v>3</v>
      </c>
      <c r="K2632" s="4" t="s">
        <v>23</v>
      </c>
      <c r="L2632" s="4" t="s">
        <v>51</v>
      </c>
      <c r="M2632" s="6">
        <v>2</v>
      </c>
      <c r="N2632" s="7">
        <v>122.95</v>
      </c>
      <c r="O2632" s="8">
        <v>0.1</v>
      </c>
      <c r="P2632" s="7">
        <v>59.79</v>
      </c>
      <c r="Q2632" s="7">
        <f t="shared" si="328"/>
        <v>221.31</v>
      </c>
      <c r="R2632" s="7">
        <f t="shared" si="329"/>
        <v>119.58</v>
      </c>
      <c r="S2632" s="7">
        <f t="shared" si="330"/>
        <v>101.73</v>
      </c>
      <c r="T2632" s="9">
        <f t="shared" si="331"/>
        <v>0.45967195336857802</v>
      </c>
      <c r="U2632" s="10">
        <v>1</v>
      </c>
    </row>
    <row r="2633" spans="1:21" ht="15.6" x14ac:dyDescent="0.3">
      <c r="A2633" s="11">
        <v>629</v>
      </c>
      <c r="B2633" s="12">
        <v>46377</v>
      </c>
      <c r="C2633" s="4">
        <f t="shared" si="332"/>
        <v>2026</v>
      </c>
      <c r="D2633" s="5">
        <f t="shared" si="333"/>
        <v>4</v>
      </c>
      <c r="E2633" s="4">
        <f t="shared" si="334"/>
        <v>12</v>
      </c>
      <c r="F2633" s="3" t="str">
        <f t="shared" si="335"/>
        <v>Dec</v>
      </c>
      <c r="G2633" s="13" t="s">
        <v>20</v>
      </c>
      <c r="H2633" s="13" t="s">
        <v>47</v>
      </c>
      <c r="I2633" s="13" t="s">
        <v>2</v>
      </c>
      <c r="J2633" s="13" t="s">
        <v>16</v>
      </c>
      <c r="K2633" s="13" t="s">
        <v>34</v>
      </c>
      <c r="L2633" s="13" t="s">
        <v>45</v>
      </c>
      <c r="M2633" s="14">
        <v>2</v>
      </c>
      <c r="N2633" s="15">
        <v>50.04</v>
      </c>
      <c r="O2633" s="16">
        <v>0.05</v>
      </c>
      <c r="P2633" s="15">
        <v>22.43</v>
      </c>
      <c r="Q2633" s="15">
        <f t="shared" si="328"/>
        <v>95.075999999999993</v>
      </c>
      <c r="R2633" s="15">
        <f t="shared" si="329"/>
        <v>44.86</v>
      </c>
      <c r="S2633" s="15">
        <f t="shared" si="330"/>
        <v>50.215999999999994</v>
      </c>
      <c r="T2633" s="17">
        <f t="shared" si="331"/>
        <v>0.52816694013210486</v>
      </c>
      <c r="U2633" s="18">
        <v>1</v>
      </c>
    </row>
    <row r="2634" spans="1:21" ht="15.6" x14ac:dyDescent="0.3">
      <c r="A2634" s="2">
        <v>1373</v>
      </c>
      <c r="B2634" s="3">
        <v>46377</v>
      </c>
      <c r="C2634" s="4">
        <f t="shared" si="332"/>
        <v>2026</v>
      </c>
      <c r="D2634" s="5">
        <f t="shared" si="333"/>
        <v>4</v>
      </c>
      <c r="E2634" s="4">
        <f t="shared" si="334"/>
        <v>12</v>
      </c>
      <c r="F2634" s="3" t="str">
        <f t="shared" si="335"/>
        <v>Dec</v>
      </c>
      <c r="G2634" s="4" t="s">
        <v>6</v>
      </c>
      <c r="H2634" s="4" t="s">
        <v>7</v>
      </c>
      <c r="I2634" s="4" t="s">
        <v>28</v>
      </c>
      <c r="J2634" s="4" t="s">
        <v>3</v>
      </c>
      <c r="K2634" s="4" t="s">
        <v>23</v>
      </c>
      <c r="L2634" s="4" t="s">
        <v>40</v>
      </c>
      <c r="M2634" s="6">
        <v>1</v>
      </c>
      <c r="N2634" s="7">
        <v>80.92</v>
      </c>
      <c r="O2634" s="8">
        <v>0.05</v>
      </c>
      <c r="P2634" s="7">
        <v>40.14</v>
      </c>
      <c r="Q2634" s="7">
        <f t="shared" si="328"/>
        <v>76.873999999999995</v>
      </c>
      <c r="R2634" s="7">
        <f t="shared" si="329"/>
        <v>40.14</v>
      </c>
      <c r="S2634" s="7">
        <f t="shared" si="330"/>
        <v>36.733999999999995</v>
      </c>
      <c r="T2634" s="9">
        <f t="shared" si="331"/>
        <v>0.47784686630069978</v>
      </c>
      <c r="U2634" s="10">
        <v>1</v>
      </c>
    </row>
    <row r="2635" spans="1:21" ht="15.6" x14ac:dyDescent="0.3">
      <c r="A2635" s="11">
        <v>1668</v>
      </c>
      <c r="B2635" s="12">
        <v>46377</v>
      </c>
      <c r="C2635" s="4">
        <f t="shared" si="332"/>
        <v>2026</v>
      </c>
      <c r="D2635" s="5">
        <f t="shared" si="333"/>
        <v>4</v>
      </c>
      <c r="E2635" s="4">
        <f t="shared" si="334"/>
        <v>12</v>
      </c>
      <c r="F2635" s="3" t="str">
        <f t="shared" si="335"/>
        <v>Dec</v>
      </c>
      <c r="G2635" s="13" t="s">
        <v>11</v>
      </c>
      <c r="H2635" s="13" t="s">
        <v>25</v>
      </c>
      <c r="I2635" s="13" t="s">
        <v>2</v>
      </c>
      <c r="J2635" s="13" t="s">
        <v>16</v>
      </c>
      <c r="K2635" s="13" t="s">
        <v>4</v>
      </c>
      <c r="L2635" s="13" t="s">
        <v>22</v>
      </c>
      <c r="M2635" s="14">
        <v>6</v>
      </c>
      <c r="N2635" s="15">
        <v>50.35</v>
      </c>
      <c r="O2635" s="16">
        <v>0.15</v>
      </c>
      <c r="P2635" s="15">
        <v>22.91</v>
      </c>
      <c r="Q2635" s="15">
        <f t="shared" si="328"/>
        <v>256.78500000000003</v>
      </c>
      <c r="R2635" s="15">
        <f t="shared" si="329"/>
        <v>137.46</v>
      </c>
      <c r="S2635" s="15">
        <f t="shared" si="330"/>
        <v>119.32500000000002</v>
      </c>
      <c r="T2635" s="17">
        <f t="shared" si="331"/>
        <v>0.46468835796483443</v>
      </c>
      <c r="U2635" s="18">
        <v>1</v>
      </c>
    </row>
    <row r="2636" spans="1:21" ht="15.6" x14ac:dyDescent="0.3">
      <c r="A2636" s="2">
        <v>2646</v>
      </c>
      <c r="B2636" s="3">
        <v>46377</v>
      </c>
      <c r="C2636" s="4">
        <f t="shared" si="332"/>
        <v>2026</v>
      </c>
      <c r="D2636" s="5">
        <f t="shared" si="333"/>
        <v>4</v>
      </c>
      <c r="E2636" s="4">
        <f t="shared" si="334"/>
        <v>12</v>
      </c>
      <c r="F2636" s="3" t="str">
        <f t="shared" si="335"/>
        <v>Dec</v>
      </c>
      <c r="G2636" s="4" t="s">
        <v>6</v>
      </c>
      <c r="H2636" s="4" t="s">
        <v>7</v>
      </c>
      <c r="I2636" s="4" t="s">
        <v>2</v>
      </c>
      <c r="J2636" s="4" t="s">
        <v>3</v>
      </c>
      <c r="K2636" s="4" t="s">
        <v>34</v>
      </c>
      <c r="L2636" s="4" t="s">
        <v>42</v>
      </c>
      <c r="M2636" s="6">
        <v>1</v>
      </c>
      <c r="N2636" s="7">
        <v>35.799999999999997</v>
      </c>
      <c r="O2636" s="8">
        <v>0.05</v>
      </c>
      <c r="P2636" s="7">
        <v>14.12</v>
      </c>
      <c r="Q2636" s="7">
        <f t="shared" si="328"/>
        <v>34.01</v>
      </c>
      <c r="R2636" s="7">
        <f t="shared" si="329"/>
        <v>14.12</v>
      </c>
      <c r="S2636" s="7">
        <f t="shared" si="330"/>
        <v>19.89</v>
      </c>
      <c r="T2636" s="9">
        <f t="shared" si="331"/>
        <v>0.58482799176712741</v>
      </c>
      <c r="U2636" s="10">
        <v>1</v>
      </c>
    </row>
    <row r="2637" spans="1:21" ht="15.6" x14ac:dyDescent="0.3">
      <c r="A2637" s="11">
        <v>3044</v>
      </c>
      <c r="B2637" s="12">
        <v>46377</v>
      </c>
      <c r="C2637" s="4">
        <f t="shared" si="332"/>
        <v>2026</v>
      </c>
      <c r="D2637" s="5">
        <f t="shared" si="333"/>
        <v>4</v>
      </c>
      <c r="E2637" s="4">
        <f t="shared" si="334"/>
        <v>12</v>
      </c>
      <c r="F2637" s="3" t="str">
        <f t="shared" si="335"/>
        <v>Dec</v>
      </c>
      <c r="G2637" s="13" t="s">
        <v>6</v>
      </c>
      <c r="H2637" s="13" t="s">
        <v>27</v>
      </c>
      <c r="I2637" s="13" t="s">
        <v>8</v>
      </c>
      <c r="J2637" s="13" t="s">
        <v>16</v>
      </c>
      <c r="K2637" s="13" t="s">
        <v>4</v>
      </c>
      <c r="L2637" s="13" t="s">
        <v>26</v>
      </c>
      <c r="M2637" s="14">
        <v>4</v>
      </c>
      <c r="N2637" s="15">
        <v>40.64</v>
      </c>
      <c r="O2637" s="16">
        <v>0.1</v>
      </c>
      <c r="P2637" s="15">
        <v>16.260000000000002</v>
      </c>
      <c r="Q2637" s="15">
        <f t="shared" si="328"/>
        <v>146.304</v>
      </c>
      <c r="R2637" s="15">
        <f t="shared" si="329"/>
        <v>65.040000000000006</v>
      </c>
      <c r="S2637" s="15">
        <f t="shared" si="330"/>
        <v>81.263999999999996</v>
      </c>
      <c r="T2637" s="17">
        <f t="shared" si="331"/>
        <v>0.55544619422572172</v>
      </c>
      <c r="U2637" s="18">
        <v>1</v>
      </c>
    </row>
    <row r="2638" spans="1:21" ht="15.6" x14ac:dyDescent="0.3">
      <c r="A2638" s="2">
        <v>3065</v>
      </c>
      <c r="B2638" s="3">
        <v>46377</v>
      </c>
      <c r="C2638" s="4">
        <f t="shared" si="332"/>
        <v>2026</v>
      </c>
      <c r="D2638" s="5">
        <f t="shared" si="333"/>
        <v>4</v>
      </c>
      <c r="E2638" s="4">
        <f t="shared" si="334"/>
        <v>12</v>
      </c>
      <c r="F2638" s="3" t="str">
        <f t="shared" si="335"/>
        <v>Dec</v>
      </c>
      <c r="G2638" s="4" t="s">
        <v>11</v>
      </c>
      <c r="H2638" s="4" t="s">
        <v>39</v>
      </c>
      <c r="I2638" s="4" t="s">
        <v>2</v>
      </c>
      <c r="J2638" s="4" t="s">
        <v>13</v>
      </c>
      <c r="K2638" s="4" t="s">
        <v>23</v>
      </c>
      <c r="L2638" s="4" t="s">
        <v>40</v>
      </c>
      <c r="M2638" s="6">
        <v>3</v>
      </c>
      <c r="N2638" s="7">
        <v>81.510000000000005</v>
      </c>
      <c r="O2638" s="8">
        <v>0.05</v>
      </c>
      <c r="P2638" s="7">
        <v>39.9</v>
      </c>
      <c r="Q2638" s="7">
        <f t="shared" si="328"/>
        <v>232.30350000000001</v>
      </c>
      <c r="R2638" s="7">
        <f t="shared" si="329"/>
        <v>119.69999999999999</v>
      </c>
      <c r="S2638" s="7">
        <f t="shared" si="330"/>
        <v>112.60350000000003</v>
      </c>
      <c r="T2638" s="9">
        <f t="shared" si="331"/>
        <v>0.48472580051527425</v>
      </c>
      <c r="U2638" s="10">
        <v>1</v>
      </c>
    </row>
    <row r="2639" spans="1:21" ht="15.6" x14ac:dyDescent="0.3">
      <c r="A2639" s="11">
        <v>3365</v>
      </c>
      <c r="B2639" s="12">
        <v>46377</v>
      </c>
      <c r="C2639" s="4">
        <f t="shared" si="332"/>
        <v>2026</v>
      </c>
      <c r="D2639" s="5">
        <f t="shared" si="333"/>
        <v>4</v>
      </c>
      <c r="E2639" s="4">
        <f t="shared" si="334"/>
        <v>12</v>
      </c>
      <c r="F2639" s="3" t="str">
        <f t="shared" si="335"/>
        <v>Dec</v>
      </c>
      <c r="G2639" s="13" t="s">
        <v>20</v>
      </c>
      <c r="H2639" s="13" t="s">
        <v>31</v>
      </c>
      <c r="I2639" s="13" t="s">
        <v>19</v>
      </c>
      <c r="J2639" s="13" t="s">
        <v>13</v>
      </c>
      <c r="K2639" s="13" t="s">
        <v>34</v>
      </c>
      <c r="L2639" s="13" t="s">
        <v>38</v>
      </c>
      <c r="M2639" s="14">
        <v>2</v>
      </c>
      <c r="N2639" s="15">
        <v>122.4</v>
      </c>
      <c r="O2639" s="16">
        <v>0.1</v>
      </c>
      <c r="P2639" s="15">
        <v>71.09</v>
      </c>
      <c r="Q2639" s="15">
        <f t="shared" si="328"/>
        <v>220.32000000000002</v>
      </c>
      <c r="R2639" s="15">
        <f t="shared" si="329"/>
        <v>142.18</v>
      </c>
      <c r="S2639" s="15">
        <f t="shared" si="330"/>
        <v>78.140000000000015</v>
      </c>
      <c r="T2639" s="17">
        <f t="shared" si="331"/>
        <v>0.35466594045025424</v>
      </c>
      <c r="U2639" s="18">
        <v>1</v>
      </c>
    </row>
    <row r="2640" spans="1:21" ht="15.6" x14ac:dyDescent="0.3">
      <c r="A2640" s="2">
        <v>4042</v>
      </c>
      <c r="B2640" s="3">
        <v>46377</v>
      </c>
      <c r="C2640" s="4">
        <f t="shared" si="332"/>
        <v>2026</v>
      </c>
      <c r="D2640" s="5">
        <f t="shared" si="333"/>
        <v>4</v>
      </c>
      <c r="E2640" s="4">
        <f t="shared" si="334"/>
        <v>12</v>
      </c>
      <c r="F2640" s="3" t="str">
        <f t="shared" si="335"/>
        <v>Dec</v>
      </c>
      <c r="G2640" s="4" t="s">
        <v>0</v>
      </c>
      <c r="H2640" s="4" t="s">
        <v>36</v>
      </c>
      <c r="I2640" s="4" t="s">
        <v>28</v>
      </c>
      <c r="J2640" s="4" t="s">
        <v>3</v>
      </c>
      <c r="K2640" s="4" t="s">
        <v>14</v>
      </c>
      <c r="L2640" s="4" t="s">
        <v>32</v>
      </c>
      <c r="M2640" s="6">
        <v>1</v>
      </c>
      <c r="N2640" s="7">
        <v>45.94</v>
      </c>
      <c r="O2640" s="8">
        <v>0.05</v>
      </c>
      <c r="P2640" s="7">
        <v>18.100000000000001</v>
      </c>
      <c r="Q2640" s="7">
        <f t="shared" si="328"/>
        <v>43.642999999999994</v>
      </c>
      <c r="R2640" s="7">
        <f t="shared" si="329"/>
        <v>18.100000000000001</v>
      </c>
      <c r="S2640" s="7">
        <f t="shared" si="330"/>
        <v>25.542999999999992</v>
      </c>
      <c r="T2640" s="9">
        <f t="shared" si="331"/>
        <v>0.58527140664024002</v>
      </c>
      <c r="U2640" s="10">
        <v>1</v>
      </c>
    </row>
    <row r="2641" spans="1:21" ht="15.6" x14ac:dyDescent="0.3">
      <c r="A2641" s="11">
        <v>4635</v>
      </c>
      <c r="B2641" s="12">
        <v>46377</v>
      </c>
      <c r="C2641" s="4">
        <f t="shared" si="332"/>
        <v>2026</v>
      </c>
      <c r="D2641" s="5">
        <f t="shared" si="333"/>
        <v>4</v>
      </c>
      <c r="E2641" s="4">
        <f t="shared" si="334"/>
        <v>12</v>
      </c>
      <c r="F2641" s="3" t="str">
        <f t="shared" si="335"/>
        <v>Dec</v>
      </c>
      <c r="G2641" s="13" t="s">
        <v>20</v>
      </c>
      <c r="H2641" s="13" t="s">
        <v>47</v>
      </c>
      <c r="I2641" s="13" t="s">
        <v>8</v>
      </c>
      <c r="J2641" s="13" t="s">
        <v>3</v>
      </c>
      <c r="K2641" s="13" t="s">
        <v>23</v>
      </c>
      <c r="L2641" s="13" t="s">
        <v>29</v>
      </c>
      <c r="M2641" s="14">
        <v>15</v>
      </c>
      <c r="N2641" s="15">
        <v>196.89</v>
      </c>
      <c r="O2641" s="16">
        <v>0.15</v>
      </c>
      <c r="P2641" s="15">
        <v>105.09</v>
      </c>
      <c r="Q2641" s="15">
        <f t="shared" si="328"/>
        <v>2510.3474999999999</v>
      </c>
      <c r="R2641" s="15">
        <f t="shared" si="329"/>
        <v>1576.3500000000001</v>
      </c>
      <c r="S2641" s="15">
        <f t="shared" si="330"/>
        <v>933.99749999999972</v>
      </c>
      <c r="T2641" s="17">
        <f t="shared" si="331"/>
        <v>0.37205904760197533</v>
      </c>
      <c r="U2641" s="18">
        <v>1</v>
      </c>
    </row>
    <row r="2642" spans="1:21" ht="15.6" x14ac:dyDescent="0.3">
      <c r="A2642" s="2">
        <v>4748</v>
      </c>
      <c r="B2642" s="3">
        <v>46377</v>
      </c>
      <c r="C2642" s="4">
        <f t="shared" si="332"/>
        <v>2026</v>
      </c>
      <c r="D2642" s="5">
        <f t="shared" si="333"/>
        <v>4</v>
      </c>
      <c r="E2642" s="4">
        <f t="shared" si="334"/>
        <v>12</v>
      </c>
      <c r="F2642" s="3" t="str">
        <f t="shared" si="335"/>
        <v>Dec</v>
      </c>
      <c r="G2642" s="4" t="s">
        <v>20</v>
      </c>
      <c r="H2642" s="4" t="s">
        <v>47</v>
      </c>
      <c r="I2642" s="4" t="s">
        <v>19</v>
      </c>
      <c r="J2642" s="4" t="s">
        <v>16</v>
      </c>
      <c r="K2642" s="4" t="s">
        <v>4</v>
      </c>
      <c r="L2642" s="4" t="s">
        <v>22</v>
      </c>
      <c r="M2642" s="6">
        <v>1</v>
      </c>
      <c r="N2642" s="7">
        <v>51.18</v>
      </c>
      <c r="O2642" s="8">
        <v>0.05</v>
      </c>
      <c r="P2642" s="7">
        <v>22.98</v>
      </c>
      <c r="Q2642" s="7">
        <f t="shared" si="328"/>
        <v>48.620999999999995</v>
      </c>
      <c r="R2642" s="7">
        <f t="shared" si="329"/>
        <v>22.98</v>
      </c>
      <c r="S2642" s="7">
        <f t="shared" si="330"/>
        <v>25.640999999999995</v>
      </c>
      <c r="T2642" s="9">
        <f t="shared" si="331"/>
        <v>0.52736471894860237</v>
      </c>
      <c r="U2642" s="10">
        <v>1</v>
      </c>
    </row>
    <row r="2643" spans="1:21" ht="15.6" x14ac:dyDescent="0.3">
      <c r="A2643" s="11">
        <v>342</v>
      </c>
      <c r="B2643" s="12">
        <v>46378</v>
      </c>
      <c r="C2643" s="4">
        <f t="shared" si="332"/>
        <v>2026</v>
      </c>
      <c r="D2643" s="5">
        <f t="shared" si="333"/>
        <v>4</v>
      </c>
      <c r="E2643" s="4">
        <f t="shared" si="334"/>
        <v>12</v>
      </c>
      <c r="F2643" s="3" t="str">
        <f t="shared" si="335"/>
        <v>Dec</v>
      </c>
      <c r="G2643" s="13" t="s">
        <v>6</v>
      </c>
      <c r="H2643" s="13" t="s">
        <v>27</v>
      </c>
      <c r="I2643" s="13" t="s">
        <v>19</v>
      </c>
      <c r="J2643" s="13" t="s">
        <v>13</v>
      </c>
      <c r="K2643" s="13" t="s">
        <v>4</v>
      </c>
      <c r="L2643" s="13" t="s">
        <v>26</v>
      </c>
      <c r="M2643" s="14">
        <v>3</v>
      </c>
      <c r="N2643" s="15">
        <v>40.78</v>
      </c>
      <c r="O2643" s="16">
        <v>0.15</v>
      </c>
      <c r="P2643" s="15">
        <v>16.73</v>
      </c>
      <c r="Q2643" s="15">
        <f t="shared" si="328"/>
        <v>103.989</v>
      </c>
      <c r="R2643" s="15">
        <f t="shared" si="329"/>
        <v>50.19</v>
      </c>
      <c r="S2643" s="15">
        <f t="shared" si="330"/>
        <v>53.799000000000007</v>
      </c>
      <c r="T2643" s="17">
        <f t="shared" si="331"/>
        <v>0.51735279693044456</v>
      </c>
      <c r="U2643" s="18">
        <v>1</v>
      </c>
    </row>
    <row r="2644" spans="1:21" ht="15.6" x14ac:dyDescent="0.3">
      <c r="A2644" s="2">
        <v>676</v>
      </c>
      <c r="B2644" s="3">
        <v>46378</v>
      </c>
      <c r="C2644" s="4">
        <f t="shared" si="332"/>
        <v>2026</v>
      </c>
      <c r="D2644" s="5">
        <f t="shared" si="333"/>
        <v>4</v>
      </c>
      <c r="E2644" s="4">
        <f t="shared" si="334"/>
        <v>12</v>
      </c>
      <c r="F2644" s="3" t="str">
        <f t="shared" si="335"/>
        <v>Dec</v>
      </c>
      <c r="G2644" s="4" t="s">
        <v>11</v>
      </c>
      <c r="H2644" s="4" t="s">
        <v>18</v>
      </c>
      <c r="I2644" s="4" t="s">
        <v>28</v>
      </c>
      <c r="J2644" s="4" t="s">
        <v>3</v>
      </c>
      <c r="K2644" s="4" t="s">
        <v>23</v>
      </c>
      <c r="L2644" s="4" t="s">
        <v>29</v>
      </c>
      <c r="M2644" s="6">
        <v>1</v>
      </c>
      <c r="N2644" s="7">
        <v>195.63</v>
      </c>
      <c r="O2644" s="8">
        <v>0.05</v>
      </c>
      <c r="P2644" s="7">
        <v>102.13</v>
      </c>
      <c r="Q2644" s="7">
        <f t="shared" si="328"/>
        <v>185.84849999999997</v>
      </c>
      <c r="R2644" s="7">
        <f t="shared" si="329"/>
        <v>102.13</v>
      </c>
      <c r="S2644" s="7">
        <f t="shared" si="330"/>
        <v>83.718499999999977</v>
      </c>
      <c r="T2644" s="9">
        <f t="shared" si="331"/>
        <v>0.45046637449320276</v>
      </c>
      <c r="U2644" s="10">
        <v>1</v>
      </c>
    </row>
    <row r="2645" spans="1:21" ht="15.6" x14ac:dyDescent="0.3">
      <c r="A2645" s="11">
        <v>1912</v>
      </c>
      <c r="B2645" s="12">
        <v>46378</v>
      </c>
      <c r="C2645" s="4">
        <f t="shared" si="332"/>
        <v>2026</v>
      </c>
      <c r="D2645" s="5">
        <f t="shared" si="333"/>
        <v>4</v>
      </c>
      <c r="E2645" s="4">
        <f t="shared" si="334"/>
        <v>12</v>
      </c>
      <c r="F2645" s="3" t="str">
        <f t="shared" si="335"/>
        <v>Dec</v>
      </c>
      <c r="G2645" s="13" t="s">
        <v>11</v>
      </c>
      <c r="H2645" s="13" t="s">
        <v>25</v>
      </c>
      <c r="I2645" s="13" t="s">
        <v>8</v>
      </c>
      <c r="J2645" s="13" t="s">
        <v>3</v>
      </c>
      <c r="K2645" s="13" t="s">
        <v>14</v>
      </c>
      <c r="L2645" s="13" t="s">
        <v>44</v>
      </c>
      <c r="M2645" s="14">
        <v>10</v>
      </c>
      <c r="N2645" s="15">
        <v>134.86000000000001</v>
      </c>
      <c r="O2645" s="16">
        <v>0.1</v>
      </c>
      <c r="P2645" s="15">
        <v>65.3</v>
      </c>
      <c r="Q2645" s="15">
        <f t="shared" si="328"/>
        <v>1213.7400000000002</v>
      </c>
      <c r="R2645" s="15">
        <f t="shared" si="329"/>
        <v>653</v>
      </c>
      <c r="S2645" s="15">
        <f t="shared" si="330"/>
        <v>560.74000000000024</v>
      </c>
      <c r="T2645" s="17">
        <f t="shared" si="331"/>
        <v>0.46199350767050612</v>
      </c>
      <c r="U2645" s="18">
        <v>1</v>
      </c>
    </row>
    <row r="2646" spans="1:21" ht="15.6" x14ac:dyDescent="0.3">
      <c r="A2646" s="2">
        <v>2065</v>
      </c>
      <c r="B2646" s="3">
        <v>46378</v>
      </c>
      <c r="C2646" s="4">
        <f t="shared" si="332"/>
        <v>2026</v>
      </c>
      <c r="D2646" s="5">
        <f t="shared" si="333"/>
        <v>4</v>
      </c>
      <c r="E2646" s="4">
        <f t="shared" si="334"/>
        <v>12</v>
      </c>
      <c r="F2646" s="3" t="str">
        <f t="shared" si="335"/>
        <v>Dec</v>
      </c>
      <c r="G2646" s="4" t="s">
        <v>20</v>
      </c>
      <c r="H2646" s="4" t="s">
        <v>21</v>
      </c>
      <c r="I2646" s="4" t="s">
        <v>2</v>
      </c>
      <c r="J2646" s="4" t="s">
        <v>13</v>
      </c>
      <c r="K2646" s="4" t="s">
        <v>4</v>
      </c>
      <c r="L2646" s="4" t="s">
        <v>5</v>
      </c>
      <c r="M2646" s="6">
        <v>1</v>
      </c>
      <c r="N2646" s="7">
        <v>83.15</v>
      </c>
      <c r="O2646" s="8">
        <v>0</v>
      </c>
      <c r="P2646" s="7">
        <v>42.3</v>
      </c>
      <c r="Q2646" s="7">
        <f t="shared" si="328"/>
        <v>83.15</v>
      </c>
      <c r="R2646" s="7">
        <f t="shared" si="329"/>
        <v>42.3</v>
      </c>
      <c r="S2646" s="7">
        <f t="shared" si="330"/>
        <v>40.850000000000009</v>
      </c>
      <c r="T2646" s="9">
        <f t="shared" si="331"/>
        <v>0.49128081779915822</v>
      </c>
      <c r="U2646" s="10">
        <v>1</v>
      </c>
    </row>
    <row r="2647" spans="1:21" ht="15.6" x14ac:dyDescent="0.3">
      <c r="A2647" s="11">
        <v>3136</v>
      </c>
      <c r="B2647" s="12">
        <v>46378</v>
      </c>
      <c r="C2647" s="4">
        <f t="shared" si="332"/>
        <v>2026</v>
      </c>
      <c r="D2647" s="5">
        <f t="shared" si="333"/>
        <v>4</v>
      </c>
      <c r="E2647" s="4">
        <f t="shared" si="334"/>
        <v>12</v>
      </c>
      <c r="F2647" s="3" t="str">
        <f t="shared" si="335"/>
        <v>Dec</v>
      </c>
      <c r="G2647" s="13" t="s">
        <v>6</v>
      </c>
      <c r="H2647" s="13" t="s">
        <v>27</v>
      </c>
      <c r="I2647" s="13" t="s">
        <v>28</v>
      </c>
      <c r="J2647" s="13" t="s">
        <v>16</v>
      </c>
      <c r="K2647" s="13" t="s">
        <v>4</v>
      </c>
      <c r="L2647" s="13" t="s">
        <v>5</v>
      </c>
      <c r="M2647" s="14">
        <v>1</v>
      </c>
      <c r="N2647" s="15">
        <v>81.599999999999994</v>
      </c>
      <c r="O2647" s="16">
        <v>0.15</v>
      </c>
      <c r="P2647" s="15">
        <v>42</v>
      </c>
      <c r="Q2647" s="15">
        <f t="shared" si="328"/>
        <v>69.36</v>
      </c>
      <c r="R2647" s="15">
        <f t="shared" si="329"/>
        <v>42</v>
      </c>
      <c r="S2647" s="15">
        <f t="shared" si="330"/>
        <v>27.36</v>
      </c>
      <c r="T2647" s="17">
        <f t="shared" si="331"/>
        <v>0.3944636678200692</v>
      </c>
      <c r="U2647" s="18">
        <v>1</v>
      </c>
    </row>
    <row r="2648" spans="1:21" ht="15.6" x14ac:dyDescent="0.3">
      <c r="A2648" s="2">
        <v>3423</v>
      </c>
      <c r="B2648" s="3">
        <v>46378</v>
      </c>
      <c r="C2648" s="4">
        <f t="shared" si="332"/>
        <v>2026</v>
      </c>
      <c r="D2648" s="5">
        <f t="shared" si="333"/>
        <v>4</v>
      </c>
      <c r="E2648" s="4">
        <f t="shared" si="334"/>
        <v>12</v>
      </c>
      <c r="F2648" s="3" t="str">
        <f t="shared" si="335"/>
        <v>Dec</v>
      </c>
      <c r="G2648" s="4" t="s">
        <v>20</v>
      </c>
      <c r="H2648" s="4" t="s">
        <v>31</v>
      </c>
      <c r="I2648" s="4" t="s">
        <v>19</v>
      </c>
      <c r="J2648" s="4" t="s">
        <v>16</v>
      </c>
      <c r="K2648" s="4" t="s">
        <v>14</v>
      </c>
      <c r="L2648" s="4" t="s">
        <v>32</v>
      </c>
      <c r="M2648" s="6">
        <v>5</v>
      </c>
      <c r="N2648" s="7">
        <v>47.67</v>
      </c>
      <c r="O2648" s="8">
        <v>0.1</v>
      </c>
      <c r="P2648" s="7">
        <v>17.84</v>
      </c>
      <c r="Q2648" s="7">
        <f t="shared" si="328"/>
        <v>214.51500000000001</v>
      </c>
      <c r="R2648" s="7">
        <f t="shared" si="329"/>
        <v>89.2</v>
      </c>
      <c r="S2648" s="7">
        <f t="shared" si="330"/>
        <v>125.31500000000001</v>
      </c>
      <c r="T2648" s="9">
        <f t="shared" si="331"/>
        <v>0.5841782625923595</v>
      </c>
      <c r="U2648" s="10">
        <v>1</v>
      </c>
    </row>
    <row r="2649" spans="1:21" ht="15.6" x14ac:dyDescent="0.3">
      <c r="A2649" s="11">
        <v>3746</v>
      </c>
      <c r="B2649" s="12">
        <v>46378</v>
      </c>
      <c r="C2649" s="4">
        <f t="shared" si="332"/>
        <v>2026</v>
      </c>
      <c r="D2649" s="5">
        <f t="shared" si="333"/>
        <v>4</v>
      </c>
      <c r="E2649" s="4">
        <f t="shared" si="334"/>
        <v>12</v>
      </c>
      <c r="F2649" s="3" t="str">
        <f t="shared" si="335"/>
        <v>Dec</v>
      </c>
      <c r="G2649" s="13" t="s">
        <v>20</v>
      </c>
      <c r="H2649" s="13" t="s">
        <v>31</v>
      </c>
      <c r="I2649" s="13" t="s">
        <v>19</v>
      </c>
      <c r="J2649" s="13" t="s">
        <v>16</v>
      </c>
      <c r="K2649" s="13" t="s">
        <v>4</v>
      </c>
      <c r="L2649" s="13" t="s">
        <v>22</v>
      </c>
      <c r="M2649" s="14">
        <v>2</v>
      </c>
      <c r="N2649" s="15">
        <v>50.96</v>
      </c>
      <c r="O2649" s="16">
        <v>0.15</v>
      </c>
      <c r="P2649" s="15">
        <v>22.59</v>
      </c>
      <c r="Q2649" s="15">
        <f t="shared" si="328"/>
        <v>86.632000000000005</v>
      </c>
      <c r="R2649" s="15">
        <f t="shared" si="329"/>
        <v>45.18</v>
      </c>
      <c r="S2649" s="15">
        <f t="shared" si="330"/>
        <v>41.452000000000005</v>
      </c>
      <c r="T2649" s="17">
        <f t="shared" si="331"/>
        <v>0.47848370117277683</v>
      </c>
      <c r="U2649" s="18">
        <v>1</v>
      </c>
    </row>
    <row r="2650" spans="1:21" ht="15.6" x14ac:dyDescent="0.3">
      <c r="A2650" s="2">
        <v>1198</v>
      </c>
      <c r="B2650" s="3">
        <v>46379</v>
      </c>
      <c r="C2650" s="4">
        <f t="shared" si="332"/>
        <v>2026</v>
      </c>
      <c r="D2650" s="5">
        <f t="shared" si="333"/>
        <v>4</v>
      </c>
      <c r="E2650" s="4">
        <f t="shared" si="334"/>
        <v>12</v>
      </c>
      <c r="F2650" s="3" t="str">
        <f t="shared" si="335"/>
        <v>Dec</v>
      </c>
      <c r="G2650" s="4" t="s">
        <v>20</v>
      </c>
      <c r="H2650" s="4" t="s">
        <v>31</v>
      </c>
      <c r="I2650" s="4" t="s">
        <v>19</v>
      </c>
      <c r="J2650" s="4" t="s">
        <v>13</v>
      </c>
      <c r="K2650" s="4" t="s">
        <v>14</v>
      </c>
      <c r="L2650" s="4" t="s">
        <v>32</v>
      </c>
      <c r="M2650" s="6">
        <v>5</v>
      </c>
      <c r="N2650" s="7">
        <v>47.69</v>
      </c>
      <c r="O2650" s="8">
        <v>0.05</v>
      </c>
      <c r="P2650" s="7">
        <v>18.23</v>
      </c>
      <c r="Q2650" s="7">
        <f t="shared" si="328"/>
        <v>226.52749999999997</v>
      </c>
      <c r="R2650" s="7">
        <f t="shared" si="329"/>
        <v>91.15</v>
      </c>
      <c r="S2650" s="7">
        <f t="shared" si="330"/>
        <v>135.37749999999997</v>
      </c>
      <c r="T2650" s="9">
        <f t="shared" si="331"/>
        <v>0.59762059794064726</v>
      </c>
      <c r="U2650" s="10">
        <v>1</v>
      </c>
    </row>
    <row r="2651" spans="1:21" ht="15.6" x14ac:dyDescent="0.3">
      <c r="A2651" s="11">
        <v>2123</v>
      </c>
      <c r="B2651" s="12">
        <v>46379</v>
      </c>
      <c r="C2651" s="4">
        <f t="shared" si="332"/>
        <v>2026</v>
      </c>
      <c r="D2651" s="5">
        <f t="shared" si="333"/>
        <v>4</v>
      </c>
      <c r="E2651" s="4">
        <f t="shared" si="334"/>
        <v>12</v>
      </c>
      <c r="F2651" s="3" t="str">
        <f t="shared" si="335"/>
        <v>Dec</v>
      </c>
      <c r="G2651" s="13" t="s">
        <v>20</v>
      </c>
      <c r="H2651" s="13" t="s">
        <v>33</v>
      </c>
      <c r="I2651" s="13" t="s">
        <v>2</v>
      </c>
      <c r="J2651" s="13" t="s">
        <v>3</v>
      </c>
      <c r="K2651" s="13" t="s">
        <v>9</v>
      </c>
      <c r="L2651" s="13" t="s">
        <v>10</v>
      </c>
      <c r="M2651" s="14">
        <v>1</v>
      </c>
      <c r="N2651" s="15">
        <v>91.08</v>
      </c>
      <c r="O2651" s="16">
        <v>0.2</v>
      </c>
      <c r="P2651" s="15">
        <v>46.14</v>
      </c>
      <c r="Q2651" s="15">
        <f t="shared" si="328"/>
        <v>72.864000000000004</v>
      </c>
      <c r="R2651" s="15">
        <f t="shared" si="329"/>
        <v>46.14</v>
      </c>
      <c r="S2651" s="15">
        <f t="shared" si="330"/>
        <v>26.724000000000004</v>
      </c>
      <c r="T2651" s="17">
        <f t="shared" si="331"/>
        <v>0.36676548089591571</v>
      </c>
      <c r="U2651" s="18">
        <v>1</v>
      </c>
    </row>
    <row r="2652" spans="1:21" ht="15.6" x14ac:dyDescent="0.3">
      <c r="A2652" s="2">
        <v>2586</v>
      </c>
      <c r="B2652" s="3">
        <v>46379</v>
      </c>
      <c r="C2652" s="4">
        <f t="shared" si="332"/>
        <v>2026</v>
      </c>
      <c r="D2652" s="5">
        <f t="shared" si="333"/>
        <v>4</v>
      </c>
      <c r="E2652" s="4">
        <f t="shared" si="334"/>
        <v>12</v>
      </c>
      <c r="F2652" s="3" t="str">
        <f t="shared" si="335"/>
        <v>Dec</v>
      </c>
      <c r="G2652" s="4" t="s">
        <v>6</v>
      </c>
      <c r="H2652" s="4" t="s">
        <v>49</v>
      </c>
      <c r="I2652" s="4" t="s">
        <v>19</v>
      </c>
      <c r="J2652" s="4" t="s">
        <v>13</v>
      </c>
      <c r="K2652" s="4" t="s">
        <v>9</v>
      </c>
      <c r="L2652" s="4" t="s">
        <v>17</v>
      </c>
      <c r="M2652" s="6">
        <v>1</v>
      </c>
      <c r="N2652" s="7">
        <v>143.84</v>
      </c>
      <c r="O2652" s="8">
        <v>0.15</v>
      </c>
      <c r="P2652" s="7">
        <v>78.17</v>
      </c>
      <c r="Q2652" s="7">
        <f t="shared" si="328"/>
        <v>122.264</v>
      </c>
      <c r="R2652" s="7">
        <f t="shared" si="329"/>
        <v>78.17</v>
      </c>
      <c r="S2652" s="7">
        <f t="shared" si="330"/>
        <v>44.093999999999994</v>
      </c>
      <c r="T2652" s="9">
        <f t="shared" si="331"/>
        <v>0.360645815612118</v>
      </c>
      <c r="U2652" s="10">
        <v>1</v>
      </c>
    </row>
    <row r="2653" spans="1:21" ht="15.6" x14ac:dyDescent="0.3">
      <c r="A2653" s="11">
        <v>3048</v>
      </c>
      <c r="B2653" s="12">
        <v>46379</v>
      </c>
      <c r="C2653" s="4">
        <f t="shared" si="332"/>
        <v>2026</v>
      </c>
      <c r="D2653" s="5">
        <f t="shared" si="333"/>
        <v>4</v>
      </c>
      <c r="E2653" s="4">
        <f t="shared" si="334"/>
        <v>12</v>
      </c>
      <c r="F2653" s="3" t="str">
        <f t="shared" si="335"/>
        <v>Dec</v>
      </c>
      <c r="G2653" s="13" t="s">
        <v>6</v>
      </c>
      <c r="H2653" s="13" t="s">
        <v>27</v>
      </c>
      <c r="I2653" s="13" t="s">
        <v>2</v>
      </c>
      <c r="J2653" s="13" t="s">
        <v>13</v>
      </c>
      <c r="K2653" s="13" t="s">
        <v>4</v>
      </c>
      <c r="L2653" s="13" t="s">
        <v>30</v>
      </c>
      <c r="M2653" s="14">
        <v>1</v>
      </c>
      <c r="N2653" s="15">
        <v>102.66</v>
      </c>
      <c r="O2653" s="16">
        <v>0.05</v>
      </c>
      <c r="P2653" s="15">
        <v>49.2</v>
      </c>
      <c r="Q2653" s="15">
        <f t="shared" si="328"/>
        <v>97.526999999999987</v>
      </c>
      <c r="R2653" s="15">
        <f t="shared" si="329"/>
        <v>49.2</v>
      </c>
      <c r="S2653" s="15">
        <f t="shared" si="330"/>
        <v>48.326999999999984</v>
      </c>
      <c r="T2653" s="17">
        <f t="shared" si="331"/>
        <v>0.4955243163431664</v>
      </c>
      <c r="U2653" s="18">
        <v>1</v>
      </c>
    </row>
    <row r="2654" spans="1:21" ht="15.6" x14ac:dyDescent="0.3">
      <c r="A2654" s="2">
        <v>3838</v>
      </c>
      <c r="B2654" s="3">
        <v>46379</v>
      </c>
      <c r="C2654" s="4">
        <f t="shared" si="332"/>
        <v>2026</v>
      </c>
      <c r="D2654" s="5">
        <f t="shared" si="333"/>
        <v>4</v>
      </c>
      <c r="E2654" s="4">
        <f t="shared" si="334"/>
        <v>12</v>
      </c>
      <c r="F2654" s="3" t="str">
        <f t="shared" si="335"/>
        <v>Dec</v>
      </c>
      <c r="G2654" s="4" t="s">
        <v>6</v>
      </c>
      <c r="H2654" s="4" t="s">
        <v>41</v>
      </c>
      <c r="I2654" s="4" t="s">
        <v>19</v>
      </c>
      <c r="J2654" s="4" t="s">
        <v>13</v>
      </c>
      <c r="K2654" s="4" t="s">
        <v>34</v>
      </c>
      <c r="L2654" s="4" t="s">
        <v>35</v>
      </c>
      <c r="M2654" s="6">
        <v>2</v>
      </c>
      <c r="N2654" s="7">
        <v>40.32</v>
      </c>
      <c r="O2654" s="8">
        <v>0</v>
      </c>
      <c r="P2654" s="7">
        <v>14.39</v>
      </c>
      <c r="Q2654" s="7">
        <f t="shared" si="328"/>
        <v>80.64</v>
      </c>
      <c r="R2654" s="7">
        <f t="shared" si="329"/>
        <v>28.78</v>
      </c>
      <c r="S2654" s="7">
        <f t="shared" si="330"/>
        <v>51.86</v>
      </c>
      <c r="T2654" s="9">
        <f t="shared" si="331"/>
        <v>0.64310515873015872</v>
      </c>
      <c r="U2654" s="10">
        <v>1</v>
      </c>
    </row>
    <row r="2655" spans="1:21" ht="15.6" x14ac:dyDescent="0.3">
      <c r="A2655" s="11">
        <v>4718</v>
      </c>
      <c r="B2655" s="12">
        <v>46379</v>
      </c>
      <c r="C2655" s="4">
        <f t="shared" si="332"/>
        <v>2026</v>
      </c>
      <c r="D2655" s="5">
        <f t="shared" si="333"/>
        <v>4</v>
      </c>
      <c r="E2655" s="4">
        <f t="shared" si="334"/>
        <v>12</v>
      </c>
      <c r="F2655" s="3" t="str">
        <f t="shared" si="335"/>
        <v>Dec</v>
      </c>
      <c r="G2655" s="13" t="s">
        <v>0</v>
      </c>
      <c r="H2655" s="13" t="s">
        <v>1</v>
      </c>
      <c r="I2655" s="13" t="s">
        <v>19</v>
      </c>
      <c r="J2655" s="13" t="s">
        <v>3</v>
      </c>
      <c r="K2655" s="13" t="s">
        <v>9</v>
      </c>
      <c r="L2655" s="13" t="s">
        <v>37</v>
      </c>
      <c r="M2655" s="14">
        <v>1</v>
      </c>
      <c r="N2655" s="15">
        <v>157.58000000000001</v>
      </c>
      <c r="O2655" s="16">
        <v>0.1</v>
      </c>
      <c r="P2655" s="15">
        <v>80.37</v>
      </c>
      <c r="Q2655" s="15">
        <f t="shared" si="328"/>
        <v>141.822</v>
      </c>
      <c r="R2655" s="15">
        <f t="shared" si="329"/>
        <v>80.37</v>
      </c>
      <c r="S2655" s="15">
        <f t="shared" si="330"/>
        <v>61.451999999999998</v>
      </c>
      <c r="T2655" s="17">
        <f t="shared" si="331"/>
        <v>0.43330371874603374</v>
      </c>
      <c r="U2655" s="18">
        <v>1</v>
      </c>
    </row>
    <row r="2656" spans="1:21" ht="15.6" x14ac:dyDescent="0.3">
      <c r="A2656" s="2">
        <v>4844</v>
      </c>
      <c r="B2656" s="3">
        <v>46379</v>
      </c>
      <c r="C2656" s="4">
        <f t="shared" si="332"/>
        <v>2026</v>
      </c>
      <c r="D2656" s="5">
        <f t="shared" si="333"/>
        <v>4</v>
      </c>
      <c r="E2656" s="4">
        <f t="shared" si="334"/>
        <v>12</v>
      </c>
      <c r="F2656" s="3" t="str">
        <f t="shared" si="335"/>
        <v>Dec</v>
      </c>
      <c r="G2656" s="4" t="s">
        <v>6</v>
      </c>
      <c r="H2656" s="4" t="s">
        <v>49</v>
      </c>
      <c r="I2656" s="4" t="s">
        <v>2</v>
      </c>
      <c r="J2656" s="4" t="s">
        <v>13</v>
      </c>
      <c r="K2656" s="4" t="s">
        <v>34</v>
      </c>
      <c r="L2656" s="4" t="s">
        <v>42</v>
      </c>
      <c r="M2656" s="6">
        <v>1</v>
      </c>
      <c r="N2656" s="7">
        <v>36.4</v>
      </c>
      <c r="O2656" s="8">
        <v>0</v>
      </c>
      <c r="P2656" s="7">
        <v>14.22</v>
      </c>
      <c r="Q2656" s="7">
        <f t="shared" si="328"/>
        <v>36.4</v>
      </c>
      <c r="R2656" s="7">
        <f t="shared" si="329"/>
        <v>14.22</v>
      </c>
      <c r="S2656" s="7">
        <f t="shared" si="330"/>
        <v>22.18</v>
      </c>
      <c r="T2656" s="9">
        <f t="shared" si="331"/>
        <v>0.6093406593406594</v>
      </c>
      <c r="U2656" s="10">
        <v>1</v>
      </c>
    </row>
    <row r="2657" spans="1:21" ht="15.6" x14ac:dyDescent="0.3">
      <c r="A2657" s="11">
        <v>678</v>
      </c>
      <c r="B2657" s="12">
        <v>46380</v>
      </c>
      <c r="C2657" s="4">
        <f t="shared" si="332"/>
        <v>2026</v>
      </c>
      <c r="D2657" s="5">
        <f t="shared" si="333"/>
        <v>4</v>
      </c>
      <c r="E2657" s="4">
        <f t="shared" si="334"/>
        <v>12</v>
      </c>
      <c r="F2657" s="3" t="str">
        <f t="shared" si="335"/>
        <v>Dec</v>
      </c>
      <c r="G2657" s="13" t="s">
        <v>6</v>
      </c>
      <c r="H2657" s="13" t="s">
        <v>41</v>
      </c>
      <c r="I2657" s="13" t="s">
        <v>2</v>
      </c>
      <c r="J2657" s="13" t="s">
        <v>16</v>
      </c>
      <c r="K2657" s="13" t="s">
        <v>9</v>
      </c>
      <c r="L2657" s="13" t="s">
        <v>17</v>
      </c>
      <c r="M2657" s="14">
        <v>1</v>
      </c>
      <c r="N2657" s="15">
        <v>142.15</v>
      </c>
      <c r="O2657" s="16">
        <v>0.05</v>
      </c>
      <c r="P2657" s="15">
        <v>80.5</v>
      </c>
      <c r="Q2657" s="15">
        <f t="shared" si="328"/>
        <v>135.04249999999999</v>
      </c>
      <c r="R2657" s="15">
        <f t="shared" si="329"/>
        <v>80.5</v>
      </c>
      <c r="S2657" s="15">
        <f t="shared" si="330"/>
        <v>54.54249999999999</v>
      </c>
      <c r="T2657" s="17">
        <f t="shared" si="331"/>
        <v>0.40389136753244342</v>
      </c>
      <c r="U2657" s="18">
        <v>1</v>
      </c>
    </row>
    <row r="2658" spans="1:21" ht="15.6" x14ac:dyDescent="0.3">
      <c r="A2658" s="2">
        <v>1706</v>
      </c>
      <c r="B2658" s="3">
        <v>46380</v>
      </c>
      <c r="C2658" s="4">
        <f t="shared" si="332"/>
        <v>2026</v>
      </c>
      <c r="D2658" s="5">
        <f t="shared" si="333"/>
        <v>4</v>
      </c>
      <c r="E2658" s="4">
        <f t="shared" si="334"/>
        <v>12</v>
      </c>
      <c r="F2658" s="3" t="str">
        <f t="shared" si="335"/>
        <v>Dec</v>
      </c>
      <c r="G2658" s="4" t="s">
        <v>0</v>
      </c>
      <c r="H2658" s="4" t="s">
        <v>1</v>
      </c>
      <c r="I2658" s="4" t="s">
        <v>2</v>
      </c>
      <c r="J2658" s="4" t="s">
        <v>3</v>
      </c>
      <c r="K2658" s="4" t="s">
        <v>23</v>
      </c>
      <c r="L2658" s="4" t="s">
        <v>24</v>
      </c>
      <c r="M2658" s="6">
        <v>2</v>
      </c>
      <c r="N2658" s="7">
        <v>332.38</v>
      </c>
      <c r="O2658" s="8">
        <v>0.05</v>
      </c>
      <c r="P2658" s="7">
        <v>192.16</v>
      </c>
      <c r="Q2658" s="7">
        <f t="shared" si="328"/>
        <v>631.52199999999993</v>
      </c>
      <c r="R2658" s="7">
        <f t="shared" si="329"/>
        <v>384.32</v>
      </c>
      <c r="S2658" s="7">
        <f t="shared" si="330"/>
        <v>247.20199999999994</v>
      </c>
      <c r="T2658" s="9">
        <f t="shared" si="331"/>
        <v>0.39143846136793331</v>
      </c>
      <c r="U2658" s="10">
        <v>1</v>
      </c>
    </row>
    <row r="2659" spans="1:21" ht="15.6" x14ac:dyDescent="0.3">
      <c r="A2659" s="11">
        <v>3034</v>
      </c>
      <c r="B2659" s="12">
        <v>46380</v>
      </c>
      <c r="C2659" s="4">
        <f t="shared" si="332"/>
        <v>2026</v>
      </c>
      <c r="D2659" s="5">
        <f t="shared" si="333"/>
        <v>4</v>
      </c>
      <c r="E2659" s="4">
        <f t="shared" si="334"/>
        <v>12</v>
      </c>
      <c r="F2659" s="3" t="str">
        <f t="shared" si="335"/>
        <v>Dec</v>
      </c>
      <c r="G2659" s="13" t="s">
        <v>6</v>
      </c>
      <c r="H2659" s="13" t="s">
        <v>7</v>
      </c>
      <c r="I2659" s="13" t="s">
        <v>19</v>
      </c>
      <c r="J2659" s="13" t="s">
        <v>13</v>
      </c>
      <c r="K2659" s="13" t="s">
        <v>23</v>
      </c>
      <c r="L2659" s="13" t="s">
        <v>51</v>
      </c>
      <c r="M2659" s="14">
        <v>1</v>
      </c>
      <c r="N2659" s="15">
        <v>122.18</v>
      </c>
      <c r="O2659" s="16">
        <v>0.15</v>
      </c>
      <c r="P2659" s="15">
        <v>61.28</v>
      </c>
      <c r="Q2659" s="15">
        <f t="shared" si="328"/>
        <v>103.85300000000001</v>
      </c>
      <c r="R2659" s="15">
        <f t="shared" si="329"/>
        <v>61.28</v>
      </c>
      <c r="S2659" s="15">
        <f t="shared" si="330"/>
        <v>42.573000000000008</v>
      </c>
      <c r="T2659" s="17">
        <f t="shared" si="331"/>
        <v>0.40993519686479934</v>
      </c>
      <c r="U2659" s="18">
        <v>1</v>
      </c>
    </row>
    <row r="2660" spans="1:21" ht="15.6" x14ac:dyDescent="0.3">
      <c r="A2660" s="2">
        <v>3883</v>
      </c>
      <c r="B2660" s="3">
        <v>46380</v>
      </c>
      <c r="C2660" s="4">
        <f t="shared" si="332"/>
        <v>2026</v>
      </c>
      <c r="D2660" s="5">
        <f t="shared" si="333"/>
        <v>4</v>
      </c>
      <c r="E2660" s="4">
        <f t="shared" si="334"/>
        <v>12</v>
      </c>
      <c r="F2660" s="3" t="str">
        <f t="shared" si="335"/>
        <v>Dec</v>
      </c>
      <c r="G2660" s="4" t="s">
        <v>0</v>
      </c>
      <c r="H2660" s="4" t="s">
        <v>1</v>
      </c>
      <c r="I2660" s="4" t="s">
        <v>2</v>
      </c>
      <c r="J2660" s="4" t="s">
        <v>13</v>
      </c>
      <c r="K2660" s="4" t="s">
        <v>23</v>
      </c>
      <c r="L2660" s="4" t="s">
        <v>51</v>
      </c>
      <c r="M2660" s="6">
        <v>1</v>
      </c>
      <c r="N2660" s="7">
        <v>125.66</v>
      </c>
      <c r="O2660" s="8">
        <v>0.15</v>
      </c>
      <c r="P2660" s="7">
        <v>60.6</v>
      </c>
      <c r="Q2660" s="7">
        <f t="shared" si="328"/>
        <v>106.81099999999999</v>
      </c>
      <c r="R2660" s="7">
        <f t="shared" si="329"/>
        <v>60.6</v>
      </c>
      <c r="S2660" s="7">
        <f t="shared" si="330"/>
        <v>46.210999999999991</v>
      </c>
      <c r="T2660" s="9">
        <f t="shared" si="331"/>
        <v>0.43264270533933763</v>
      </c>
      <c r="U2660" s="10">
        <v>1</v>
      </c>
    </row>
    <row r="2661" spans="1:21" ht="15.6" x14ac:dyDescent="0.3">
      <c r="A2661" s="11">
        <v>4342</v>
      </c>
      <c r="B2661" s="12">
        <v>46380</v>
      </c>
      <c r="C2661" s="4">
        <f t="shared" si="332"/>
        <v>2026</v>
      </c>
      <c r="D2661" s="5">
        <f t="shared" si="333"/>
        <v>4</v>
      </c>
      <c r="E2661" s="4">
        <f t="shared" si="334"/>
        <v>12</v>
      </c>
      <c r="F2661" s="3" t="str">
        <f t="shared" si="335"/>
        <v>Dec</v>
      </c>
      <c r="G2661" s="13" t="s">
        <v>20</v>
      </c>
      <c r="H2661" s="13" t="s">
        <v>21</v>
      </c>
      <c r="I2661" s="13" t="s">
        <v>2</v>
      </c>
      <c r="J2661" s="13" t="s">
        <v>3</v>
      </c>
      <c r="K2661" s="13" t="s">
        <v>14</v>
      </c>
      <c r="L2661" s="13" t="s">
        <v>32</v>
      </c>
      <c r="M2661" s="14">
        <v>2</v>
      </c>
      <c r="N2661" s="15">
        <v>47.38</v>
      </c>
      <c r="O2661" s="16">
        <v>0.05</v>
      </c>
      <c r="P2661" s="15">
        <v>18.850000000000001</v>
      </c>
      <c r="Q2661" s="15">
        <f t="shared" si="328"/>
        <v>90.022000000000006</v>
      </c>
      <c r="R2661" s="15">
        <f t="shared" si="329"/>
        <v>37.700000000000003</v>
      </c>
      <c r="S2661" s="15">
        <f t="shared" si="330"/>
        <v>52.322000000000003</v>
      </c>
      <c r="T2661" s="17">
        <f t="shared" si="331"/>
        <v>0.58121348114905247</v>
      </c>
      <c r="U2661" s="18">
        <v>1</v>
      </c>
    </row>
    <row r="2662" spans="1:21" ht="15.6" x14ac:dyDescent="0.3">
      <c r="A2662" s="2">
        <v>4468</v>
      </c>
      <c r="B2662" s="3">
        <v>46380</v>
      </c>
      <c r="C2662" s="4">
        <f t="shared" si="332"/>
        <v>2026</v>
      </c>
      <c r="D2662" s="5">
        <f t="shared" si="333"/>
        <v>4</v>
      </c>
      <c r="E2662" s="4">
        <f t="shared" si="334"/>
        <v>12</v>
      </c>
      <c r="F2662" s="3" t="str">
        <f t="shared" si="335"/>
        <v>Dec</v>
      </c>
      <c r="G2662" s="4" t="s">
        <v>0</v>
      </c>
      <c r="H2662" s="4" t="s">
        <v>1</v>
      </c>
      <c r="I2662" s="4" t="s">
        <v>2</v>
      </c>
      <c r="J2662" s="4" t="s">
        <v>16</v>
      </c>
      <c r="K2662" s="4" t="s">
        <v>23</v>
      </c>
      <c r="L2662" s="4" t="s">
        <v>40</v>
      </c>
      <c r="M2662" s="6">
        <v>1</v>
      </c>
      <c r="N2662" s="7">
        <v>80.8</v>
      </c>
      <c r="O2662" s="8">
        <v>0.05</v>
      </c>
      <c r="P2662" s="7">
        <v>38.33</v>
      </c>
      <c r="Q2662" s="7">
        <f t="shared" si="328"/>
        <v>76.759999999999991</v>
      </c>
      <c r="R2662" s="7">
        <f t="shared" si="329"/>
        <v>38.33</v>
      </c>
      <c r="S2662" s="7">
        <f t="shared" si="330"/>
        <v>38.429999999999993</v>
      </c>
      <c r="T2662" s="9">
        <f t="shared" si="331"/>
        <v>0.50065138092756645</v>
      </c>
      <c r="U2662" s="10">
        <v>1</v>
      </c>
    </row>
    <row r="2663" spans="1:21" ht="15.6" x14ac:dyDescent="0.3">
      <c r="A2663" s="11">
        <v>7</v>
      </c>
      <c r="B2663" s="12">
        <v>46381</v>
      </c>
      <c r="C2663" s="4">
        <f t="shared" si="332"/>
        <v>2026</v>
      </c>
      <c r="D2663" s="5">
        <f t="shared" si="333"/>
        <v>4</v>
      </c>
      <c r="E2663" s="4">
        <f t="shared" si="334"/>
        <v>12</v>
      </c>
      <c r="F2663" s="3" t="str">
        <f t="shared" si="335"/>
        <v>Dec</v>
      </c>
      <c r="G2663" s="13" t="s">
        <v>20</v>
      </c>
      <c r="H2663" s="13" t="s">
        <v>33</v>
      </c>
      <c r="I2663" s="13" t="s">
        <v>2</v>
      </c>
      <c r="J2663" s="13" t="s">
        <v>3</v>
      </c>
      <c r="K2663" s="13" t="s">
        <v>4</v>
      </c>
      <c r="L2663" s="13" t="s">
        <v>30</v>
      </c>
      <c r="M2663" s="14">
        <v>5</v>
      </c>
      <c r="N2663" s="15">
        <v>103.52</v>
      </c>
      <c r="O2663" s="16">
        <v>0.1</v>
      </c>
      <c r="P2663" s="15">
        <v>49.1</v>
      </c>
      <c r="Q2663" s="15">
        <f t="shared" si="328"/>
        <v>465.84000000000003</v>
      </c>
      <c r="R2663" s="15">
        <f t="shared" si="329"/>
        <v>245.5</v>
      </c>
      <c r="S2663" s="15">
        <f t="shared" si="330"/>
        <v>220.34000000000003</v>
      </c>
      <c r="T2663" s="17">
        <f t="shared" si="331"/>
        <v>0.47299501974927016</v>
      </c>
      <c r="U2663" s="18">
        <v>1</v>
      </c>
    </row>
    <row r="2664" spans="1:21" ht="15.6" x14ac:dyDescent="0.3">
      <c r="A2664" s="2">
        <v>658</v>
      </c>
      <c r="B2664" s="3">
        <v>46381</v>
      </c>
      <c r="C2664" s="4">
        <f t="shared" si="332"/>
        <v>2026</v>
      </c>
      <c r="D2664" s="5">
        <f t="shared" si="333"/>
        <v>4</v>
      </c>
      <c r="E2664" s="4">
        <f t="shared" si="334"/>
        <v>12</v>
      </c>
      <c r="F2664" s="3" t="str">
        <f t="shared" si="335"/>
        <v>Dec</v>
      </c>
      <c r="G2664" s="4" t="s">
        <v>6</v>
      </c>
      <c r="H2664" s="4" t="s">
        <v>27</v>
      </c>
      <c r="I2664" s="4" t="s">
        <v>19</v>
      </c>
      <c r="J2664" s="4" t="s">
        <v>16</v>
      </c>
      <c r="K2664" s="4" t="s">
        <v>9</v>
      </c>
      <c r="L2664" s="4" t="s">
        <v>37</v>
      </c>
      <c r="M2664" s="6">
        <v>2</v>
      </c>
      <c r="N2664" s="7">
        <v>153.38999999999999</v>
      </c>
      <c r="O2664" s="8">
        <v>0.05</v>
      </c>
      <c r="P2664" s="7">
        <v>78.06</v>
      </c>
      <c r="Q2664" s="7">
        <f t="shared" si="328"/>
        <v>291.44099999999997</v>
      </c>
      <c r="R2664" s="7">
        <f t="shared" si="329"/>
        <v>156.12</v>
      </c>
      <c r="S2664" s="7">
        <f t="shared" si="330"/>
        <v>135.32099999999997</v>
      </c>
      <c r="T2664" s="9">
        <f t="shared" si="331"/>
        <v>0.46431696295305047</v>
      </c>
      <c r="U2664" s="10">
        <v>1</v>
      </c>
    </row>
    <row r="2665" spans="1:21" ht="15.6" x14ac:dyDescent="0.3">
      <c r="A2665" s="11">
        <v>1192</v>
      </c>
      <c r="B2665" s="12">
        <v>46381</v>
      </c>
      <c r="C2665" s="4">
        <f t="shared" si="332"/>
        <v>2026</v>
      </c>
      <c r="D2665" s="5">
        <f t="shared" si="333"/>
        <v>4</v>
      </c>
      <c r="E2665" s="4">
        <f t="shared" si="334"/>
        <v>12</v>
      </c>
      <c r="F2665" s="3" t="str">
        <f t="shared" si="335"/>
        <v>Dec</v>
      </c>
      <c r="G2665" s="13" t="s">
        <v>20</v>
      </c>
      <c r="H2665" s="13" t="s">
        <v>47</v>
      </c>
      <c r="I2665" s="13" t="s">
        <v>8</v>
      </c>
      <c r="J2665" s="13" t="s">
        <v>16</v>
      </c>
      <c r="K2665" s="13" t="s">
        <v>34</v>
      </c>
      <c r="L2665" s="13" t="s">
        <v>35</v>
      </c>
      <c r="M2665" s="14">
        <v>6</v>
      </c>
      <c r="N2665" s="15">
        <v>39.49</v>
      </c>
      <c r="O2665" s="16">
        <v>0.05</v>
      </c>
      <c r="P2665" s="15">
        <v>14.49</v>
      </c>
      <c r="Q2665" s="15">
        <f t="shared" si="328"/>
        <v>225.09299999999999</v>
      </c>
      <c r="R2665" s="15">
        <f t="shared" si="329"/>
        <v>86.94</v>
      </c>
      <c r="S2665" s="15">
        <f t="shared" si="330"/>
        <v>138.15299999999999</v>
      </c>
      <c r="T2665" s="17">
        <f t="shared" si="331"/>
        <v>0.61375964601298127</v>
      </c>
      <c r="U2665" s="18">
        <v>1</v>
      </c>
    </row>
    <row r="2666" spans="1:21" ht="15.6" x14ac:dyDescent="0.3">
      <c r="A2666" s="2">
        <v>3852</v>
      </c>
      <c r="B2666" s="3">
        <v>46381</v>
      </c>
      <c r="C2666" s="4">
        <f t="shared" si="332"/>
        <v>2026</v>
      </c>
      <c r="D2666" s="5">
        <f t="shared" si="333"/>
        <v>4</v>
      </c>
      <c r="E2666" s="4">
        <f t="shared" si="334"/>
        <v>12</v>
      </c>
      <c r="F2666" s="3" t="str">
        <f t="shared" si="335"/>
        <v>Dec</v>
      </c>
      <c r="G2666" s="4" t="s">
        <v>11</v>
      </c>
      <c r="H2666" s="4" t="s">
        <v>12</v>
      </c>
      <c r="I2666" s="4" t="s">
        <v>19</v>
      </c>
      <c r="J2666" s="4" t="s">
        <v>16</v>
      </c>
      <c r="K2666" s="4" t="s">
        <v>34</v>
      </c>
      <c r="L2666" s="4" t="s">
        <v>42</v>
      </c>
      <c r="M2666" s="6">
        <v>1</v>
      </c>
      <c r="N2666" s="7">
        <v>35.54</v>
      </c>
      <c r="O2666" s="8">
        <v>0.1</v>
      </c>
      <c r="P2666" s="7">
        <v>13.63</v>
      </c>
      <c r="Q2666" s="7">
        <f t="shared" si="328"/>
        <v>31.986000000000001</v>
      </c>
      <c r="R2666" s="7">
        <f t="shared" si="329"/>
        <v>13.63</v>
      </c>
      <c r="S2666" s="7">
        <f t="shared" si="330"/>
        <v>18.356000000000002</v>
      </c>
      <c r="T2666" s="9">
        <f t="shared" si="331"/>
        <v>0.5738760707809667</v>
      </c>
      <c r="U2666" s="10">
        <v>1</v>
      </c>
    </row>
    <row r="2667" spans="1:21" ht="15.6" x14ac:dyDescent="0.3">
      <c r="A2667" s="11">
        <v>4507</v>
      </c>
      <c r="B2667" s="12">
        <v>46381</v>
      </c>
      <c r="C2667" s="4">
        <f t="shared" si="332"/>
        <v>2026</v>
      </c>
      <c r="D2667" s="5">
        <f t="shared" si="333"/>
        <v>4</v>
      </c>
      <c r="E2667" s="4">
        <f t="shared" si="334"/>
        <v>12</v>
      </c>
      <c r="F2667" s="3" t="str">
        <f t="shared" si="335"/>
        <v>Dec</v>
      </c>
      <c r="G2667" s="13" t="s">
        <v>6</v>
      </c>
      <c r="H2667" s="13" t="s">
        <v>43</v>
      </c>
      <c r="I2667" s="13" t="s">
        <v>28</v>
      </c>
      <c r="J2667" s="13" t="s">
        <v>3</v>
      </c>
      <c r="K2667" s="13" t="s">
        <v>14</v>
      </c>
      <c r="L2667" s="13" t="s">
        <v>48</v>
      </c>
      <c r="M2667" s="14">
        <v>2</v>
      </c>
      <c r="N2667" s="15">
        <v>167.21</v>
      </c>
      <c r="O2667" s="16">
        <v>0.05</v>
      </c>
      <c r="P2667" s="15">
        <v>88.23</v>
      </c>
      <c r="Q2667" s="15">
        <f t="shared" si="328"/>
        <v>317.69900000000001</v>
      </c>
      <c r="R2667" s="15">
        <f t="shared" si="329"/>
        <v>176.46</v>
      </c>
      <c r="S2667" s="15">
        <f t="shared" si="330"/>
        <v>141.239</v>
      </c>
      <c r="T2667" s="17">
        <f t="shared" si="331"/>
        <v>0.44456860109726504</v>
      </c>
      <c r="U2667" s="18">
        <v>1</v>
      </c>
    </row>
    <row r="2668" spans="1:21" ht="15.6" x14ac:dyDescent="0.3">
      <c r="A2668" s="2">
        <v>260</v>
      </c>
      <c r="B2668" s="3">
        <v>46382</v>
      </c>
      <c r="C2668" s="4">
        <f t="shared" si="332"/>
        <v>2026</v>
      </c>
      <c r="D2668" s="5">
        <f t="shared" si="333"/>
        <v>4</v>
      </c>
      <c r="E2668" s="4">
        <f t="shared" si="334"/>
        <v>12</v>
      </c>
      <c r="F2668" s="3" t="str">
        <f t="shared" si="335"/>
        <v>Dec</v>
      </c>
      <c r="G2668" s="4" t="s">
        <v>11</v>
      </c>
      <c r="H2668" s="4" t="s">
        <v>12</v>
      </c>
      <c r="I2668" s="4" t="s">
        <v>2</v>
      </c>
      <c r="J2668" s="4" t="s">
        <v>16</v>
      </c>
      <c r="K2668" s="4" t="s">
        <v>9</v>
      </c>
      <c r="L2668" s="4" t="s">
        <v>46</v>
      </c>
      <c r="M2668" s="6">
        <v>1</v>
      </c>
      <c r="N2668" s="7">
        <v>71.89</v>
      </c>
      <c r="O2668" s="8">
        <v>0.1</v>
      </c>
      <c r="P2668" s="7">
        <v>31.88</v>
      </c>
      <c r="Q2668" s="7">
        <f t="shared" si="328"/>
        <v>64.701000000000008</v>
      </c>
      <c r="R2668" s="7">
        <f t="shared" si="329"/>
        <v>31.88</v>
      </c>
      <c r="S2668" s="7">
        <f t="shared" si="330"/>
        <v>32.821000000000012</v>
      </c>
      <c r="T2668" s="9">
        <f t="shared" si="331"/>
        <v>0.50727191233520363</v>
      </c>
      <c r="U2668" s="10">
        <v>1</v>
      </c>
    </row>
    <row r="2669" spans="1:21" ht="15.6" x14ac:dyDescent="0.3">
      <c r="A2669" s="11">
        <v>1659</v>
      </c>
      <c r="B2669" s="12">
        <v>46382</v>
      </c>
      <c r="C2669" s="4">
        <f t="shared" si="332"/>
        <v>2026</v>
      </c>
      <c r="D2669" s="5">
        <f t="shared" si="333"/>
        <v>4</v>
      </c>
      <c r="E2669" s="4">
        <f t="shared" si="334"/>
        <v>12</v>
      </c>
      <c r="F2669" s="3" t="str">
        <f t="shared" si="335"/>
        <v>Dec</v>
      </c>
      <c r="G2669" s="13" t="s">
        <v>0</v>
      </c>
      <c r="H2669" s="13" t="s">
        <v>50</v>
      </c>
      <c r="I2669" s="13" t="s">
        <v>19</v>
      </c>
      <c r="J2669" s="13" t="s">
        <v>13</v>
      </c>
      <c r="K2669" s="13" t="s">
        <v>14</v>
      </c>
      <c r="L2669" s="13" t="s">
        <v>44</v>
      </c>
      <c r="M2669" s="14">
        <v>1</v>
      </c>
      <c r="N2669" s="15">
        <v>133.56</v>
      </c>
      <c r="O2669" s="16">
        <v>0.05</v>
      </c>
      <c r="P2669" s="15">
        <v>68.739999999999995</v>
      </c>
      <c r="Q2669" s="15">
        <f t="shared" si="328"/>
        <v>126.88199999999999</v>
      </c>
      <c r="R2669" s="15">
        <f t="shared" si="329"/>
        <v>68.739999999999995</v>
      </c>
      <c r="S2669" s="15">
        <f t="shared" si="330"/>
        <v>58.141999999999996</v>
      </c>
      <c r="T2669" s="17">
        <f t="shared" si="331"/>
        <v>0.4582367869358932</v>
      </c>
      <c r="U2669" s="18">
        <v>1</v>
      </c>
    </row>
    <row r="2670" spans="1:21" ht="15.6" x14ac:dyDescent="0.3">
      <c r="A2670" s="2">
        <v>3188</v>
      </c>
      <c r="B2670" s="3">
        <v>46382</v>
      </c>
      <c r="C2670" s="4">
        <f t="shared" si="332"/>
        <v>2026</v>
      </c>
      <c r="D2670" s="5">
        <f t="shared" si="333"/>
        <v>4</v>
      </c>
      <c r="E2670" s="4">
        <f t="shared" si="334"/>
        <v>12</v>
      </c>
      <c r="F2670" s="3" t="str">
        <f t="shared" si="335"/>
        <v>Dec</v>
      </c>
      <c r="G2670" s="4" t="s">
        <v>20</v>
      </c>
      <c r="H2670" s="4" t="s">
        <v>31</v>
      </c>
      <c r="I2670" s="4" t="s">
        <v>28</v>
      </c>
      <c r="J2670" s="4" t="s">
        <v>13</v>
      </c>
      <c r="K2670" s="4" t="s">
        <v>23</v>
      </c>
      <c r="L2670" s="4" t="s">
        <v>51</v>
      </c>
      <c r="M2670" s="6">
        <v>2</v>
      </c>
      <c r="N2670" s="7">
        <v>122.28</v>
      </c>
      <c r="O2670" s="8">
        <v>0.1</v>
      </c>
      <c r="P2670" s="7">
        <v>61.64</v>
      </c>
      <c r="Q2670" s="7">
        <f t="shared" si="328"/>
        <v>220.10400000000001</v>
      </c>
      <c r="R2670" s="7">
        <f t="shared" si="329"/>
        <v>123.28</v>
      </c>
      <c r="S2670" s="7">
        <f t="shared" si="330"/>
        <v>96.824000000000012</v>
      </c>
      <c r="T2670" s="9">
        <f t="shared" si="331"/>
        <v>0.43990113764402283</v>
      </c>
      <c r="U2670" s="10">
        <v>1</v>
      </c>
    </row>
    <row r="2671" spans="1:21" ht="15.6" x14ac:dyDescent="0.3">
      <c r="A2671" s="11">
        <v>3673</v>
      </c>
      <c r="B2671" s="12">
        <v>46382</v>
      </c>
      <c r="C2671" s="4">
        <f t="shared" si="332"/>
        <v>2026</v>
      </c>
      <c r="D2671" s="5">
        <f t="shared" si="333"/>
        <v>4</v>
      </c>
      <c r="E2671" s="4">
        <f t="shared" si="334"/>
        <v>12</v>
      </c>
      <c r="F2671" s="3" t="str">
        <f t="shared" si="335"/>
        <v>Dec</v>
      </c>
      <c r="G2671" s="13" t="s">
        <v>0</v>
      </c>
      <c r="H2671" s="13" t="s">
        <v>50</v>
      </c>
      <c r="I2671" s="13" t="s">
        <v>2</v>
      </c>
      <c r="J2671" s="13" t="s">
        <v>16</v>
      </c>
      <c r="K2671" s="13" t="s">
        <v>34</v>
      </c>
      <c r="L2671" s="13" t="s">
        <v>35</v>
      </c>
      <c r="M2671" s="14">
        <v>1</v>
      </c>
      <c r="N2671" s="15">
        <v>40.619999999999997</v>
      </c>
      <c r="O2671" s="16">
        <v>0</v>
      </c>
      <c r="P2671" s="15">
        <v>14.62</v>
      </c>
      <c r="Q2671" s="15">
        <f t="shared" si="328"/>
        <v>40.619999999999997</v>
      </c>
      <c r="R2671" s="15">
        <f t="shared" si="329"/>
        <v>14.62</v>
      </c>
      <c r="S2671" s="15">
        <f t="shared" si="330"/>
        <v>26</v>
      </c>
      <c r="T2671" s="17">
        <f t="shared" si="331"/>
        <v>0.64007877892663712</v>
      </c>
      <c r="U2671" s="18">
        <v>1</v>
      </c>
    </row>
    <row r="2672" spans="1:21" ht="15.6" x14ac:dyDescent="0.3">
      <c r="A2672" s="2">
        <v>3805</v>
      </c>
      <c r="B2672" s="3">
        <v>46382</v>
      </c>
      <c r="C2672" s="4">
        <f t="shared" si="332"/>
        <v>2026</v>
      </c>
      <c r="D2672" s="5">
        <f t="shared" si="333"/>
        <v>4</v>
      </c>
      <c r="E2672" s="4">
        <f t="shared" si="334"/>
        <v>12</v>
      </c>
      <c r="F2672" s="3" t="str">
        <f t="shared" si="335"/>
        <v>Dec</v>
      </c>
      <c r="G2672" s="4" t="s">
        <v>20</v>
      </c>
      <c r="H2672" s="4" t="s">
        <v>21</v>
      </c>
      <c r="I2672" s="4" t="s">
        <v>8</v>
      </c>
      <c r="J2672" s="4" t="s">
        <v>16</v>
      </c>
      <c r="K2672" s="4" t="s">
        <v>14</v>
      </c>
      <c r="L2672" s="4" t="s">
        <v>32</v>
      </c>
      <c r="M2672" s="6">
        <v>8</v>
      </c>
      <c r="N2672" s="7">
        <v>45.54</v>
      </c>
      <c r="O2672" s="8">
        <v>0.15</v>
      </c>
      <c r="P2672" s="7">
        <v>18.54</v>
      </c>
      <c r="Q2672" s="7">
        <f t="shared" si="328"/>
        <v>309.67199999999997</v>
      </c>
      <c r="R2672" s="7">
        <f t="shared" si="329"/>
        <v>148.32</v>
      </c>
      <c r="S2672" s="7">
        <f t="shared" si="330"/>
        <v>161.35199999999998</v>
      </c>
      <c r="T2672" s="9">
        <f t="shared" si="331"/>
        <v>0.52104161822831896</v>
      </c>
      <c r="U2672" s="10">
        <v>1</v>
      </c>
    </row>
    <row r="2673" spans="1:21" ht="15.6" x14ac:dyDescent="0.3">
      <c r="A2673" s="11">
        <v>3945</v>
      </c>
      <c r="B2673" s="12">
        <v>46382</v>
      </c>
      <c r="C2673" s="4">
        <f t="shared" si="332"/>
        <v>2026</v>
      </c>
      <c r="D2673" s="5">
        <f t="shared" si="333"/>
        <v>4</v>
      </c>
      <c r="E2673" s="4">
        <f t="shared" si="334"/>
        <v>12</v>
      </c>
      <c r="F2673" s="3" t="str">
        <f t="shared" si="335"/>
        <v>Dec</v>
      </c>
      <c r="G2673" s="13" t="s">
        <v>20</v>
      </c>
      <c r="H2673" s="13" t="s">
        <v>47</v>
      </c>
      <c r="I2673" s="13" t="s">
        <v>8</v>
      </c>
      <c r="J2673" s="13" t="s">
        <v>16</v>
      </c>
      <c r="K2673" s="13" t="s">
        <v>4</v>
      </c>
      <c r="L2673" s="13" t="s">
        <v>22</v>
      </c>
      <c r="M2673" s="14">
        <v>4</v>
      </c>
      <c r="N2673" s="15">
        <v>50.96</v>
      </c>
      <c r="O2673" s="16">
        <v>0.1</v>
      </c>
      <c r="P2673" s="15">
        <v>22.14</v>
      </c>
      <c r="Q2673" s="15">
        <f t="shared" si="328"/>
        <v>183.45600000000002</v>
      </c>
      <c r="R2673" s="15">
        <f t="shared" si="329"/>
        <v>88.56</v>
      </c>
      <c r="S2673" s="15">
        <f t="shared" si="330"/>
        <v>94.896000000000015</v>
      </c>
      <c r="T2673" s="17">
        <f t="shared" si="331"/>
        <v>0.51726844583987441</v>
      </c>
      <c r="U2673" s="18">
        <v>1</v>
      </c>
    </row>
    <row r="2674" spans="1:21" ht="15.6" x14ac:dyDescent="0.3">
      <c r="A2674" s="2">
        <v>4266</v>
      </c>
      <c r="B2674" s="3">
        <v>46382</v>
      </c>
      <c r="C2674" s="4">
        <f t="shared" si="332"/>
        <v>2026</v>
      </c>
      <c r="D2674" s="5">
        <f t="shared" si="333"/>
        <v>4</v>
      </c>
      <c r="E2674" s="4">
        <f t="shared" si="334"/>
        <v>12</v>
      </c>
      <c r="F2674" s="3" t="str">
        <f t="shared" si="335"/>
        <v>Dec</v>
      </c>
      <c r="G2674" s="4" t="s">
        <v>6</v>
      </c>
      <c r="H2674" s="4" t="s">
        <v>7</v>
      </c>
      <c r="I2674" s="4" t="s">
        <v>2</v>
      </c>
      <c r="J2674" s="4" t="s">
        <v>13</v>
      </c>
      <c r="K2674" s="4" t="s">
        <v>4</v>
      </c>
      <c r="L2674" s="4" t="s">
        <v>26</v>
      </c>
      <c r="M2674" s="6">
        <v>4</v>
      </c>
      <c r="N2674" s="7">
        <v>40.19</v>
      </c>
      <c r="O2674" s="8">
        <v>0.15</v>
      </c>
      <c r="P2674" s="7">
        <v>16.55</v>
      </c>
      <c r="Q2674" s="7">
        <f t="shared" si="328"/>
        <v>136.64599999999999</v>
      </c>
      <c r="R2674" s="7">
        <f t="shared" si="329"/>
        <v>66.2</v>
      </c>
      <c r="S2674" s="7">
        <f t="shared" si="330"/>
        <v>70.445999999999984</v>
      </c>
      <c r="T2674" s="9">
        <f t="shared" si="331"/>
        <v>0.51553649576277383</v>
      </c>
      <c r="U2674" s="10">
        <v>1</v>
      </c>
    </row>
    <row r="2675" spans="1:21" ht="15.6" x14ac:dyDescent="0.3">
      <c r="A2675" s="11">
        <v>606</v>
      </c>
      <c r="B2675" s="12">
        <v>46383</v>
      </c>
      <c r="C2675" s="4">
        <f t="shared" si="332"/>
        <v>2026</v>
      </c>
      <c r="D2675" s="5">
        <f t="shared" si="333"/>
        <v>4</v>
      </c>
      <c r="E2675" s="4">
        <f t="shared" si="334"/>
        <v>12</v>
      </c>
      <c r="F2675" s="3" t="str">
        <f t="shared" si="335"/>
        <v>Dec</v>
      </c>
      <c r="G2675" s="13" t="s">
        <v>6</v>
      </c>
      <c r="H2675" s="13" t="s">
        <v>43</v>
      </c>
      <c r="I2675" s="13" t="s">
        <v>2</v>
      </c>
      <c r="J2675" s="13" t="s">
        <v>13</v>
      </c>
      <c r="K2675" s="13" t="s">
        <v>23</v>
      </c>
      <c r="L2675" s="13" t="s">
        <v>24</v>
      </c>
      <c r="M2675" s="14">
        <v>3</v>
      </c>
      <c r="N2675" s="15">
        <v>333.84</v>
      </c>
      <c r="O2675" s="16">
        <v>0</v>
      </c>
      <c r="P2675" s="15">
        <v>193.05</v>
      </c>
      <c r="Q2675" s="15">
        <f t="shared" si="328"/>
        <v>1001.52</v>
      </c>
      <c r="R2675" s="15">
        <f t="shared" si="329"/>
        <v>579.15000000000009</v>
      </c>
      <c r="S2675" s="15">
        <f t="shared" si="330"/>
        <v>422.36999999999989</v>
      </c>
      <c r="T2675" s="17">
        <f t="shared" si="331"/>
        <v>0.42172897196261672</v>
      </c>
      <c r="U2675" s="18">
        <v>1</v>
      </c>
    </row>
    <row r="2676" spans="1:21" ht="15.6" x14ac:dyDescent="0.3">
      <c r="A2676" s="2">
        <v>1166</v>
      </c>
      <c r="B2676" s="3">
        <v>46383</v>
      </c>
      <c r="C2676" s="4">
        <f t="shared" si="332"/>
        <v>2026</v>
      </c>
      <c r="D2676" s="5">
        <f t="shared" si="333"/>
        <v>4</v>
      </c>
      <c r="E2676" s="4">
        <f t="shared" si="334"/>
        <v>12</v>
      </c>
      <c r="F2676" s="3" t="str">
        <f t="shared" si="335"/>
        <v>Dec</v>
      </c>
      <c r="G2676" s="4" t="s">
        <v>11</v>
      </c>
      <c r="H2676" s="4" t="s">
        <v>52</v>
      </c>
      <c r="I2676" s="4" t="s">
        <v>28</v>
      </c>
      <c r="J2676" s="4" t="s">
        <v>3</v>
      </c>
      <c r="K2676" s="4" t="s">
        <v>23</v>
      </c>
      <c r="L2676" s="4" t="s">
        <v>29</v>
      </c>
      <c r="M2676" s="6">
        <v>2</v>
      </c>
      <c r="N2676" s="7">
        <v>198.94</v>
      </c>
      <c r="O2676" s="8">
        <v>0.15</v>
      </c>
      <c r="P2676" s="7">
        <v>102.32</v>
      </c>
      <c r="Q2676" s="7">
        <f t="shared" si="328"/>
        <v>338.19799999999998</v>
      </c>
      <c r="R2676" s="7">
        <f t="shared" si="329"/>
        <v>204.64</v>
      </c>
      <c r="S2676" s="7">
        <f t="shared" si="330"/>
        <v>133.55799999999999</v>
      </c>
      <c r="T2676" s="9">
        <f t="shared" si="331"/>
        <v>0.39491067362905752</v>
      </c>
      <c r="U2676" s="10">
        <v>1</v>
      </c>
    </row>
    <row r="2677" spans="1:21" ht="15.6" x14ac:dyDescent="0.3">
      <c r="A2677" s="11">
        <v>1913</v>
      </c>
      <c r="B2677" s="12">
        <v>46383</v>
      </c>
      <c r="C2677" s="4">
        <f t="shared" si="332"/>
        <v>2026</v>
      </c>
      <c r="D2677" s="5">
        <f t="shared" si="333"/>
        <v>4</v>
      </c>
      <c r="E2677" s="4">
        <f t="shared" si="334"/>
        <v>12</v>
      </c>
      <c r="F2677" s="3" t="str">
        <f t="shared" si="335"/>
        <v>Dec</v>
      </c>
      <c r="G2677" s="13" t="s">
        <v>11</v>
      </c>
      <c r="H2677" s="13" t="s">
        <v>25</v>
      </c>
      <c r="I2677" s="13" t="s">
        <v>28</v>
      </c>
      <c r="J2677" s="13" t="s">
        <v>13</v>
      </c>
      <c r="K2677" s="13" t="s">
        <v>34</v>
      </c>
      <c r="L2677" s="13" t="s">
        <v>42</v>
      </c>
      <c r="M2677" s="14">
        <v>3</v>
      </c>
      <c r="N2677" s="15">
        <v>35.979999999999997</v>
      </c>
      <c r="O2677" s="16">
        <v>0</v>
      </c>
      <c r="P2677" s="15">
        <v>13.6</v>
      </c>
      <c r="Q2677" s="15">
        <f t="shared" si="328"/>
        <v>107.94</v>
      </c>
      <c r="R2677" s="15">
        <f t="shared" si="329"/>
        <v>40.799999999999997</v>
      </c>
      <c r="S2677" s="15">
        <f t="shared" si="330"/>
        <v>67.14</v>
      </c>
      <c r="T2677" s="17">
        <f t="shared" si="331"/>
        <v>0.62201222901612008</v>
      </c>
      <c r="U2677" s="18">
        <v>1</v>
      </c>
    </row>
    <row r="2678" spans="1:21" ht="15.6" x14ac:dyDescent="0.3">
      <c r="A2678" s="2">
        <v>2402</v>
      </c>
      <c r="B2678" s="3">
        <v>46383</v>
      </c>
      <c r="C2678" s="4">
        <f t="shared" si="332"/>
        <v>2026</v>
      </c>
      <c r="D2678" s="5">
        <f t="shared" si="333"/>
        <v>4</v>
      </c>
      <c r="E2678" s="4">
        <f t="shared" si="334"/>
        <v>12</v>
      </c>
      <c r="F2678" s="3" t="str">
        <f t="shared" si="335"/>
        <v>Dec</v>
      </c>
      <c r="G2678" s="4" t="s">
        <v>6</v>
      </c>
      <c r="H2678" s="4" t="s">
        <v>49</v>
      </c>
      <c r="I2678" s="4" t="s">
        <v>28</v>
      </c>
      <c r="J2678" s="4" t="s">
        <v>13</v>
      </c>
      <c r="K2678" s="4" t="s">
        <v>14</v>
      </c>
      <c r="L2678" s="4" t="s">
        <v>44</v>
      </c>
      <c r="M2678" s="6">
        <v>6</v>
      </c>
      <c r="N2678" s="7">
        <v>133.4</v>
      </c>
      <c r="O2678" s="8">
        <v>0.1</v>
      </c>
      <c r="P2678" s="7">
        <v>66.3</v>
      </c>
      <c r="Q2678" s="7">
        <f t="shared" si="328"/>
        <v>720.36000000000013</v>
      </c>
      <c r="R2678" s="7">
        <f t="shared" si="329"/>
        <v>397.79999999999995</v>
      </c>
      <c r="S2678" s="7">
        <f t="shared" si="330"/>
        <v>322.56000000000017</v>
      </c>
      <c r="T2678" s="9">
        <f t="shared" si="331"/>
        <v>0.44777611194402817</v>
      </c>
      <c r="U2678" s="10">
        <v>1</v>
      </c>
    </row>
    <row r="2679" spans="1:21" ht="15.6" x14ac:dyDescent="0.3">
      <c r="A2679" s="11">
        <v>3192</v>
      </c>
      <c r="B2679" s="12">
        <v>46383</v>
      </c>
      <c r="C2679" s="4">
        <f t="shared" si="332"/>
        <v>2026</v>
      </c>
      <c r="D2679" s="5">
        <f t="shared" si="333"/>
        <v>4</v>
      </c>
      <c r="E2679" s="4">
        <f t="shared" si="334"/>
        <v>12</v>
      </c>
      <c r="F2679" s="3" t="str">
        <f t="shared" si="335"/>
        <v>Dec</v>
      </c>
      <c r="G2679" s="13" t="s">
        <v>20</v>
      </c>
      <c r="H2679" s="13" t="s">
        <v>31</v>
      </c>
      <c r="I2679" s="13" t="s">
        <v>2</v>
      </c>
      <c r="J2679" s="13" t="s">
        <v>3</v>
      </c>
      <c r="K2679" s="13" t="s">
        <v>9</v>
      </c>
      <c r="L2679" s="13" t="s">
        <v>10</v>
      </c>
      <c r="M2679" s="14">
        <v>2</v>
      </c>
      <c r="N2679" s="15">
        <v>93.45</v>
      </c>
      <c r="O2679" s="16">
        <v>0</v>
      </c>
      <c r="P2679" s="15">
        <v>45.75</v>
      </c>
      <c r="Q2679" s="15">
        <f t="shared" si="328"/>
        <v>186.9</v>
      </c>
      <c r="R2679" s="15">
        <f t="shared" si="329"/>
        <v>91.5</v>
      </c>
      <c r="S2679" s="15">
        <f t="shared" si="330"/>
        <v>95.4</v>
      </c>
      <c r="T2679" s="17">
        <f t="shared" si="331"/>
        <v>0.5104333868378812</v>
      </c>
      <c r="U2679" s="18">
        <v>1</v>
      </c>
    </row>
    <row r="2680" spans="1:21" ht="15.6" x14ac:dyDescent="0.3">
      <c r="A2680" s="2">
        <v>3721</v>
      </c>
      <c r="B2680" s="3">
        <v>46383</v>
      </c>
      <c r="C2680" s="4">
        <f t="shared" si="332"/>
        <v>2026</v>
      </c>
      <c r="D2680" s="5">
        <f t="shared" si="333"/>
        <v>4</v>
      </c>
      <c r="E2680" s="4">
        <f t="shared" si="334"/>
        <v>12</v>
      </c>
      <c r="F2680" s="3" t="str">
        <f t="shared" si="335"/>
        <v>Dec</v>
      </c>
      <c r="G2680" s="4" t="s">
        <v>11</v>
      </c>
      <c r="H2680" s="4" t="s">
        <v>25</v>
      </c>
      <c r="I2680" s="4" t="s">
        <v>28</v>
      </c>
      <c r="J2680" s="4" t="s">
        <v>13</v>
      </c>
      <c r="K2680" s="4" t="s">
        <v>34</v>
      </c>
      <c r="L2680" s="4" t="s">
        <v>45</v>
      </c>
      <c r="M2680" s="6">
        <v>1</v>
      </c>
      <c r="N2680" s="7">
        <v>49.79</v>
      </c>
      <c r="O2680" s="8">
        <v>0.2</v>
      </c>
      <c r="P2680" s="7">
        <v>21.87</v>
      </c>
      <c r="Q2680" s="7">
        <f t="shared" si="328"/>
        <v>39.832000000000001</v>
      </c>
      <c r="R2680" s="7">
        <f t="shared" si="329"/>
        <v>21.87</v>
      </c>
      <c r="S2680" s="7">
        <f t="shared" si="330"/>
        <v>17.962</v>
      </c>
      <c r="T2680" s="9">
        <f t="shared" si="331"/>
        <v>0.45094396465153641</v>
      </c>
      <c r="U2680" s="10">
        <v>1</v>
      </c>
    </row>
    <row r="2681" spans="1:21" ht="15.6" x14ac:dyDescent="0.3">
      <c r="A2681" s="11">
        <v>3882</v>
      </c>
      <c r="B2681" s="12">
        <v>46383</v>
      </c>
      <c r="C2681" s="4">
        <f t="shared" si="332"/>
        <v>2026</v>
      </c>
      <c r="D2681" s="5">
        <f t="shared" si="333"/>
        <v>4</v>
      </c>
      <c r="E2681" s="4">
        <f t="shared" si="334"/>
        <v>12</v>
      </c>
      <c r="F2681" s="3" t="str">
        <f t="shared" si="335"/>
        <v>Dec</v>
      </c>
      <c r="G2681" s="13" t="s">
        <v>20</v>
      </c>
      <c r="H2681" s="13" t="s">
        <v>33</v>
      </c>
      <c r="I2681" s="13" t="s">
        <v>28</v>
      </c>
      <c r="J2681" s="13" t="s">
        <v>3</v>
      </c>
      <c r="K2681" s="13" t="s">
        <v>9</v>
      </c>
      <c r="L2681" s="13" t="s">
        <v>46</v>
      </c>
      <c r="M2681" s="14">
        <v>3</v>
      </c>
      <c r="N2681" s="15">
        <v>70.430000000000007</v>
      </c>
      <c r="O2681" s="16">
        <v>0.1</v>
      </c>
      <c r="P2681" s="15">
        <v>32.869999999999997</v>
      </c>
      <c r="Q2681" s="15">
        <f t="shared" si="328"/>
        <v>190.16100000000003</v>
      </c>
      <c r="R2681" s="15">
        <f t="shared" si="329"/>
        <v>98.609999999999985</v>
      </c>
      <c r="S2681" s="15">
        <f t="shared" si="330"/>
        <v>91.551000000000045</v>
      </c>
      <c r="T2681" s="17">
        <f t="shared" si="331"/>
        <v>0.48143941186678674</v>
      </c>
      <c r="U2681" s="18">
        <v>1</v>
      </c>
    </row>
    <row r="2682" spans="1:21" ht="15.6" x14ac:dyDescent="0.3">
      <c r="A2682" s="2">
        <v>4945</v>
      </c>
      <c r="B2682" s="3">
        <v>46383</v>
      </c>
      <c r="C2682" s="4">
        <f t="shared" si="332"/>
        <v>2026</v>
      </c>
      <c r="D2682" s="5">
        <f t="shared" si="333"/>
        <v>4</v>
      </c>
      <c r="E2682" s="4">
        <f t="shared" si="334"/>
        <v>12</v>
      </c>
      <c r="F2682" s="3" t="str">
        <f t="shared" si="335"/>
        <v>Dec</v>
      </c>
      <c r="G2682" s="4" t="s">
        <v>11</v>
      </c>
      <c r="H2682" s="4" t="s">
        <v>12</v>
      </c>
      <c r="I2682" s="4" t="s">
        <v>2</v>
      </c>
      <c r="J2682" s="4" t="s">
        <v>16</v>
      </c>
      <c r="K2682" s="4" t="s">
        <v>23</v>
      </c>
      <c r="L2682" s="4" t="s">
        <v>40</v>
      </c>
      <c r="M2682" s="6">
        <v>2</v>
      </c>
      <c r="N2682" s="7">
        <v>82.04</v>
      </c>
      <c r="O2682" s="8">
        <v>0.1</v>
      </c>
      <c r="P2682" s="7">
        <v>38.880000000000003</v>
      </c>
      <c r="Q2682" s="7">
        <f t="shared" si="328"/>
        <v>147.67200000000003</v>
      </c>
      <c r="R2682" s="7">
        <f t="shared" si="329"/>
        <v>77.760000000000005</v>
      </c>
      <c r="S2682" s="7">
        <f t="shared" si="330"/>
        <v>69.91200000000002</v>
      </c>
      <c r="T2682" s="9">
        <f t="shared" si="331"/>
        <v>0.47342759629449055</v>
      </c>
      <c r="U2682" s="10">
        <v>1</v>
      </c>
    </row>
    <row r="2683" spans="1:21" ht="15.6" x14ac:dyDescent="0.3">
      <c r="A2683" s="11">
        <v>5084</v>
      </c>
      <c r="B2683" s="12">
        <v>46383</v>
      </c>
      <c r="C2683" s="4">
        <f t="shared" si="332"/>
        <v>2026</v>
      </c>
      <c r="D2683" s="5">
        <f t="shared" si="333"/>
        <v>4</v>
      </c>
      <c r="E2683" s="4">
        <f t="shared" si="334"/>
        <v>12</v>
      </c>
      <c r="F2683" s="3" t="str">
        <f t="shared" si="335"/>
        <v>Dec</v>
      </c>
      <c r="G2683" s="13" t="s">
        <v>6</v>
      </c>
      <c r="H2683" s="13" t="s">
        <v>41</v>
      </c>
      <c r="I2683" s="13" t="s">
        <v>28</v>
      </c>
      <c r="J2683" s="13" t="s">
        <v>3</v>
      </c>
      <c r="K2683" s="13" t="s">
        <v>14</v>
      </c>
      <c r="L2683" s="13" t="s">
        <v>15</v>
      </c>
      <c r="M2683" s="14">
        <v>1</v>
      </c>
      <c r="N2683" s="15">
        <v>35.409999999999997</v>
      </c>
      <c r="O2683" s="16">
        <v>0.2</v>
      </c>
      <c r="P2683" s="15">
        <v>13.54</v>
      </c>
      <c r="Q2683" s="15">
        <f t="shared" si="328"/>
        <v>28.327999999999999</v>
      </c>
      <c r="R2683" s="15">
        <f t="shared" si="329"/>
        <v>13.54</v>
      </c>
      <c r="S2683" s="15">
        <f t="shared" si="330"/>
        <v>14.788</v>
      </c>
      <c r="T2683" s="17">
        <f t="shared" si="331"/>
        <v>0.5220276757977973</v>
      </c>
      <c r="U2683" s="18">
        <v>1</v>
      </c>
    </row>
    <row r="2684" spans="1:21" ht="15.6" x14ac:dyDescent="0.3">
      <c r="A2684" s="2">
        <v>246</v>
      </c>
      <c r="B2684" s="3">
        <v>46384</v>
      </c>
      <c r="C2684" s="4">
        <f t="shared" si="332"/>
        <v>2026</v>
      </c>
      <c r="D2684" s="5">
        <f t="shared" si="333"/>
        <v>4</v>
      </c>
      <c r="E2684" s="4">
        <f t="shared" si="334"/>
        <v>12</v>
      </c>
      <c r="F2684" s="3" t="str">
        <f t="shared" si="335"/>
        <v>Dec</v>
      </c>
      <c r="G2684" s="4" t="s">
        <v>20</v>
      </c>
      <c r="H2684" s="4" t="s">
        <v>31</v>
      </c>
      <c r="I2684" s="4" t="s">
        <v>28</v>
      </c>
      <c r="J2684" s="4" t="s">
        <v>16</v>
      </c>
      <c r="K2684" s="4" t="s">
        <v>4</v>
      </c>
      <c r="L2684" s="4" t="s">
        <v>26</v>
      </c>
      <c r="M2684" s="6">
        <v>1</v>
      </c>
      <c r="N2684" s="7">
        <v>41.06</v>
      </c>
      <c r="O2684" s="8">
        <v>0.1</v>
      </c>
      <c r="P2684" s="7">
        <v>16.23</v>
      </c>
      <c r="Q2684" s="7">
        <f t="shared" si="328"/>
        <v>36.954000000000001</v>
      </c>
      <c r="R2684" s="7">
        <f t="shared" si="329"/>
        <v>16.23</v>
      </c>
      <c r="S2684" s="7">
        <f t="shared" si="330"/>
        <v>20.724</v>
      </c>
      <c r="T2684" s="9">
        <f t="shared" si="331"/>
        <v>0.5608053255398604</v>
      </c>
      <c r="U2684" s="10">
        <v>1</v>
      </c>
    </row>
    <row r="2685" spans="1:21" ht="15.6" x14ac:dyDescent="0.3">
      <c r="A2685" s="11">
        <v>537</v>
      </c>
      <c r="B2685" s="12">
        <v>46384</v>
      </c>
      <c r="C2685" s="4">
        <f t="shared" si="332"/>
        <v>2026</v>
      </c>
      <c r="D2685" s="5">
        <f t="shared" si="333"/>
        <v>4</v>
      </c>
      <c r="E2685" s="4">
        <f t="shared" si="334"/>
        <v>12</v>
      </c>
      <c r="F2685" s="3" t="str">
        <f t="shared" si="335"/>
        <v>Dec</v>
      </c>
      <c r="G2685" s="13" t="s">
        <v>20</v>
      </c>
      <c r="H2685" s="13" t="s">
        <v>33</v>
      </c>
      <c r="I2685" s="13" t="s">
        <v>8</v>
      </c>
      <c r="J2685" s="13" t="s">
        <v>16</v>
      </c>
      <c r="K2685" s="13" t="s">
        <v>9</v>
      </c>
      <c r="L2685" s="13" t="s">
        <v>10</v>
      </c>
      <c r="M2685" s="14">
        <v>12</v>
      </c>
      <c r="N2685" s="15">
        <v>90.29</v>
      </c>
      <c r="O2685" s="16">
        <v>0.1</v>
      </c>
      <c r="P2685" s="15">
        <v>45.76</v>
      </c>
      <c r="Q2685" s="15">
        <f t="shared" si="328"/>
        <v>975.13200000000006</v>
      </c>
      <c r="R2685" s="15">
        <f t="shared" si="329"/>
        <v>549.12</v>
      </c>
      <c r="S2685" s="15">
        <f t="shared" si="330"/>
        <v>426.01200000000006</v>
      </c>
      <c r="T2685" s="17">
        <f t="shared" si="331"/>
        <v>0.43687623829389255</v>
      </c>
      <c r="U2685" s="18">
        <v>1</v>
      </c>
    </row>
    <row r="2686" spans="1:21" ht="15.6" x14ac:dyDescent="0.3">
      <c r="A2686" s="2">
        <v>968</v>
      </c>
      <c r="B2686" s="3">
        <v>46384</v>
      </c>
      <c r="C2686" s="4">
        <f t="shared" si="332"/>
        <v>2026</v>
      </c>
      <c r="D2686" s="5">
        <f t="shared" si="333"/>
        <v>4</v>
      </c>
      <c r="E2686" s="4">
        <f t="shared" si="334"/>
        <v>12</v>
      </c>
      <c r="F2686" s="3" t="str">
        <f t="shared" si="335"/>
        <v>Dec</v>
      </c>
      <c r="G2686" s="4" t="s">
        <v>6</v>
      </c>
      <c r="H2686" s="4" t="s">
        <v>43</v>
      </c>
      <c r="I2686" s="4" t="s">
        <v>19</v>
      </c>
      <c r="J2686" s="4" t="s">
        <v>13</v>
      </c>
      <c r="K2686" s="4" t="s">
        <v>4</v>
      </c>
      <c r="L2686" s="4" t="s">
        <v>30</v>
      </c>
      <c r="M2686" s="6">
        <v>1</v>
      </c>
      <c r="N2686" s="7">
        <v>103.13</v>
      </c>
      <c r="O2686" s="8">
        <v>0.15</v>
      </c>
      <c r="P2686" s="7">
        <v>50.06</v>
      </c>
      <c r="Q2686" s="7">
        <f t="shared" si="328"/>
        <v>87.660499999999999</v>
      </c>
      <c r="R2686" s="7">
        <f t="shared" si="329"/>
        <v>50.06</v>
      </c>
      <c r="S2686" s="7">
        <f t="shared" si="330"/>
        <v>37.600499999999997</v>
      </c>
      <c r="T2686" s="9">
        <f t="shared" si="331"/>
        <v>0.42893321393329947</v>
      </c>
      <c r="U2686" s="10">
        <v>1</v>
      </c>
    </row>
    <row r="2687" spans="1:21" ht="15.6" x14ac:dyDescent="0.3">
      <c r="A2687" s="11">
        <v>1234</v>
      </c>
      <c r="B2687" s="12">
        <v>46384</v>
      </c>
      <c r="C2687" s="4">
        <f t="shared" si="332"/>
        <v>2026</v>
      </c>
      <c r="D2687" s="5">
        <f t="shared" si="333"/>
        <v>4</v>
      </c>
      <c r="E2687" s="4">
        <f t="shared" si="334"/>
        <v>12</v>
      </c>
      <c r="F2687" s="3" t="str">
        <f t="shared" si="335"/>
        <v>Dec</v>
      </c>
      <c r="G2687" s="13" t="s">
        <v>20</v>
      </c>
      <c r="H2687" s="13" t="s">
        <v>47</v>
      </c>
      <c r="I2687" s="13" t="s">
        <v>2</v>
      </c>
      <c r="J2687" s="13" t="s">
        <v>3</v>
      </c>
      <c r="K2687" s="13" t="s">
        <v>4</v>
      </c>
      <c r="L2687" s="13" t="s">
        <v>5</v>
      </c>
      <c r="M2687" s="14">
        <v>1</v>
      </c>
      <c r="N2687" s="15">
        <v>81.39</v>
      </c>
      <c r="O2687" s="16">
        <v>0.05</v>
      </c>
      <c r="P2687" s="15">
        <v>43.54</v>
      </c>
      <c r="Q2687" s="15">
        <f t="shared" si="328"/>
        <v>77.320499999999996</v>
      </c>
      <c r="R2687" s="15">
        <f t="shared" si="329"/>
        <v>43.54</v>
      </c>
      <c r="S2687" s="15">
        <f t="shared" si="330"/>
        <v>33.780499999999996</v>
      </c>
      <c r="T2687" s="17">
        <f t="shared" si="331"/>
        <v>0.43688931137279247</v>
      </c>
      <c r="U2687" s="18">
        <v>1</v>
      </c>
    </row>
    <row r="2688" spans="1:21" ht="15.6" x14ac:dyDescent="0.3">
      <c r="A2688" s="2">
        <v>2061</v>
      </c>
      <c r="B2688" s="3">
        <v>46384</v>
      </c>
      <c r="C2688" s="4">
        <f t="shared" si="332"/>
        <v>2026</v>
      </c>
      <c r="D2688" s="5">
        <f t="shared" si="333"/>
        <v>4</v>
      </c>
      <c r="E2688" s="4">
        <f t="shared" si="334"/>
        <v>12</v>
      </c>
      <c r="F2688" s="3" t="str">
        <f t="shared" si="335"/>
        <v>Dec</v>
      </c>
      <c r="G2688" s="4" t="s">
        <v>0</v>
      </c>
      <c r="H2688" s="4" t="s">
        <v>50</v>
      </c>
      <c r="I2688" s="4" t="s">
        <v>28</v>
      </c>
      <c r="J2688" s="4" t="s">
        <v>3</v>
      </c>
      <c r="K2688" s="4" t="s">
        <v>23</v>
      </c>
      <c r="L2688" s="4" t="s">
        <v>24</v>
      </c>
      <c r="M2688" s="6">
        <v>2</v>
      </c>
      <c r="N2688" s="7">
        <v>342.78</v>
      </c>
      <c r="O2688" s="8">
        <v>0</v>
      </c>
      <c r="P2688" s="7">
        <v>197.89</v>
      </c>
      <c r="Q2688" s="7">
        <f t="shared" si="328"/>
        <v>685.56</v>
      </c>
      <c r="R2688" s="7">
        <f t="shared" si="329"/>
        <v>395.78</v>
      </c>
      <c r="S2688" s="7">
        <f t="shared" si="330"/>
        <v>289.77999999999997</v>
      </c>
      <c r="T2688" s="9">
        <f t="shared" si="331"/>
        <v>0.4226909387945621</v>
      </c>
      <c r="U2688" s="10">
        <v>1</v>
      </c>
    </row>
    <row r="2689" spans="1:21" ht="15.6" x14ac:dyDescent="0.3">
      <c r="A2689" s="11">
        <v>2219</v>
      </c>
      <c r="B2689" s="12">
        <v>46384</v>
      </c>
      <c r="C2689" s="4">
        <f t="shared" si="332"/>
        <v>2026</v>
      </c>
      <c r="D2689" s="5">
        <f t="shared" si="333"/>
        <v>4</v>
      </c>
      <c r="E2689" s="4">
        <f t="shared" si="334"/>
        <v>12</v>
      </c>
      <c r="F2689" s="3" t="str">
        <f t="shared" si="335"/>
        <v>Dec</v>
      </c>
      <c r="G2689" s="13" t="s">
        <v>6</v>
      </c>
      <c r="H2689" s="13" t="s">
        <v>49</v>
      </c>
      <c r="I2689" s="13" t="s">
        <v>2</v>
      </c>
      <c r="J2689" s="13" t="s">
        <v>3</v>
      </c>
      <c r="K2689" s="13" t="s">
        <v>9</v>
      </c>
      <c r="L2689" s="13" t="s">
        <v>17</v>
      </c>
      <c r="M2689" s="14">
        <v>1</v>
      </c>
      <c r="N2689" s="15">
        <v>147</v>
      </c>
      <c r="O2689" s="16">
        <v>0.15</v>
      </c>
      <c r="P2689" s="15">
        <v>79.58</v>
      </c>
      <c r="Q2689" s="15">
        <f t="shared" si="328"/>
        <v>124.95</v>
      </c>
      <c r="R2689" s="15">
        <f t="shared" si="329"/>
        <v>79.58</v>
      </c>
      <c r="S2689" s="15">
        <f t="shared" si="330"/>
        <v>45.370000000000005</v>
      </c>
      <c r="T2689" s="17">
        <f t="shared" si="331"/>
        <v>0.36310524209683875</v>
      </c>
      <c r="U2689" s="18">
        <v>1</v>
      </c>
    </row>
    <row r="2690" spans="1:21" ht="15.6" x14ac:dyDescent="0.3">
      <c r="A2690" s="2">
        <v>2651</v>
      </c>
      <c r="B2690" s="3">
        <v>46384</v>
      </c>
      <c r="C2690" s="4">
        <f t="shared" si="332"/>
        <v>2026</v>
      </c>
      <c r="D2690" s="5">
        <f t="shared" si="333"/>
        <v>4</v>
      </c>
      <c r="E2690" s="4">
        <f t="shared" si="334"/>
        <v>12</v>
      </c>
      <c r="F2690" s="3" t="str">
        <f t="shared" si="335"/>
        <v>Dec</v>
      </c>
      <c r="G2690" s="4" t="s">
        <v>0</v>
      </c>
      <c r="H2690" s="4" t="s">
        <v>50</v>
      </c>
      <c r="I2690" s="4" t="s">
        <v>2</v>
      </c>
      <c r="J2690" s="4" t="s">
        <v>13</v>
      </c>
      <c r="K2690" s="4" t="s">
        <v>14</v>
      </c>
      <c r="L2690" s="4" t="s">
        <v>32</v>
      </c>
      <c r="M2690" s="6">
        <v>1</v>
      </c>
      <c r="N2690" s="7">
        <v>45.69</v>
      </c>
      <c r="O2690" s="8">
        <v>0.2</v>
      </c>
      <c r="P2690" s="7">
        <v>18.829999999999998</v>
      </c>
      <c r="Q2690" s="7">
        <f t="shared" ref="Q2690:Q2708" si="336">M2690*N2690*(1-O2690)</f>
        <v>36.552</v>
      </c>
      <c r="R2690" s="7">
        <f t="shared" ref="R2690:R2708" si="337">M2690*P2690</f>
        <v>18.829999999999998</v>
      </c>
      <c r="S2690" s="7">
        <f t="shared" ref="S2690:S2708" si="338">Q2690-R2690</f>
        <v>17.722000000000001</v>
      </c>
      <c r="T2690" s="9">
        <f t="shared" ref="T2690:T2708" si="339">IFERROR(S2690/Q2690,0)</f>
        <v>0.48484351061501429</v>
      </c>
      <c r="U2690" s="10">
        <v>1</v>
      </c>
    </row>
    <row r="2691" spans="1:21" ht="15.6" x14ac:dyDescent="0.3">
      <c r="A2691" s="11">
        <v>3173</v>
      </c>
      <c r="B2691" s="12">
        <v>46384</v>
      </c>
      <c r="C2691" s="4">
        <f t="shared" ref="C2691:C2708" si="340">YEAR(B2691)</f>
        <v>2026</v>
      </c>
      <c r="D2691" s="5">
        <f t="shared" ref="D2691:D2708" si="341">ROUNDUP(MONTH(B2691)/3,0)</f>
        <v>4</v>
      </c>
      <c r="E2691" s="4">
        <f t="shared" ref="E2691:E2708" si="342">MONTH(B2691)</f>
        <v>12</v>
      </c>
      <c r="F2691" s="3" t="str">
        <f t="shared" ref="F2691:F2708" si="343">TEXT(B2691,"MMM")</f>
        <v>Dec</v>
      </c>
      <c r="G2691" s="13" t="s">
        <v>6</v>
      </c>
      <c r="H2691" s="13" t="s">
        <v>43</v>
      </c>
      <c r="I2691" s="13" t="s">
        <v>28</v>
      </c>
      <c r="J2691" s="13" t="s">
        <v>3</v>
      </c>
      <c r="K2691" s="13" t="s">
        <v>4</v>
      </c>
      <c r="L2691" s="13" t="s">
        <v>26</v>
      </c>
      <c r="M2691" s="14">
        <v>1</v>
      </c>
      <c r="N2691" s="15">
        <v>39.69</v>
      </c>
      <c r="O2691" s="16">
        <v>0</v>
      </c>
      <c r="P2691" s="15">
        <v>17.09</v>
      </c>
      <c r="Q2691" s="15">
        <f t="shared" si="336"/>
        <v>39.69</v>
      </c>
      <c r="R2691" s="15">
        <f t="shared" si="337"/>
        <v>17.09</v>
      </c>
      <c r="S2691" s="15">
        <f t="shared" si="338"/>
        <v>22.599999999999998</v>
      </c>
      <c r="T2691" s="17">
        <f t="shared" si="339"/>
        <v>0.56941295036533135</v>
      </c>
      <c r="U2691" s="18">
        <v>1</v>
      </c>
    </row>
    <row r="2692" spans="1:21" ht="15.6" x14ac:dyDescent="0.3">
      <c r="A2692" s="2">
        <v>3409</v>
      </c>
      <c r="B2692" s="3">
        <v>46384</v>
      </c>
      <c r="C2692" s="4">
        <f t="shared" si="340"/>
        <v>2026</v>
      </c>
      <c r="D2692" s="5">
        <f t="shared" si="341"/>
        <v>4</v>
      </c>
      <c r="E2692" s="4">
        <f t="shared" si="342"/>
        <v>12</v>
      </c>
      <c r="F2692" s="3" t="str">
        <f t="shared" si="343"/>
        <v>Dec</v>
      </c>
      <c r="G2692" s="4" t="s">
        <v>20</v>
      </c>
      <c r="H2692" s="4" t="s">
        <v>21</v>
      </c>
      <c r="I2692" s="4" t="s">
        <v>2</v>
      </c>
      <c r="J2692" s="4" t="s">
        <v>13</v>
      </c>
      <c r="K2692" s="4" t="s">
        <v>23</v>
      </c>
      <c r="L2692" s="4" t="s">
        <v>51</v>
      </c>
      <c r="M2692" s="6">
        <v>5</v>
      </c>
      <c r="N2692" s="7">
        <v>122.42</v>
      </c>
      <c r="O2692" s="8">
        <v>0</v>
      </c>
      <c r="P2692" s="7">
        <v>60.8</v>
      </c>
      <c r="Q2692" s="7">
        <f t="shared" si="336"/>
        <v>612.1</v>
      </c>
      <c r="R2692" s="7">
        <f t="shared" si="337"/>
        <v>304</v>
      </c>
      <c r="S2692" s="7">
        <f t="shared" si="338"/>
        <v>308.10000000000002</v>
      </c>
      <c r="T2692" s="9">
        <f t="shared" si="339"/>
        <v>0.50334912595981052</v>
      </c>
      <c r="U2692" s="10">
        <v>1</v>
      </c>
    </row>
    <row r="2693" spans="1:21" ht="15.6" x14ac:dyDescent="0.3">
      <c r="A2693" s="11">
        <v>3535</v>
      </c>
      <c r="B2693" s="12">
        <v>46384</v>
      </c>
      <c r="C2693" s="4">
        <f t="shared" si="340"/>
        <v>2026</v>
      </c>
      <c r="D2693" s="5">
        <f t="shared" si="341"/>
        <v>4</v>
      </c>
      <c r="E2693" s="4">
        <f t="shared" si="342"/>
        <v>12</v>
      </c>
      <c r="F2693" s="3" t="str">
        <f t="shared" si="343"/>
        <v>Dec</v>
      </c>
      <c r="G2693" s="13" t="s">
        <v>6</v>
      </c>
      <c r="H2693" s="13" t="s">
        <v>27</v>
      </c>
      <c r="I2693" s="13" t="s">
        <v>19</v>
      </c>
      <c r="J2693" s="13" t="s">
        <v>13</v>
      </c>
      <c r="K2693" s="13" t="s">
        <v>14</v>
      </c>
      <c r="L2693" s="13" t="s">
        <v>15</v>
      </c>
      <c r="M2693" s="14">
        <v>1</v>
      </c>
      <c r="N2693" s="15">
        <v>37.03</v>
      </c>
      <c r="O2693" s="16">
        <v>0.15</v>
      </c>
      <c r="P2693" s="15">
        <v>13.53</v>
      </c>
      <c r="Q2693" s="15">
        <f t="shared" si="336"/>
        <v>31.4755</v>
      </c>
      <c r="R2693" s="15">
        <f t="shared" si="337"/>
        <v>13.53</v>
      </c>
      <c r="S2693" s="15">
        <f t="shared" si="338"/>
        <v>17.945500000000003</v>
      </c>
      <c r="T2693" s="17">
        <f t="shared" si="339"/>
        <v>0.57014185636447401</v>
      </c>
      <c r="U2693" s="18">
        <v>1</v>
      </c>
    </row>
    <row r="2694" spans="1:21" ht="15.6" x14ac:dyDescent="0.3">
      <c r="A2694" s="2">
        <v>5134</v>
      </c>
      <c r="B2694" s="3">
        <v>46384</v>
      </c>
      <c r="C2694" s="4">
        <f t="shared" si="340"/>
        <v>2026</v>
      </c>
      <c r="D2694" s="5">
        <f t="shared" si="341"/>
        <v>4</v>
      </c>
      <c r="E2694" s="4">
        <f t="shared" si="342"/>
        <v>12</v>
      </c>
      <c r="F2694" s="3" t="str">
        <f t="shared" si="343"/>
        <v>Dec</v>
      </c>
      <c r="G2694" s="4" t="s">
        <v>6</v>
      </c>
      <c r="H2694" s="4" t="s">
        <v>49</v>
      </c>
      <c r="I2694" s="4" t="s">
        <v>19</v>
      </c>
      <c r="J2694" s="4" t="s">
        <v>3</v>
      </c>
      <c r="K2694" s="4" t="s">
        <v>9</v>
      </c>
      <c r="L2694" s="4" t="s">
        <v>10</v>
      </c>
      <c r="M2694" s="6">
        <v>1</v>
      </c>
      <c r="N2694" s="7">
        <v>90.99</v>
      </c>
      <c r="O2694" s="8">
        <v>0.05</v>
      </c>
      <c r="P2694" s="7">
        <v>44.78</v>
      </c>
      <c r="Q2694" s="7">
        <f t="shared" si="336"/>
        <v>86.440499999999986</v>
      </c>
      <c r="R2694" s="7">
        <f t="shared" si="337"/>
        <v>44.78</v>
      </c>
      <c r="S2694" s="7">
        <f t="shared" si="338"/>
        <v>41.660499999999985</v>
      </c>
      <c r="T2694" s="9">
        <f t="shared" si="339"/>
        <v>0.48195579618350187</v>
      </c>
      <c r="U2694" s="10">
        <v>1</v>
      </c>
    </row>
    <row r="2695" spans="1:21" ht="15.6" x14ac:dyDescent="0.3">
      <c r="A2695" s="11">
        <v>2011</v>
      </c>
      <c r="B2695" s="12">
        <v>46385</v>
      </c>
      <c r="C2695" s="4">
        <f t="shared" si="340"/>
        <v>2026</v>
      </c>
      <c r="D2695" s="5">
        <f t="shared" si="341"/>
        <v>4</v>
      </c>
      <c r="E2695" s="4">
        <f t="shared" si="342"/>
        <v>12</v>
      </c>
      <c r="F2695" s="3" t="str">
        <f t="shared" si="343"/>
        <v>Dec</v>
      </c>
      <c r="G2695" s="13" t="s">
        <v>6</v>
      </c>
      <c r="H2695" s="13" t="s">
        <v>41</v>
      </c>
      <c r="I2695" s="13" t="s">
        <v>2</v>
      </c>
      <c r="J2695" s="13" t="s">
        <v>3</v>
      </c>
      <c r="K2695" s="13" t="s">
        <v>9</v>
      </c>
      <c r="L2695" s="13" t="s">
        <v>10</v>
      </c>
      <c r="M2695" s="14">
        <v>1</v>
      </c>
      <c r="N2695" s="15">
        <v>90.81</v>
      </c>
      <c r="O2695" s="16">
        <v>0.1</v>
      </c>
      <c r="P2695" s="15">
        <v>46.53</v>
      </c>
      <c r="Q2695" s="15">
        <f t="shared" si="336"/>
        <v>81.728999999999999</v>
      </c>
      <c r="R2695" s="15">
        <f t="shared" si="337"/>
        <v>46.53</v>
      </c>
      <c r="S2695" s="15">
        <f t="shared" si="338"/>
        <v>35.198999999999998</v>
      </c>
      <c r="T2695" s="17">
        <f t="shared" si="339"/>
        <v>0.43067944059024332</v>
      </c>
      <c r="U2695" s="18">
        <v>1</v>
      </c>
    </row>
    <row r="2696" spans="1:21" ht="15.6" x14ac:dyDescent="0.3">
      <c r="A2696" s="2">
        <v>2477</v>
      </c>
      <c r="B2696" s="3">
        <v>46385</v>
      </c>
      <c r="C2696" s="4">
        <f t="shared" si="340"/>
        <v>2026</v>
      </c>
      <c r="D2696" s="5">
        <f t="shared" si="341"/>
        <v>4</v>
      </c>
      <c r="E2696" s="4">
        <f t="shared" si="342"/>
        <v>12</v>
      </c>
      <c r="F2696" s="3" t="str">
        <f t="shared" si="343"/>
        <v>Dec</v>
      </c>
      <c r="G2696" s="4" t="s">
        <v>0</v>
      </c>
      <c r="H2696" s="4" t="s">
        <v>50</v>
      </c>
      <c r="I2696" s="4" t="s">
        <v>19</v>
      </c>
      <c r="J2696" s="4" t="s">
        <v>13</v>
      </c>
      <c r="K2696" s="4" t="s">
        <v>4</v>
      </c>
      <c r="L2696" s="4" t="s">
        <v>26</v>
      </c>
      <c r="M2696" s="6">
        <v>1</v>
      </c>
      <c r="N2696" s="7">
        <v>41.28</v>
      </c>
      <c r="O2696" s="8">
        <v>0.15</v>
      </c>
      <c r="P2696" s="7">
        <v>16.41</v>
      </c>
      <c r="Q2696" s="7">
        <f t="shared" si="336"/>
        <v>35.088000000000001</v>
      </c>
      <c r="R2696" s="7">
        <f t="shared" si="337"/>
        <v>16.41</v>
      </c>
      <c r="S2696" s="7">
        <f t="shared" si="338"/>
        <v>18.678000000000001</v>
      </c>
      <c r="T2696" s="9">
        <f t="shared" si="339"/>
        <v>0.53231874145006841</v>
      </c>
      <c r="U2696" s="10">
        <v>1</v>
      </c>
    </row>
    <row r="2697" spans="1:21" ht="15.6" x14ac:dyDescent="0.3">
      <c r="A2697" s="11">
        <v>2745</v>
      </c>
      <c r="B2697" s="12">
        <v>46385</v>
      </c>
      <c r="C2697" s="4">
        <f t="shared" si="340"/>
        <v>2026</v>
      </c>
      <c r="D2697" s="5">
        <f t="shared" si="341"/>
        <v>4</v>
      </c>
      <c r="E2697" s="4">
        <f t="shared" si="342"/>
        <v>12</v>
      </c>
      <c r="F2697" s="3" t="str">
        <f t="shared" si="343"/>
        <v>Dec</v>
      </c>
      <c r="G2697" s="13" t="s">
        <v>20</v>
      </c>
      <c r="H2697" s="13" t="s">
        <v>47</v>
      </c>
      <c r="I2697" s="13" t="s">
        <v>28</v>
      </c>
      <c r="J2697" s="13" t="s">
        <v>16</v>
      </c>
      <c r="K2697" s="13" t="s">
        <v>14</v>
      </c>
      <c r="L2697" s="13" t="s">
        <v>32</v>
      </c>
      <c r="M2697" s="14">
        <v>1</v>
      </c>
      <c r="N2697" s="15">
        <v>46.07</v>
      </c>
      <c r="O2697" s="16">
        <v>0</v>
      </c>
      <c r="P2697" s="15">
        <v>18.420000000000002</v>
      </c>
      <c r="Q2697" s="15">
        <f t="shared" si="336"/>
        <v>46.07</v>
      </c>
      <c r="R2697" s="15">
        <f t="shared" si="337"/>
        <v>18.420000000000002</v>
      </c>
      <c r="S2697" s="15">
        <f t="shared" si="338"/>
        <v>27.65</v>
      </c>
      <c r="T2697" s="17">
        <f t="shared" si="339"/>
        <v>0.60017364879531143</v>
      </c>
      <c r="U2697" s="18">
        <v>1</v>
      </c>
    </row>
    <row r="2698" spans="1:21" ht="15.6" x14ac:dyDescent="0.3">
      <c r="A2698" s="2">
        <v>4427</v>
      </c>
      <c r="B2698" s="3">
        <v>46385</v>
      </c>
      <c r="C2698" s="4">
        <f t="shared" si="340"/>
        <v>2026</v>
      </c>
      <c r="D2698" s="5">
        <f t="shared" si="341"/>
        <v>4</v>
      </c>
      <c r="E2698" s="4">
        <f t="shared" si="342"/>
        <v>12</v>
      </c>
      <c r="F2698" s="3" t="str">
        <f t="shared" si="343"/>
        <v>Dec</v>
      </c>
      <c r="G2698" s="4" t="s">
        <v>6</v>
      </c>
      <c r="H2698" s="4" t="s">
        <v>43</v>
      </c>
      <c r="I2698" s="4" t="s">
        <v>19</v>
      </c>
      <c r="J2698" s="4" t="s">
        <v>16</v>
      </c>
      <c r="K2698" s="4" t="s">
        <v>9</v>
      </c>
      <c r="L2698" s="4" t="s">
        <v>17</v>
      </c>
      <c r="M2698" s="6">
        <v>1</v>
      </c>
      <c r="N2698" s="7">
        <v>147.29</v>
      </c>
      <c r="O2698" s="8">
        <v>0.1</v>
      </c>
      <c r="P2698" s="7">
        <v>78.2</v>
      </c>
      <c r="Q2698" s="7">
        <f t="shared" si="336"/>
        <v>132.56100000000001</v>
      </c>
      <c r="R2698" s="7">
        <f t="shared" si="337"/>
        <v>78.2</v>
      </c>
      <c r="S2698" s="7">
        <f t="shared" si="338"/>
        <v>54.361000000000004</v>
      </c>
      <c r="T2698" s="9">
        <f t="shared" si="339"/>
        <v>0.4100829052285363</v>
      </c>
      <c r="U2698" s="10">
        <v>1</v>
      </c>
    </row>
    <row r="2699" spans="1:21" ht="15.6" x14ac:dyDescent="0.3">
      <c r="A2699" s="11">
        <v>377</v>
      </c>
      <c r="B2699" s="12">
        <v>46386</v>
      </c>
      <c r="C2699" s="4">
        <f t="shared" si="340"/>
        <v>2026</v>
      </c>
      <c r="D2699" s="5">
        <f t="shared" si="341"/>
        <v>4</v>
      </c>
      <c r="E2699" s="4">
        <f t="shared" si="342"/>
        <v>12</v>
      </c>
      <c r="F2699" s="3" t="str">
        <f t="shared" si="343"/>
        <v>Dec</v>
      </c>
      <c r="G2699" s="13" t="s">
        <v>20</v>
      </c>
      <c r="H2699" s="13" t="s">
        <v>47</v>
      </c>
      <c r="I2699" s="13" t="s">
        <v>2</v>
      </c>
      <c r="J2699" s="13" t="s">
        <v>13</v>
      </c>
      <c r="K2699" s="13" t="s">
        <v>4</v>
      </c>
      <c r="L2699" s="13" t="s">
        <v>26</v>
      </c>
      <c r="M2699" s="14">
        <v>1</v>
      </c>
      <c r="N2699" s="15">
        <v>40.82</v>
      </c>
      <c r="O2699" s="16">
        <v>0.1</v>
      </c>
      <c r="P2699" s="15">
        <v>17.2</v>
      </c>
      <c r="Q2699" s="15">
        <f t="shared" si="336"/>
        <v>36.738</v>
      </c>
      <c r="R2699" s="15">
        <f t="shared" si="337"/>
        <v>17.2</v>
      </c>
      <c r="S2699" s="15">
        <f t="shared" si="338"/>
        <v>19.538</v>
      </c>
      <c r="T2699" s="17">
        <f t="shared" si="339"/>
        <v>0.53181991398551909</v>
      </c>
      <c r="U2699" s="18">
        <v>1</v>
      </c>
    </row>
    <row r="2700" spans="1:21" ht="15.6" x14ac:dyDescent="0.3">
      <c r="A2700" s="2">
        <v>1530</v>
      </c>
      <c r="B2700" s="3">
        <v>46386</v>
      </c>
      <c r="C2700" s="4">
        <f t="shared" si="340"/>
        <v>2026</v>
      </c>
      <c r="D2700" s="5">
        <f t="shared" si="341"/>
        <v>4</v>
      </c>
      <c r="E2700" s="4">
        <f t="shared" si="342"/>
        <v>12</v>
      </c>
      <c r="F2700" s="3" t="str">
        <f t="shared" si="343"/>
        <v>Dec</v>
      </c>
      <c r="G2700" s="4" t="s">
        <v>20</v>
      </c>
      <c r="H2700" s="4" t="s">
        <v>31</v>
      </c>
      <c r="I2700" s="4" t="s">
        <v>2</v>
      </c>
      <c r="J2700" s="4" t="s">
        <v>13</v>
      </c>
      <c r="K2700" s="4" t="s">
        <v>34</v>
      </c>
      <c r="L2700" s="4" t="s">
        <v>45</v>
      </c>
      <c r="M2700" s="6">
        <v>3</v>
      </c>
      <c r="N2700" s="7">
        <v>50.72</v>
      </c>
      <c r="O2700" s="8">
        <v>0</v>
      </c>
      <c r="P2700" s="7">
        <v>22.3</v>
      </c>
      <c r="Q2700" s="7">
        <f t="shared" si="336"/>
        <v>152.16</v>
      </c>
      <c r="R2700" s="7">
        <f t="shared" si="337"/>
        <v>66.900000000000006</v>
      </c>
      <c r="S2700" s="7">
        <f t="shared" si="338"/>
        <v>85.259999999999991</v>
      </c>
      <c r="T2700" s="9">
        <f t="shared" si="339"/>
        <v>0.56033123028391163</v>
      </c>
      <c r="U2700" s="10">
        <v>1</v>
      </c>
    </row>
    <row r="2701" spans="1:21" ht="15.6" x14ac:dyDescent="0.3">
      <c r="A2701" s="11">
        <v>2135</v>
      </c>
      <c r="B2701" s="12">
        <v>46386</v>
      </c>
      <c r="C2701" s="4">
        <f t="shared" si="340"/>
        <v>2026</v>
      </c>
      <c r="D2701" s="5">
        <f t="shared" si="341"/>
        <v>4</v>
      </c>
      <c r="E2701" s="4">
        <f t="shared" si="342"/>
        <v>12</v>
      </c>
      <c r="F2701" s="3" t="str">
        <f t="shared" si="343"/>
        <v>Dec</v>
      </c>
      <c r="G2701" s="13" t="s">
        <v>6</v>
      </c>
      <c r="H2701" s="13" t="s">
        <v>43</v>
      </c>
      <c r="I2701" s="13" t="s">
        <v>28</v>
      </c>
      <c r="J2701" s="13" t="s">
        <v>16</v>
      </c>
      <c r="K2701" s="13" t="s">
        <v>23</v>
      </c>
      <c r="L2701" s="13" t="s">
        <v>29</v>
      </c>
      <c r="M2701" s="14">
        <v>3</v>
      </c>
      <c r="N2701" s="15">
        <v>194.7</v>
      </c>
      <c r="O2701" s="16">
        <v>0.1</v>
      </c>
      <c r="P2701" s="15">
        <v>102.62</v>
      </c>
      <c r="Q2701" s="15">
        <f t="shared" si="336"/>
        <v>525.68999999999994</v>
      </c>
      <c r="R2701" s="15">
        <f t="shared" si="337"/>
        <v>307.86</v>
      </c>
      <c r="S2701" s="15">
        <f t="shared" si="338"/>
        <v>217.82999999999993</v>
      </c>
      <c r="T2701" s="17">
        <f t="shared" si="339"/>
        <v>0.41436968555612613</v>
      </c>
      <c r="U2701" s="18">
        <v>1</v>
      </c>
    </row>
    <row r="2702" spans="1:21" ht="15.6" x14ac:dyDescent="0.3">
      <c r="A2702" s="2">
        <v>2916</v>
      </c>
      <c r="B2702" s="3">
        <v>46386</v>
      </c>
      <c r="C2702" s="4">
        <f t="shared" si="340"/>
        <v>2026</v>
      </c>
      <c r="D2702" s="5">
        <f t="shared" si="341"/>
        <v>4</v>
      </c>
      <c r="E2702" s="4">
        <f t="shared" si="342"/>
        <v>12</v>
      </c>
      <c r="F2702" s="3" t="str">
        <f t="shared" si="343"/>
        <v>Dec</v>
      </c>
      <c r="G2702" s="4" t="s">
        <v>6</v>
      </c>
      <c r="H2702" s="4" t="s">
        <v>27</v>
      </c>
      <c r="I2702" s="4" t="s">
        <v>19</v>
      </c>
      <c r="J2702" s="4" t="s">
        <v>13</v>
      </c>
      <c r="K2702" s="4" t="s">
        <v>14</v>
      </c>
      <c r="L2702" s="4" t="s">
        <v>15</v>
      </c>
      <c r="M2702" s="6">
        <v>1</v>
      </c>
      <c r="N2702" s="7">
        <v>36.64</v>
      </c>
      <c r="O2702" s="8">
        <v>0.05</v>
      </c>
      <c r="P2702" s="7">
        <v>13.59</v>
      </c>
      <c r="Q2702" s="7">
        <f t="shared" si="336"/>
        <v>34.808</v>
      </c>
      <c r="R2702" s="7">
        <f t="shared" si="337"/>
        <v>13.59</v>
      </c>
      <c r="S2702" s="7">
        <f t="shared" si="338"/>
        <v>21.218</v>
      </c>
      <c r="T2702" s="9">
        <f t="shared" si="339"/>
        <v>0.60957251206619167</v>
      </c>
      <c r="U2702" s="10">
        <v>1</v>
      </c>
    </row>
    <row r="2703" spans="1:21" ht="15.6" x14ac:dyDescent="0.3">
      <c r="A2703" s="11">
        <v>3449</v>
      </c>
      <c r="B2703" s="12">
        <v>46386</v>
      </c>
      <c r="C2703" s="4">
        <f t="shared" si="340"/>
        <v>2026</v>
      </c>
      <c r="D2703" s="5">
        <f t="shared" si="341"/>
        <v>4</v>
      </c>
      <c r="E2703" s="4">
        <f t="shared" si="342"/>
        <v>12</v>
      </c>
      <c r="F2703" s="3" t="str">
        <f t="shared" si="343"/>
        <v>Dec</v>
      </c>
      <c r="G2703" s="13" t="s">
        <v>11</v>
      </c>
      <c r="H2703" s="13" t="s">
        <v>39</v>
      </c>
      <c r="I2703" s="13" t="s">
        <v>28</v>
      </c>
      <c r="J2703" s="13" t="s">
        <v>3</v>
      </c>
      <c r="K2703" s="13" t="s">
        <v>23</v>
      </c>
      <c r="L2703" s="13" t="s">
        <v>29</v>
      </c>
      <c r="M2703" s="14">
        <v>6</v>
      </c>
      <c r="N2703" s="15">
        <v>192.9</v>
      </c>
      <c r="O2703" s="16">
        <v>0.2</v>
      </c>
      <c r="P2703" s="15">
        <v>106.89</v>
      </c>
      <c r="Q2703" s="15">
        <f t="shared" si="336"/>
        <v>925.92000000000007</v>
      </c>
      <c r="R2703" s="15">
        <f t="shared" si="337"/>
        <v>641.34</v>
      </c>
      <c r="S2703" s="15">
        <f t="shared" si="338"/>
        <v>284.58000000000004</v>
      </c>
      <c r="T2703" s="17">
        <f t="shared" si="339"/>
        <v>0.30734836702954899</v>
      </c>
      <c r="U2703" s="18">
        <v>1</v>
      </c>
    </row>
    <row r="2704" spans="1:21" ht="15.6" x14ac:dyDescent="0.3">
      <c r="A2704" s="2">
        <v>3498</v>
      </c>
      <c r="B2704" s="3">
        <v>46386</v>
      </c>
      <c r="C2704" s="4">
        <f t="shared" si="340"/>
        <v>2026</v>
      </c>
      <c r="D2704" s="5">
        <f t="shared" si="341"/>
        <v>4</v>
      </c>
      <c r="E2704" s="4">
        <f t="shared" si="342"/>
        <v>12</v>
      </c>
      <c r="F2704" s="3" t="str">
        <f t="shared" si="343"/>
        <v>Dec</v>
      </c>
      <c r="G2704" s="4" t="s">
        <v>20</v>
      </c>
      <c r="H2704" s="4" t="s">
        <v>31</v>
      </c>
      <c r="I2704" s="4" t="s">
        <v>28</v>
      </c>
      <c r="J2704" s="4" t="s">
        <v>3</v>
      </c>
      <c r="K2704" s="4" t="s">
        <v>9</v>
      </c>
      <c r="L2704" s="4" t="s">
        <v>46</v>
      </c>
      <c r="M2704" s="6">
        <v>2</v>
      </c>
      <c r="N2704" s="7">
        <v>71.56</v>
      </c>
      <c r="O2704" s="8">
        <v>0.1</v>
      </c>
      <c r="P2704" s="7">
        <v>32.99</v>
      </c>
      <c r="Q2704" s="7">
        <f t="shared" si="336"/>
        <v>128.80800000000002</v>
      </c>
      <c r="R2704" s="7">
        <f t="shared" si="337"/>
        <v>65.98</v>
      </c>
      <c r="S2704" s="7">
        <f t="shared" si="338"/>
        <v>62.828000000000017</v>
      </c>
      <c r="T2704" s="9">
        <f t="shared" si="339"/>
        <v>0.4877647351096206</v>
      </c>
      <c r="U2704" s="10">
        <v>1</v>
      </c>
    </row>
    <row r="2705" spans="1:21" ht="15.6" x14ac:dyDescent="0.3">
      <c r="A2705" s="11">
        <v>4851</v>
      </c>
      <c r="B2705" s="12">
        <v>46386</v>
      </c>
      <c r="C2705" s="4">
        <f t="shared" si="340"/>
        <v>2026</v>
      </c>
      <c r="D2705" s="5">
        <f t="shared" si="341"/>
        <v>4</v>
      </c>
      <c r="E2705" s="4">
        <f t="shared" si="342"/>
        <v>12</v>
      </c>
      <c r="F2705" s="3" t="str">
        <f t="shared" si="343"/>
        <v>Dec</v>
      </c>
      <c r="G2705" s="13" t="s">
        <v>20</v>
      </c>
      <c r="H2705" s="13" t="s">
        <v>47</v>
      </c>
      <c r="I2705" s="13" t="s">
        <v>28</v>
      </c>
      <c r="J2705" s="13" t="s">
        <v>13</v>
      </c>
      <c r="K2705" s="13" t="s">
        <v>4</v>
      </c>
      <c r="L2705" s="13" t="s">
        <v>26</v>
      </c>
      <c r="M2705" s="14">
        <v>1</v>
      </c>
      <c r="N2705" s="15">
        <v>40.270000000000003</v>
      </c>
      <c r="O2705" s="16">
        <v>0.1</v>
      </c>
      <c r="P2705" s="15">
        <v>16.63</v>
      </c>
      <c r="Q2705" s="15">
        <f t="shared" si="336"/>
        <v>36.243000000000002</v>
      </c>
      <c r="R2705" s="15">
        <f t="shared" si="337"/>
        <v>16.63</v>
      </c>
      <c r="S2705" s="15">
        <f t="shared" si="338"/>
        <v>19.613000000000003</v>
      </c>
      <c r="T2705" s="17">
        <f t="shared" si="339"/>
        <v>0.54115277432883602</v>
      </c>
      <c r="U2705" s="18">
        <v>1</v>
      </c>
    </row>
    <row r="2706" spans="1:21" ht="15.6" x14ac:dyDescent="0.3">
      <c r="A2706" s="2">
        <v>4926</v>
      </c>
      <c r="B2706" s="3">
        <v>46386</v>
      </c>
      <c r="C2706" s="4">
        <f t="shared" si="340"/>
        <v>2026</v>
      </c>
      <c r="D2706" s="5">
        <f t="shared" si="341"/>
        <v>4</v>
      </c>
      <c r="E2706" s="4">
        <f t="shared" si="342"/>
        <v>12</v>
      </c>
      <c r="F2706" s="3" t="str">
        <f t="shared" si="343"/>
        <v>Dec</v>
      </c>
      <c r="G2706" s="4" t="s">
        <v>20</v>
      </c>
      <c r="H2706" s="4" t="s">
        <v>31</v>
      </c>
      <c r="I2706" s="4" t="s">
        <v>19</v>
      </c>
      <c r="J2706" s="4" t="s">
        <v>16</v>
      </c>
      <c r="K2706" s="4" t="s">
        <v>4</v>
      </c>
      <c r="L2706" s="4" t="s">
        <v>5</v>
      </c>
      <c r="M2706" s="6">
        <v>6</v>
      </c>
      <c r="N2706" s="7">
        <v>81.180000000000007</v>
      </c>
      <c r="O2706" s="8">
        <v>0.05</v>
      </c>
      <c r="P2706" s="7">
        <v>43.3</v>
      </c>
      <c r="Q2706" s="7">
        <f t="shared" si="336"/>
        <v>462.726</v>
      </c>
      <c r="R2706" s="7">
        <f t="shared" si="337"/>
        <v>259.79999999999995</v>
      </c>
      <c r="S2706" s="7">
        <f t="shared" si="338"/>
        <v>202.92600000000004</v>
      </c>
      <c r="T2706" s="9">
        <f t="shared" si="339"/>
        <v>0.43854462468069666</v>
      </c>
      <c r="U2706" s="10">
        <v>1</v>
      </c>
    </row>
    <row r="2707" spans="1:21" ht="15.6" x14ac:dyDescent="0.3">
      <c r="A2707" s="11">
        <v>5035</v>
      </c>
      <c r="B2707" s="12">
        <v>46386</v>
      </c>
      <c r="C2707" s="4">
        <f t="shared" si="340"/>
        <v>2026</v>
      </c>
      <c r="D2707" s="5">
        <f t="shared" si="341"/>
        <v>4</v>
      </c>
      <c r="E2707" s="4">
        <f t="shared" si="342"/>
        <v>12</v>
      </c>
      <c r="F2707" s="3" t="str">
        <f t="shared" si="343"/>
        <v>Dec</v>
      </c>
      <c r="G2707" s="13" t="s">
        <v>6</v>
      </c>
      <c r="H2707" s="13" t="s">
        <v>43</v>
      </c>
      <c r="I2707" s="13" t="s">
        <v>2</v>
      </c>
      <c r="J2707" s="13" t="s">
        <v>13</v>
      </c>
      <c r="K2707" s="13" t="s">
        <v>4</v>
      </c>
      <c r="L2707" s="13" t="s">
        <v>30</v>
      </c>
      <c r="M2707" s="14">
        <v>2</v>
      </c>
      <c r="N2707" s="15">
        <v>101.73</v>
      </c>
      <c r="O2707" s="16">
        <v>0.1</v>
      </c>
      <c r="P2707" s="15">
        <v>49.3</v>
      </c>
      <c r="Q2707" s="15">
        <f t="shared" si="336"/>
        <v>183.114</v>
      </c>
      <c r="R2707" s="15">
        <f t="shared" si="337"/>
        <v>98.6</v>
      </c>
      <c r="S2707" s="15">
        <f t="shared" si="338"/>
        <v>84.51400000000001</v>
      </c>
      <c r="T2707" s="17">
        <f t="shared" si="339"/>
        <v>0.46153762137247839</v>
      </c>
      <c r="U2707" s="18">
        <v>1</v>
      </c>
    </row>
    <row r="2708" spans="1:21" ht="15.6" x14ac:dyDescent="0.3">
      <c r="A2708" s="2">
        <v>5135</v>
      </c>
      <c r="B2708" s="3">
        <v>46386</v>
      </c>
      <c r="C2708" s="4">
        <f t="shared" si="340"/>
        <v>2026</v>
      </c>
      <c r="D2708" s="5">
        <f t="shared" si="341"/>
        <v>4</v>
      </c>
      <c r="E2708" s="4">
        <f t="shared" si="342"/>
        <v>12</v>
      </c>
      <c r="F2708" s="3" t="str">
        <f t="shared" si="343"/>
        <v>Dec</v>
      </c>
      <c r="G2708" s="4" t="s">
        <v>11</v>
      </c>
      <c r="H2708" s="4" t="s">
        <v>39</v>
      </c>
      <c r="I2708" s="4" t="s">
        <v>2</v>
      </c>
      <c r="J2708" s="4" t="s">
        <v>13</v>
      </c>
      <c r="K2708" s="4" t="s">
        <v>4</v>
      </c>
      <c r="L2708" s="4" t="s">
        <v>22</v>
      </c>
      <c r="M2708" s="6">
        <v>5</v>
      </c>
      <c r="N2708" s="7">
        <v>51.78</v>
      </c>
      <c r="O2708" s="8">
        <v>0.15</v>
      </c>
      <c r="P2708" s="7">
        <v>22.37</v>
      </c>
      <c r="Q2708" s="7">
        <f t="shared" si="336"/>
        <v>220.06499999999997</v>
      </c>
      <c r="R2708" s="7">
        <f t="shared" si="337"/>
        <v>111.85000000000001</v>
      </c>
      <c r="S2708" s="7">
        <f t="shared" si="338"/>
        <v>108.21499999999996</v>
      </c>
      <c r="T2708" s="9">
        <f t="shared" si="339"/>
        <v>0.49174107650012483</v>
      </c>
      <c r="U2708" s="1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4AF1C-2616-45D8-BC51-3F66C3A1132D}">
  <dimension ref="A1:W287"/>
  <sheetViews>
    <sheetView showGridLines="0" tabSelected="1" zoomScale="83" workbookViewId="0">
      <selection activeCell="E44" sqref="E44"/>
    </sheetView>
  </sheetViews>
  <sheetFormatPr defaultRowHeight="14.4" x14ac:dyDescent="0.3"/>
  <cols>
    <col min="1" max="2" width="14.88671875" bestFit="1" customWidth="1"/>
    <col min="3" max="3" width="17.33203125" bestFit="1" customWidth="1"/>
    <col min="4" max="4" width="15.33203125" bestFit="1" customWidth="1"/>
    <col min="5" max="5" width="16.77734375" bestFit="1" customWidth="1"/>
    <col min="6" max="6" width="10.77734375" bestFit="1" customWidth="1"/>
    <col min="7" max="7" width="17.33203125" bestFit="1" customWidth="1"/>
    <col min="9" max="9" width="10.5546875" bestFit="1" customWidth="1"/>
  </cols>
  <sheetData>
    <row r="1" spans="1:23" x14ac:dyDescent="0.3">
      <c r="A1" s="20"/>
      <c r="B1" s="20"/>
      <c r="C1" s="20"/>
      <c r="D1" s="20"/>
      <c r="E1" s="20"/>
      <c r="F1" s="20"/>
      <c r="G1" s="20"/>
      <c r="H1" s="20"/>
      <c r="I1" s="20"/>
      <c r="J1" s="20"/>
      <c r="K1" s="20"/>
      <c r="L1" s="20"/>
      <c r="M1" s="20"/>
      <c r="N1" s="20"/>
      <c r="O1" s="20"/>
      <c r="P1" s="20"/>
      <c r="Q1" s="20"/>
      <c r="R1" s="20"/>
      <c r="S1" s="20"/>
    </row>
    <row r="2" spans="1:23" x14ac:dyDescent="0.3">
      <c r="A2" s="20"/>
      <c r="B2" s="20"/>
      <c r="C2" s="20"/>
      <c r="D2" s="20"/>
      <c r="E2" s="20"/>
      <c r="F2" s="20"/>
      <c r="G2" s="20"/>
      <c r="H2" s="20"/>
      <c r="I2" s="20"/>
      <c r="J2" s="20"/>
      <c r="K2" s="20"/>
      <c r="L2" s="20"/>
      <c r="M2" s="20"/>
      <c r="N2" s="20"/>
      <c r="O2" s="20"/>
      <c r="P2" s="20"/>
      <c r="Q2" s="20"/>
      <c r="R2" s="20"/>
      <c r="S2" s="20"/>
    </row>
    <row r="3" spans="1:23" x14ac:dyDescent="0.3">
      <c r="A3" s="20"/>
      <c r="B3" s="20"/>
      <c r="C3" s="20"/>
      <c r="D3" s="20"/>
      <c r="E3" s="20"/>
      <c r="F3" s="20"/>
      <c r="G3" s="20"/>
      <c r="H3" s="20"/>
      <c r="I3" s="20"/>
      <c r="J3" s="20"/>
      <c r="K3" s="25"/>
      <c r="L3" s="25"/>
      <c r="M3" s="25"/>
      <c r="N3" s="25"/>
      <c r="O3" s="25"/>
      <c r="P3" s="25"/>
      <c r="Q3" s="25"/>
      <c r="R3" s="25"/>
      <c r="S3" s="25"/>
    </row>
    <row r="4" spans="1:23" x14ac:dyDescent="0.3">
      <c r="A4" s="20"/>
      <c r="B4" s="20"/>
      <c r="C4" s="20"/>
      <c r="D4" s="20"/>
      <c r="E4" s="20"/>
      <c r="F4" s="20"/>
      <c r="G4" s="20"/>
      <c r="H4" s="20"/>
      <c r="I4" s="20"/>
      <c r="J4" s="20"/>
      <c r="K4" s="25"/>
      <c r="L4" s="25"/>
      <c r="M4" s="25"/>
      <c r="N4" s="25"/>
      <c r="O4" s="25"/>
      <c r="P4" s="25"/>
      <c r="Q4" s="25"/>
      <c r="R4" s="25"/>
      <c r="S4" s="25"/>
      <c r="T4" s="30"/>
    </row>
    <row r="5" spans="1:23" x14ac:dyDescent="0.3">
      <c r="A5" s="20"/>
      <c r="B5" s="20"/>
      <c r="C5" s="20"/>
      <c r="D5" s="20"/>
      <c r="E5" s="20"/>
      <c r="F5" s="20"/>
      <c r="G5" s="20"/>
      <c r="H5" s="20"/>
      <c r="I5" s="20"/>
      <c r="J5" s="20"/>
      <c r="K5" s="25"/>
      <c r="L5" s="25"/>
      <c r="M5" s="25"/>
      <c r="N5" s="25"/>
      <c r="O5" s="25"/>
      <c r="P5" s="25"/>
      <c r="Q5" s="25"/>
      <c r="R5" s="25"/>
      <c r="S5" s="25"/>
      <c r="T5" s="30"/>
      <c r="U5" s="30"/>
      <c r="V5" s="30"/>
      <c r="W5" s="30"/>
    </row>
    <row r="6" spans="1:23" x14ac:dyDescent="0.3">
      <c r="A6" s="20"/>
      <c r="B6" s="20"/>
      <c r="C6" s="20"/>
      <c r="D6" s="20"/>
      <c r="E6" s="20"/>
      <c r="F6" s="20"/>
      <c r="G6" s="20"/>
      <c r="H6" s="20"/>
      <c r="I6" s="20"/>
      <c r="J6" s="20"/>
      <c r="K6" s="20"/>
      <c r="L6" s="20"/>
      <c r="M6" s="20"/>
      <c r="N6" s="20"/>
      <c r="O6" s="20"/>
      <c r="P6" s="20"/>
      <c r="Q6" s="20"/>
      <c r="R6" s="20"/>
      <c r="S6" s="20"/>
      <c r="T6" s="30"/>
      <c r="U6" s="30"/>
      <c r="V6" s="30"/>
      <c r="W6" s="30"/>
    </row>
    <row r="7" spans="1:23" x14ac:dyDescent="0.3">
      <c r="A7" s="20"/>
      <c r="B7" s="20"/>
      <c r="C7" s="20"/>
      <c r="D7" s="20"/>
      <c r="E7" s="20"/>
      <c r="F7" s="20"/>
      <c r="G7" s="20"/>
      <c r="H7" s="20"/>
      <c r="I7" s="20"/>
      <c r="J7" s="20"/>
      <c r="K7" s="20"/>
      <c r="L7" s="20"/>
      <c r="M7" s="20"/>
      <c r="N7" s="20"/>
      <c r="O7" s="20"/>
      <c r="P7" s="20"/>
      <c r="Q7" s="20"/>
      <c r="R7" s="20"/>
      <c r="S7" s="20"/>
      <c r="T7" s="30"/>
      <c r="U7" s="30"/>
      <c r="V7" s="30"/>
      <c r="W7" s="30"/>
    </row>
    <row r="8" spans="1:23" x14ac:dyDescent="0.3">
      <c r="A8" s="20"/>
      <c r="B8" s="20"/>
      <c r="C8" s="20"/>
      <c r="D8" s="20"/>
      <c r="E8" s="20"/>
      <c r="F8" s="20"/>
      <c r="G8" s="20"/>
      <c r="H8" s="20"/>
      <c r="I8" s="20"/>
      <c r="J8" s="20"/>
      <c r="K8" s="20"/>
      <c r="L8" s="20"/>
      <c r="M8" s="20"/>
      <c r="N8" s="20"/>
      <c r="O8" s="20"/>
      <c r="P8" s="20"/>
      <c r="Q8" s="20"/>
      <c r="R8" s="20"/>
      <c r="S8" s="20"/>
      <c r="T8" s="30"/>
      <c r="U8" s="30"/>
      <c r="V8" s="30"/>
      <c r="W8" s="30"/>
    </row>
    <row r="9" spans="1:23" x14ac:dyDescent="0.3">
      <c r="A9" s="20"/>
      <c r="B9" s="20"/>
      <c r="C9" s="20"/>
      <c r="D9" s="20"/>
      <c r="E9" s="20"/>
      <c r="F9" s="20"/>
      <c r="G9" s="20"/>
      <c r="H9" s="20"/>
      <c r="I9" s="20"/>
      <c r="J9" s="20"/>
      <c r="K9" s="20"/>
      <c r="L9" s="20"/>
      <c r="M9" s="20"/>
      <c r="N9" s="20"/>
      <c r="O9" s="20"/>
      <c r="P9" s="20"/>
      <c r="Q9" s="20"/>
      <c r="R9" s="20"/>
      <c r="S9" s="20"/>
      <c r="T9" s="30"/>
      <c r="U9" s="30"/>
      <c r="V9" s="30"/>
      <c r="W9" s="30"/>
    </row>
    <row r="10" spans="1:23" x14ac:dyDescent="0.3">
      <c r="A10" s="20"/>
      <c r="B10" s="20"/>
      <c r="C10" s="20"/>
      <c r="D10" s="20"/>
      <c r="E10" s="20"/>
      <c r="F10" s="20"/>
      <c r="G10" s="20"/>
      <c r="H10" s="20"/>
      <c r="I10" s="20"/>
      <c r="J10" s="20"/>
      <c r="K10" s="20"/>
      <c r="L10" s="20"/>
      <c r="M10" s="20"/>
      <c r="N10" s="20"/>
      <c r="O10" s="20"/>
      <c r="P10" s="20"/>
      <c r="Q10" s="20"/>
      <c r="R10" s="20"/>
      <c r="S10" s="20"/>
      <c r="T10" s="30"/>
      <c r="U10" s="30"/>
      <c r="V10" s="30"/>
      <c r="W10" s="30"/>
    </row>
    <row r="11" spans="1:23" x14ac:dyDescent="0.3">
      <c r="A11" s="20"/>
      <c r="B11" s="20"/>
      <c r="C11" s="20"/>
      <c r="D11" s="20"/>
      <c r="E11" s="20"/>
      <c r="F11" s="20"/>
      <c r="G11" s="20"/>
      <c r="H11" s="20"/>
      <c r="I11" s="20"/>
      <c r="J11" s="20"/>
      <c r="K11" s="20"/>
      <c r="L11" s="20"/>
      <c r="M11" s="20"/>
      <c r="N11" s="20"/>
      <c r="O11" s="20"/>
      <c r="P11" s="20"/>
      <c r="Q11" s="20"/>
      <c r="R11" s="20"/>
      <c r="S11" s="20"/>
      <c r="T11" s="30"/>
      <c r="U11" s="30"/>
      <c r="V11" s="30"/>
      <c r="W11" s="30"/>
    </row>
    <row r="12" spans="1:23" x14ac:dyDescent="0.3">
      <c r="A12" s="20"/>
      <c r="B12" s="20"/>
      <c r="C12" s="20"/>
      <c r="D12" s="20"/>
      <c r="E12" s="20"/>
      <c r="F12" s="20"/>
      <c r="G12" s="20"/>
      <c r="H12" s="20"/>
      <c r="I12" s="20"/>
      <c r="J12" s="20"/>
      <c r="K12" s="20"/>
      <c r="L12" s="20"/>
      <c r="M12" s="20"/>
      <c r="N12" s="20"/>
      <c r="O12" s="20"/>
      <c r="P12" s="20"/>
      <c r="Q12" s="20"/>
      <c r="R12" s="20"/>
      <c r="S12" s="20"/>
      <c r="T12" s="30"/>
      <c r="U12" s="30"/>
      <c r="V12" s="30"/>
      <c r="W12" s="30"/>
    </row>
    <row r="13" spans="1:23" x14ac:dyDescent="0.3">
      <c r="A13" s="20"/>
      <c r="B13" s="20"/>
      <c r="C13" s="20"/>
      <c r="D13" s="20"/>
      <c r="E13" s="20"/>
      <c r="F13" s="20"/>
      <c r="G13" s="20"/>
      <c r="H13" s="20"/>
      <c r="I13" s="20"/>
      <c r="J13" s="20"/>
      <c r="K13" s="20"/>
      <c r="L13" s="20"/>
      <c r="M13" s="20"/>
      <c r="N13" s="20"/>
      <c r="O13" s="20"/>
      <c r="P13" s="20"/>
      <c r="Q13" s="20"/>
      <c r="R13" s="20"/>
      <c r="S13" s="20"/>
      <c r="T13" s="30"/>
      <c r="U13" s="30"/>
      <c r="V13" s="30"/>
      <c r="W13" s="30"/>
    </row>
    <row r="14" spans="1:23" x14ac:dyDescent="0.3">
      <c r="A14" s="20"/>
      <c r="B14" s="20"/>
      <c r="C14" s="20"/>
      <c r="D14" s="20"/>
      <c r="E14" s="20"/>
      <c r="F14" s="20"/>
      <c r="G14" s="20"/>
      <c r="H14" s="20"/>
      <c r="I14" s="20"/>
      <c r="J14" s="20"/>
      <c r="K14" s="20"/>
      <c r="L14" s="20"/>
      <c r="M14" s="20"/>
      <c r="N14" s="20"/>
      <c r="O14" s="20"/>
      <c r="P14" s="20"/>
      <c r="Q14" s="20"/>
      <c r="R14" s="20"/>
      <c r="S14" s="20"/>
      <c r="T14" s="30"/>
      <c r="U14" s="30"/>
      <c r="V14" s="30"/>
      <c r="W14" s="30"/>
    </row>
    <row r="15" spans="1:23" x14ac:dyDescent="0.3">
      <c r="A15" s="20"/>
      <c r="B15" s="20"/>
      <c r="C15" s="20"/>
      <c r="D15" s="20"/>
      <c r="E15" s="20"/>
      <c r="F15" s="20"/>
      <c r="G15" s="20"/>
      <c r="H15" s="20"/>
      <c r="I15" s="20"/>
      <c r="J15" s="20"/>
      <c r="K15" s="20"/>
      <c r="L15" s="20"/>
      <c r="M15" s="20"/>
      <c r="N15" s="20"/>
      <c r="O15" s="20"/>
      <c r="P15" s="20"/>
      <c r="Q15" s="20"/>
      <c r="R15" s="20"/>
      <c r="S15" s="20"/>
      <c r="T15" s="30"/>
      <c r="U15" s="30"/>
      <c r="V15" s="30"/>
      <c r="W15" s="30"/>
    </row>
    <row r="16" spans="1:23" x14ac:dyDescent="0.3">
      <c r="A16" s="20"/>
      <c r="B16" s="20"/>
      <c r="C16" s="20"/>
      <c r="D16" s="20"/>
      <c r="E16" s="20"/>
      <c r="F16" s="20"/>
      <c r="G16" s="20"/>
      <c r="H16" s="20"/>
      <c r="I16" s="20"/>
      <c r="J16" s="20"/>
      <c r="K16" s="20"/>
      <c r="L16" s="20"/>
      <c r="M16" s="20"/>
      <c r="N16" s="20"/>
      <c r="O16" s="20"/>
      <c r="P16" s="20"/>
      <c r="Q16" s="20"/>
      <c r="R16" s="20"/>
      <c r="S16" s="20"/>
      <c r="T16" s="30"/>
      <c r="U16" s="30"/>
      <c r="V16" s="30"/>
      <c r="W16" s="30"/>
    </row>
    <row r="17" spans="1:23" x14ac:dyDescent="0.3">
      <c r="A17" s="20"/>
      <c r="B17" s="20"/>
      <c r="C17" s="20"/>
      <c r="D17" s="20"/>
      <c r="E17" s="20"/>
      <c r="F17" s="20"/>
      <c r="G17" s="20"/>
      <c r="H17" s="20"/>
      <c r="I17" s="20"/>
      <c r="J17" s="20"/>
      <c r="K17" s="20"/>
      <c r="L17" s="20"/>
      <c r="M17" s="20"/>
      <c r="N17" s="20"/>
      <c r="O17" s="20"/>
      <c r="P17" s="20"/>
      <c r="Q17" s="20"/>
      <c r="R17" s="20"/>
      <c r="S17" s="20"/>
      <c r="T17" s="30"/>
      <c r="U17" s="30"/>
      <c r="V17" s="30"/>
      <c r="W17" s="30"/>
    </row>
    <row r="18" spans="1:23" x14ac:dyDescent="0.3">
      <c r="A18" s="20"/>
      <c r="B18" s="20"/>
      <c r="C18" s="20"/>
      <c r="D18" s="20"/>
      <c r="E18" s="20"/>
      <c r="F18" s="20"/>
      <c r="G18" s="20"/>
      <c r="H18" s="20"/>
      <c r="I18" s="20"/>
      <c r="J18" s="20"/>
      <c r="K18" s="20"/>
      <c r="L18" s="20"/>
      <c r="M18" s="20"/>
      <c r="N18" s="20"/>
      <c r="O18" s="20"/>
      <c r="P18" s="20"/>
      <c r="Q18" s="20"/>
      <c r="R18" s="20"/>
      <c r="S18" s="20"/>
      <c r="T18" s="30"/>
      <c r="U18" s="30"/>
      <c r="V18" s="30"/>
      <c r="W18" s="30"/>
    </row>
    <row r="19" spans="1:23" x14ac:dyDescent="0.3">
      <c r="A19" s="20"/>
      <c r="B19" s="20"/>
      <c r="C19" s="20"/>
      <c r="D19" s="20"/>
      <c r="E19" s="20"/>
      <c r="F19" s="20"/>
      <c r="G19" s="20"/>
      <c r="H19" s="20"/>
      <c r="I19" s="20"/>
      <c r="J19" s="20"/>
      <c r="K19" s="20"/>
      <c r="L19" s="20"/>
      <c r="M19" s="20"/>
      <c r="N19" s="20"/>
      <c r="O19" s="20"/>
      <c r="P19" s="20"/>
      <c r="Q19" s="20"/>
      <c r="R19" s="20"/>
      <c r="S19" s="20"/>
      <c r="T19" s="30"/>
      <c r="U19" s="30"/>
      <c r="V19" s="30"/>
      <c r="W19" s="30"/>
    </row>
    <row r="20" spans="1:23" x14ac:dyDescent="0.3">
      <c r="A20" s="20"/>
      <c r="B20" s="20"/>
      <c r="C20" s="20"/>
      <c r="D20" s="20"/>
      <c r="E20" s="20"/>
      <c r="F20" s="20"/>
      <c r="G20" s="20"/>
      <c r="H20" s="20"/>
      <c r="I20" s="20"/>
      <c r="J20" s="20"/>
      <c r="K20" s="20"/>
      <c r="L20" s="20"/>
      <c r="M20" s="20"/>
      <c r="N20" s="20"/>
      <c r="O20" s="20"/>
      <c r="P20" s="20"/>
      <c r="Q20" s="20"/>
      <c r="R20" s="20"/>
      <c r="S20" s="20"/>
      <c r="T20" s="30"/>
      <c r="U20" s="30"/>
      <c r="V20" s="30"/>
      <c r="W20" s="30"/>
    </row>
    <row r="21" spans="1:23" x14ac:dyDescent="0.3">
      <c r="A21" s="20"/>
      <c r="B21" s="20"/>
      <c r="C21" s="20"/>
      <c r="D21" s="20"/>
      <c r="E21" s="20"/>
      <c r="F21" s="20"/>
      <c r="G21" s="20"/>
      <c r="H21" s="20"/>
      <c r="I21" s="20"/>
      <c r="J21" s="20"/>
      <c r="K21" s="20"/>
      <c r="L21" s="20"/>
      <c r="M21" s="20"/>
      <c r="N21" s="20"/>
      <c r="O21" s="20"/>
      <c r="P21" s="20"/>
      <c r="Q21" s="20"/>
      <c r="R21" s="20"/>
      <c r="S21" s="20"/>
      <c r="T21" s="30"/>
      <c r="U21" s="30"/>
      <c r="V21" s="30"/>
      <c r="W21" s="30"/>
    </row>
    <row r="22" spans="1:23" x14ac:dyDescent="0.3">
      <c r="A22" s="20"/>
      <c r="B22" s="20"/>
      <c r="C22" s="20"/>
      <c r="D22" s="20"/>
      <c r="E22" s="20"/>
      <c r="F22" s="20"/>
      <c r="G22" s="20"/>
      <c r="H22" s="20"/>
      <c r="I22" s="20"/>
      <c r="J22" s="20"/>
      <c r="K22" s="20"/>
      <c r="L22" s="20"/>
      <c r="M22" s="20"/>
      <c r="N22" s="20"/>
      <c r="O22" s="20"/>
      <c r="P22" s="20"/>
      <c r="Q22" s="20"/>
      <c r="R22" s="20"/>
      <c r="S22" s="20"/>
      <c r="T22" s="30"/>
      <c r="U22" s="30"/>
      <c r="V22" s="30"/>
      <c r="W22" s="30"/>
    </row>
    <row r="23" spans="1:23" x14ac:dyDescent="0.3">
      <c r="A23" s="20"/>
      <c r="B23" s="20"/>
      <c r="C23" s="20"/>
      <c r="D23" s="20"/>
      <c r="E23" s="20"/>
      <c r="F23" s="20"/>
      <c r="G23" s="20"/>
      <c r="H23" s="20"/>
      <c r="I23" s="20"/>
      <c r="J23" s="20"/>
      <c r="K23" s="20"/>
      <c r="L23" s="20"/>
      <c r="M23" s="20"/>
      <c r="N23" s="20"/>
      <c r="O23" s="20"/>
      <c r="P23" s="20"/>
      <c r="Q23" s="20"/>
      <c r="R23" s="20"/>
      <c r="S23" s="20"/>
      <c r="T23" s="30"/>
      <c r="U23" s="30"/>
      <c r="V23" s="30"/>
      <c r="W23" s="30"/>
    </row>
    <row r="24" spans="1:23" x14ac:dyDescent="0.3">
      <c r="A24" s="20"/>
      <c r="B24" s="20"/>
      <c r="C24" s="20"/>
      <c r="D24" s="20"/>
      <c r="E24" s="20"/>
      <c r="F24" s="20"/>
      <c r="G24" s="20"/>
      <c r="H24" s="20"/>
      <c r="I24" s="20"/>
      <c r="J24" s="20"/>
      <c r="K24" s="20"/>
      <c r="L24" s="20"/>
      <c r="M24" s="20"/>
      <c r="N24" s="20"/>
      <c r="O24" s="20"/>
      <c r="P24" s="20"/>
      <c r="Q24" s="20"/>
      <c r="R24" s="20"/>
      <c r="S24" s="20"/>
      <c r="T24" s="30"/>
      <c r="U24" s="30"/>
      <c r="V24" s="30"/>
      <c r="W24" s="30"/>
    </row>
    <row r="25" spans="1:23" x14ac:dyDescent="0.3">
      <c r="A25" s="20"/>
      <c r="B25" s="20"/>
      <c r="C25" s="20"/>
      <c r="D25" s="20"/>
      <c r="E25" s="20"/>
      <c r="F25" s="20"/>
      <c r="G25" s="20"/>
      <c r="H25" s="20"/>
      <c r="I25" s="20"/>
      <c r="J25" s="20"/>
      <c r="K25" s="20"/>
      <c r="L25" s="20"/>
      <c r="M25" s="20"/>
      <c r="N25" s="20"/>
      <c r="O25" s="20"/>
      <c r="P25" s="20"/>
      <c r="Q25" s="20"/>
      <c r="R25" s="20"/>
      <c r="S25" s="20"/>
      <c r="T25" s="30"/>
      <c r="U25" s="30"/>
      <c r="V25" s="30"/>
      <c r="W25" s="30"/>
    </row>
    <row r="26" spans="1:23" x14ac:dyDescent="0.3">
      <c r="A26" s="20"/>
      <c r="B26" s="20"/>
      <c r="C26" s="20"/>
      <c r="D26" s="20"/>
      <c r="E26" s="20"/>
      <c r="F26" s="20"/>
      <c r="G26" s="20"/>
      <c r="H26" s="20"/>
      <c r="I26" s="20"/>
      <c r="J26" s="20"/>
      <c r="K26" s="20"/>
      <c r="L26" s="20"/>
      <c r="M26" s="20"/>
      <c r="N26" s="20"/>
      <c r="O26" s="20"/>
      <c r="P26" s="20"/>
      <c r="Q26" s="20"/>
      <c r="R26" s="20"/>
      <c r="S26" s="20"/>
      <c r="T26" s="30"/>
      <c r="U26" s="30"/>
      <c r="V26" s="30"/>
      <c r="W26" s="30"/>
    </row>
    <row r="27" spans="1:23" x14ac:dyDescent="0.3">
      <c r="A27" s="20"/>
      <c r="B27" s="20"/>
      <c r="C27" s="20"/>
      <c r="D27" s="20"/>
      <c r="E27" s="20"/>
      <c r="F27" s="20"/>
      <c r="G27" s="20"/>
      <c r="H27" s="20"/>
      <c r="I27" s="20"/>
      <c r="J27" s="20"/>
      <c r="K27" s="20"/>
      <c r="L27" s="20"/>
      <c r="M27" s="20"/>
      <c r="N27" s="20"/>
      <c r="O27" s="20"/>
      <c r="P27" s="20"/>
      <c r="Q27" s="20"/>
      <c r="R27" s="20"/>
      <c r="S27" s="20"/>
      <c r="T27" s="30"/>
      <c r="U27" s="30"/>
      <c r="V27" s="30"/>
      <c r="W27" s="30"/>
    </row>
    <row r="28" spans="1:23" x14ac:dyDescent="0.3">
      <c r="A28" s="20"/>
      <c r="B28" s="20"/>
      <c r="C28" s="20"/>
      <c r="D28" s="20"/>
      <c r="E28" s="20"/>
      <c r="F28" s="20"/>
      <c r="G28" s="20"/>
      <c r="H28" s="20"/>
      <c r="I28" s="20"/>
      <c r="J28" s="20"/>
      <c r="K28" s="20"/>
      <c r="L28" s="20"/>
      <c r="M28" s="20"/>
      <c r="N28" s="20"/>
      <c r="O28" s="20"/>
      <c r="P28" s="20"/>
      <c r="Q28" s="20"/>
      <c r="R28" s="20"/>
      <c r="S28" s="20"/>
      <c r="T28" s="30"/>
      <c r="U28" s="30"/>
      <c r="V28" s="30"/>
      <c r="W28" s="30"/>
    </row>
    <row r="29" spans="1:23" x14ac:dyDescent="0.3">
      <c r="A29" s="20"/>
      <c r="B29" s="20"/>
      <c r="C29" s="20"/>
      <c r="D29" s="20"/>
      <c r="E29" s="20"/>
      <c r="F29" s="20"/>
      <c r="G29" s="20"/>
      <c r="H29" s="20"/>
      <c r="I29" s="20"/>
      <c r="J29" s="20"/>
      <c r="K29" s="20"/>
      <c r="L29" s="20"/>
      <c r="M29" s="20"/>
      <c r="N29" s="20"/>
      <c r="O29" s="20"/>
      <c r="P29" s="20"/>
      <c r="Q29" s="20"/>
      <c r="R29" s="20"/>
      <c r="S29" s="20"/>
      <c r="T29" s="30"/>
      <c r="U29" s="30"/>
      <c r="V29" s="30"/>
      <c r="W29" s="30"/>
    </row>
    <row r="30" spans="1:23" x14ac:dyDescent="0.3">
      <c r="A30" s="20"/>
      <c r="B30" s="20"/>
      <c r="C30" s="20"/>
      <c r="D30" s="20"/>
      <c r="E30" s="20"/>
      <c r="F30" s="20"/>
      <c r="G30" s="20"/>
      <c r="H30" s="20"/>
      <c r="I30" s="20"/>
      <c r="J30" s="20"/>
      <c r="K30" s="20"/>
      <c r="L30" s="20"/>
      <c r="M30" s="20"/>
      <c r="N30" s="20"/>
      <c r="O30" s="20"/>
      <c r="P30" s="20"/>
      <c r="Q30" s="20"/>
      <c r="R30" s="20"/>
      <c r="S30" s="20"/>
      <c r="T30" s="30"/>
      <c r="U30" s="30"/>
      <c r="V30" s="30"/>
      <c r="W30" s="30"/>
    </row>
    <row r="31" spans="1:23" x14ac:dyDescent="0.3">
      <c r="A31" s="20"/>
      <c r="B31" s="20"/>
      <c r="C31" s="20"/>
      <c r="D31" s="20"/>
      <c r="E31" s="20"/>
      <c r="F31" s="20"/>
      <c r="G31" s="20"/>
      <c r="H31" s="20"/>
      <c r="I31" s="20"/>
      <c r="J31" s="20"/>
      <c r="K31" s="20"/>
      <c r="L31" s="20"/>
      <c r="M31" s="20"/>
      <c r="N31" s="20"/>
      <c r="O31" s="20"/>
      <c r="P31" s="20"/>
      <c r="Q31" s="20"/>
      <c r="R31" s="20"/>
      <c r="S31" s="20"/>
      <c r="T31" s="30"/>
      <c r="U31" s="30"/>
      <c r="V31" s="30"/>
      <c r="W31" s="30"/>
    </row>
    <row r="32" spans="1:23" x14ac:dyDescent="0.3">
      <c r="A32" s="20"/>
      <c r="B32" s="20"/>
      <c r="C32" s="20"/>
      <c r="D32" s="20"/>
      <c r="E32" s="20"/>
      <c r="F32" s="20"/>
      <c r="G32" s="20"/>
      <c r="H32" s="20"/>
      <c r="I32" s="20"/>
      <c r="J32" s="20"/>
      <c r="K32" s="20"/>
      <c r="L32" s="20"/>
      <c r="M32" s="20"/>
      <c r="N32" s="20"/>
      <c r="O32" s="20"/>
      <c r="P32" s="20"/>
      <c r="Q32" s="20"/>
      <c r="R32" s="20"/>
      <c r="S32" s="20"/>
      <c r="T32" s="30"/>
      <c r="U32" s="30"/>
      <c r="V32" s="30"/>
      <c r="W32" s="30"/>
    </row>
    <row r="33" spans="1:23" x14ac:dyDescent="0.3">
      <c r="A33" s="20"/>
      <c r="B33" s="20"/>
      <c r="C33" s="20"/>
      <c r="D33" s="20"/>
      <c r="E33" s="20"/>
      <c r="F33" s="20"/>
      <c r="G33" s="20"/>
      <c r="H33" s="20"/>
      <c r="I33" s="20"/>
      <c r="J33" s="20"/>
      <c r="K33" s="20"/>
      <c r="L33" s="20"/>
      <c r="M33" s="20"/>
      <c r="N33" s="20"/>
      <c r="O33" s="20"/>
      <c r="P33" s="20"/>
      <c r="Q33" s="20"/>
      <c r="R33" s="20"/>
      <c r="S33" s="20"/>
      <c r="T33" s="30"/>
      <c r="U33" s="30"/>
      <c r="V33" s="30"/>
      <c r="W33" s="30"/>
    </row>
    <row r="34" spans="1:23" x14ac:dyDescent="0.3">
      <c r="A34" s="20"/>
      <c r="B34" s="20"/>
      <c r="C34" s="20"/>
      <c r="D34" s="20"/>
      <c r="E34" s="20"/>
      <c r="F34" s="20"/>
      <c r="G34" s="20"/>
      <c r="H34" s="20"/>
      <c r="I34" s="20"/>
      <c r="J34" s="20"/>
      <c r="K34" s="20"/>
      <c r="L34" s="20"/>
      <c r="M34" s="20"/>
      <c r="N34" s="20"/>
      <c r="O34" s="20"/>
      <c r="P34" s="20"/>
      <c r="Q34" s="20"/>
      <c r="R34" s="20"/>
      <c r="S34" s="20"/>
      <c r="T34" s="30"/>
      <c r="U34" s="30"/>
      <c r="V34" s="30"/>
      <c r="W34" s="30"/>
    </row>
    <row r="35" spans="1:23" x14ac:dyDescent="0.3">
      <c r="A35" s="20"/>
      <c r="B35" s="20"/>
      <c r="C35" s="20"/>
      <c r="D35" s="20"/>
      <c r="E35" s="20"/>
      <c r="F35" s="20"/>
      <c r="G35" s="20"/>
      <c r="H35" s="20"/>
      <c r="I35" s="20"/>
      <c r="J35" s="20"/>
      <c r="K35" s="20"/>
      <c r="L35" s="20"/>
      <c r="M35" s="20"/>
      <c r="N35" s="20"/>
      <c r="O35" s="20"/>
      <c r="P35" s="20"/>
      <c r="Q35" s="20"/>
      <c r="R35" s="20"/>
      <c r="S35" s="20"/>
      <c r="T35" s="30"/>
      <c r="U35" s="30"/>
      <c r="V35" s="30"/>
      <c r="W35" s="30"/>
    </row>
    <row r="36" spans="1:23" x14ac:dyDescent="0.3">
      <c r="A36" s="20"/>
      <c r="B36" s="20"/>
      <c r="C36" s="20"/>
      <c r="D36" s="20"/>
      <c r="E36" s="20"/>
      <c r="F36" s="20"/>
      <c r="G36" s="20"/>
      <c r="H36" s="20"/>
      <c r="I36" s="20"/>
      <c r="J36" s="20"/>
      <c r="K36" s="20"/>
      <c r="L36" s="20"/>
      <c r="M36" s="20"/>
      <c r="N36" s="20"/>
      <c r="O36" s="20"/>
      <c r="P36" s="20"/>
      <c r="Q36" s="20"/>
      <c r="R36" s="20"/>
      <c r="S36" s="20"/>
      <c r="T36" s="30"/>
      <c r="U36" s="30"/>
      <c r="V36" s="30"/>
      <c r="W36" s="30"/>
    </row>
    <row r="37" spans="1:23" x14ac:dyDescent="0.3">
      <c r="A37" s="20"/>
      <c r="B37" s="20"/>
      <c r="C37" s="20"/>
      <c r="D37" s="20"/>
      <c r="E37" s="20"/>
      <c r="F37" s="20"/>
      <c r="G37" s="20"/>
      <c r="H37" s="20"/>
      <c r="I37" s="20"/>
      <c r="J37" s="20"/>
      <c r="K37" s="20"/>
      <c r="L37" s="20"/>
      <c r="M37" s="20"/>
      <c r="N37" s="20"/>
      <c r="O37" s="20"/>
      <c r="P37" s="20"/>
      <c r="Q37" s="20"/>
      <c r="R37" s="20"/>
      <c r="S37" s="20"/>
      <c r="T37" s="30"/>
      <c r="U37" s="30"/>
      <c r="V37" s="30"/>
      <c r="W37" s="30"/>
    </row>
    <row r="38" spans="1:23" x14ac:dyDescent="0.3">
      <c r="A38" s="20"/>
      <c r="B38" s="20"/>
      <c r="C38" s="20"/>
      <c r="D38" s="20"/>
      <c r="E38" s="20"/>
      <c r="F38" s="20"/>
      <c r="G38" s="20"/>
      <c r="H38" s="20"/>
      <c r="I38" s="20"/>
      <c r="J38" s="20"/>
      <c r="K38" s="20"/>
      <c r="L38" s="20"/>
      <c r="M38" s="20"/>
      <c r="N38" s="20"/>
      <c r="O38" s="20"/>
      <c r="P38" s="20"/>
      <c r="Q38" s="20"/>
      <c r="R38" s="20"/>
      <c r="S38" s="20"/>
      <c r="T38" s="30"/>
      <c r="U38" s="30"/>
      <c r="V38" s="30"/>
      <c r="W38" s="30"/>
    </row>
    <row r="39" spans="1:23" x14ac:dyDescent="0.3">
      <c r="A39" s="20"/>
      <c r="B39" s="20"/>
      <c r="C39" s="20"/>
      <c r="D39" s="20"/>
      <c r="E39" s="20"/>
      <c r="F39" s="20"/>
      <c r="G39" s="20"/>
      <c r="H39" s="20"/>
      <c r="I39" s="20"/>
      <c r="J39" s="20"/>
      <c r="K39" s="20"/>
      <c r="L39" s="20"/>
      <c r="M39" s="20"/>
      <c r="N39" s="20"/>
      <c r="O39" s="20"/>
      <c r="P39" s="20"/>
      <c r="Q39" s="20"/>
      <c r="R39" s="20"/>
      <c r="S39" s="20"/>
      <c r="T39" s="30"/>
      <c r="U39" s="30"/>
      <c r="V39" s="30"/>
      <c r="W39" s="30"/>
    </row>
    <row r="40" spans="1:23" x14ac:dyDescent="0.3">
      <c r="A40" s="20"/>
      <c r="B40" s="20"/>
      <c r="C40" s="20"/>
      <c r="D40" s="20"/>
      <c r="E40" s="20"/>
      <c r="F40" s="20"/>
      <c r="G40" s="20"/>
      <c r="H40" s="20"/>
      <c r="I40" s="20"/>
      <c r="J40" s="20"/>
      <c r="K40" s="20"/>
      <c r="L40" s="20"/>
      <c r="M40" s="20"/>
      <c r="N40" s="20"/>
      <c r="O40" s="20"/>
      <c r="P40" s="20"/>
      <c r="Q40" s="20"/>
      <c r="R40" s="20"/>
      <c r="S40" s="20"/>
      <c r="T40" s="30"/>
      <c r="U40" s="30"/>
      <c r="V40" s="30"/>
      <c r="W40" s="30"/>
    </row>
    <row r="41" spans="1:23" x14ac:dyDescent="0.3">
      <c r="A41" s="20"/>
      <c r="B41" s="20"/>
      <c r="C41" s="20"/>
      <c r="D41" s="20"/>
      <c r="E41" s="20"/>
      <c r="F41" s="20"/>
      <c r="G41" s="20"/>
      <c r="H41" s="20"/>
      <c r="I41" s="20"/>
      <c r="J41" s="20"/>
      <c r="K41" s="20"/>
      <c r="L41" s="20"/>
      <c r="M41" s="20"/>
      <c r="N41" s="20"/>
      <c r="O41" s="20"/>
      <c r="P41" s="20"/>
      <c r="Q41" s="20"/>
      <c r="R41" s="20"/>
      <c r="S41" s="20"/>
      <c r="T41" s="30"/>
      <c r="U41" s="30"/>
      <c r="V41" s="30"/>
      <c r="W41" s="30"/>
    </row>
    <row r="42" spans="1:23" x14ac:dyDescent="0.3">
      <c r="A42" s="20"/>
      <c r="B42" s="20"/>
      <c r="C42" s="20"/>
      <c r="D42" s="20"/>
      <c r="E42" s="20"/>
      <c r="F42" s="20"/>
      <c r="G42" s="20"/>
      <c r="H42" s="20"/>
      <c r="I42" s="20"/>
      <c r="J42" s="20"/>
      <c r="K42" s="20"/>
      <c r="L42" s="20"/>
      <c r="M42" s="20"/>
      <c r="N42" s="20"/>
      <c r="O42" s="20"/>
      <c r="P42" s="20"/>
      <c r="Q42" s="20"/>
      <c r="R42" s="20"/>
      <c r="S42" s="20"/>
      <c r="T42" s="30"/>
      <c r="U42" s="30"/>
      <c r="V42" s="30"/>
      <c r="W42" s="30"/>
    </row>
    <row r="43" spans="1:23" x14ac:dyDescent="0.3">
      <c r="A43" s="20"/>
      <c r="B43" s="20"/>
      <c r="C43" s="20"/>
      <c r="D43" s="20"/>
      <c r="E43" s="20"/>
      <c r="F43" s="20"/>
      <c r="G43" s="20"/>
      <c r="H43" s="20"/>
      <c r="I43" s="20"/>
      <c r="J43" s="20"/>
      <c r="K43" s="20"/>
      <c r="L43" s="20"/>
      <c r="M43" s="20"/>
      <c r="N43" s="20"/>
      <c r="O43" s="20"/>
      <c r="P43" s="20"/>
      <c r="Q43" s="20"/>
      <c r="R43" s="20"/>
      <c r="S43" s="20"/>
      <c r="T43" s="30"/>
      <c r="U43" s="30"/>
      <c r="V43" s="30"/>
      <c r="W43" s="30"/>
    </row>
    <row r="44" spans="1:23" x14ac:dyDescent="0.3">
      <c r="A44" s="20"/>
      <c r="B44" s="20"/>
      <c r="C44" s="20"/>
      <c r="D44" s="20"/>
      <c r="E44" s="20"/>
      <c r="F44" s="20"/>
      <c r="G44" s="20"/>
      <c r="H44" s="20"/>
      <c r="I44" s="20"/>
      <c r="J44" s="20"/>
      <c r="K44" s="20"/>
      <c r="L44" s="20"/>
      <c r="M44" s="20"/>
      <c r="N44" s="20"/>
      <c r="O44" s="20"/>
      <c r="P44" s="20"/>
      <c r="Q44" s="20"/>
      <c r="R44" s="20"/>
      <c r="S44" s="20"/>
      <c r="T44" s="30"/>
      <c r="U44" s="30"/>
      <c r="V44" s="30"/>
      <c r="W44" s="30"/>
    </row>
    <row r="45" spans="1:23" x14ac:dyDescent="0.3">
      <c r="A45" s="20"/>
      <c r="B45" s="20"/>
      <c r="C45" s="20"/>
      <c r="D45" s="20"/>
      <c r="E45" s="20"/>
      <c r="F45" s="20"/>
      <c r="G45" s="20"/>
      <c r="H45" s="20"/>
      <c r="I45" s="20"/>
      <c r="J45" s="20"/>
      <c r="K45" s="20"/>
      <c r="L45" s="20"/>
      <c r="M45" s="20"/>
      <c r="N45" s="20"/>
      <c r="O45" s="20"/>
      <c r="P45" s="20"/>
      <c r="Q45" s="20"/>
      <c r="R45" s="20"/>
      <c r="S45" s="20"/>
      <c r="T45" s="30"/>
      <c r="U45" s="30"/>
      <c r="V45" s="30"/>
      <c r="W45" s="30"/>
    </row>
    <row r="46" spans="1:23" x14ac:dyDescent="0.3">
      <c r="A46" s="20"/>
      <c r="B46" s="20"/>
      <c r="C46" s="20"/>
      <c r="D46" s="20"/>
      <c r="E46" s="20"/>
      <c r="F46" s="20"/>
      <c r="G46" s="20"/>
      <c r="H46" s="20"/>
      <c r="I46" s="20"/>
      <c r="J46" s="20"/>
      <c r="K46" s="20"/>
      <c r="L46" s="20"/>
      <c r="M46" s="20"/>
      <c r="N46" s="20"/>
      <c r="O46" s="20"/>
      <c r="P46" s="20"/>
      <c r="Q46" s="20"/>
      <c r="R46" s="20"/>
      <c r="S46" s="20"/>
      <c r="T46" s="30"/>
      <c r="U46" s="30"/>
      <c r="V46" s="30"/>
      <c r="W46" s="30"/>
    </row>
    <row r="47" spans="1:23" x14ac:dyDescent="0.3">
      <c r="A47" s="20"/>
      <c r="B47" s="20"/>
      <c r="C47" s="20"/>
      <c r="D47" s="20"/>
      <c r="E47" s="20"/>
      <c r="F47" s="20"/>
      <c r="G47" s="20"/>
      <c r="H47" s="20"/>
      <c r="I47" s="20"/>
      <c r="J47" s="20"/>
      <c r="K47" s="20"/>
      <c r="L47" s="20"/>
      <c r="M47" s="20"/>
      <c r="N47" s="20"/>
      <c r="O47" s="20"/>
      <c r="P47" s="20"/>
      <c r="Q47" s="20"/>
      <c r="R47" s="20"/>
      <c r="S47" s="20"/>
      <c r="T47" s="30"/>
      <c r="U47" s="30"/>
      <c r="V47" s="30"/>
      <c r="W47" s="30"/>
    </row>
    <row r="48" spans="1:23" x14ac:dyDescent="0.3">
      <c r="A48" s="20"/>
      <c r="B48" s="20"/>
      <c r="C48" s="20"/>
      <c r="D48" s="20"/>
      <c r="E48" s="20"/>
      <c r="F48" s="20"/>
      <c r="G48" s="20"/>
      <c r="H48" s="20"/>
      <c r="I48" s="20"/>
      <c r="J48" s="20"/>
      <c r="K48" s="20"/>
      <c r="L48" s="20"/>
      <c r="M48" s="20"/>
      <c r="N48" s="20"/>
      <c r="O48" s="20"/>
      <c r="P48" s="20"/>
      <c r="Q48" s="20"/>
      <c r="R48" s="20"/>
      <c r="S48" s="20"/>
      <c r="T48" s="30"/>
      <c r="U48" s="30"/>
      <c r="V48" s="30"/>
      <c r="W48" s="30"/>
    </row>
    <row r="49" spans="1:23" x14ac:dyDescent="0.3">
      <c r="A49" s="20"/>
      <c r="B49" s="20"/>
      <c r="C49" s="20"/>
      <c r="D49" s="20"/>
      <c r="E49" s="20"/>
      <c r="F49" s="20"/>
      <c r="G49" s="20"/>
      <c r="H49" s="20"/>
      <c r="I49" s="20"/>
      <c r="J49" s="20"/>
      <c r="K49" s="20"/>
      <c r="L49" s="20"/>
      <c r="M49" s="20"/>
      <c r="N49" s="20"/>
      <c r="O49" s="20"/>
      <c r="P49" s="20"/>
      <c r="Q49" s="20"/>
      <c r="R49" s="20"/>
      <c r="S49" s="20"/>
      <c r="T49" s="30"/>
      <c r="U49" s="30"/>
      <c r="V49" s="30"/>
      <c r="W49" s="30"/>
    </row>
    <row r="50" spans="1:23" x14ac:dyDescent="0.3">
      <c r="A50" s="20"/>
      <c r="B50" s="20"/>
      <c r="C50" s="20"/>
      <c r="D50" s="20"/>
      <c r="E50" s="20"/>
      <c r="F50" s="20"/>
      <c r="G50" s="20"/>
      <c r="H50" s="20"/>
      <c r="I50" s="20"/>
      <c r="J50" s="20"/>
      <c r="K50" s="20"/>
      <c r="L50" s="20"/>
      <c r="M50" s="20"/>
      <c r="N50" s="20"/>
      <c r="O50" s="20"/>
      <c r="P50" s="20"/>
      <c r="Q50" s="20"/>
      <c r="R50" s="20"/>
      <c r="S50" s="20"/>
      <c r="T50" s="30"/>
      <c r="U50" s="30"/>
      <c r="V50" s="30"/>
      <c r="W50" s="30"/>
    </row>
    <row r="51" spans="1:23" x14ac:dyDescent="0.3">
      <c r="A51" s="20"/>
      <c r="B51" s="20"/>
      <c r="C51" s="20"/>
      <c r="D51" s="20"/>
      <c r="E51" s="20"/>
      <c r="F51" s="20"/>
      <c r="G51" s="20"/>
      <c r="H51" s="20"/>
      <c r="I51" s="20"/>
      <c r="J51" s="20"/>
      <c r="K51" s="20"/>
      <c r="L51" s="20"/>
      <c r="M51" s="20"/>
      <c r="N51" s="20"/>
      <c r="O51" s="20"/>
      <c r="P51" s="20"/>
      <c r="Q51" s="20"/>
      <c r="R51" s="20"/>
      <c r="S51" s="20"/>
      <c r="T51" s="30"/>
      <c r="U51" s="30"/>
      <c r="V51" s="30"/>
      <c r="W51" s="30"/>
    </row>
    <row r="52" spans="1:23" x14ac:dyDescent="0.3">
      <c r="A52" s="20"/>
      <c r="B52" s="20"/>
      <c r="C52" s="20"/>
      <c r="D52" s="20"/>
      <c r="E52" s="20"/>
      <c r="F52" s="20"/>
      <c r="G52" s="20"/>
      <c r="H52" s="20"/>
      <c r="I52" s="20"/>
      <c r="J52" s="20"/>
      <c r="K52" s="20"/>
      <c r="L52" s="20"/>
      <c r="M52" s="20"/>
      <c r="N52" s="20"/>
      <c r="O52" s="20"/>
      <c r="P52" s="20"/>
      <c r="Q52" s="20"/>
      <c r="R52" s="20"/>
      <c r="S52" s="20"/>
      <c r="T52" s="30"/>
      <c r="U52" s="30"/>
      <c r="V52" s="30"/>
      <c r="W52" s="30"/>
    </row>
    <row r="53" spans="1:23" x14ac:dyDescent="0.3">
      <c r="A53" s="20"/>
      <c r="B53" s="20"/>
      <c r="C53" s="20"/>
      <c r="D53" s="20"/>
      <c r="E53" s="20"/>
      <c r="F53" s="20"/>
      <c r="G53" s="20"/>
      <c r="H53" s="20"/>
      <c r="I53" s="20"/>
      <c r="J53" s="20"/>
      <c r="K53" s="20"/>
      <c r="L53" s="20"/>
      <c r="M53" s="20"/>
      <c r="N53" s="20"/>
      <c r="O53" s="20"/>
      <c r="P53" s="20"/>
      <c r="Q53" s="20"/>
      <c r="R53" s="20"/>
      <c r="S53" s="20"/>
      <c r="T53" s="30"/>
      <c r="U53" s="30"/>
      <c r="V53" s="30"/>
      <c r="W53" s="30"/>
    </row>
    <row r="54" spans="1:23" x14ac:dyDescent="0.3">
      <c r="A54" s="20"/>
      <c r="B54" s="20"/>
      <c r="C54" s="20"/>
      <c r="D54" s="20"/>
      <c r="E54" s="20"/>
      <c r="F54" s="20"/>
      <c r="G54" s="20"/>
      <c r="H54" s="20"/>
      <c r="I54" s="20"/>
      <c r="J54" s="20"/>
      <c r="K54" s="20"/>
      <c r="L54" s="20"/>
      <c r="M54" s="20"/>
      <c r="N54" s="20"/>
      <c r="O54" s="20"/>
      <c r="P54" s="20"/>
      <c r="Q54" s="20"/>
      <c r="R54" s="20"/>
      <c r="S54" s="20"/>
      <c r="T54" s="30"/>
      <c r="U54" s="30"/>
      <c r="V54" s="30"/>
      <c r="W54" s="30"/>
    </row>
    <row r="55" spans="1:23" x14ac:dyDescent="0.3">
      <c r="A55" s="20"/>
      <c r="B55" s="20"/>
      <c r="C55" s="20"/>
      <c r="D55" s="20"/>
      <c r="E55" s="20"/>
      <c r="F55" s="20"/>
      <c r="G55" s="20"/>
      <c r="H55" s="20"/>
      <c r="I55" s="20"/>
      <c r="J55" s="20"/>
      <c r="K55" s="20"/>
      <c r="L55" s="20"/>
      <c r="M55" s="20"/>
      <c r="N55" s="20"/>
      <c r="O55" s="20"/>
      <c r="P55" s="20"/>
      <c r="Q55" s="20"/>
      <c r="R55" s="20"/>
      <c r="S55" s="20"/>
      <c r="T55" s="30"/>
      <c r="U55" s="30"/>
      <c r="V55" s="30"/>
      <c r="W55" s="30"/>
    </row>
    <row r="56" spans="1:23" x14ac:dyDescent="0.3">
      <c r="A56" s="20"/>
      <c r="B56" s="20"/>
      <c r="C56" s="20"/>
      <c r="D56" s="20"/>
      <c r="E56" s="20"/>
      <c r="F56" s="20"/>
      <c r="G56" s="20"/>
      <c r="H56" s="20"/>
      <c r="I56" s="20"/>
      <c r="J56" s="20"/>
      <c r="K56" s="20"/>
      <c r="L56" s="20"/>
      <c r="M56" s="20"/>
      <c r="N56" s="20"/>
      <c r="O56" s="20"/>
      <c r="P56" s="20"/>
      <c r="Q56" s="20"/>
      <c r="R56" s="20"/>
      <c r="S56" s="20"/>
      <c r="T56" s="30"/>
      <c r="U56" s="30"/>
      <c r="V56" s="30"/>
      <c r="W56" s="30"/>
    </row>
    <row r="57" spans="1:23" x14ac:dyDescent="0.3">
      <c r="A57" s="20"/>
      <c r="B57" s="20"/>
      <c r="C57" s="20"/>
      <c r="D57" s="20"/>
      <c r="E57" s="20"/>
      <c r="F57" s="20"/>
      <c r="G57" s="20"/>
      <c r="H57" s="20"/>
      <c r="I57" s="20"/>
      <c r="J57" s="20"/>
      <c r="K57" s="20"/>
      <c r="L57" s="20"/>
      <c r="M57" s="20"/>
      <c r="N57" s="20"/>
      <c r="O57" s="20"/>
      <c r="P57" s="20"/>
      <c r="Q57" s="19"/>
      <c r="R57" s="19"/>
      <c r="S57" s="19"/>
      <c r="T57" s="30"/>
      <c r="U57" s="30"/>
      <c r="V57" s="30"/>
      <c r="W57" s="30"/>
    </row>
    <row r="58" spans="1:23" x14ac:dyDescent="0.3">
      <c r="A58" s="20"/>
      <c r="B58" s="20"/>
      <c r="C58" s="20"/>
      <c r="D58" s="20"/>
      <c r="E58" s="20"/>
      <c r="F58" s="20"/>
      <c r="G58" s="20"/>
      <c r="H58" s="20"/>
      <c r="I58" s="20"/>
      <c r="J58" s="20"/>
      <c r="K58" s="20"/>
      <c r="L58" s="20"/>
      <c r="M58" s="20"/>
      <c r="N58" s="20"/>
      <c r="O58" s="20"/>
      <c r="P58" s="20"/>
      <c r="Q58" s="19"/>
      <c r="R58" s="19"/>
      <c r="S58" s="19"/>
      <c r="T58" s="30"/>
      <c r="U58" s="30"/>
      <c r="V58" s="30"/>
      <c r="W58" s="30"/>
    </row>
    <row r="59" spans="1:23" x14ac:dyDescent="0.3">
      <c r="A59" s="20"/>
      <c r="B59" s="20"/>
      <c r="C59" s="20"/>
      <c r="D59" s="20"/>
      <c r="E59" s="20"/>
      <c r="F59" s="20"/>
      <c r="G59" s="20"/>
      <c r="H59" s="20"/>
      <c r="I59" s="20"/>
      <c r="J59" s="20"/>
      <c r="K59" s="20"/>
      <c r="L59" s="20"/>
      <c r="M59" s="20"/>
      <c r="N59" s="20"/>
      <c r="O59" s="20"/>
      <c r="P59" s="20"/>
      <c r="Q59" s="19"/>
      <c r="R59" s="19"/>
      <c r="S59" s="19"/>
      <c r="T59" s="30"/>
      <c r="U59" s="30"/>
      <c r="V59" s="30"/>
      <c r="W59" s="30"/>
    </row>
    <row r="60" spans="1:23" x14ac:dyDescent="0.3">
      <c r="A60" s="20"/>
      <c r="B60" s="20"/>
      <c r="C60" s="20"/>
      <c r="D60" s="20"/>
      <c r="E60" s="20"/>
      <c r="F60" s="20"/>
      <c r="G60" s="20"/>
      <c r="H60" s="20"/>
      <c r="I60" s="20"/>
      <c r="J60" s="20"/>
      <c r="K60" s="20"/>
      <c r="L60" s="20"/>
      <c r="M60" s="20"/>
      <c r="N60" s="20"/>
      <c r="O60" s="20"/>
      <c r="P60" s="20"/>
      <c r="Q60" s="19"/>
      <c r="R60" s="19"/>
      <c r="S60" s="19"/>
      <c r="T60" s="30"/>
      <c r="U60" s="30"/>
      <c r="V60" s="30"/>
      <c r="W60" s="30"/>
    </row>
    <row r="61" spans="1:23" x14ac:dyDescent="0.3">
      <c r="A61" s="20"/>
      <c r="B61" s="20"/>
      <c r="C61" s="20"/>
      <c r="D61" s="20"/>
      <c r="E61" s="20"/>
      <c r="F61" s="20"/>
      <c r="G61" s="20"/>
      <c r="H61" s="20"/>
      <c r="I61" s="20"/>
      <c r="J61" s="20"/>
      <c r="K61" s="20"/>
      <c r="L61" s="20"/>
      <c r="M61" s="20"/>
      <c r="N61" s="20"/>
      <c r="O61" s="20"/>
      <c r="P61" s="20"/>
      <c r="Q61" s="19"/>
      <c r="R61" s="19"/>
      <c r="S61" s="19"/>
      <c r="T61" s="30"/>
      <c r="U61" s="30"/>
      <c r="V61" s="30"/>
      <c r="W61" s="30"/>
    </row>
    <row r="62" spans="1:23" x14ac:dyDescent="0.3">
      <c r="A62" s="20"/>
      <c r="B62" s="20"/>
      <c r="C62" s="20"/>
      <c r="D62" s="20"/>
      <c r="E62" s="20"/>
      <c r="F62" s="20"/>
      <c r="G62" s="20"/>
      <c r="H62" s="20"/>
      <c r="I62" s="20"/>
      <c r="J62" s="20"/>
      <c r="K62" s="20"/>
      <c r="L62" s="20"/>
      <c r="M62" s="20"/>
      <c r="N62" s="20"/>
      <c r="O62" s="20"/>
      <c r="P62" s="20"/>
      <c r="Q62" s="19"/>
      <c r="R62" s="19"/>
      <c r="S62" s="19"/>
      <c r="T62" s="30"/>
      <c r="U62" s="30"/>
      <c r="V62" s="30"/>
      <c r="W62" s="30"/>
    </row>
    <row r="63" spans="1:23" x14ac:dyDescent="0.3">
      <c r="A63" s="20"/>
      <c r="B63" s="20"/>
      <c r="C63" s="20"/>
      <c r="D63" s="20"/>
      <c r="E63" s="20"/>
      <c r="F63" s="20"/>
      <c r="G63" s="20"/>
      <c r="H63" s="20"/>
      <c r="I63" s="20"/>
      <c r="J63" s="20"/>
      <c r="K63" s="20"/>
      <c r="L63" s="20"/>
      <c r="M63" s="20"/>
      <c r="N63" s="20"/>
      <c r="O63" s="20"/>
      <c r="P63" s="20"/>
      <c r="Q63" s="19"/>
      <c r="R63" s="19"/>
      <c r="S63" s="19"/>
      <c r="T63" s="30"/>
      <c r="U63" s="30"/>
      <c r="V63" s="30"/>
      <c r="W63" s="30"/>
    </row>
    <row r="64" spans="1:23" x14ac:dyDescent="0.3">
      <c r="A64" s="20"/>
      <c r="B64" s="20"/>
      <c r="C64" s="20"/>
      <c r="D64" s="20"/>
      <c r="E64" s="20"/>
      <c r="F64" s="20"/>
      <c r="G64" s="20"/>
      <c r="H64" s="20"/>
      <c r="I64" s="20"/>
      <c r="J64" s="20"/>
      <c r="K64" s="20"/>
      <c r="L64" s="20"/>
      <c r="M64" s="20"/>
      <c r="N64" s="20"/>
      <c r="O64" s="20"/>
      <c r="P64" s="20"/>
      <c r="Q64" s="19"/>
      <c r="R64" s="19"/>
      <c r="S64" s="19"/>
      <c r="T64" s="30"/>
      <c r="U64" s="30"/>
      <c r="V64" s="30"/>
      <c r="W64" s="30"/>
    </row>
    <row r="65" spans="1:23" x14ac:dyDescent="0.3">
      <c r="A65" s="20"/>
      <c r="B65" s="20"/>
      <c r="C65" s="20"/>
      <c r="D65" s="20"/>
      <c r="E65" s="20"/>
      <c r="F65" s="20"/>
      <c r="G65" s="20"/>
      <c r="H65" s="20"/>
      <c r="I65" s="20"/>
      <c r="J65" s="20"/>
      <c r="K65" s="20"/>
      <c r="L65" s="20"/>
      <c r="M65" s="20"/>
      <c r="N65" s="20"/>
      <c r="O65" s="20"/>
      <c r="P65" s="20"/>
      <c r="Q65" s="19"/>
      <c r="R65" s="19"/>
      <c r="S65" s="19"/>
      <c r="T65" s="30"/>
      <c r="U65" s="30"/>
      <c r="V65" s="30"/>
      <c r="W65" s="30"/>
    </row>
    <row r="66" spans="1:23" x14ac:dyDescent="0.3">
      <c r="A66" s="20"/>
      <c r="B66" s="20"/>
      <c r="C66" s="20"/>
      <c r="D66" s="20"/>
      <c r="E66" s="20"/>
      <c r="F66" s="20"/>
      <c r="G66" s="20"/>
      <c r="H66" s="20"/>
      <c r="I66" s="20"/>
      <c r="J66" s="20"/>
      <c r="K66" s="20"/>
      <c r="L66" s="20"/>
      <c r="M66" s="20"/>
      <c r="N66" s="20"/>
      <c r="O66" s="20"/>
      <c r="P66" s="20"/>
      <c r="Q66" s="19"/>
      <c r="R66" s="19"/>
      <c r="S66" s="19"/>
      <c r="T66" s="30"/>
      <c r="U66" s="30"/>
      <c r="V66" s="30"/>
      <c r="W66" s="30"/>
    </row>
    <row r="67" spans="1:23" x14ac:dyDescent="0.3">
      <c r="A67" s="20"/>
      <c r="B67" s="20"/>
      <c r="C67" s="20"/>
      <c r="D67" s="20"/>
      <c r="E67" s="20"/>
      <c r="F67" s="20"/>
      <c r="G67" s="20"/>
      <c r="H67" s="20"/>
      <c r="I67" s="20"/>
      <c r="J67" s="20"/>
      <c r="K67" s="20"/>
      <c r="L67" s="20"/>
      <c r="M67" s="20"/>
      <c r="N67" s="20"/>
      <c r="O67" s="20"/>
      <c r="P67" s="20"/>
      <c r="Q67" s="19"/>
      <c r="R67" s="19"/>
      <c r="S67" s="19"/>
      <c r="T67" s="30"/>
      <c r="U67" s="30"/>
      <c r="V67" s="30"/>
      <c r="W67" s="30"/>
    </row>
    <row r="68" spans="1:23" x14ac:dyDescent="0.3">
      <c r="A68" s="20"/>
      <c r="B68" s="20"/>
      <c r="C68" s="20"/>
      <c r="D68" s="20"/>
      <c r="E68" s="20"/>
      <c r="F68" s="20"/>
      <c r="G68" s="20"/>
      <c r="H68" s="20"/>
      <c r="I68" s="20"/>
      <c r="J68" s="20"/>
      <c r="K68" s="20"/>
      <c r="L68" s="20"/>
      <c r="M68" s="20"/>
      <c r="N68" s="20"/>
      <c r="O68" s="20"/>
      <c r="P68" s="20"/>
      <c r="Q68" s="19"/>
      <c r="R68" s="19"/>
      <c r="S68" s="19"/>
      <c r="T68" s="30"/>
      <c r="U68" s="30"/>
      <c r="V68" s="30"/>
      <c r="W68" s="30"/>
    </row>
    <row r="69" spans="1:23" x14ac:dyDescent="0.3">
      <c r="A69" s="20"/>
      <c r="B69" s="20"/>
      <c r="C69" s="20"/>
      <c r="D69" s="20"/>
      <c r="E69" s="20"/>
      <c r="F69" s="20"/>
      <c r="G69" s="20"/>
      <c r="H69" s="20"/>
      <c r="I69" s="20"/>
      <c r="J69" s="20"/>
      <c r="K69" s="20"/>
      <c r="L69" s="20"/>
      <c r="M69" s="20"/>
      <c r="N69" s="20"/>
      <c r="O69" s="20"/>
      <c r="P69" s="20"/>
      <c r="Q69" s="19"/>
      <c r="R69" s="19"/>
      <c r="S69" s="19"/>
      <c r="T69" s="30"/>
      <c r="U69" s="30"/>
      <c r="V69" s="30"/>
      <c r="W69" s="30"/>
    </row>
    <row r="70" spans="1:23" x14ac:dyDescent="0.3">
      <c r="A70" s="20"/>
      <c r="B70" s="20"/>
      <c r="C70" s="20"/>
      <c r="D70" s="20"/>
      <c r="E70" s="20"/>
      <c r="F70" s="20"/>
      <c r="G70" s="20"/>
      <c r="H70" s="20"/>
      <c r="I70" s="20"/>
      <c r="J70" s="20"/>
      <c r="K70" s="20"/>
      <c r="L70" s="20"/>
      <c r="M70" s="20"/>
      <c r="N70" s="20"/>
      <c r="O70" s="20"/>
      <c r="P70" s="20"/>
      <c r="Q70" s="19"/>
      <c r="R70" s="19"/>
      <c r="S70" s="19"/>
      <c r="T70" s="30"/>
      <c r="U70" s="30"/>
      <c r="V70" s="30"/>
      <c r="W70" s="30"/>
    </row>
    <row r="71" spans="1:23" x14ac:dyDescent="0.3">
      <c r="A71" s="20"/>
      <c r="B71" s="20"/>
      <c r="C71" s="20"/>
      <c r="D71" s="20"/>
      <c r="E71" s="20"/>
      <c r="F71" s="20"/>
      <c r="G71" s="20"/>
      <c r="H71" s="20"/>
      <c r="I71" s="20"/>
      <c r="J71" s="20"/>
      <c r="K71" s="20"/>
      <c r="L71" s="20"/>
      <c r="M71" s="20"/>
      <c r="N71" s="20"/>
      <c r="O71" s="20"/>
      <c r="P71" s="20"/>
      <c r="Q71" s="19"/>
      <c r="R71" s="19"/>
      <c r="S71" s="19"/>
      <c r="T71" s="30"/>
      <c r="U71" s="30"/>
      <c r="V71" s="30"/>
      <c r="W71" s="30"/>
    </row>
    <row r="72" spans="1:23" x14ac:dyDescent="0.3">
      <c r="A72" s="20"/>
      <c r="B72" s="20"/>
      <c r="C72" s="20"/>
      <c r="D72" s="20"/>
      <c r="E72" s="20"/>
      <c r="F72" s="20"/>
      <c r="G72" s="20"/>
      <c r="H72" s="20"/>
      <c r="I72" s="20"/>
      <c r="J72" s="20"/>
      <c r="K72" s="20"/>
      <c r="L72" s="20"/>
      <c r="M72" s="20"/>
      <c r="N72" s="20"/>
      <c r="O72" s="20"/>
      <c r="P72" s="20"/>
      <c r="Q72" s="19"/>
      <c r="R72" s="19"/>
      <c r="S72" s="19"/>
      <c r="T72" s="30"/>
      <c r="U72" s="30"/>
      <c r="V72" s="30"/>
      <c r="W72" s="30"/>
    </row>
    <row r="73" spans="1:23" x14ac:dyDescent="0.3">
      <c r="A73" s="20"/>
      <c r="B73" s="20"/>
      <c r="C73" s="20"/>
      <c r="D73" s="20"/>
      <c r="E73" s="20"/>
      <c r="F73" s="20"/>
      <c r="G73" s="20"/>
      <c r="H73" s="20"/>
      <c r="I73" s="20"/>
      <c r="J73" s="20"/>
      <c r="K73" s="20"/>
      <c r="L73" s="20"/>
      <c r="M73" s="20"/>
      <c r="N73" s="20"/>
      <c r="O73" s="20"/>
      <c r="P73" s="20"/>
      <c r="Q73" s="19"/>
      <c r="R73" s="19"/>
      <c r="S73" s="19"/>
      <c r="T73" s="30"/>
      <c r="U73" s="30"/>
      <c r="V73" s="30"/>
      <c r="W73" s="30"/>
    </row>
    <row r="74" spans="1:23" x14ac:dyDescent="0.3">
      <c r="A74" s="20"/>
      <c r="B74" s="20"/>
      <c r="C74" s="20"/>
      <c r="D74" s="20"/>
      <c r="E74" s="20"/>
      <c r="F74" s="20"/>
      <c r="G74" s="20"/>
      <c r="H74" s="20"/>
      <c r="I74" s="20"/>
      <c r="J74" s="20"/>
      <c r="K74" s="20"/>
      <c r="L74" s="20"/>
      <c r="M74" s="20"/>
      <c r="N74" s="20"/>
      <c r="O74" s="20"/>
      <c r="P74" s="20"/>
      <c r="Q74" s="19"/>
      <c r="R74" s="19"/>
      <c r="S74" s="19"/>
      <c r="T74" s="30"/>
      <c r="U74" s="30"/>
      <c r="V74" s="30"/>
      <c r="W74" s="30"/>
    </row>
    <row r="75" spans="1:23" x14ac:dyDescent="0.3">
      <c r="A75" s="20"/>
      <c r="B75" s="20"/>
      <c r="C75" s="20"/>
      <c r="D75" s="20"/>
      <c r="E75" s="20"/>
      <c r="F75" s="20"/>
      <c r="G75" s="20"/>
      <c r="H75" s="20"/>
      <c r="I75" s="20"/>
      <c r="J75" s="20"/>
      <c r="K75" s="20"/>
      <c r="L75" s="20"/>
      <c r="M75" s="20"/>
      <c r="N75" s="20"/>
      <c r="O75" s="20"/>
      <c r="P75" s="20"/>
      <c r="Q75" s="19"/>
      <c r="R75" s="19"/>
      <c r="S75" s="19"/>
      <c r="T75" s="30"/>
      <c r="U75" s="30"/>
      <c r="V75" s="30"/>
      <c r="W75" s="30"/>
    </row>
    <row r="76" spans="1:23" x14ac:dyDescent="0.3">
      <c r="A76" s="20"/>
      <c r="B76" s="20"/>
      <c r="C76" s="20"/>
      <c r="D76" s="20"/>
      <c r="E76" s="20"/>
      <c r="F76" s="20"/>
      <c r="G76" s="20"/>
      <c r="H76" s="20"/>
      <c r="I76" s="20"/>
      <c r="J76" s="20"/>
      <c r="K76" s="20"/>
      <c r="L76" s="20"/>
      <c r="M76" s="20"/>
      <c r="N76" s="20"/>
      <c r="O76" s="20"/>
      <c r="P76" s="20"/>
      <c r="Q76" s="19"/>
      <c r="R76" s="19"/>
      <c r="S76" s="19"/>
      <c r="T76" s="30"/>
      <c r="U76" s="30"/>
      <c r="V76" s="30"/>
      <c r="W76" s="30"/>
    </row>
    <row r="77" spans="1:23" x14ac:dyDescent="0.3">
      <c r="A77" s="20"/>
      <c r="B77" s="20"/>
      <c r="C77" s="20"/>
      <c r="D77" s="20"/>
      <c r="E77" s="20"/>
      <c r="F77" s="20"/>
      <c r="G77" s="20"/>
      <c r="H77" s="20"/>
      <c r="I77" s="20"/>
      <c r="J77" s="20"/>
      <c r="K77" s="20"/>
      <c r="L77" s="20"/>
      <c r="M77" s="20"/>
      <c r="N77" s="20"/>
      <c r="O77" s="20"/>
      <c r="P77" s="20"/>
      <c r="Q77" s="19"/>
      <c r="R77" s="19"/>
      <c r="S77" s="19"/>
      <c r="T77" s="30"/>
      <c r="U77" s="30"/>
      <c r="V77" s="30"/>
      <c r="W77" s="30"/>
    </row>
    <row r="78" spans="1:23" x14ac:dyDescent="0.3">
      <c r="A78" s="20"/>
      <c r="B78" s="20"/>
      <c r="C78" s="20"/>
      <c r="D78" s="20"/>
      <c r="E78" s="20"/>
      <c r="F78" s="20"/>
      <c r="G78" s="20"/>
      <c r="H78" s="20"/>
      <c r="I78" s="20"/>
      <c r="J78" s="20"/>
      <c r="K78" s="20"/>
      <c r="L78" s="20"/>
      <c r="M78" s="20"/>
      <c r="N78" s="20"/>
      <c r="O78" s="20"/>
      <c r="P78" s="20"/>
      <c r="Q78" s="19"/>
      <c r="R78" s="19"/>
      <c r="S78" s="19"/>
      <c r="T78" s="30"/>
      <c r="U78" s="30"/>
      <c r="V78" s="30"/>
      <c r="W78" s="30"/>
    </row>
    <row r="79" spans="1:23" x14ac:dyDescent="0.3">
      <c r="A79" s="20"/>
      <c r="B79" s="20"/>
      <c r="C79" s="20"/>
      <c r="D79" s="20"/>
      <c r="E79" s="20"/>
      <c r="F79" s="20"/>
      <c r="G79" s="20"/>
      <c r="H79" s="20"/>
      <c r="I79" s="20"/>
      <c r="J79" s="20"/>
      <c r="K79" s="20"/>
      <c r="L79" s="20"/>
      <c r="M79" s="20"/>
      <c r="N79" s="20"/>
      <c r="O79" s="20"/>
      <c r="P79" s="20"/>
      <c r="Q79" s="19"/>
      <c r="R79" s="19"/>
      <c r="S79" s="19"/>
      <c r="T79" s="30"/>
      <c r="U79" s="30"/>
      <c r="V79" s="30"/>
      <c r="W79" s="30"/>
    </row>
    <row r="80" spans="1:23" x14ac:dyDescent="0.3">
      <c r="A80" s="20"/>
      <c r="B80" s="20"/>
      <c r="C80" s="20"/>
      <c r="D80" s="20"/>
      <c r="E80" s="20"/>
      <c r="F80" s="20"/>
      <c r="G80" s="20"/>
      <c r="H80" s="20"/>
      <c r="I80" s="20"/>
      <c r="J80" s="20"/>
      <c r="K80" s="20"/>
      <c r="L80" s="20"/>
      <c r="M80" s="20"/>
      <c r="N80" s="20"/>
      <c r="O80" s="20"/>
      <c r="P80" s="20"/>
      <c r="Q80" s="19"/>
      <c r="R80" s="19"/>
      <c r="S80" s="19"/>
      <c r="T80" s="30"/>
      <c r="U80" s="30"/>
      <c r="V80" s="30"/>
      <c r="W80" s="30"/>
    </row>
    <row r="81" spans="1:23" x14ac:dyDescent="0.3">
      <c r="A81" s="20"/>
      <c r="B81" s="20"/>
      <c r="C81" s="20"/>
      <c r="D81" s="20"/>
      <c r="E81" s="20"/>
      <c r="F81" s="20"/>
      <c r="G81" s="20"/>
      <c r="H81" s="20"/>
      <c r="I81" s="20"/>
      <c r="J81" s="20"/>
      <c r="K81" s="20"/>
      <c r="L81" s="20"/>
      <c r="M81" s="20"/>
      <c r="N81" s="20"/>
      <c r="O81" s="20"/>
      <c r="P81" s="20"/>
      <c r="Q81" s="19"/>
      <c r="R81" s="19"/>
      <c r="S81" s="19"/>
      <c r="T81" s="30"/>
      <c r="U81" s="30"/>
      <c r="V81" s="30"/>
      <c r="W81" s="30"/>
    </row>
    <row r="82" spans="1:23" x14ac:dyDescent="0.3">
      <c r="A82" s="20"/>
      <c r="B82" s="20"/>
      <c r="C82" s="20"/>
      <c r="D82" s="20"/>
      <c r="E82" s="20"/>
      <c r="F82" s="20"/>
      <c r="G82" s="20"/>
      <c r="H82" s="20"/>
      <c r="I82" s="20"/>
      <c r="J82" s="20"/>
      <c r="K82" s="20"/>
      <c r="L82" s="20"/>
      <c r="M82" s="20"/>
      <c r="N82" s="20"/>
      <c r="O82" s="20"/>
      <c r="P82" s="20"/>
      <c r="Q82" s="19"/>
      <c r="R82" s="19"/>
      <c r="S82" s="19"/>
      <c r="T82" s="30"/>
      <c r="U82" s="30"/>
      <c r="V82" s="30"/>
      <c r="W82" s="30"/>
    </row>
    <row r="83" spans="1:23" x14ac:dyDescent="0.3">
      <c r="A83" s="20"/>
      <c r="B83" s="20"/>
      <c r="C83" s="20"/>
      <c r="D83" s="20"/>
      <c r="E83" s="20"/>
      <c r="F83" s="20"/>
      <c r="G83" s="20"/>
      <c r="H83" s="20"/>
      <c r="I83" s="20"/>
      <c r="J83" s="20"/>
      <c r="K83" s="20"/>
      <c r="L83" s="20"/>
      <c r="M83" s="20"/>
      <c r="N83" s="20"/>
      <c r="O83" s="20"/>
      <c r="P83" s="20"/>
      <c r="Q83" s="19"/>
      <c r="R83" s="19"/>
      <c r="S83" s="19"/>
      <c r="T83" s="30"/>
      <c r="U83" s="30"/>
      <c r="V83" s="30"/>
      <c r="W83" s="30"/>
    </row>
    <row r="84" spans="1:23" x14ac:dyDescent="0.3">
      <c r="A84" s="20"/>
      <c r="B84" s="20"/>
      <c r="C84" s="20"/>
      <c r="D84" s="20"/>
      <c r="E84" s="20"/>
      <c r="F84" s="20"/>
      <c r="G84" s="20"/>
      <c r="H84" s="20"/>
      <c r="I84" s="20"/>
      <c r="J84" s="20"/>
      <c r="K84" s="20"/>
      <c r="L84" s="20"/>
      <c r="M84" s="20"/>
      <c r="N84" s="20"/>
      <c r="O84" s="20"/>
      <c r="P84" s="20"/>
      <c r="Q84" s="19"/>
      <c r="R84" s="19"/>
      <c r="S84" s="19"/>
      <c r="T84" s="30"/>
      <c r="U84" s="30"/>
      <c r="V84" s="30"/>
      <c r="W84" s="30"/>
    </row>
    <row r="85" spans="1:23" x14ac:dyDescent="0.3">
      <c r="A85" s="20"/>
      <c r="B85" s="20"/>
      <c r="C85" s="20"/>
      <c r="D85" s="20"/>
      <c r="E85" s="20"/>
      <c r="F85" s="20"/>
      <c r="G85" s="20"/>
      <c r="H85" s="20"/>
      <c r="I85" s="20"/>
      <c r="J85" s="20"/>
      <c r="K85" s="20"/>
      <c r="L85" s="20"/>
      <c r="M85" s="20"/>
      <c r="N85" s="20"/>
      <c r="O85" s="20"/>
      <c r="P85" s="20"/>
      <c r="Q85" s="19"/>
      <c r="R85" s="19"/>
      <c r="S85" s="19"/>
      <c r="T85" s="30"/>
      <c r="U85" s="30"/>
      <c r="V85" s="30"/>
      <c r="W85" s="30"/>
    </row>
    <row r="86" spans="1:23" x14ac:dyDescent="0.3">
      <c r="A86" s="20"/>
      <c r="B86" s="20"/>
      <c r="C86" s="20"/>
      <c r="D86" s="20"/>
      <c r="E86" s="20"/>
      <c r="F86" s="20"/>
      <c r="G86" s="20"/>
      <c r="H86" s="20"/>
      <c r="I86" s="20"/>
      <c r="J86" s="20"/>
      <c r="K86" s="20"/>
      <c r="L86" s="20"/>
      <c r="M86" s="20"/>
      <c r="N86" s="20"/>
      <c r="O86" s="20"/>
      <c r="P86" s="20"/>
      <c r="Q86" s="19"/>
      <c r="R86" s="19"/>
      <c r="S86" s="19"/>
      <c r="T86" s="30"/>
      <c r="U86" s="30"/>
      <c r="V86" s="30"/>
      <c r="W86" s="30"/>
    </row>
    <row r="87" spans="1:23" x14ac:dyDescent="0.3">
      <c r="A87" s="20"/>
      <c r="B87" s="20"/>
      <c r="C87" s="20"/>
      <c r="D87" s="20"/>
      <c r="E87" s="20"/>
      <c r="F87" s="20"/>
      <c r="G87" s="20"/>
      <c r="H87" s="20"/>
      <c r="I87" s="20"/>
      <c r="J87" s="20"/>
      <c r="K87" s="20"/>
      <c r="L87" s="20"/>
      <c r="M87" s="20"/>
      <c r="N87" s="20"/>
      <c r="O87" s="20"/>
      <c r="P87" s="20"/>
      <c r="Q87" s="19"/>
      <c r="R87" s="19"/>
      <c r="S87" s="19"/>
      <c r="T87" s="30"/>
      <c r="U87" s="30"/>
      <c r="V87" s="30"/>
      <c r="W87" s="30"/>
    </row>
    <row r="88" spans="1:23" x14ac:dyDescent="0.3">
      <c r="A88" s="20"/>
      <c r="B88" s="20"/>
      <c r="C88" s="20"/>
      <c r="D88" s="20"/>
      <c r="E88" s="20"/>
      <c r="F88" s="20"/>
      <c r="G88" s="20"/>
      <c r="H88" s="20"/>
      <c r="I88" s="20"/>
      <c r="J88" s="20"/>
      <c r="K88" s="20"/>
      <c r="L88" s="20"/>
      <c r="M88" s="20"/>
      <c r="N88" s="20"/>
      <c r="O88" s="20"/>
      <c r="P88" s="20"/>
      <c r="Q88" s="19"/>
      <c r="R88" s="19"/>
      <c r="S88" s="19"/>
      <c r="T88" s="30"/>
      <c r="U88" s="30"/>
      <c r="V88" s="30"/>
      <c r="W88" s="30"/>
    </row>
    <row r="89" spans="1:23" x14ac:dyDescent="0.3">
      <c r="A89" s="20"/>
      <c r="B89" s="20"/>
      <c r="C89" s="20"/>
      <c r="D89" s="20"/>
      <c r="E89" s="20"/>
      <c r="F89" s="20"/>
      <c r="G89" s="20"/>
      <c r="H89" s="20"/>
      <c r="I89" s="20"/>
      <c r="J89" s="20"/>
      <c r="K89" s="20"/>
      <c r="L89" s="20"/>
      <c r="M89" s="20"/>
      <c r="N89" s="20"/>
      <c r="O89" s="20"/>
      <c r="P89" s="20"/>
      <c r="Q89" s="19"/>
      <c r="R89" s="19"/>
      <c r="S89" s="19"/>
      <c r="T89" s="30"/>
      <c r="U89" s="30"/>
      <c r="V89" s="30"/>
      <c r="W89" s="30"/>
    </row>
    <row r="90" spans="1:23" x14ac:dyDescent="0.3">
      <c r="A90" s="20"/>
      <c r="B90" s="20"/>
      <c r="C90" s="20"/>
      <c r="D90" s="20"/>
      <c r="E90" s="20"/>
      <c r="F90" s="20"/>
      <c r="G90" s="20"/>
      <c r="H90" s="20"/>
      <c r="I90" s="20"/>
      <c r="J90" s="20"/>
      <c r="K90" s="20"/>
      <c r="L90" s="20"/>
      <c r="M90" s="20"/>
      <c r="N90" s="20"/>
      <c r="O90" s="20"/>
      <c r="P90" s="20"/>
      <c r="Q90" s="19"/>
      <c r="R90" s="19"/>
      <c r="S90" s="19"/>
      <c r="T90" s="30"/>
      <c r="U90" s="30"/>
      <c r="V90" s="30"/>
      <c r="W90" s="30"/>
    </row>
    <row r="91" spans="1:23" x14ac:dyDescent="0.3">
      <c r="A91" s="20"/>
      <c r="B91" s="20"/>
      <c r="C91" s="20"/>
      <c r="D91" s="20"/>
      <c r="E91" s="20"/>
      <c r="F91" s="20"/>
      <c r="G91" s="20"/>
      <c r="H91" s="20"/>
      <c r="I91" s="20"/>
      <c r="J91" s="20"/>
      <c r="K91" s="20"/>
      <c r="L91" s="20"/>
      <c r="M91" s="20"/>
      <c r="N91" s="20"/>
      <c r="O91" s="20"/>
      <c r="P91" s="20"/>
      <c r="Q91" s="19"/>
      <c r="R91" s="19"/>
      <c r="S91" s="19"/>
      <c r="T91" s="30"/>
      <c r="U91" s="30"/>
      <c r="V91" s="30"/>
      <c r="W91" s="30"/>
    </row>
    <row r="92" spans="1:23" x14ac:dyDescent="0.3">
      <c r="A92" s="20"/>
      <c r="B92" s="20"/>
      <c r="C92" s="20"/>
      <c r="D92" s="20"/>
      <c r="E92" s="20"/>
      <c r="F92" s="20"/>
      <c r="G92" s="20"/>
      <c r="H92" s="20"/>
      <c r="I92" s="20"/>
      <c r="J92" s="20"/>
      <c r="K92" s="20"/>
      <c r="L92" s="20"/>
      <c r="M92" s="20"/>
      <c r="N92" s="20"/>
      <c r="O92" s="20"/>
      <c r="P92" s="20"/>
      <c r="Q92" s="19"/>
      <c r="R92" s="19"/>
      <c r="S92" s="19"/>
      <c r="T92" s="30"/>
      <c r="U92" s="30"/>
      <c r="V92" s="30"/>
      <c r="W92" s="30"/>
    </row>
    <row r="93" spans="1:23" x14ac:dyDescent="0.3">
      <c r="A93" s="20"/>
      <c r="B93" s="20"/>
      <c r="C93" s="20"/>
      <c r="D93" s="20"/>
      <c r="E93" s="20"/>
      <c r="F93" s="20"/>
      <c r="G93" s="20"/>
      <c r="H93" s="20"/>
      <c r="I93" s="20"/>
      <c r="J93" s="20"/>
      <c r="K93" s="20"/>
      <c r="L93" s="20"/>
      <c r="M93" s="20"/>
      <c r="N93" s="20"/>
      <c r="O93" s="20"/>
      <c r="P93" s="20"/>
      <c r="Q93" s="19"/>
      <c r="R93" s="19"/>
      <c r="S93" s="19"/>
      <c r="T93" s="30"/>
      <c r="U93" s="30"/>
      <c r="V93" s="30"/>
      <c r="W93" s="30"/>
    </row>
    <row r="94" spans="1:23" x14ac:dyDescent="0.3">
      <c r="A94" s="20"/>
      <c r="B94" s="20"/>
      <c r="C94" s="20"/>
      <c r="D94" s="20"/>
      <c r="E94" s="20"/>
      <c r="F94" s="20"/>
      <c r="G94" s="20"/>
      <c r="H94" s="20"/>
      <c r="I94" s="20"/>
      <c r="J94" s="20"/>
      <c r="K94" s="20"/>
      <c r="L94" s="20"/>
      <c r="M94" s="20"/>
      <c r="N94" s="20"/>
      <c r="O94" s="20"/>
      <c r="P94" s="20"/>
      <c r="Q94" s="19"/>
      <c r="R94" s="19"/>
      <c r="S94" s="19"/>
      <c r="T94" s="30"/>
      <c r="U94" s="30"/>
      <c r="V94" s="30"/>
      <c r="W94" s="30"/>
    </row>
    <row r="95" spans="1:23" x14ac:dyDescent="0.3">
      <c r="A95" s="20"/>
      <c r="B95" s="20"/>
      <c r="C95" s="20"/>
      <c r="D95" s="20"/>
      <c r="E95" s="20"/>
      <c r="F95" s="20"/>
      <c r="G95" s="20"/>
      <c r="H95" s="20"/>
      <c r="I95" s="20"/>
      <c r="J95" s="20"/>
      <c r="K95" s="20"/>
      <c r="L95" s="20"/>
      <c r="M95" s="20"/>
      <c r="N95" s="20"/>
      <c r="O95" s="20"/>
      <c r="P95" s="20"/>
      <c r="Q95" s="19"/>
      <c r="R95" s="19"/>
      <c r="S95" s="19"/>
      <c r="T95" s="30"/>
      <c r="U95" s="30"/>
      <c r="V95" s="30"/>
      <c r="W95" s="30"/>
    </row>
    <row r="96" spans="1:23" x14ac:dyDescent="0.3">
      <c r="A96" s="20"/>
      <c r="B96" s="20"/>
      <c r="C96" s="20"/>
      <c r="D96" s="20"/>
      <c r="E96" s="20"/>
      <c r="F96" s="20"/>
      <c r="G96" s="20"/>
      <c r="H96" s="20"/>
      <c r="I96" s="20"/>
      <c r="J96" s="20"/>
      <c r="K96" s="20"/>
      <c r="L96" s="20"/>
      <c r="M96" s="20"/>
      <c r="N96" s="20"/>
      <c r="O96" s="20"/>
      <c r="P96" s="20"/>
      <c r="Q96" s="19"/>
      <c r="R96" s="19"/>
      <c r="S96" s="19"/>
      <c r="T96" s="30"/>
      <c r="U96" s="30"/>
      <c r="V96" s="30"/>
      <c r="W96" s="30"/>
    </row>
    <row r="97" spans="1:23" x14ac:dyDescent="0.3">
      <c r="A97" s="20"/>
      <c r="B97" s="20"/>
      <c r="C97" s="20"/>
      <c r="D97" s="20"/>
      <c r="E97" s="20"/>
      <c r="F97" s="20"/>
      <c r="G97" s="20"/>
      <c r="H97" s="20"/>
      <c r="I97" s="20"/>
      <c r="J97" s="20"/>
      <c r="K97" s="20"/>
      <c r="L97" s="20"/>
      <c r="M97" s="20"/>
      <c r="N97" s="20"/>
      <c r="O97" s="20"/>
      <c r="P97" s="20"/>
      <c r="Q97" s="19"/>
      <c r="R97" s="19"/>
      <c r="S97" s="19"/>
      <c r="T97" s="30"/>
      <c r="U97" s="30"/>
      <c r="V97" s="30"/>
      <c r="W97" s="30"/>
    </row>
    <row r="98" spans="1:23" x14ac:dyDescent="0.3">
      <c r="A98" s="20"/>
      <c r="B98" s="20"/>
      <c r="C98" s="20"/>
      <c r="D98" s="20"/>
      <c r="E98" s="20"/>
      <c r="F98" s="20"/>
      <c r="G98" s="20"/>
      <c r="H98" s="20"/>
      <c r="I98" s="20"/>
      <c r="J98" s="20"/>
      <c r="K98" s="20"/>
      <c r="L98" s="20"/>
      <c r="M98" s="20"/>
      <c r="N98" s="20"/>
      <c r="O98" s="20"/>
      <c r="P98" s="20"/>
      <c r="Q98" s="19"/>
      <c r="R98" s="19"/>
      <c r="S98" s="19"/>
      <c r="T98" s="30"/>
      <c r="U98" s="30"/>
      <c r="V98" s="30"/>
      <c r="W98" s="30"/>
    </row>
    <row r="99" spans="1:23" x14ac:dyDescent="0.3">
      <c r="A99" s="20"/>
      <c r="B99" s="20"/>
      <c r="C99" s="20"/>
      <c r="D99" s="20"/>
      <c r="E99" s="20"/>
      <c r="F99" s="20"/>
      <c r="G99" s="20"/>
      <c r="H99" s="20"/>
      <c r="I99" s="20"/>
      <c r="J99" s="20"/>
      <c r="K99" s="20"/>
      <c r="L99" s="20"/>
      <c r="M99" s="20"/>
      <c r="N99" s="20"/>
      <c r="O99" s="20"/>
      <c r="P99" s="20"/>
      <c r="Q99" s="19"/>
      <c r="R99" s="19"/>
      <c r="S99" s="19"/>
      <c r="T99" s="30"/>
      <c r="U99" s="30"/>
      <c r="V99" s="30"/>
      <c r="W99" s="30"/>
    </row>
    <row r="100" spans="1:23" x14ac:dyDescent="0.3">
      <c r="A100" s="20"/>
      <c r="B100" s="20"/>
      <c r="C100" s="20"/>
      <c r="D100" s="20"/>
      <c r="E100" s="20"/>
      <c r="F100" s="20"/>
      <c r="G100" s="20"/>
      <c r="H100" s="20"/>
      <c r="I100" s="20"/>
      <c r="J100" s="20"/>
      <c r="K100" s="20"/>
      <c r="L100" s="20"/>
      <c r="M100" s="20"/>
      <c r="N100" s="20"/>
      <c r="O100" s="20"/>
      <c r="P100" s="20"/>
      <c r="Q100" s="19"/>
      <c r="R100" s="19"/>
      <c r="S100" s="19"/>
      <c r="T100" s="30"/>
      <c r="U100" s="30"/>
      <c r="V100" s="30"/>
      <c r="W100" s="30"/>
    </row>
    <row r="101" spans="1:23" x14ac:dyDescent="0.3">
      <c r="A101" s="20"/>
      <c r="B101" s="20"/>
      <c r="C101" s="20"/>
      <c r="D101" s="20"/>
      <c r="E101" s="20"/>
      <c r="F101" s="20"/>
      <c r="G101" s="20"/>
      <c r="H101" s="20"/>
      <c r="I101" s="20"/>
      <c r="J101" s="20"/>
      <c r="K101" s="20"/>
      <c r="L101" s="20"/>
      <c r="M101" s="20"/>
      <c r="N101" s="20"/>
      <c r="O101" s="20"/>
      <c r="P101" s="20"/>
      <c r="Q101" s="19"/>
      <c r="R101" s="19"/>
      <c r="S101" s="19"/>
      <c r="T101" s="30"/>
      <c r="U101" s="30"/>
      <c r="V101" s="30"/>
      <c r="W101" s="30"/>
    </row>
    <row r="102" spans="1:23" x14ac:dyDescent="0.3">
      <c r="A102" s="20"/>
      <c r="B102" s="20"/>
      <c r="C102" s="20"/>
      <c r="D102" s="20"/>
      <c r="E102" s="20"/>
      <c r="F102" s="20"/>
      <c r="G102" s="20"/>
      <c r="H102" s="20"/>
      <c r="I102" s="20"/>
      <c r="J102" s="20"/>
      <c r="K102" s="20"/>
      <c r="L102" s="20"/>
      <c r="M102" s="20"/>
      <c r="N102" s="20"/>
      <c r="O102" s="20"/>
      <c r="P102" s="20"/>
      <c r="Q102" s="19"/>
      <c r="R102" s="19"/>
      <c r="S102" s="19"/>
      <c r="T102" s="30"/>
      <c r="U102" s="30"/>
      <c r="V102" s="30"/>
      <c r="W102" s="30"/>
    </row>
    <row r="103" spans="1:23" x14ac:dyDescent="0.3">
      <c r="A103" s="20"/>
      <c r="B103" s="20"/>
      <c r="C103" s="20"/>
      <c r="D103" s="20"/>
      <c r="E103" s="20"/>
      <c r="F103" s="20"/>
      <c r="G103" s="20"/>
      <c r="H103" s="20"/>
      <c r="I103" s="20"/>
      <c r="J103" s="20"/>
      <c r="K103" s="20"/>
      <c r="L103" s="20"/>
      <c r="M103" s="20"/>
      <c r="N103" s="20"/>
      <c r="O103" s="20"/>
      <c r="P103" s="20"/>
      <c r="Q103" s="19"/>
      <c r="R103" s="19"/>
      <c r="S103" s="19"/>
      <c r="T103" s="30"/>
      <c r="U103" s="30"/>
      <c r="V103" s="30"/>
      <c r="W103" s="30"/>
    </row>
    <row r="104" spans="1:23" x14ac:dyDescent="0.3">
      <c r="A104" s="20"/>
      <c r="B104" s="20"/>
      <c r="C104" s="20"/>
      <c r="D104" s="20"/>
      <c r="E104" s="20"/>
      <c r="F104" s="20"/>
      <c r="G104" s="20"/>
      <c r="H104" s="20"/>
      <c r="I104" s="20"/>
      <c r="J104" s="20"/>
      <c r="K104" s="20"/>
      <c r="L104" s="20"/>
      <c r="M104" s="20"/>
      <c r="N104" s="20"/>
      <c r="O104" s="20"/>
      <c r="P104" s="20"/>
      <c r="Q104" s="19"/>
      <c r="R104" s="19"/>
      <c r="S104" s="19"/>
      <c r="T104" s="30"/>
      <c r="U104" s="30"/>
      <c r="V104" s="30"/>
      <c r="W104" s="30"/>
    </row>
    <row r="105" spans="1:23" x14ac:dyDescent="0.3">
      <c r="A105" s="20"/>
      <c r="B105" s="20"/>
      <c r="C105" s="20"/>
      <c r="D105" s="20"/>
      <c r="E105" s="20"/>
      <c r="F105" s="20"/>
      <c r="G105" s="20"/>
      <c r="H105" s="20"/>
      <c r="I105" s="20"/>
      <c r="J105" s="20"/>
      <c r="K105" s="20"/>
      <c r="L105" s="20"/>
      <c r="M105" s="20"/>
      <c r="N105" s="20"/>
      <c r="O105" s="20"/>
      <c r="P105" s="20"/>
      <c r="Q105" s="19"/>
      <c r="R105" s="19"/>
      <c r="S105" s="19"/>
      <c r="T105" s="30"/>
      <c r="U105" s="30"/>
      <c r="V105" s="30"/>
      <c r="W105" s="30"/>
    </row>
    <row r="106" spans="1:23" x14ac:dyDescent="0.3">
      <c r="A106" s="20"/>
      <c r="B106" s="20"/>
      <c r="C106" s="20"/>
      <c r="D106" s="20"/>
      <c r="E106" s="20"/>
      <c r="F106" s="20"/>
      <c r="G106" s="20"/>
      <c r="H106" s="20"/>
      <c r="I106" s="20"/>
      <c r="J106" s="20"/>
      <c r="K106" s="20"/>
      <c r="L106" s="20"/>
      <c r="M106" s="20"/>
      <c r="N106" s="20"/>
      <c r="O106" s="20"/>
      <c r="P106" s="20"/>
      <c r="Q106" s="19"/>
      <c r="R106" s="19"/>
      <c r="S106" s="19"/>
      <c r="T106" s="30"/>
      <c r="U106" s="30"/>
      <c r="V106" s="30"/>
      <c r="W106" s="30"/>
    </row>
    <row r="107" spans="1:23" x14ac:dyDescent="0.3">
      <c r="A107" s="20"/>
      <c r="B107" s="20"/>
      <c r="C107" s="20"/>
      <c r="D107" s="20"/>
      <c r="E107" s="20"/>
      <c r="F107" s="20"/>
      <c r="G107" s="20"/>
      <c r="H107" s="20"/>
      <c r="I107" s="20"/>
      <c r="J107" s="20"/>
      <c r="K107" s="20"/>
      <c r="L107" s="20"/>
      <c r="M107" s="20"/>
      <c r="N107" s="20"/>
      <c r="O107" s="20"/>
      <c r="P107" s="20"/>
      <c r="Q107" s="19"/>
      <c r="R107" s="19"/>
      <c r="S107" s="19"/>
      <c r="T107" s="30"/>
      <c r="U107" s="30"/>
      <c r="V107" s="30"/>
      <c r="W107" s="30"/>
    </row>
    <row r="108" spans="1:23" x14ac:dyDescent="0.3">
      <c r="A108" s="20"/>
      <c r="B108" s="20"/>
      <c r="C108" s="20"/>
      <c r="D108" s="20"/>
      <c r="E108" s="20"/>
      <c r="F108" s="20"/>
      <c r="G108" s="20"/>
      <c r="H108" s="20"/>
      <c r="I108" s="20"/>
      <c r="J108" s="20"/>
      <c r="K108" s="20"/>
      <c r="L108" s="20"/>
      <c r="M108" s="20"/>
      <c r="N108" s="20"/>
      <c r="O108" s="20"/>
      <c r="P108" s="20"/>
      <c r="Q108" s="19"/>
      <c r="R108" s="19"/>
      <c r="S108" s="19"/>
      <c r="T108" s="30"/>
      <c r="U108" s="30"/>
      <c r="V108" s="30"/>
      <c r="W108" s="30"/>
    </row>
    <row r="109" spans="1:23" x14ac:dyDescent="0.3">
      <c r="A109" s="20"/>
      <c r="B109" s="20"/>
      <c r="C109" s="20"/>
      <c r="D109" s="20"/>
      <c r="E109" s="20"/>
      <c r="F109" s="20"/>
      <c r="G109" s="20"/>
      <c r="H109" s="20"/>
      <c r="I109" s="20"/>
      <c r="J109" s="20"/>
      <c r="K109" s="20"/>
      <c r="L109" s="20"/>
      <c r="M109" s="20"/>
      <c r="N109" s="20"/>
      <c r="O109" s="20"/>
      <c r="P109" s="20"/>
      <c r="Q109" s="19"/>
      <c r="R109" s="19"/>
      <c r="S109" s="19"/>
      <c r="T109" s="30"/>
      <c r="U109" s="30"/>
      <c r="V109" s="30"/>
      <c r="W109" s="30"/>
    </row>
    <row r="110" spans="1:23" x14ac:dyDescent="0.3">
      <c r="A110" s="20"/>
      <c r="B110" s="20"/>
      <c r="C110" s="20"/>
      <c r="D110" s="20"/>
      <c r="E110" s="20"/>
      <c r="F110" s="20"/>
      <c r="G110" s="20"/>
      <c r="H110" s="20"/>
      <c r="I110" s="20"/>
      <c r="J110" s="20"/>
      <c r="K110" s="20"/>
      <c r="L110" s="20"/>
      <c r="M110" s="20"/>
      <c r="N110" s="20"/>
      <c r="O110" s="20"/>
      <c r="P110" s="20"/>
      <c r="Q110" s="19"/>
      <c r="R110" s="19"/>
      <c r="S110" s="19"/>
      <c r="T110" s="30"/>
      <c r="U110" s="30"/>
      <c r="V110" s="30"/>
      <c r="W110" s="30"/>
    </row>
    <row r="111" spans="1:23" x14ac:dyDescent="0.3">
      <c r="A111" s="20"/>
      <c r="B111" s="20"/>
      <c r="C111" s="20"/>
      <c r="D111" s="20"/>
      <c r="E111" s="20"/>
      <c r="F111" s="20"/>
      <c r="G111" s="20"/>
      <c r="H111" s="20"/>
      <c r="I111" s="20"/>
      <c r="J111" s="20"/>
      <c r="K111" s="20"/>
      <c r="L111" s="20"/>
      <c r="M111" s="20"/>
      <c r="N111" s="20"/>
      <c r="O111" s="20"/>
      <c r="P111" s="20"/>
      <c r="Q111" s="19"/>
      <c r="R111" s="19"/>
      <c r="S111" s="19"/>
      <c r="T111" s="30"/>
      <c r="U111" s="30"/>
      <c r="V111" s="30"/>
      <c r="W111" s="30"/>
    </row>
    <row r="112" spans="1:23" x14ac:dyDescent="0.3">
      <c r="A112" s="20"/>
      <c r="B112" s="20"/>
      <c r="C112" s="20"/>
      <c r="D112" s="20"/>
      <c r="E112" s="20"/>
      <c r="F112" s="20"/>
      <c r="G112" s="20"/>
      <c r="H112" s="20"/>
      <c r="I112" s="20"/>
      <c r="J112" s="20"/>
      <c r="K112" s="20"/>
      <c r="L112" s="20"/>
      <c r="M112" s="20"/>
      <c r="N112" s="20"/>
      <c r="O112" s="20"/>
      <c r="P112" s="20"/>
      <c r="Q112" s="19"/>
      <c r="R112" s="19"/>
      <c r="S112" s="19"/>
      <c r="T112" s="30"/>
      <c r="U112" s="30"/>
      <c r="V112" s="30"/>
      <c r="W112" s="30"/>
    </row>
    <row r="113" spans="1:23" x14ac:dyDescent="0.3">
      <c r="A113" s="20"/>
      <c r="B113" s="20"/>
      <c r="C113" s="20"/>
      <c r="D113" s="20"/>
      <c r="E113" s="20"/>
      <c r="F113" s="20"/>
      <c r="G113" s="20"/>
      <c r="H113" s="20"/>
      <c r="I113" s="20"/>
      <c r="J113" s="20"/>
      <c r="K113" s="20"/>
      <c r="L113" s="20"/>
      <c r="M113" s="20"/>
      <c r="N113" s="20"/>
      <c r="O113" s="20"/>
      <c r="P113" s="20"/>
      <c r="Q113" s="19"/>
      <c r="R113" s="19"/>
      <c r="S113" s="19"/>
      <c r="T113" s="30"/>
      <c r="U113" s="30"/>
      <c r="V113" s="30"/>
      <c r="W113" s="30"/>
    </row>
    <row r="114" spans="1:23" x14ac:dyDescent="0.3">
      <c r="A114" s="20"/>
      <c r="B114" s="20"/>
      <c r="C114" s="20"/>
      <c r="D114" s="20"/>
      <c r="E114" s="20"/>
      <c r="F114" s="20"/>
      <c r="G114" s="20"/>
      <c r="H114" s="20"/>
      <c r="I114" s="20"/>
      <c r="J114" s="20"/>
      <c r="K114" s="20"/>
      <c r="L114" s="20"/>
      <c r="M114" s="20"/>
      <c r="N114" s="20"/>
      <c r="O114" s="20"/>
      <c r="P114" s="20"/>
      <c r="Q114" s="19"/>
      <c r="R114" s="19"/>
      <c r="S114" s="19"/>
      <c r="T114" s="30"/>
      <c r="U114" s="30"/>
      <c r="V114" s="30"/>
      <c r="W114" s="30"/>
    </row>
    <row r="115" spans="1:23" x14ac:dyDescent="0.3">
      <c r="A115" s="20"/>
      <c r="B115" s="20"/>
      <c r="C115" s="20"/>
      <c r="D115" s="20"/>
      <c r="E115" s="20"/>
      <c r="F115" s="20"/>
      <c r="G115" s="20"/>
      <c r="H115" s="20"/>
      <c r="I115" s="20"/>
      <c r="J115" s="20"/>
      <c r="K115" s="20"/>
      <c r="L115" s="20"/>
      <c r="M115" s="20"/>
      <c r="N115" s="20"/>
      <c r="O115" s="20"/>
      <c r="P115" s="20"/>
      <c r="Q115" s="19"/>
      <c r="R115" s="19"/>
      <c r="S115" s="19"/>
      <c r="T115" s="30"/>
      <c r="U115" s="30"/>
      <c r="V115" s="30"/>
      <c r="W115" s="30"/>
    </row>
    <row r="116" spans="1:23" x14ac:dyDescent="0.3">
      <c r="A116" s="20"/>
      <c r="B116" s="20"/>
      <c r="C116" s="20"/>
      <c r="D116" s="20"/>
      <c r="E116" s="20"/>
      <c r="F116" s="20"/>
      <c r="G116" s="20"/>
      <c r="H116" s="20"/>
      <c r="I116" s="20"/>
      <c r="J116" s="20"/>
      <c r="K116" s="20"/>
      <c r="L116" s="20"/>
      <c r="M116" s="20"/>
      <c r="N116" s="20"/>
      <c r="O116" s="20"/>
      <c r="P116" s="20"/>
      <c r="Q116" s="19"/>
      <c r="R116" s="19"/>
      <c r="S116" s="19"/>
      <c r="T116" s="30"/>
      <c r="U116" s="30"/>
      <c r="V116" s="30"/>
      <c r="W116" s="30"/>
    </row>
    <row r="117" spans="1:23" x14ac:dyDescent="0.3">
      <c r="A117" s="20"/>
      <c r="B117" s="20"/>
      <c r="C117" s="20"/>
      <c r="D117" s="20"/>
      <c r="E117" s="20"/>
      <c r="F117" s="20"/>
      <c r="G117" s="20"/>
      <c r="H117" s="20"/>
      <c r="I117" s="20"/>
      <c r="J117" s="20"/>
      <c r="K117" s="20"/>
      <c r="L117" s="20"/>
      <c r="M117" s="20"/>
      <c r="N117" s="20"/>
      <c r="O117" s="20"/>
      <c r="P117" s="20"/>
      <c r="Q117" s="19"/>
      <c r="R117" s="19"/>
      <c r="S117" s="19"/>
      <c r="T117" s="30"/>
      <c r="U117" s="30"/>
      <c r="V117" s="30"/>
      <c r="W117" s="30"/>
    </row>
    <row r="118" spans="1:23" x14ac:dyDescent="0.3">
      <c r="A118" s="20"/>
      <c r="B118" s="20"/>
      <c r="C118" s="20"/>
      <c r="D118" s="20"/>
      <c r="E118" s="20"/>
      <c r="F118" s="20"/>
      <c r="G118" s="20"/>
      <c r="H118" s="20"/>
      <c r="I118" s="20"/>
      <c r="J118" s="20"/>
      <c r="K118" s="20"/>
      <c r="L118" s="20"/>
      <c r="M118" s="20"/>
      <c r="N118" s="20"/>
      <c r="O118" s="20"/>
      <c r="P118" s="20"/>
      <c r="Q118" s="19"/>
      <c r="R118" s="19"/>
      <c r="S118" s="19"/>
      <c r="T118" s="30"/>
      <c r="U118" s="30"/>
      <c r="V118" s="30"/>
      <c r="W118" s="30"/>
    </row>
    <row r="119" spans="1:23" x14ac:dyDescent="0.3">
      <c r="A119" s="20"/>
      <c r="B119" s="20"/>
      <c r="C119" s="20"/>
      <c r="D119" s="20"/>
      <c r="E119" s="20"/>
      <c r="F119" s="20"/>
      <c r="G119" s="20"/>
      <c r="H119" s="20"/>
      <c r="I119" s="20"/>
      <c r="J119" s="20"/>
      <c r="K119" s="20"/>
      <c r="L119" s="20"/>
      <c r="M119" s="20"/>
      <c r="N119" s="20"/>
      <c r="O119" s="20"/>
      <c r="P119" s="20"/>
      <c r="Q119" s="19"/>
      <c r="R119" s="19"/>
      <c r="S119" s="19"/>
      <c r="T119" s="30"/>
      <c r="U119" s="30"/>
      <c r="V119" s="30"/>
      <c r="W119" s="30"/>
    </row>
    <row r="120" spans="1:23" x14ac:dyDescent="0.3">
      <c r="A120" s="20"/>
      <c r="B120" s="20"/>
      <c r="C120" s="20"/>
      <c r="D120" s="20"/>
      <c r="E120" s="20"/>
      <c r="F120" s="20"/>
      <c r="G120" s="20"/>
      <c r="H120" s="20"/>
      <c r="I120" s="20"/>
      <c r="J120" s="20"/>
      <c r="K120" s="20"/>
      <c r="L120" s="20"/>
      <c r="M120" s="20"/>
      <c r="N120" s="20"/>
      <c r="O120" s="20"/>
      <c r="P120" s="20"/>
      <c r="Q120" s="19"/>
      <c r="R120" s="19"/>
      <c r="S120" s="19"/>
      <c r="T120" s="30"/>
      <c r="U120" s="30"/>
      <c r="V120" s="30"/>
      <c r="W120" s="30"/>
    </row>
    <row r="121" spans="1:23" x14ac:dyDescent="0.3">
      <c r="A121" s="20"/>
      <c r="B121" s="20"/>
      <c r="C121" s="20"/>
      <c r="D121" s="20"/>
      <c r="E121" s="20"/>
      <c r="F121" s="20"/>
      <c r="G121" s="20"/>
      <c r="H121" s="20"/>
      <c r="I121" s="20"/>
      <c r="J121" s="20"/>
      <c r="K121" s="20"/>
      <c r="L121" s="20"/>
      <c r="M121" s="20"/>
      <c r="N121" s="20"/>
      <c r="O121" s="20"/>
      <c r="P121" s="20"/>
      <c r="Q121" s="19"/>
      <c r="R121" s="19"/>
      <c r="S121" s="19"/>
      <c r="T121" s="30"/>
      <c r="U121" s="30"/>
      <c r="V121" s="30"/>
      <c r="W121" s="30"/>
    </row>
    <row r="122" spans="1:23" x14ac:dyDescent="0.3">
      <c r="A122" s="20"/>
      <c r="B122" s="20"/>
      <c r="C122" s="20"/>
      <c r="D122" s="20"/>
      <c r="E122" s="20"/>
      <c r="F122" s="20"/>
      <c r="G122" s="20"/>
      <c r="H122" s="20"/>
      <c r="I122" s="20"/>
      <c r="J122" s="20"/>
      <c r="K122" s="20"/>
      <c r="L122" s="20"/>
      <c r="M122" s="20"/>
      <c r="N122" s="20"/>
      <c r="O122" s="20"/>
      <c r="P122" s="20"/>
      <c r="Q122" s="19"/>
      <c r="R122" s="19"/>
      <c r="S122" s="19"/>
      <c r="T122" s="30"/>
      <c r="U122" s="30"/>
      <c r="V122" s="30"/>
      <c r="W122" s="30"/>
    </row>
    <row r="123" spans="1:23" x14ac:dyDescent="0.3">
      <c r="A123" s="20"/>
      <c r="B123" s="20"/>
      <c r="C123" s="20"/>
      <c r="D123" s="20"/>
      <c r="E123" s="20"/>
      <c r="F123" s="20"/>
      <c r="G123" s="20"/>
      <c r="H123" s="20"/>
      <c r="I123" s="20"/>
      <c r="J123" s="20"/>
      <c r="K123" s="20"/>
      <c r="L123" s="20"/>
      <c r="M123" s="20"/>
      <c r="N123" s="20"/>
      <c r="O123" s="20"/>
      <c r="P123" s="20"/>
      <c r="Q123" s="19"/>
      <c r="R123" s="19"/>
      <c r="S123" s="19"/>
      <c r="T123" s="30"/>
      <c r="U123" s="30"/>
      <c r="V123" s="30"/>
      <c r="W123" s="30"/>
    </row>
    <row r="124" spans="1:23" x14ac:dyDescent="0.3">
      <c r="A124" s="20"/>
      <c r="B124" s="20"/>
      <c r="C124" s="20"/>
      <c r="D124" s="20"/>
      <c r="E124" s="20"/>
      <c r="F124" s="20"/>
      <c r="G124" s="20"/>
      <c r="H124" s="20"/>
      <c r="I124" s="20"/>
      <c r="J124" s="20"/>
      <c r="K124" s="20"/>
      <c r="L124" s="20"/>
      <c r="M124" s="20"/>
      <c r="N124" s="20"/>
      <c r="O124" s="20"/>
      <c r="P124" s="20"/>
      <c r="Q124" s="19"/>
      <c r="R124" s="19"/>
      <c r="S124" s="19"/>
      <c r="T124" s="30"/>
      <c r="U124" s="30"/>
      <c r="V124" s="30"/>
      <c r="W124" s="30"/>
    </row>
    <row r="125" spans="1:23" x14ac:dyDescent="0.3">
      <c r="A125" s="20"/>
      <c r="B125" s="20"/>
      <c r="C125" s="20"/>
      <c r="D125" s="20"/>
      <c r="E125" s="20"/>
      <c r="F125" s="20"/>
      <c r="G125" s="20"/>
      <c r="H125" s="20"/>
      <c r="I125" s="20"/>
      <c r="J125" s="20"/>
      <c r="K125" s="20"/>
      <c r="L125" s="20"/>
      <c r="M125" s="20"/>
      <c r="N125" s="20"/>
      <c r="O125" s="20"/>
      <c r="P125" s="20"/>
      <c r="Q125" s="19"/>
      <c r="R125" s="19"/>
      <c r="S125" s="19"/>
      <c r="T125" s="30"/>
      <c r="U125" s="30"/>
      <c r="V125" s="30"/>
      <c r="W125" s="30"/>
    </row>
    <row r="126" spans="1:23" x14ac:dyDescent="0.3">
      <c r="A126" s="20"/>
      <c r="B126" s="20"/>
      <c r="C126" s="20"/>
      <c r="D126" s="20"/>
      <c r="E126" s="20"/>
      <c r="F126" s="20"/>
      <c r="G126" s="20"/>
      <c r="H126" s="20"/>
      <c r="I126" s="20"/>
      <c r="J126" s="20"/>
      <c r="K126" s="20"/>
      <c r="L126" s="20"/>
      <c r="M126" s="20"/>
      <c r="N126" s="20"/>
      <c r="O126" s="20"/>
      <c r="P126" s="20"/>
      <c r="Q126" s="19"/>
      <c r="R126" s="19"/>
      <c r="S126" s="19"/>
      <c r="T126" s="30"/>
      <c r="U126" s="30"/>
      <c r="V126" s="30"/>
      <c r="W126" s="30"/>
    </row>
    <row r="127" spans="1:23" x14ac:dyDescent="0.3">
      <c r="A127" s="20"/>
      <c r="B127" s="20"/>
      <c r="C127" s="20"/>
      <c r="D127" s="20"/>
      <c r="E127" s="20"/>
      <c r="F127" s="20"/>
      <c r="G127" s="20"/>
      <c r="H127" s="20"/>
      <c r="I127" s="20"/>
      <c r="J127" s="20"/>
      <c r="K127" s="20"/>
      <c r="L127" s="20"/>
      <c r="M127" s="20"/>
      <c r="N127" s="20"/>
      <c r="O127" s="20"/>
      <c r="P127" s="20"/>
      <c r="Q127" s="19"/>
      <c r="R127" s="19"/>
      <c r="S127" s="19"/>
      <c r="T127" s="30"/>
      <c r="U127" s="30"/>
      <c r="V127" s="30"/>
      <c r="W127" s="30"/>
    </row>
    <row r="128" spans="1:23" x14ac:dyDescent="0.3">
      <c r="A128" s="20"/>
      <c r="B128" s="20"/>
      <c r="C128" s="20"/>
      <c r="D128" s="20"/>
      <c r="E128" s="20"/>
      <c r="F128" s="20"/>
      <c r="G128" s="20"/>
      <c r="H128" s="20"/>
      <c r="I128" s="20"/>
      <c r="J128" s="20"/>
      <c r="K128" s="20"/>
      <c r="L128" s="20"/>
      <c r="M128" s="20"/>
      <c r="N128" s="20"/>
      <c r="O128" s="20"/>
      <c r="P128" s="20"/>
      <c r="Q128" s="19"/>
      <c r="R128" s="19"/>
      <c r="S128" s="19"/>
      <c r="T128" s="30"/>
      <c r="U128" s="30"/>
      <c r="V128" s="30"/>
      <c r="W128" s="30"/>
    </row>
    <row r="129" spans="1:23" x14ac:dyDescent="0.3">
      <c r="A129" s="20"/>
      <c r="B129" s="20"/>
      <c r="C129" s="20"/>
      <c r="D129" s="20"/>
      <c r="E129" s="20"/>
      <c r="F129" s="20"/>
      <c r="G129" s="20"/>
      <c r="H129" s="20"/>
      <c r="I129" s="20"/>
      <c r="J129" s="20"/>
      <c r="K129" s="20"/>
      <c r="L129" s="20"/>
      <c r="M129" s="20"/>
      <c r="N129" s="20"/>
      <c r="O129" s="20"/>
      <c r="P129" s="20"/>
      <c r="Q129" s="19"/>
      <c r="R129" s="19"/>
      <c r="S129" s="19"/>
      <c r="T129" s="30"/>
      <c r="U129" s="30"/>
      <c r="V129" s="30"/>
      <c r="W129" s="30"/>
    </row>
    <row r="130" spans="1:23" x14ac:dyDescent="0.3">
      <c r="A130" s="20"/>
      <c r="B130" s="20"/>
      <c r="C130" s="20"/>
      <c r="D130" s="20"/>
      <c r="E130" s="20"/>
      <c r="F130" s="20"/>
      <c r="G130" s="20"/>
      <c r="H130" s="20"/>
      <c r="I130" s="20"/>
      <c r="J130" s="20"/>
      <c r="K130" s="20"/>
      <c r="L130" s="20"/>
      <c r="M130" s="20"/>
      <c r="N130" s="20"/>
      <c r="O130" s="20"/>
      <c r="P130" s="20"/>
      <c r="Q130" s="19"/>
      <c r="R130" s="19"/>
      <c r="S130" s="19"/>
      <c r="T130" s="30"/>
      <c r="U130" s="30"/>
      <c r="V130" s="30"/>
      <c r="W130" s="30"/>
    </row>
    <row r="131" spans="1:23" x14ac:dyDescent="0.3">
      <c r="A131" s="20"/>
      <c r="B131" s="20"/>
      <c r="C131" s="20"/>
      <c r="D131" s="20"/>
      <c r="E131" s="20"/>
      <c r="F131" s="20"/>
      <c r="G131" s="20"/>
      <c r="H131" s="20"/>
      <c r="I131" s="20"/>
      <c r="J131" s="20"/>
      <c r="K131" s="20"/>
      <c r="L131" s="20"/>
      <c r="M131" s="20"/>
      <c r="N131" s="20"/>
      <c r="O131" s="20"/>
      <c r="P131" s="20"/>
      <c r="Q131" s="19"/>
      <c r="R131" s="19"/>
      <c r="S131" s="19"/>
      <c r="T131" s="30"/>
      <c r="U131" s="30"/>
      <c r="V131" s="30"/>
      <c r="W131" s="30"/>
    </row>
    <row r="132" spans="1:23" x14ac:dyDescent="0.3">
      <c r="A132" s="20"/>
      <c r="B132" s="20"/>
      <c r="C132" s="20"/>
      <c r="D132" s="20"/>
      <c r="E132" s="20"/>
      <c r="F132" s="20"/>
      <c r="G132" s="20"/>
      <c r="H132" s="20"/>
      <c r="I132" s="20"/>
      <c r="J132" s="20"/>
      <c r="K132" s="20"/>
      <c r="L132" s="20"/>
      <c r="M132" s="20"/>
      <c r="N132" s="20"/>
      <c r="O132" s="20"/>
      <c r="P132" s="20"/>
      <c r="Q132" s="19"/>
      <c r="R132" s="19"/>
      <c r="S132" s="19"/>
      <c r="T132" s="30"/>
      <c r="U132" s="30"/>
      <c r="V132" s="30"/>
      <c r="W132" s="30"/>
    </row>
    <row r="133" spans="1:23" x14ac:dyDescent="0.3">
      <c r="A133" s="20"/>
      <c r="B133" s="20"/>
      <c r="C133" s="20"/>
      <c r="D133" s="20"/>
      <c r="E133" s="20"/>
      <c r="F133" s="20"/>
      <c r="G133" s="20"/>
      <c r="H133" s="20"/>
      <c r="I133" s="20"/>
      <c r="J133" s="20"/>
      <c r="K133" s="20"/>
      <c r="L133" s="20"/>
      <c r="M133" s="20"/>
      <c r="N133" s="20"/>
      <c r="O133" s="20"/>
      <c r="P133" s="20"/>
      <c r="Q133" s="19"/>
      <c r="R133" s="19"/>
      <c r="S133" s="19"/>
      <c r="T133" s="30"/>
      <c r="U133" s="30"/>
      <c r="V133" s="30"/>
      <c r="W133" s="30"/>
    </row>
    <row r="134" spans="1:23" x14ac:dyDescent="0.3">
      <c r="A134" s="20"/>
      <c r="B134" s="20"/>
      <c r="C134" s="20"/>
      <c r="D134" s="20"/>
      <c r="E134" s="20"/>
      <c r="F134" s="20"/>
      <c r="G134" s="20"/>
      <c r="H134" s="20"/>
      <c r="I134" s="20"/>
      <c r="J134" s="20"/>
      <c r="K134" s="20"/>
      <c r="L134" s="20"/>
      <c r="M134" s="20"/>
      <c r="N134" s="20"/>
      <c r="O134" s="20"/>
      <c r="P134" s="20"/>
      <c r="Q134" s="19"/>
      <c r="R134" s="19"/>
      <c r="S134" s="19"/>
      <c r="T134" s="30"/>
      <c r="U134" s="30"/>
      <c r="V134" s="30"/>
      <c r="W134" s="30"/>
    </row>
    <row r="135" spans="1:23" x14ac:dyDescent="0.3">
      <c r="A135" s="20"/>
      <c r="B135" s="20"/>
      <c r="C135" s="20"/>
      <c r="D135" s="20"/>
      <c r="E135" s="20"/>
      <c r="F135" s="20"/>
      <c r="G135" s="20"/>
      <c r="H135" s="20"/>
      <c r="I135" s="20"/>
      <c r="J135" s="20"/>
      <c r="K135" s="20"/>
      <c r="L135" s="20"/>
      <c r="M135" s="20"/>
      <c r="N135" s="20"/>
      <c r="O135" s="20"/>
      <c r="P135" s="20"/>
      <c r="Q135" s="19"/>
      <c r="R135" s="19"/>
      <c r="S135" s="19"/>
      <c r="T135" s="30"/>
      <c r="U135" s="30"/>
      <c r="V135" s="30"/>
      <c r="W135" s="30"/>
    </row>
    <row r="136" spans="1:23" x14ac:dyDescent="0.3">
      <c r="A136" s="20"/>
      <c r="B136" s="20"/>
      <c r="C136" s="20"/>
      <c r="D136" s="20"/>
      <c r="E136" s="20"/>
      <c r="F136" s="20"/>
      <c r="G136" s="20"/>
      <c r="H136" s="20"/>
      <c r="I136" s="20"/>
      <c r="J136" s="20"/>
      <c r="K136" s="20"/>
      <c r="L136" s="20"/>
      <c r="M136" s="20"/>
      <c r="N136" s="20"/>
      <c r="O136" s="20"/>
      <c r="P136" s="20"/>
      <c r="Q136" s="19"/>
      <c r="R136" s="19"/>
      <c r="S136" s="19"/>
      <c r="T136" s="30"/>
      <c r="U136" s="30"/>
      <c r="V136" s="30"/>
      <c r="W136" s="30"/>
    </row>
    <row r="137" spans="1:23" x14ac:dyDescent="0.3">
      <c r="A137" s="20"/>
      <c r="B137" s="20"/>
      <c r="C137" s="20"/>
      <c r="D137" s="20"/>
      <c r="E137" s="20"/>
      <c r="F137" s="20"/>
      <c r="G137" s="20"/>
      <c r="H137" s="20"/>
      <c r="I137" s="20"/>
      <c r="J137" s="20"/>
      <c r="K137" s="20"/>
      <c r="L137" s="20"/>
      <c r="M137" s="20"/>
      <c r="N137" s="20"/>
      <c r="O137" s="20"/>
      <c r="P137" s="20"/>
      <c r="Q137" s="19"/>
      <c r="R137" s="19"/>
      <c r="S137" s="19"/>
      <c r="T137" s="30"/>
      <c r="U137" s="30"/>
      <c r="V137" s="30"/>
      <c r="W137" s="30"/>
    </row>
    <row r="138" spans="1:23" x14ac:dyDescent="0.3">
      <c r="A138" s="20"/>
      <c r="B138" s="20"/>
      <c r="C138" s="20"/>
      <c r="D138" s="20"/>
      <c r="E138" s="20"/>
      <c r="F138" s="20"/>
      <c r="G138" s="20"/>
      <c r="H138" s="20"/>
      <c r="I138" s="20"/>
      <c r="J138" s="20"/>
      <c r="K138" s="20"/>
      <c r="L138" s="20"/>
      <c r="M138" s="20"/>
      <c r="N138" s="20"/>
      <c r="O138" s="20"/>
      <c r="P138" s="20"/>
      <c r="Q138" s="19"/>
      <c r="R138" s="19"/>
      <c r="S138" s="19"/>
      <c r="T138" s="30"/>
      <c r="U138" s="30"/>
      <c r="V138" s="30"/>
      <c r="W138" s="30"/>
    </row>
    <row r="139" spans="1:23" x14ac:dyDescent="0.3">
      <c r="A139" s="20"/>
      <c r="B139" s="20"/>
      <c r="C139" s="20"/>
      <c r="D139" s="20"/>
      <c r="E139" s="20"/>
      <c r="F139" s="20"/>
      <c r="G139" s="20"/>
      <c r="H139" s="20"/>
      <c r="I139" s="20"/>
      <c r="J139" s="20"/>
      <c r="K139" s="20"/>
      <c r="L139" s="20"/>
      <c r="M139" s="20"/>
      <c r="N139" s="20"/>
      <c r="O139" s="20"/>
      <c r="P139" s="20"/>
      <c r="Q139" s="19"/>
      <c r="R139" s="19"/>
      <c r="S139" s="19"/>
      <c r="T139" s="30"/>
      <c r="U139" s="30"/>
      <c r="V139" s="30"/>
      <c r="W139" s="30"/>
    </row>
    <row r="140" spans="1:23" x14ac:dyDescent="0.3">
      <c r="A140" s="20"/>
      <c r="B140" s="20"/>
      <c r="C140" s="20"/>
      <c r="D140" s="20"/>
      <c r="E140" s="20"/>
      <c r="F140" s="20"/>
      <c r="G140" s="20"/>
      <c r="H140" s="20"/>
      <c r="I140" s="20"/>
      <c r="J140" s="20"/>
      <c r="K140" s="20"/>
      <c r="L140" s="20"/>
      <c r="M140" s="20"/>
      <c r="N140" s="20"/>
      <c r="O140" s="20"/>
      <c r="P140" s="20"/>
      <c r="Q140" s="19"/>
      <c r="R140" s="19"/>
      <c r="S140" s="19"/>
      <c r="T140" s="30"/>
      <c r="U140" s="30"/>
      <c r="V140" s="30"/>
      <c r="W140" s="30"/>
    </row>
    <row r="141" spans="1:23" x14ac:dyDescent="0.3">
      <c r="A141" s="20"/>
      <c r="B141" s="20"/>
      <c r="C141" s="20"/>
      <c r="D141" s="20"/>
      <c r="E141" s="20"/>
      <c r="F141" s="20"/>
      <c r="G141" s="20"/>
      <c r="H141" s="20"/>
      <c r="I141" s="20"/>
      <c r="J141" s="20"/>
      <c r="K141" s="20"/>
      <c r="L141" s="20"/>
      <c r="M141" s="20"/>
      <c r="N141" s="20"/>
      <c r="O141" s="20"/>
      <c r="P141" s="20"/>
      <c r="Q141" s="19"/>
      <c r="R141" s="19"/>
      <c r="S141" s="19"/>
      <c r="T141" s="30"/>
      <c r="U141" s="30"/>
      <c r="V141" s="30"/>
      <c r="W141" s="30"/>
    </row>
    <row r="142" spans="1:23" x14ac:dyDescent="0.3">
      <c r="A142" s="20"/>
      <c r="B142" s="20"/>
      <c r="C142" s="20"/>
      <c r="D142" s="20"/>
      <c r="E142" s="20"/>
      <c r="F142" s="20"/>
      <c r="G142" s="20"/>
      <c r="H142" s="20"/>
      <c r="I142" s="20"/>
      <c r="J142" s="20"/>
      <c r="K142" s="20"/>
      <c r="L142" s="20"/>
      <c r="M142" s="20"/>
      <c r="N142" s="20"/>
      <c r="O142" s="20"/>
      <c r="P142" s="20"/>
      <c r="Q142" s="19"/>
      <c r="R142" s="19"/>
      <c r="S142" s="19"/>
      <c r="T142" s="30"/>
      <c r="U142" s="30"/>
      <c r="V142" s="30"/>
      <c r="W142" s="30"/>
    </row>
    <row r="143" spans="1:23" x14ac:dyDescent="0.3">
      <c r="A143" s="20"/>
      <c r="B143" s="20"/>
      <c r="C143" s="20"/>
      <c r="D143" s="20"/>
      <c r="E143" s="20"/>
      <c r="F143" s="20"/>
      <c r="G143" s="20"/>
      <c r="H143" s="20"/>
      <c r="I143" s="20"/>
      <c r="J143" s="20"/>
      <c r="K143" s="20"/>
      <c r="L143" s="20"/>
      <c r="M143" s="20"/>
      <c r="N143" s="20"/>
      <c r="O143" s="20"/>
      <c r="P143" s="20"/>
      <c r="Q143" s="19"/>
      <c r="R143" s="19"/>
      <c r="S143" s="19"/>
      <c r="T143" s="30"/>
      <c r="U143" s="30"/>
      <c r="V143" s="30"/>
      <c r="W143" s="30"/>
    </row>
    <row r="144" spans="1:23" x14ac:dyDescent="0.3">
      <c r="A144" s="20"/>
      <c r="B144" s="20"/>
      <c r="C144" s="20"/>
      <c r="D144" s="20"/>
      <c r="E144" s="20"/>
      <c r="F144" s="20"/>
      <c r="G144" s="20"/>
      <c r="H144" s="20"/>
      <c r="I144" s="20"/>
      <c r="J144" s="20"/>
      <c r="K144" s="20"/>
      <c r="L144" s="20"/>
      <c r="M144" s="20"/>
      <c r="N144" s="20"/>
      <c r="O144" s="20"/>
      <c r="P144" s="20"/>
      <c r="Q144" s="19"/>
      <c r="R144" s="19"/>
      <c r="S144" s="19"/>
      <c r="T144" s="30"/>
      <c r="U144" s="30"/>
      <c r="V144" s="30"/>
      <c r="W144" s="30"/>
    </row>
    <row r="145" spans="1:23" x14ac:dyDescent="0.3">
      <c r="A145" s="20"/>
      <c r="B145" s="20"/>
      <c r="C145" s="20"/>
      <c r="D145" s="20"/>
      <c r="E145" s="20"/>
      <c r="F145" s="20"/>
      <c r="G145" s="20"/>
      <c r="H145" s="20"/>
      <c r="I145" s="20"/>
      <c r="J145" s="20"/>
      <c r="K145" s="20"/>
      <c r="L145" s="20"/>
      <c r="M145" s="20"/>
      <c r="N145" s="20"/>
      <c r="O145" s="20"/>
      <c r="P145" s="20"/>
      <c r="Q145" s="19"/>
      <c r="R145" s="19"/>
      <c r="S145" s="19"/>
      <c r="T145" s="30"/>
      <c r="U145" s="30"/>
      <c r="V145" s="30"/>
      <c r="W145" s="30"/>
    </row>
    <row r="146" spans="1:23" x14ac:dyDescent="0.3">
      <c r="A146" s="20"/>
      <c r="B146" s="20"/>
      <c r="C146" s="20"/>
      <c r="D146" s="20"/>
      <c r="E146" s="20"/>
      <c r="F146" s="20"/>
      <c r="G146" s="20"/>
      <c r="H146" s="20"/>
      <c r="I146" s="20"/>
      <c r="J146" s="20"/>
      <c r="K146" s="20"/>
      <c r="L146" s="20"/>
      <c r="M146" s="20"/>
      <c r="N146" s="20"/>
      <c r="O146" s="20"/>
      <c r="P146" s="20"/>
      <c r="Q146" s="19"/>
      <c r="R146" s="19"/>
      <c r="S146" s="19"/>
      <c r="T146" s="30"/>
      <c r="U146" s="30"/>
      <c r="V146" s="30"/>
      <c r="W146" s="30"/>
    </row>
    <row r="147" spans="1:23" x14ac:dyDescent="0.3">
      <c r="A147" s="20"/>
      <c r="B147" s="20"/>
      <c r="C147" s="20"/>
      <c r="D147" s="20"/>
      <c r="E147" s="20"/>
      <c r="F147" s="20"/>
      <c r="G147" s="20"/>
      <c r="H147" s="20"/>
      <c r="I147" s="20"/>
      <c r="J147" s="20"/>
      <c r="K147" s="20"/>
      <c r="L147" s="20"/>
      <c r="M147" s="20"/>
      <c r="N147" s="20"/>
      <c r="O147" s="20"/>
      <c r="P147" s="20"/>
      <c r="Q147" s="19"/>
      <c r="R147" s="19"/>
      <c r="S147" s="19"/>
      <c r="T147" s="30"/>
      <c r="U147" s="30"/>
      <c r="V147" s="30"/>
      <c r="W147" s="30"/>
    </row>
    <row r="148" spans="1:23" x14ac:dyDescent="0.3">
      <c r="A148" s="20"/>
      <c r="B148" s="20"/>
      <c r="C148" s="20"/>
      <c r="D148" s="20"/>
      <c r="E148" s="20"/>
      <c r="F148" s="20"/>
      <c r="G148" s="20"/>
      <c r="H148" s="20"/>
      <c r="I148" s="20"/>
      <c r="J148" s="20"/>
      <c r="K148" s="20"/>
      <c r="L148" s="20"/>
      <c r="M148" s="20"/>
      <c r="N148" s="20"/>
      <c r="O148" s="20"/>
      <c r="P148" s="20"/>
      <c r="Q148" s="19"/>
      <c r="R148" s="19"/>
      <c r="S148" s="19"/>
      <c r="T148" s="30"/>
      <c r="U148" s="30"/>
      <c r="V148" s="30"/>
      <c r="W148" s="30"/>
    </row>
    <row r="149" spans="1:23" x14ac:dyDescent="0.3">
      <c r="A149" s="20"/>
      <c r="B149" s="20"/>
      <c r="C149" s="20"/>
      <c r="D149" s="20"/>
      <c r="E149" s="20"/>
      <c r="F149" s="20"/>
      <c r="G149" s="20"/>
      <c r="H149" s="20"/>
      <c r="I149" s="20"/>
      <c r="J149" s="20"/>
      <c r="K149" s="20"/>
      <c r="L149" s="20"/>
      <c r="M149" s="20"/>
      <c r="N149" s="20"/>
      <c r="O149" s="20"/>
      <c r="P149" s="20"/>
      <c r="Q149" s="19"/>
      <c r="R149" s="19"/>
      <c r="S149" s="19"/>
      <c r="T149" s="30"/>
      <c r="U149" s="30"/>
      <c r="V149" s="30"/>
      <c r="W149" s="30"/>
    </row>
    <row r="150" spans="1:23" x14ac:dyDescent="0.3">
      <c r="A150" s="20"/>
      <c r="B150" s="20"/>
      <c r="C150" s="20"/>
      <c r="D150" s="20"/>
      <c r="E150" s="20"/>
      <c r="F150" s="20"/>
      <c r="G150" s="20"/>
      <c r="H150" s="20"/>
      <c r="I150" s="20"/>
      <c r="J150" s="20"/>
      <c r="K150" s="20"/>
      <c r="L150" s="20"/>
      <c r="M150" s="20"/>
      <c r="N150" s="20"/>
      <c r="O150" s="20"/>
      <c r="P150" s="20"/>
      <c r="Q150" s="19"/>
      <c r="R150" s="19"/>
      <c r="S150" s="19"/>
      <c r="T150" s="30"/>
      <c r="U150" s="30"/>
      <c r="V150" s="30"/>
      <c r="W150" s="30"/>
    </row>
    <row r="151" spans="1:23" x14ac:dyDescent="0.3">
      <c r="A151" s="20"/>
      <c r="B151" s="20"/>
      <c r="C151" s="20"/>
      <c r="D151" s="20"/>
      <c r="E151" s="20"/>
      <c r="F151" s="20"/>
      <c r="G151" s="20"/>
      <c r="H151" s="20"/>
      <c r="I151" s="20"/>
      <c r="J151" s="20"/>
      <c r="K151" s="20"/>
      <c r="L151" s="20"/>
      <c r="M151" s="20"/>
      <c r="N151" s="20"/>
      <c r="O151" s="20"/>
      <c r="P151" s="20"/>
      <c r="Q151" s="19"/>
      <c r="R151" s="19"/>
      <c r="S151" s="19"/>
      <c r="T151" s="30"/>
      <c r="U151" s="30"/>
      <c r="V151" s="30"/>
      <c r="W151" s="30"/>
    </row>
    <row r="152" spans="1:23" x14ac:dyDescent="0.3">
      <c r="A152" s="20"/>
      <c r="B152" s="20"/>
      <c r="C152" s="20"/>
      <c r="D152" s="20"/>
      <c r="E152" s="20"/>
      <c r="F152" s="20"/>
      <c r="G152" s="20"/>
      <c r="H152" s="20"/>
      <c r="I152" s="20"/>
      <c r="J152" s="20"/>
      <c r="K152" s="20"/>
      <c r="L152" s="20"/>
      <c r="M152" s="20"/>
      <c r="N152" s="20"/>
      <c r="O152" s="20"/>
      <c r="P152" s="20"/>
      <c r="Q152" s="19"/>
      <c r="R152" s="19"/>
      <c r="S152" s="19"/>
      <c r="T152" s="30"/>
      <c r="U152" s="30"/>
      <c r="V152" s="30"/>
      <c r="W152" s="30"/>
    </row>
    <row r="153" spans="1:23" x14ac:dyDescent="0.3">
      <c r="A153" s="20"/>
      <c r="B153" s="20"/>
      <c r="C153" s="20"/>
      <c r="D153" s="20"/>
      <c r="E153" s="20"/>
      <c r="F153" s="20"/>
      <c r="G153" s="20"/>
      <c r="H153" s="20"/>
      <c r="I153" s="20"/>
      <c r="J153" s="20"/>
      <c r="K153" s="20"/>
      <c r="L153" s="20"/>
      <c r="M153" s="20"/>
      <c r="N153" s="20"/>
      <c r="O153" s="20"/>
      <c r="P153" s="20"/>
      <c r="Q153" s="19"/>
      <c r="R153" s="19"/>
      <c r="S153" s="19"/>
      <c r="T153" s="30"/>
      <c r="U153" s="30"/>
      <c r="V153" s="30"/>
      <c r="W153" s="30"/>
    </row>
    <row r="154" spans="1:23" x14ac:dyDescent="0.3">
      <c r="A154" s="20"/>
      <c r="B154" s="20"/>
      <c r="C154" s="20"/>
      <c r="D154" s="20"/>
      <c r="E154" s="20"/>
      <c r="F154" s="20"/>
      <c r="G154" s="20"/>
      <c r="H154" s="20"/>
      <c r="I154" s="20"/>
      <c r="J154" s="20"/>
      <c r="K154" s="20"/>
      <c r="L154" s="20"/>
      <c r="M154" s="20"/>
      <c r="N154" s="20"/>
      <c r="O154" s="20"/>
      <c r="P154" s="20"/>
      <c r="Q154" s="19"/>
      <c r="R154" s="19"/>
      <c r="S154" s="19"/>
      <c r="T154" s="30"/>
      <c r="U154" s="30"/>
      <c r="V154" s="30"/>
      <c r="W154" s="30"/>
    </row>
    <row r="155" spans="1:23" x14ac:dyDescent="0.3">
      <c r="A155" s="20"/>
      <c r="B155" s="20"/>
      <c r="C155" s="20"/>
      <c r="D155" s="20"/>
      <c r="E155" s="20"/>
      <c r="F155" s="20"/>
      <c r="G155" s="20"/>
      <c r="H155" s="20"/>
      <c r="I155" s="20"/>
      <c r="J155" s="20"/>
      <c r="K155" s="20"/>
      <c r="L155" s="20"/>
      <c r="M155" s="20"/>
      <c r="N155" s="20"/>
      <c r="O155" s="20"/>
      <c r="P155" s="20"/>
      <c r="Q155" s="19"/>
      <c r="R155" s="19"/>
      <c r="S155" s="19"/>
      <c r="T155" s="30"/>
      <c r="U155" s="30"/>
      <c r="V155" s="30"/>
      <c r="W155" s="30"/>
    </row>
    <row r="156" spans="1:23" x14ac:dyDescent="0.3">
      <c r="A156" s="20"/>
      <c r="B156" s="20"/>
      <c r="C156" s="20"/>
      <c r="D156" s="20"/>
      <c r="E156" s="20"/>
      <c r="F156" s="20"/>
      <c r="G156" s="20"/>
      <c r="H156" s="20"/>
      <c r="I156" s="20"/>
      <c r="J156" s="20"/>
      <c r="K156" s="20"/>
      <c r="L156" s="20"/>
      <c r="M156" s="20"/>
      <c r="N156" s="20"/>
      <c r="O156" s="20"/>
      <c r="P156" s="20"/>
      <c r="Q156" s="19"/>
      <c r="R156" s="19"/>
      <c r="S156" s="19"/>
      <c r="T156" s="30"/>
      <c r="U156" s="30"/>
      <c r="V156" s="30"/>
      <c r="W156" s="30"/>
    </row>
    <row r="157" spans="1:23" x14ac:dyDescent="0.3">
      <c r="A157" s="20"/>
      <c r="B157" s="20"/>
      <c r="C157" s="20"/>
      <c r="D157" s="20"/>
      <c r="E157" s="20"/>
      <c r="F157" s="20"/>
      <c r="G157" s="20"/>
      <c r="H157" s="20"/>
      <c r="I157" s="20"/>
      <c r="J157" s="20"/>
      <c r="K157" s="20"/>
      <c r="L157" s="20"/>
      <c r="M157" s="20"/>
      <c r="N157" s="20"/>
      <c r="O157" s="20"/>
      <c r="P157" s="20"/>
      <c r="Q157" s="19"/>
      <c r="R157" s="19"/>
      <c r="S157" s="19"/>
      <c r="T157" s="30"/>
      <c r="U157" s="30"/>
      <c r="V157" s="30"/>
      <c r="W157" s="30"/>
    </row>
    <row r="158" spans="1:23" x14ac:dyDescent="0.3">
      <c r="A158" s="20"/>
      <c r="B158" s="20"/>
      <c r="C158" s="20"/>
      <c r="D158" s="20"/>
      <c r="E158" s="20"/>
      <c r="F158" s="20"/>
      <c r="G158" s="20"/>
      <c r="H158" s="20"/>
      <c r="I158" s="20"/>
      <c r="J158" s="20"/>
      <c r="K158" s="20"/>
      <c r="L158" s="20"/>
      <c r="M158" s="20"/>
      <c r="N158" s="20"/>
      <c r="O158" s="20"/>
      <c r="P158" s="20"/>
      <c r="Q158" s="19"/>
      <c r="R158" s="19"/>
      <c r="S158" s="19"/>
      <c r="T158" s="30"/>
      <c r="U158" s="30"/>
      <c r="V158" s="30"/>
      <c r="W158" s="30"/>
    </row>
    <row r="159" spans="1:23" x14ac:dyDescent="0.3">
      <c r="A159" s="20"/>
      <c r="B159" s="20"/>
      <c r="C159" s="20"/>
      <c r="D159" s="20"/>
      <c r="E159" s="20"/>
      <c r="F159" s="20"/>
      <c r="G159" s="20"/>
      <c r="H159" s="20"/>
      <c r="I159" s="20"/>
      <c r="J159" s="20"/>
      <c r="K159" s="20"/>
      <c r="L159" s="20"/>
      <c r="M159" s="20"/>
      <c r="N159" s="20"/>
      <c r="O159" s="20"/>
      <c r="P159" s="20"/>
      <c r="Q159" s="19"/>
      <c r="R159" s="19"/>
      <c r="S159" s="19"/>
      <c r="T159" s="30"/>
      <c r="U159" s="30"/>
      <c r="V159" s="30"/>
      <c r="W159" s="30"/>
    </row>
    <row r="160" spans="1:23" x14ac:dyDescent="0.3">
      <c r="A160" s="20"/>
      <c r="B160" s="20"/>
      <c r="C160" s="20"/>
      <c r="D160" s="20"/>
      <c r="E160" s="20"/>
      <c r="F160" s="20"/>
      <c r="G160" s="20"/>
      <c r="H160" s="20"/>
      <c r="I160" s="20"/>
      <c r="J160" s="20"/>
      <c r="K160" s="20"/>
      <c r="L160" s="20"/>
      <c r="M160" s="20"/>
      <c r="N160" s="20"/>
      <c r="O160" s="20"/>
      <c r="P160" s="20"/>
      <c r="Q160" s="19"/>
      <c r="R160" s="19"/>
      <c r="S160" s="19"/>
      <c r="T160" s="30"/>
      <c r="U160" s="30"/>
      <c r="V160" s="30"/>
      <c r="W160" s="30"/>
    </row>
    <row r="161" spans="1:23" x14ac:dyDescent="0.3">
      <c r="A161" s="20"/>
      <c r="B161" s="20"/>
      <c r="C161" s="20"/>
      <c r="D161" s="20"/>
      <c r="E161" s="20"/>
      <c r="F161" s="20"/>
      <c r="G161" s="20"/>
      <c r="H161" s="20"/>
      <c r="I161" s="20"/>
      <c r="J161" s="20"/>
      <c r="K161" s="20"/>
      <c r="L161" s="20"/>
      <c r="M161" s="20"/>
      <c r="N161" s="20"/>
      <c r="O161" s="20"/>
      <c r="P161" s="20"/>
      <c r="Q161" s="19"/>
      <c r="R161" s="19"/>
      <c r="S161" s="19"/>
      <c r="T161" s="30"/>
      <c r="U161" s="30"/>
      <c r="V161" s="30"/>
      <c r="W161" s="30"/>
    </row>
    <row r="162" spans="1:23" x14ac:dyDescent="0.3">
      <c r="A162" s="20"/>
      <c r="B162" s="20"/>
      <c r="C162" s="20"/>
      <c r="D162" s="20"/>
      <c r="E162" s="20"/>
      <c r="F162" s="20"/>
      <c r="G162" s="20"/>
      <c r="H162" s="20"/>
      <c r="I162" s="20"/>
      <c r="J162" s="20"/>
      <c r="K162" s="20"/>
      <c r="L162" s="20"/>
      <c r="M162" s="20"/>
      <c r="N162" s="20"/>
      <c r="O162" s="20"/>
      <c r="P162" s="20"/>
      <c r="Q162" s="19"/>
      <c r="R162" s="19"/>
      <c r="S162" s="19"/>
      <c r="T162" s="30"/>
      <c r="U162" s="30"/>
      <c r="V162" s="30"/>
      <c r="W162" s="30"/>
    </row>
    <row r="163" spans="1:23" x14ac:dyDescent="0.3">
      <c r="A163" s="20"/>
      <c r="B163" s="20"/>
      <c r="C163" s="20"/>
      <c r="D163" s="20"/>
      <c r="E163" s="20"/>
      <c r="F163" s="20"/>
      <c r="G163" s="20"/>
      <c r="H163" s="20"/>
      <c r="I163" s="20"/>
      <c r="J163" s="20"/>
      <c r="K163" s="20"/>
      <c r="L163" s="20"/>
      <c r="M163" s="20"/>
      <c r="N163" s="20"/>
      <c r="O163" s="20"/>
      <c r="P163" s="20"/>
      <c r="Q163" s="19"/>
      <c r="R163" s="19"/>
      <c r="S163" s="19"/>
      <c r="T163" s="30"/>
      <c r="U163" s="30"/>
      <c r="V163" s="30"/>
      <c r="W163" s="30"/>
    </row>
    <row r="164" spans="1:23" x14ac:dyDescent="0.3">
      <c r="A164" s="20"/>
      <c r="B164" s="20"/>
      <c r="C164" s="20"/>
      <c r="D164" s="20"/>
      <c r="E164" s="20"/>
      <c r="F164" s="20"/>
      <c r="G164" s="20"/>
      <c r="H164" s="20"/>
      <c r="I164" s="20"/>
      <c r="J164" s="20"/>
      <c r="K164" s="20"/>
      <c r="L164" s="20"/>
      <c r="M164" s="20"/>
      <c r="N164" s="20"/>
      <c r="O164" s="20"/>
      <c r="P164" s="20"/>
      <c r="Q164" s="19"/>
      <c r="R164" s="19"/>
      <c r="S164" s="19"/>
      <c r="T164" s="30"/>
      <c r="U164" s="30"/>
      <c r="V164" s="30"/>
      <c r="W164" s="30"/>
    </row>
    <row r="165" spans="1:23" x14ac:dyDescent="0.3">
      <c r="A165" s="20"/>
      <c r="B165" s="20"/>
      <c r="C165" s="20"/>
      <c r="D165" s="20"/>
      <c r="E165" s="20"/>
      <c r="F165" s="20"/>
      <c r="G165" s="20"/>
      <c r="H165" s="20"/>
      <c r="I165" s="20"/>
      <c r="J165" s="20"/>
      <c r="K165" s="20"/>
      <c r="L165" s="20"/>
      <c r="M165" s="20"/>
      <c r="N165" s="20"/>
      <c r="O165" s="20"/>
      <c r="P165" s="20"/>
      <c r="Q165" s="19"/>
      <c r="R165" s="19"/>
      <c r="S165" s="19"/>
      <c r="T165" s="30"/>
      <c r="U165" s="30"/>
      <c r="V165" s="30"/>
      <c r="W165" s="30"/>
    </row>
    <row r="166" spans="1:23" x14ac:dyDescent="0.3">
      <c r="A166" s="20"/>
      <c r="B166" s="20"/>
      <c r="C166" s="20"/>
      <c r="D166" s="20"/>
      <c r="E166" s="20"/>
      <c r="F166" s="20"/>
      <c r="G166" s="20"/>
      <c r="H166" s="20"/>
      <c r="I166" s="20"/>
      <c r="J166" s="20"/>
      <c r="K166" s="20"/>
      <c r="L166" s="20"/>
      <c r="M166" s="20"/>
      <c r="N166" s="20"/>
      <c r="O166" s="20"/>
      <c r="P166" s="20"/>
      <c r="Q166" s="19"/>
      <c r="R166" s="19"/>
      <c r="S166" s="19"/>
      <c r="T166" s="30"/>
      <c r="U166" s="30"/>
      <c r="V166" s="30"/>
      <c r="W166" s="30"/>
    </row>
    <row r="167" spans="1:23" x14ac:dyDescent="0.3">
      <c r="A167" s="20"/>
      <c r="B167" s="20"/>
      <c r="C167" s="20"/>
      <c r="D167" s="20"/>
      <c r="E167" s="20"/>
      <c r="F167" s="20"/>
      <c r="G167" s="20"/>
      <c r="H167" s="20"/>
      <c r="I167" s="20"/>
      <c r="J167" s="20"/>
      <c r="K167" s="20"/>
      <c r="L167" s="20"/>
      <c r="M167" s="20"/>
      <c r="N167" s="20"/>
      <c r="O167" s="20"/>
      <c r="P167" s="20"/>
      <c r="Q167" s="19"/>
      <c r="R167" s="19"/>
      <c r="S167" s="19"/>
      <c r="T167" s="30"/>
      <c r="U167" s="30"/>
      <c r="V167" s="30"/>
      <c r="W167" s="30"/>
    </row>
    <row r="168" spans="1:23" x14ac:dyDescent="0.3">
      <c r="A168" s="20"/>
      <c r="B168" s="20"/>
      <c r="C168" s="20"/>
      <c r="D168" s="20"/>
      <c r="E168" s="20"/>
      <c r="F168" s="20"/>
      <c r="G168" s="20"/>
      <c r="H168" s="20"/>
      <c r="I168" s="20"/>
      <c r="J168" s="20"/>
      <c r="K168" s="20"/>
      <c r="L168" s="20"/>
      <c r="M168" s="20"/>
      <c r="N168" s="20"/>
      <c r="O168" s="20"/>
      <c r="P168" s="20"/>
      <c r="Q168" s="19"/>
      <c r="R168" s="19"/>
      <c r="S168" s="19"/>
      <c r="T168" s="30"/>
      <c r="U168" s="30"/>
      <c r="V168" s="30"/>
      <c r="W168" s="30"/>
    </row>
    <row r="169" spans="1:23" x14ac:dyDescent="0.3">
      <c r="A169" s="20"/>
      <c r="B169" s="20"/>
      <c r="C169" s="20"/>
      <c r="D169" s="20"/>
      <c r="E169" s="20"/>
      <c r="F169" s="20"/>
      <c r="G169" s="20"/>
      <c r="H169" s="20"/>
      <c r="I169" s="20"/>
      <c r="J169" s="20"/>
      <c r="K169" s="20"/>
      <c r="L169" s="20"/>
      <c r="M169" s="20"/>
      <c r="N169" s="20"/>
      <c r="O169" s="20"/>
      <c r="P169" s="20"/>
      <c r="Q169" s="19"/>
      <c r="R169" s="19"/>
      <c r="S169" s="19"/>
      <c r="T169" s="30"/>
      <c r="U169" s="30"/>
      <c r="V169" s="30"/>
      <c r="W169" s="30"/>
    </row>
    <row r="170" spans="1:23" x14ac:dyDescent="0.3">
      <c r="A170" s="20"/>
      <c r="B170" s="20"/>
      <c r="C170" s="20"/>
      <c r="D170" s="20"/>
      <c r="E170" s="20"/>
      <c r="F170" s="20"/>
      <c r="G170" s="20"/>
      <c r="H170" s="20"/>
      <c r="I170" s="20"/>
      <c r="J170" s="20"/>
      <c r="K170" s="20"/>
      <c r="L170" s="20"/>
      <c r="M170" s="20"/>
      <c r="N170" s="20"/>
      <c r="O170" s="20"/>
      <c r="P170" s="20"/>
      <c r="Q170" s="19"/>
      <c r="R170" s="19"/>
      <c r="S170" s="19"/>
      <c r="T170" s="30"/>
      <c r="U170" s="30"/>
      <c r="V170" s="30"/>
      <c r="W170" s="30"/>
    </row>
    <row r="171" spans="1:23" x14ac:dyDescent="0.3">
      <c r="A171" s="20"/>
      <c r="B171" s="20"/>
      <c r="C171" s="20"/>
      <c r="D171" s="20"/>
      <c r="E171" s="20"/>
      <c r="F171" s="20"/>
      <c r="G171" s="20"/>
      <c r="H171" s="20"/>
      <c r="I171" s="20"/>
      <c r="J171" s="20"/>
      <c r="K171" s="20"/>
      <c r="L171" s="20"/>
      <c r="M171" s="20"/>
      <c r="N171" s="20"/>
      <c r="O171" s="20"/>
      <c r="P171" s="20"/>
      <c r="Q171" s="19"/>
      <c r="R171" s="19"/>
      <c r="S171" s="19"/>
      <c r="T171" s="30"/>
      <c r="U171" s="30"/>
      <c r="V171" s="30"/>
      <c r="W171" s="30"/>
    </row>
    <row r="172" spans="1:23" x14ac:dyDescent="0.3">
      <c r="A172" s="20"/>
      <c r="B172" s="20"/>
      <c r="C172" s="20"/>
      <c r="D172" s="20"/>
      <c r="E172" s="20"/>
      <c r="F172" s="20"/>
      <c r="G172" s="20"/>
      <c r="H172" s="20"/>
      <c r="I172" s="20"/>
      <c r="J172" s="20"/>
      <c r="K172" s="20"/>
      <c r="L172" s="20"/>
      <c r="M172" s="20"/>
      <c r="N172" s="20"/>
      <c r="O172" s="20"/>
      <c r="P172" s="20"/>
      <c r="Q172" s="19"/>
      <c r="R172" s="19"/>
      <c r="S172" s="19"/>
      <c r="T172" s="30"/>
      <c r="U172" s="30"/>
      <c r="V172" s="30"/>
      <c r="W172" s="30"/>
    </row>
    <row r="173" spans="1:23" x14ac:dyDescent="0.3">
      <c r="A173" s="20"/>
      <c r="B173" s="20"/>
      <c r="C173" s="20"/>
      <c r="D173" s="20"/>
      <c r="E173" s="20"/>
      <c r="F173" s="20"/>
      <c r="G173" s="20"/>
      <c r="H173" s="20"/>
      <c r="I173" s="20"/>
      <c r="J173" s="20"/>
      <c r="K173" s="20"/>
      <c r="L173" s="20"/>
      <c r="M173" s="20"/>
      <c r="N173" s="20"/>
      <c r="O173" s="20"/>
      <c r="P173" s="20"/>
      <c r="Q173" s="19"/>
      <c r="R173" s="19"/>
      <c r="S173" s="19"/>
      <c r="T173" s="30"/>
      <c r="U173" s="30"/>
      <c r="V173" s="30"/>
      <c r="W173" s="30"/>
    </row>
    <row r="174" spans="1:23" x14ac:dyDescent="0.3">
      <c r="A174" s="20"/>
      <c r="B174" s="20"/>
      <c r="C174" s="20"/>
      <c r="D174" s="20"/>
      <c r="E174" s="20"/>
      <c r="F174" s="20"/>
      <c r="G174" s="20"/>
      <c r="H174" s="20"/>
      <c r="I174" s="20"/>
      <c r="J174" s="20"/>
      <c r="K174" s="20"/>
      <c r="L174" s="20"/>
      <c r="M174" s="20"/>
      <c r="N174" s="20"/>
      <c r="O174" s="20"/>
      <c r="P174" s="20"/>
      <c r="Q174" s="19"/>
      <c r="R174" s="19"/>
      <c r="S174" s="19"/>
      <c r="T174" s="30"/>
      <c r="U174" s="30"/>
      <c r="V174" s="30"/>
      <c r="W174" s="30"/>
    </row>
    <row r="175" spans="1:23" x14ac:dyDescent="0.3">
      <c r="A175" s="20"/>
      <c r="B175" s="20"/>
      <c r="C175" s="20"/>
      <c r="D175" s="20"/>
      <c r="E175" s="20"/>
      <c r="F175" s="20"/>
      <c r="G175" s="20"/>
      <c r="H175" s="20"/>
      <c r="I175" s="20"/>
      <c r="J175" s="20"/>
      <c r="K175" s="20"/>
      <c r="L175" s="20"/>
      <c r="M175" s="20"/>
      <c r="N175" s="20"/>
      <c r="O175" s="20"/>
      <c r="P175" s="20"/>
      <c r="Q175" s="19"/>
      <c r="R175" s="19"/>
      <c r="S175" s="19"/>
      <c r="T175" s="30"/>
      <c r="U175" s="30"/>
      <c r="V175" s="30"/>
      <c r="W175" s="30"/>
    </row>
    <row r="176" spans="1:23" x14ac:dyDescent="0.3">
      <c r="A176" s="20"/>
      <c r="B176" s="20"/>
      <c r="C176" s="20"/>
      <c r="D176" s="20"/>
      <c r="E176" s="20"/>
      <c r="F176" s="20"/>
      <c r="G176" s="20"/>
      <c r="H176" s="20"/>
      <c r="I176" s="20"/>
      <c r="J176" s="20"/>
      <c r="K176" s="20"/>
      <c r="L176" s="20"/>
      <c r="M176" s="20"/>
      <c r="N176" s="20"/>
      <c r="O176" s="20"/>
      <c r="P176" s="20"/>
      <c r="Q176" s="19"/>
      <c r="R176" s="19"/>
      <c r="S176" s="19"/>
      <c r="T176" s="30"/>
      <c r="U176" s="30"/>
      <c r="V176" s="30"/>
      <c r="W176" s="30"/>
    </row>
    <row r="177" spans="1:23" x14ac:dyDescent="0.3">
      <c r="A177" s="20"/>
      <c r="B177" s="20"/>
      <c r="C177" s="20"/>
      <c r="D177" s="20"/>
      <c r="E177" s="20"/>
      <c r="F177" s="20"/>
      <c r="G177" s="20"/>
      <c r="H177" s="20"/>
      <c r="I177" s="20"/>
      <c r="J177" s="20"/>
      <c r="K177" s="20"/>
      <c r="L177" s="20"/>
      <c r="M177" s="20"/>
      <c r="N177" s="20"/>
      <c r="O177" s="20"/>
      <c r="P177" s="20"/>
      <c r="Q177" s="19"/>
      <c r="R177" s="19"/>
      <c r="S177" s="19"/>
      <c r="T177" s="30"/>
      <c r="U177" s="30"/>
      <c r="V177" s="30"/>
      <c r="W177" s="30"/>
    </row>
    <row r="178" spans="1:23" x14ac:dyDescent="0.3">
      <c r="A178" s="20"/>
      <c r="B178" s="20"/>
      <c r="C178" s="20"/>
      <c r="D178" s="20"/>
      <c r="E178" s="20"/>
      <c r="F178" s="20"/>
      <c r="G178" s="20"/>
      <c r="H178" s="20"/>
      <c r="I178" s="20"/>
      <c r="J178" s="20"/>
      <c r="K178" s="20"/>
      <c r="L178" s="20"/>
      <c r="M178" s="20"/>
      <c r="N178" s="20"/>
      <c r="O178" s="20"/>
      <c r="P178" s="20"/>
      <c r="Q178" s="19"/>
      <c r="R178" s="19"/>
      <c r="S178" s="19"/>
      <c r="T178" s="30"/>
      <c r="U178" s="30"/>
      <c r="V178" s="30"/>
      <c r="W178" s="30"/>
    </row>
    <row r="179" spans="1:23" x14ac:dyDescent="0.3">
      <c r="A179" s="20"/>
      <c r="B179" s="20"/>
      <c r="C179" s="20"/>
      <c r="D179" s="20"/>
      <c r="E179" s="20"/>
      <c r="F179" s="20"/>
      <c r="G179" s="20"/>
      <c r="H179" s="20"/>
      <c r="I179" s="20"/>
      <c r="J179" s="20"/>
      <c r="K179" s="20"/>
      <c r="L179" s="20"/>
      <c r="M179" s="20"/>
      <c r="N179" s="20"/>
      <c r="O179" s="20"/>
      <c r="P179" s="20"/>
      <c r="Q179" s="19"/>
      <c r="R179" s="19"/>
      <c r="S179" s="19"/>
      <c r="T179" s="30"/>
      <c r="U179" s="30"/>
      <c r="V179" s="30"/>
      <c r="W179" s="30"/>
    </row>
    <row r="180" spans="1:23" x14ac:dyDescent="0.3">
      <c r="A180" s="20"/>
      <c r="B180" s="20"/>
      <c r="C180" s="20"/>
      <c r="D180" s="20"/>
      <c r="E180" s="20"/>
      <c r="F180" s="20"/>
      <c r="G180" s="20"/>
      <c r="H180" s="20"/>
      <c r="I180" s="20"/>
      <c r="J180" s="20"/>
      <c r="K180" s="20"/>
      <c r="L180" s="20"/>
      <c r="M180" s="20"/>
      <c r="N180" s="20"/>
      <c r="O180" s="20"/>
      <c r="P180" s="20"/>
      <c r="Q180" s="19"/>
      <c r="R180" s="19"/>
      <c r="S180" s="19"/>
      <c r="T180" s="30"/>
      <c r="U180" s="30"/>
      <c r="V180" s="30"/>
      <c r="W180" s="30"/>
    </row>
    <row r="181" spans="1:23" x14ac:dyDescent="0.3">
      <c r="A181" s="20"/>
      <c r="B181" s="20"/>
      <c r="C181" s="20"/>
      <c r="D181" s="20"/>
      <c r="E181" s="20"/>
      <c r="F181" s="20"/>
      <c r="G181" s="20"/>
      <c r="H181" s="20"/>
      <c r="I181" s="20"/>
      <c r="J181" s="20"/>
      <c r="K181" s="20"/>
      <c r="L181" s="20"/>
      <c r="M181" s="20"/>
      <c r="N181" s="20"/>
      <c r="O181" s="20"/>
      <c r="P181" s="20"/>
      <c r="Q181" s="19"/>
      <c r="R181" s="19"/>
      <c r="S181" s="19"/>
      <c r="T181" s="30"/>
      <c r="U181" s="30"/>
      <c r="V181" s="30"/>
      <c r="W181" s="30"/>
    </row>
    <row r="182" spans="1:23" x14ac:dyDescent="0.3">
      <c r="A182" s="20"/>
      <c r="B182" s="20"/>
      <c r="C182" s="20"/>
      <c r="D182" s="20"/>
      <c r="E182" s="20"/>
      <c r="F182" s="20"/>
      <c r="G182" s="20"/>
      <c r="H182" s="20"/>
      <c r="I182" s="20"/>
      <c r="J182" s="20"/>
      <c r="K182" s="20"/>
      <c r="L182" s="20"/>
      <c r="M182" s="20"/>
      <c r="N182" s="20"/>
      <c r="O182" s="20"/>
      <c r="P182" s="20"/>
      <c r="Q182" s="19"/>
      <c r="R182" s="19"/>
      <c r="S182" s="19"/>
      <c r="T182" s="30"/>
      <c r="U182" s="30"/>
      <c r="V182" s="30"/>
      <c r="W182" s="30"/>
    </row>
    <row r="183" spans="1:23" x14ac:dyDescent="0.3">
      <c r="A183" s="20"/>
      <c r="B183" s="20"/>
      <c r="C183" s="20"/>
      <c r="D183" s="20"/>
      <c r="E183" s="20"/>
      <c r="F183" s="20"/>
      <c r="G183" s="20"/>
      <c r="H183" s="20"/>
      <c r="I183" s="20"/>
      <c r="J183" s="20"/>
      <c r="K183" s="20"/>
      <c r="L183" s="20"/>
      <c r="M183" s="20"/>
      <c r="N183" s="20"/>
      <c r="O183" s="20"/>
      <c r="P183" s="20"/>
      <c r="Q183" s="19"/>
      <c r="R183" s="19"/>
      <c r="S183" s="19"/>
      <c r="T183" s="30"/>
      <c r="U183" s="30"/>
      <c r="V183" s="30"/>
      <c r="W183" s="30"/>
    </row>
    <row r="184" spans="1:23" x14ac:dyDescent="0.3">
      <c r="A184" s="20"/>
      <c r="B184" s="20"/>
      <c r="C184" s="20"/>
      <c r="D184" s="20"/>
      <c r="E184" s="20"/>
      <c r="F184" s="20"/>
      <c r="G184" s="20"/>
      <c r="H184" s="20"/>
      <c r="I184" s="20"/>
      <c r="J184" s="20"/>
      <c r="K184" s="20"/>
      <c r="L184" s="20"/>
      <c r="M184" s="20"/>
      <c r="N184" s="20"/>
      <c r="O184" s="20"/>
      <c r="P184" s="20"/>
      <c r="Q184" s="19"/>
      <c r="R184" s="19"/>
      <c r="S184" s="19"/>
      <c r="T184" s="30"/>
      <c r="U184" s="30"/>
      <c r="V184" s="30"/>
      <c r="W184" s="30"/>
    </row>
    <row r="185" spans="1:23" x14ac:dyDescent="0.3">
      <c r="A185" s="20"/>
      <c r="B185" s="20"/>
      <c r="C185" s="20"/>
      <c r="D185" s="20"/>
      <c r="E185" s="20"/>
      <c r="F185" s="20"/>
      <c r="G185" s="20"/>
      <c r="H185" s="20"/>
      <c r="I185" s="20"/>
      <c r="J185" s="20"/>
      <c r="K185" s="20"/>
      <c r="L185" s="20"/>
      <c r="M185" s="20"/>
      <c r="N185" s="20"/>
      <c r="O185" s="20"/>
      <c r="P185" s="20"/>
      <c r="Q185" s="19"/>
      <c r="R185" s="19"/>
      <c r="S185" s="19"/>
      <c r="T185" s="30"/>
      <c r="U185" s="30"/>
      <c r="V185" s="30"/>
      <c r="W185" s="30"/>
    </row>
    <row r="186" spans="1:23" x14ac:dyDescent="0.3">
      <c r="A186" s="20"/>
      <c r="B186" s="20"/>
      <c r="C186" s="20"/>
      <c r="D186" s="20"/>
      <c r="E186" s="20"/>
      <c r="F186" s="20"/>
      <c r="G186" s="20"/>
      <c r="H186" s="20"/>
      <c r="I186" s="20"/>
      <c r="J186" s="20"/>
      <c r="K186" s="20"/>
      <c r="L186" s="20"/>
      <c r="M186" s="20"/>
      <c r="N186" s="20"/>
      <c r="O186" s="20"/>
      <c r="P186" s="20"/>
      <c r="Q186" s="19"/>
      <c r="R186" s="19"/>
      <c r="S186" s="19"/>
      <c r="T186" s="30"/>
      <c r="U186" s="30"/>
      <c r="V186" s="30"/>
      <c r="W186" s="30"/>
    </row>
    <row r="187" spans="1:23" x14ac:dyDescent="0.3">
      <c r="A187" s="20"/>
      <c r="B187" s="20"/>
      <c r="C187" s="20"/>
      <c r="D187" s="20"/>
      <c r="E187" s="20"/>
      <c r="F187" s="20"/>
      <c r="G187" s="20"/>
      <c r="H187" s="20"/>
      <c r="I187" s="20"/>
      <c r="J187" s="20"/>
      <c r="K187" s="20"/>
      <c r="L187" s="20"/>
      <c r="M187" s="20"/>
      <c r="N187" s="20"/>
      <c r="O187" s="20"/>
      <c r="P187" s="20"/>
      <c r="Q187" s="19"/>
      <c r="R187" s="19"/>
      <c r="S187" s="19"/>
      <c r="T187" s="30"/>
      <c r="U187" s="30"/>
      <c r="V187" s="30"/>
      <c r="W187" s="30"/>
    </row>
    <row r="188" spans="1:23" x14ac:dyDescent="0.3">
      <c r="A188" s="20"/>
      <c r="B188" s="20"/>
      <c r="C188" s="20"/>
      <c r="D188" s="20"/>
      <c r="E188" s="20"/>
      <c r="F188" s="20"/>
      <c r="G188" s="20"/>
      <c r="H188" s="20"/>
      <c r="I188" s="20"/>
      <c r="J188" s="20"/>
      <c r="K188" s="20"/>
      <c r="L188" s="20"/>
      <c r="M188" s="20"/>
      <c r="N188" s="20"/>
      <c r="O188" s="20"/>
      <c r="P188" s="20"/>
      <c r="Q188" s="19"/>
      <c r="R188" s="19"/>
      <c r="S188" s="19"/>
      <c r="T188" s="30"/>
      <c r="U188" s="30"/>
      <c r="V188" s="30"/>
      <c r="W188" s="30"/>
    </row>
    <row r="189" spans="1:23" x14ac:dyDescent="0.3">
      <c r="A189" s="20"/>
      <c r="B189" s="20"/>
      <c r="C189" s="20"/>
      <c r="D189" s="20"/>
      <c r="E189" s="20"/>
      <c r="F189" s="20"/>
      <c r="G189" s="20"/>
      <c r="H189" s="20"/>
      <c r="I189" s="20"/>
      <c r="J189" s="20"/>
      <c r="K189" s="20"/>
      <c r="L189" s="20"/>
      <c r="M189" s="20"/>
      <c r="N189" s="20"/>
      <c r="O189" s="20"/>
      <c r="P189" s="20"/>
      <c r="Q189" s="19"/>
      <c r="R189" s="19"/>
      <c r="S189" s="19"/>
      <c r="T189" s="30"/>
      <c r="U189" s="30"/>
      <c r="V189" s="30"/>
      <c r="W189" s="30"/>
    </row>
    <row r="190" spans="1:23" x14ac:dyDescent="0.3">
      <c r="A190" s="20"/>
      <c r="B190" s="20"/>
      <c r="C190" s="20"/>
      <c r="D190" s="20"/>
      <c r="E190" s="20"/>
      <c r="F190" s="20"/>
      <c r="G190" s="20"/>
      <c r="H190" s="20"/>
      <c r="I190" s="20"/>
      <c r="J190" s="20"/>
      <c r="K190" s="20"/>
      <c r="L190" s="20"/>
      <c r="M190" s="20"/>
      <c r="N190" s="20"/>
      <c r="O190" s="20"/>
      <c r="P190" s="20"/>
      <c r="Q190" s="19"/>
      <c r="R190" s="19"/>
      <c r="S190" s="19"/>
      <c r="T190" s="30"/>
      <c r="U190" s="30"/>
      <c r="V190" s="30"/>
      <c r="W190" s="30"/>
    </row>
    <row r="191" spans="1:23" x14ac:dyDescent="0.3">
      <c r="A191" s="20"/>
      <c r="B191" s="20"/>
      <c r="C191" s="20"/>
      <c r="D191" s="20"/>
      <c r="E191" s="20"/>
      <c r="F191" s="20"/>
      <c r="G191" s="20"/>
      <c r="H191" s="20"/>
      <c r="I191" s="20"/>
      <c r="J191" s="20"/>
      <c r="K191" s="20"/>
      <c r="L191" s="20"/>
      <c r="M191" s="20"/>
      <c r="N191" s="20"/>
      <c r="O191" s="20"/>
      <c r="P191" s="20"/>
      <c r="Q191" s="19"/>
      <c r="R191" s="19"/>
      <c r="S191" s="19"/>
      <c r="T191" s="30"/>
      <c r="U191" s="30"/>
      <c r="V191" s="30"/>
      <c r="W191" s="30"/>
    </row>
    <row r="192" spans="1:23" x14ac:dyDescent="0.3">
      <c r="A192" s="20"/>
      <c r="B192" s="20"/>
      <c r="C192" s="20"/>
      <c r="D192" s="20"/>
      <c r="E192" s="20"/>
      <c r="F192" s="20"/>
      <c r="G192" s="20"/>
      <c r="H192" s="20"/>
      <c r="I192" s="20"/>
      <c r="J192" s="20"/>
      <c r="K192" s="20"/>
      <c r="L192" s="20"/>
      <c r="M192" s="20"/>
      <c r="N192" s="20"/>
      <c r="O192" s="20"/>
      <c r="P192" s="20"/>
      <c r="Q192" s="19"/>
      <c r="R192" s="19"/>
      <c r="S192" s="19"/>
      <c r="T192" s="30"/>
      <c r="U192" s="30"/>
      <c r="V192" s="30"/>
      <c r="W192" s="30"/>
    </row>
    <row r="193" spans="1:23" x14ac:dyDescent="0.3">
      <c r="A193" s="20"/>
      <c r="B193" s="20"/>
      <c r="C193" s="20"/>
      <c r="D193" s="20"/>
      <c r="E193" s="20"/>
      <c r="F193" s="20"/>
      <c r="G193" s="20"/>
      <c r="H193" s="20"/>
      <c r="I193" s="20"/>
      <c r="J193" s="20"/>
      <c r="K193" s="20"/>
      <c r="L193" s="20"/>
      <c r="M193" s="20"/>
      <c r="N193" s="20"/>
      <c r="O193" s="20"/>
      <c r="P193" s="20"/>
      <c r="Q193" s="19"/>
      <c r="R193" s="19"/>
      <c r="S193" s="19"/>
      <c r="T193" s="30"/>
      <c r="U193" s="30"/>
      <c r="V193" s="30"/>
      <c r="W193" s="30"/>
    </row>
    <row r="194" spans="1:23" x14ac:dyDescent="0.3">
      <c r="A194" s="20"/>
      <c r="B194" s="20"/>
      <c r="C194" s="20"/>
      <c r="D194" s="20"/>
      <c r="E194" s="20"/>
      <c r="F194" s="20"/>
      <c r="G194" s="20"/>
      <c r="H194" s="20"/>
      <c r="I194" s="20"/>
      <c r="J194" s="20"/>
      <c r="K194" s="20"/>
      <c r="L194" s="20"/>
      <c r="M194" s="20"/>
      <c r="N194" s="20"/>
      <c r="O194" s="20"/>
      <c r="P194" s="20"/>
      <c r="Q194" s="19"/>
      <c r="R194" s="19"/>
      <c r="S194" s="19"/>
      <c r="T194" s="30"/>
      <c r="U194" s="30"/>
      <c r="V194" s="30"/>
      <c r="W194" s="30"/>
    </row>
    <row r="195" spans="1:23" x14ac:dyDescent="0.3">
      <c r="A195" s="20"/>
      <c r="B195" s="20"/>
      <c r="C195" s="20"/>
      <c r="D195" s="20"/>
      <c r="E195" s="20"/>
      <c r="F195" s="20"/>
      <c r="G195" s="20"/>
      <c r="H195" s="20"/>
      <c r="I195" s="20"/>
      <c r="J195" s="20"/>
      <c r="K195" s="20"/>
      <c r="L195" s="20"/>
      <c r="M195" s="20"/>
      <c r="N195" s="20"/>
      <c r="O195" s="20"/>
      <c r="P195" s="20"/>
      <c r="Q195" s="19"/>
      <c r="R195" s="19"/>
      <c r="S195" s="19"/>
      <c r="T195" s="30"/>
      <c r="U195" s="30"/>
      <c r="V195" s="30"/>
      <c r="W195" s="30"/>
    </row>
    <row r="196" spans="1:23" x14ac:dyDescent="0.3">
      <c r="A196" s="20"/>
      <c r="B196" s="20"/>
      <c r="C196" s="20"/>
      <c r="D196" s="20"/>
      <c r="E196" s="20"/>
      <c r="F196" s="20"/>
      <c r="G196" s="20"/>
      <c r="H196" s="20"/>
      <c r="I196" s="20"/>
      <c r="J196" s="20"/>
      <c r="K196" s="20"/>
      <c r="L196" s="20"/>
      <c r="M196" s="20"/>
      <c r="N196" s="20"/>
      <c r="O196" s="20"/>
      <c r="P196" s="20"/>
      <c r="Q196" s="19"/>
      <c r="R196" s="19"/>
      <c r="S196" s="19"/>
      <c r="T196" s="30"/>
      <c r="U196" s="30"/>
      <c r="V196" s="30"/>
      <c r="W196" s="30"/>
    </row>
    <row r="197" spans="1:23" x14ac:dyDescent="0.3">
      <c r="A197" s="20"/>
      <c r="B197" s="20"/>
      <c r="C197" s="20"/>
      <c r="D197" s="20"/>
      <c r="E197" s="20"/>
      <c r="F197" s="20"/>
      <c r="G197" s="20"/>
      <c r="H197" s="20"/>
      <c r="I197" s="20"/>
      <c r="J197" s="20"/>
      <c r="K197" s="20"/>
      <c r="L197" s="20"/>
      <c r="M197" s="20"/>
      <c r="N197" s="20"/>
      <c r="O197" s="20"/>
      <c r="P197" s="20"/>
      <c r="Q197" s="19"/>
      <c r="R197" s="19"/>
      <c r="S197" s="19"/>
      <c r="T197" s="30"/>
      <c r="U197" s="30"/>
      <c r="V197" s="30"/>
      <c r="W197" s="30"/>
    </row>
    <row r="198" spans="1:23" x14ac:dyDescent="0.3">
      <c r="A198" s="20"/>
      <c r="B198" s="20"/>
      <c r="C198" s="20"/>
      <c r="D198" s="20"/>
      <c r="E198" s="20"/>
      <c r="F198" s="20"/>
      <c r="G198" s="20"/>
      <c r="H198" s="20"/>
      <c r="I198" s="20"/>
      <c r="J198" s="20"/>
      <c r="K198" s="20"/>
      <c r="L198" s="20"/>
      <c r="M198" s="20"/>
      <c r="N198" s="20"/>
      <c r="O198" s="20"/>
      <c r="P198" s="20"/>
      <c r="Q198" s="19"/>
      <c r="R198" s="19"/>
      <c r="S198" s="19"/>
      <c r="T198" s="30"/>
      <c r="U198" s="30"/>
      <c r="V198" s="30"/>
      <c r="W198" s="30"/>
    </row>
    <row r="199" spans="1:23" x14ac:dyDescent="0.3">
      <c r="A199" s="19"/>
      <c r="B199" s="19"/>
      <c r="C199" s="19"/>
      <c r="D199" s="19"/>
      <c r="E199" s="19"/>
      <c r="F199" s="19"/>
      <c r="G199" s="19"/>
      <c r="H199" s="19"/>
      <c r="I199" s="19"/>
      <c r="J199" s="19"/>
      <c r="K199" s="19"/>
      <c r="L199" s="19"/>
      <c r="M199" s="19"/>
      <c r="N199" s="19"/>
      <c r="O199" s="19"/>
      <c r="P199" s="19"/>
      <c r="Q199" s="19"/>
      <c r="R199" s="19"/>
      <c r="S199" s="19"/>
      <c r="T199" s="30"/>
      <c r="U199" s="30"/>
      <c r="V199" s="30"/>
      <c r="W199" s="30"/>
    </row>
    <row r="200" spans="1:23" x14ac:dyDescent="0.3">
      <c r="A200" s="19"/>
      <c r="B200" s="19"/>
      <c r="C200" s="19"/>
      <c r="D200" s="19"/>
      <c r="E200" s="19"/>
      <c r="F200" s="19"/>
      <c r="G200" s="19"/>
      <c r="H200" s="19"/>
      <c r="I200" s="19"/>
      <c r="J200" s="19"/>
      <c r="K200" s="19"/>
      <c r="L200" s="19"/>
      <c r="M200" s="19"/>
      <c r="N200" s="19"/>
      <c r="O200" s="19"/>
      <c r="P200" s="19"/>
      <c r="Q200" s="19"/>
      <c r="R200" s="19"/>
      <c r="S200" s="19"/>
      <c r="T200" s="30"/>
      <c r="U200" s="30"/>
      <c r="V200" s="30"/>
      <c r="W200" s="30"/>
    </row>
    <row r="201" spans="1:23" x14ac:dyDescent="0.3">
      <c r="A201" s="19"/>
      <c r="B201" s="19"/>
      <c r="C201" s="19"/>
      <c r="D201" s="19"/>
      <c r="E201" s="19"/>
      <c r="F201" s="19"/>
      <c r="G201" s="19"/>
      <c r="H201" s="19"/>
      <c r="I201" s="19"/>
      <c r="J201" s="19"/>
      <c r="K201" s="19"/>
      <c r="L201" s="19"/>
      <c r="M201" s="19"/>
      <c r="N201" s="19"/>
      <c r="O201" s="19"/>
      <c r="P201" s="19"/>
      <c r="Q201" s="19"/>
      <c r="R201" s="19"/>
      <c r="S201" s="19"/>
      <c r="T201" s="30"/>
      <c r="U201" s="30"/>
      <c r="V201" s="30"/>
      <c r="W201" s="30"/>
    </row>
    <row r="202" spans="1:23" x14ac:dyDescent="0.3">
      <c r="A202" s="19"/>
      <c r="B202" s="19"/>
      <c r="C202" s="19"/>
      <c r="D202" s="19"/>
      <c r="E202" s="19"/>
      <c r="F202" s="19"/>
      <c r="G202" s="19"/>
      <c r="H202" s="19"/>
      <c r="I202" s="19"/>
      <c r="J202" s="19"/>
      <c r="K202" s="19"/>
      <c r="L202" s="19"/>
      <c r="M202" s="19"/>
      <c r="N202" s="19"/>
      <c r="O202" s="19"/>
      <c r="P202" s="19"/>
      <c r="Q202" s="19"/>
      <c r="R202" s="19"/>
      <c r="S202" s="19"/>
      <c r="T202" s="30"/>
      <c r="U202" s="30"/>
      <c r="V202" s="30"/>
      <c r="W202" s="30"/>
    </row>
    <row r="203" spans="1:23" x14ac:dyDescent="0.3">
      <c r="A203" s="19"/>
      <c r="B203" s="19"/>
      <c r="C203" s="19"/>
      <c r="D203" s="19"/>
      <c r="E203" s="19"/>
      <c r="F203" s="19"/>
      <c r="G203" s="19"/>
      <c r="H203" s="19"/>
      <c r="I203" s="19"/>
      <c r="J203" s="19"/>
      <c r="K203" s="19"/>
      <c r="L203" s="19"/>
      <c r="M203" s="19"/>
      <c r="N203" s="19"/>
      <c r="O203" s="19"/>
      <c r="P203" s="19"/>
      <c r="Q203" s="19"/>
      <c r="R203" s="19"/>
      <c r="S203" s="19"/>
      <c r="T203" s="30"/>
      <c r="U203" s="30"/>
      <c r="V203" s="30"/>
      <c r="W203" s="30"/>
    </row>
    <row r="204" spans="1:23" x14ac:dyDescent="0.3">
      <c r="A204" s="19"/>
      <c r="B204" s="19"/>
      <c r="C204" s="19"/>
      <c r="D204" s="19"/>
      <c r="E204" s="19"/>
      <c r="F204" s="19"/>
      <c r="G204" s="19"/>
      <c r="H204" s="19"/>
      <c r="I204" s="19"/>
      <c r="J204" s="19"/>
      <c r="K204" s="19"/>
      <c r="L204" s="19"/>
      <c r="M204" s="19"/>
      <c r="N204" s="19"/>
      <c r="O204" s="19"/>
      <c r="P204" s="19"/>
      <c r="Q204" s="19"/>
      <c r="R204" s="19"/>
      <c r="S204" s="19"/>
      <c r="T204" s="30"/>
      <c r="U204" s="30"/>
      <c r="V204" s="30"/>
      <c r="W204" s="30"/>
    </row>
    <row r="205" spans="1:23" x14ac:dyDescent="0.3">
      <c r="A205" s="19"/>
      <c r="B205" s="19"/>
      <c r="C205" s="19"/>
      <c r="D205" s="19"/>
      <c r="E205" s="19"/>
      <c r="F205" s="19"/>
      <c r="G205" s="19"/>
      <c r="H205" s="19"/>
      <c r="I205" s="19"/>
      <c r="J205" s="19"/>
      <c r="K205" s="19"/>
      <c r="L205" s="19"/>
      <c r="M205" s="19"/>
      <c r="N205" s="19"/>
      <c r="O205" s="19"/>
      <c r="P205" s="19"/>
      <c r="Q205" s="19"/>
      <c r="R205" s="19"/>
      <c r="S205" s="19"/>
      <c r="T205" s="30"/>
      <c r="U205" s="30"/>
      <c r="V205" s="30"/>
      <c r="W205" s="30"/>
    </row>
    <row r="206" spans="1:23" x14ac:dyDescent="0.3">
      <c r="A206" s="19"/>
      <c r="B206" s="19"/>
      <c r="C206" s="19"/>
      <c r="D206" s="19"/>
      <c r="E206" s="19"/>
      <c r="F206" s="19"/>
      <c r="G206" s="19"/>
      <c r="H206" s="19"/>
      <c r="I206" s="19"/>
      <c r="J206" s="19"/>
      <c r="K206" s="19"/>
      <c r="L206" s="19"/>
      <c r="M206" s="19"/>
      <c r="N206" s="19"/>
      <c r="O206" s="19"/>
      <c r="P206" s="19"/>
      <c r="Q206" s="19"/>
      <c r="R206" s="19"/>
      <c r="S206" s="19"/>
      <c r="T206" s="30"/>
      <c r="U206" s="30"/>
      <c r="V206" s="30"/>
      <c r="W206" s="30"/>
    </row>
    <row r="207" spans="1:23" x14ac:dyDescent="0.3">
      <c r="A207" s="19"/>
      <c r="B207" s="19"/>
      <c r="C207" s="19"/>
      <c r="D207" s="19"/>
      <c r="E207" s="19"/>
      <c r="F207" s="19"/>
      <c r="G207" s="19"/>
      <c r="H207" s="19"/>
      <c r="I207" s="19"/>
      <c r="J207" s="19"/>
      <c r="K207" s="19"/>
      <c r="L207" s="19"/>
      <c r="M207" s="19"/>
      <c r="N207" s="19"/>
      <c r="O207" s="19"/>
      <c r="P207" s="19"/>
      <c r="Q207" s="19"/>
      <c r="R207" s="19"/>
      <c r="S207" s="19"/>
      <c r="T207" s="30"/>
      <c r="U207" s="30"/>
      <c r="V207" s="30"/>
      <c r="W207" s="30"/>
    </row>
    <row r="208" spans="1:23" x14ac:dyDescent="0.3">
      <c r="A208" s="19"/>
      <c r="B208" s="19"/>
      <c r="C208" s="19"/>
      <c r="D208" s="19"/>
      <c r="E208" s="19"/>
      <c r="F208" s="19"/>
      <c r="G208" s="19"/>
      <c r="H208" s="19"/>
      <c r="I208" s="19"/>
      <c r="J208" s="19"/>
      <c r="K208" s="19"/>
      <c r="L208" s="19"/>
      <c r="M208" s="19"/>
      <c r="N208" s="19"/>
      <c r="O208" s="19"/>
      <c r="P208" s="19"/>
      <c r="Q208" s="19"/>
      <c r="R208" s="19"/>
      <c r="S208" s="19"/>
      <c r="T208" s="30"/>
      <c r="U208" s="30"/>
      <c r="V208" s="30"/>
      <c r="W208" s="30"/>
    </row>
    <row r="209" spans="1:23" x14ac:dyDescent="0.3">
      <c r="A209" s="19"/>
      <c r="B209" s="19"/>
      <c r="C209" s="19"/>
      <c r="D209" s="19"/>
      <c r="E209" s="19"/>
      <c r="F209" s="19"/>
      <c r="G209" s="19"/>
      <c r="H209" s="19"/>
      <c r="I209" s="19"/>
      <c r="J209" s="19"/>
      <c r="K209" s="19"/>
      <c r="L209" s="19"/>
      <c r="M209" s="19"/>
      <c r="N209" s="19"/>
      <c r="O209" s="19"/>
      <c r="P209" s="19"/>
      <c r="Q209" s="19"/>
      <c r="R209" s="19"/>
      <c r="S209" s="19"/>
      <c r="T209" s="30"/>
      <c r="U209" s="30"/>
      <c r="V209" s="30"/>
      <c r="W209" s="30"/>
    </row>
    <row r="210" spans="1:23" x14ac:dyDescent="0.3">
      <c r="A210" s="19"/>
      <c r="B210" s="19"/>
      <c r="C210" s="19"/>
      <c r="D210" s="19"/>
      <c r="E210" s="19"/>
      <c r="F210" s="19"/>
      <c r="G210" s="19"/>
      <c r="H210" s="19"/>
      <c r="I210" s="19"/>
      <c r="J210" s="19"/>
      <c r="K210" s="19"/>
      <c r="L210" s="19"/>
      <c r="M210" s="19"/>
      <c r="N210" s="19"/>
      <c r="O210" s="19"/>
      <c r="P210" s="19"/>
      <c r="Q210" s="19"/>
      <c r="R210" s="19"/>
      <c r="S210" s="19"/>
      <c r="T210" s="30"/>
      <c r="U210" s="30"/>
      <c r="V210" s="30"/>
      <c r="W210" s="30"/>
    </row>
    <row r="211" spans="1:23" x14ac:dyDescent="0.3">
      <c r="A211" s="19"/>
      <c r="B211" s="19"/>
      <c r="C211" s="19"/>
      <c r="D211" s="19"/>
      <c r="E211" s="19"/>
      <c r="F211" s="19"/>
      <c r="G211" s="19"/>
      <c r="H211" s="19"/>
      <c r="I211" s="19"/>
      <c r="J211" s="19"/>
      <c r="K211" s="19"/>
      <c r="L211" s="19"/>
      <c r="M211" s="19"/>
      <c r="N211" s="19"/>
      <c r="O211" s="19"/>
      <c r="P211" s="19"/>
      <c r="Q211" s="19"/>
      <c r="R211" s="19"/>
      <c r="S211" s="19"/>
      <c r="T211" s="30"/>
      <c r="U211" s="30"/>
      <c r="V211" s="30"/>
      <c r="W211" s="30"/>
    </row>
    <row r="212" spans="1:23" x14ac:dyDescent="0.3">
      <c r="A212" s="19"/>
      <c r="B212" s="19"/>
      <c r="C212" s="19"/>
      <c r="D212" s="19"/>
      <c r="E212" s="19"/>
      <c r="F212" s="19"/>
      <c r="G212" s="19"/>
      <c r="H212" s="19"/>
      <c r="I212" s="19"/>
      <c r="J212" s="19"/>
      <c r="K212" s="19"/>
      <c r="L212" s="19"/>
      <c r="M212" s="19"/>
      <c r="N212" s="19"/>
      <c r="O212" s="19"/>
      <c r="P212" s="19"/>
      <c r="Q212" s="19"/>
      <c r="R212" s="19"/>
      <c r="S212" s="19"/>
    </row>
    <row r="213" spans="1:23" x14ac:dyDescent="0.3">
      <c r="A213" s="19"/>
      <c r="B213" s="19"/>
      <c r="C213" s="19"/>
      <c r="D213" s="19"/>
      <c r="E213" s="19"/>
      <c r="F213" s="19"/>
      <c r="G213" s="19"/>
      <c r="H213" s="19"/>
      <c r="I213" s="19"/>
      <c r="J213" s="19"/>
      <c r="K213" s="19"/>
      <c r="L213" s="19"/>
      <c r="M213" s="19"/>
      <c r="N213" s="19"/>
      <c r="O213" s="19"/>
      <c r="P213" s="19"/>
      <c r="Q213" s="19"/>
      <c r="R213" s="19"/>
      <c r="S213" s="19"/>
    </row>
    <row r="214" spans="1:23" x14ac:dyDescent="0.3">
      <c r="A214" s="19"/>
      <c r="B214" s="19"/>
      <c r="C214" s="19"/>
      <c r="D214" s="19"/>
      <c r="E214" s="19"/>
      <c r="F214" s="19"/>
      <c r="G214" s="19"/>
      <c r="H214" s="19"/>
      <c r="I214" s="19"/>
      <c r="J214" s="19"/>
      <c r="K214" s="19"/>
      <c r="L214" s="19"/>
      <c r="M214" s="19"/>
      <c r="N214" s="19"/>
      <c r="O214" s="19"/>
      <c r="P214" s="19"/>
      <c r="Q214" s="19"/>
      <c r="R214" s="19"/>
      <c r="S214" s="19"/>
    </row>
    <row r="215" spans="1:23" x14ac:dyDescent="0.3">
      <c r="A215" s="19"/>
      <c r="B215" s="19"/>
      <c r="C215" s="19"/>
      <c r="D215" s="19"/>
      <c r="E215" s="19"/>
      <c r="F215" s="19"/>
      <c r="G215" s="19"/>
      <c r="H215" s="19"/>
      <c r="I215" s="19"/>
      <c r="J215" s="19"/>
      <c r="K215" s="19"/>
      <c r="L215" s="19"/>
      <c r="M215" s="19"/>
      <c r="N215" s="19"/>
      <c r="O215" s="19"/>
      <c r="P215" s="19"/>
      <c r="Q215" s="19"/>
      <c r="R215" s="19"/>
      <c r="S215" s="19"/>
    </row>
    <row r="216" spans="1:23" x14ac:dyDescent="0.3">
      <c r="A216" s="19"/>
      <c r="B216" s="19"/>
      <c r="C216" s="19"/>
      <c r="D216" s="19"/>
      <c r="E216" s="19"/>
      <c r="F216" s="19"/>
      <c r="G216" s="19"/>
      <c r="H216" s="19"/>
      <c r="I216" s="19"/>
      <c r="J216" s="19"/>
      <c r="K216" s="19"/>
      <c r="L216" s="19"/>
      <c r="M216" s="19"/>
      <c r="N216" s="19"/>
      <c r="O216" s="19"/>
      <c r="P216" s="19"/>
      <c r="Q216" s="19"/>
      <c r="R216" s="19"/>
      <c r="S216" s="19"/>
    </row>
    <row r="217" spans="1:23" x14ac:dyDescent="0.3">
      <c r="A217" s="19"/>
      <c r="B217" s="19"/>
      <c r="C217" s="19"/>
      <c r="D217" s="19"/>
      <c r="E217" s="19"/>
      <c r="F217" s="19"/>
      <c r="G217" s="19"/>
      <c r="H217" s="19"/>
      <c r="I217" s="19"/>
      <c r="J217" s="19"/>
      <c r="K217" s="19"/>
      <c r="L217" s="19"/>
      <c r="M217" s="19"/>
      <c r="N217" s="19"/>
      <c r="O217" s="19"/>
      <c r="P217" s="19"/>
      <c r="Q217" s="19"/>
      <c r="R217" s="19"/>
      <c r="S217" s="19"/>
    </row>
    <row r="218" spans="1:23" x14ac:dyDescent="0.3">
      <c r="A218" s="19"/>
      <c r="B218" s="19"/>
      <c r="C218" s="19"/>
      <c r="D218" s="19"/>
      <c r="E218" s="19"/>
      <c r="F218" s="19"/>
      <c r="G218" s="19"/>
      <c r="H218" s="19"/>
      <c r="I218" s="19"/>
      <c r="J218" s="19"/>
      <c r="K218" s="19"/>
      <c r="L218" s="19"/>
      <c r="M218" s="19"/>
      <c r="N218" s="19"/>
      <c r="O218" s="19"/>
      <c r="P218" s="19"/>
      <c r="Q218" s="19"/>
      <c r="R218" s="19"/>
      <c r="S218" s="19"/>
    </row>
    <row r="219" spans="1:23" x14ac:dyDescent="0.3">
      <c r="A219" s="19"/>
      <c r="B219" s="19"/>
      <c r="C219" s="19"/>
      <c r="D219" s="19"/>
      <c r="E219" s="19"/>
      <c r="F219" s="19"/>
      <c r="G219" s="19"/>
      <c r="H219" s="19"/>
      <c r="I219" s="19"/>
      <c r="J219" s="19"/>
      <c r="K219" s="19"/>
      <c r="L219" s="19"/>
      <c r="M219" s="19"/>
      <c r="N219" s="19"/>
      <c r="O219" s="19"/>
      <c r="P219" s="19"/>
      <c r="Q219" s="19"/>
      <c r="R219" s="19"/>
      <c r="S219" s="19"/>
    </row>
    <row r="220" spans="1:23" x14ac:dyDescent="0.3">
      <c r="A220" s="19"/>
      <c r="B220" s="19"/>
      <c r="C220" s="19"/>
      <c r="D220" s="19"/>
      <c r="E220" s="19"/>
      <c r="F220" s="19"/>
      <c r="G220" s="19"/>
      <c r="H220" s="19"/>
      <c r="I220" s="19"/>
      <c r="J220" s="19"/>
      <c r="K220" s="19"/>
      <c r="L220" s="19"/>
      <c r="M220" s="19"/>
      <c r="N220" s="19"/>
      <c r="O220" s="19"/>
      <c r="P220" s="19"/>
      <c r="Q220" s="19"/>
      <c r="R220" s="19"/>
      <c r="S220" s="19"/>
    </row>
    <row r="221" spans="1:23" x14ac:dyDescent="0.3">
      <c r="A221" s="19"/>
      <c r="B221" s="19"/>
      <c r="C221" s="19"/>
      <c r="D221" s="19"/>
      <c r="E221" s="19"/>
      <c r="F221" s="19"/>
      <c r="G221" s="19"/>
      <c r="H221" s="19"/>
      <c r="I221" s="19"/>
      <c r="J221" s="19"/>
      <c r="K221" s="19"/>
      <c r="L221" s="19"/>
      <c r="M221" s="19"/>
      <c r="N221" s="19"/>
      <c r="O221" s="19"/>
      <c r="P221" s="19"/>
      <c r="Q221" s="19"/>
      <c r="R221" s="19"/>
      <c r="S221" s="19"/>
    </row>
    <row r="222" spans="1:23" x14ac:dyDescent="0.3">
      <c r="A222" s="19"/>
      <c r="B222" s="19"/>
      <c r="C222" s="19"/>
      <c r="D222" s="19"/>
      <c r="E222" s="19"/>
      <c r="F222" s="19"/>
      <c r="G222" s="19"/>
      <c r="H222" s="19"/>
      <c r="I222" s="19"/>
      <c r="J222" s="19"/>
      <c r="K222" s="19"/>
      <c r="L222" s="19"/>
      <c r="M222" s="19"/>
      <c r="N222" s="19"/>
      <c r="O222" s="19"/>
      <c r="P222" s="19"/>
      <c r="Q222" s="19"/>
      <c r="R222" s="19"/>
      <c r="S222" s="19"/>
    </row>
    <row r="223" spans="1:23" x14ac:dyDescent="0.3">
      <c r="A223" s="19"/>
      <c r="B223" s="19"/>
      <c r="C223" s="19"/>
      <c r="D223" s="19"/>
      <c r="E223" s="19"/>
      <c r="F223" s="19"/>
      <c r="G223" s="19"/>
      <c r="H223" s="19"/>
      <c r="I223" s="19"/>
      <c r="J223" s="19"/>
      <c r="K223" s="19"/>
      <c r="L223" s="19"/>
      <c r="M223" s="19"/>
      <c r="N223" s="19"/>
      <c r="O223" s="19"/>
      <c r="P223" s="19"/>
      <c r="Q223" s="19"/>
      <c r="R223" s="19"/>
      <c r="S223" s="19"/>
    </row>
    <row r="224" spans="1:23" x14ac:dyDescent="0.3">
      <c r="A224" s="19"/>
      <c r="B224" s="19"/>
      <c r="C224" s="19"/>
      <c r="D224" s="19"/>
      <c r="E224" s="19"/>
      <c r="F224" s="19"/>
      <c r="G224" s="19"/>
      <c r="H224" s="19"/>
      <c r="I224" s="19"/>
      <c r="J224" s="19"/>
      <c r="K224" s="19"/>
      <c r="L224" s="19"/>
      <c r="M224" s="19"/>
      <c r="N224" s="19"/>
      <c r="O224" s="19"/>
      <c r="P224" s="19"/>
      <c r="Q224" s="19"/>
      <c r="R224" s="19"/>
      <c r="S224" s="19"/>
    </row>
    <row r="225" spans="1:19" x14ac:dyDescent="0.3">
      <c r="A225" s="19"/>
      <c r="B225" s="19"/>
      <c r="C225" s="19"/>
      <c r="D225" s="19"/>
      <c r="E225" s="19"/>
      <c r="F225" s="19"/>
      <c r="G225" s="19"/>
      <c r="H225" s="19"/>
      <c r="I225" s="19"/>
      <c r="J225" s="19"/>
      <c r="K225" s="19"/>
      <c r="L225" s="19"/>
      <c r="M225" s="19"/>
      <c r="N225" s="19"/>
      <c r="O225" s="19"/>
      <c r="P225" s="19"/>
      <c r="Q225" s="19"/>
      <c r="R225" s="19"/>
      <c r="S225" s="19"/>
    </row>
    <row r="226" spans="1:19" x14ac:dyDescent="0.3">
      <c r="A226" s="19"/>
      <c r="B226" s="19"/>
      <c r="C226" s="19"/>
      <c r="D226" s="19"/>
      <c r="E226" s="19"/>
      <c r="F226" s="19"/>
      <c r="G226" s="19"/>
      <c r="H226" s="19"/>
      <c r="I226" s="19"/>
      <c r="J226" s="19"/>
      <c r="K226" s="19"/>
      <c r="L226" s="19"/>
      <c r="M226" s="19"/>
      <c r="N226" s="19"/>
      <c r="O226" s="19"/>
      <c r="P226" s="19"/>
      <c r="Q226" s="19"/>
      <c r="R226" s="19"/>
      <c r="S226" s="19"/>
    </row>
    <row r="227" spans="1:19" x14ac:dyDescent="0.3">
      <c r="A227" s="19"/>
      <c r="B227" s="19"/>
      <c r="C227" s="19"/>
      <c r="D227" s="19"/>
      <c r="E227" s="19"/>
      <c r="F227" s="19"/>
      <c r="G227" s="19"/>
      <c r="H227" s="19"/>
      <c r="I227" s="19"/>
      <c r="J227" s="19"/>
      <c r="K227" s="19"/>
      <c r="L227" s="19"/>
      <c r="M227" s="19"/>
      <c r="N227" s="19"/>
      <c r="O227" s="19"/>
      <c r="P227" s="19"/>
      <c r="Q227" s="19"/>
      <c r="R227" s="19"/>
      <c r="S227" s="19"/>
    </row>
    <row r="228" spans="1:19" x14ac:dyDescent="0.3">
      <c r="A228" s="19"/>
      <c r="B228" s="19"/>
      <c r="C228" s="19"/>
      <c r="D228" s="19"/>
      <c r="E228" s="19"/>
      <c r="F228" s="19"/>
      <c r="G228" s="19"/>
      <c r="H228" s="19"/>
      <c r="I228" s="19"/>
      <c r="J228" s="19"/>
      <c r="K228" s="19"/>
      <c r="L228" s="19"/>
      <c r="M228" s="19"/>
      <c r="N228" s="19"/>
      <c r="O228" s="19"/>
      <c r="P228" s="19"/>
      <c r="Q228" s="19"/>
      <c r="R228" s="19"/>
      <c r="S228" s="19"/>
    </row>
    <row r="229" spans="1:19" x14ac:dyDescent="0.3">
      <c r="A229" s="19"/>
      <c r="B229" s="19"/>
      <c r="C229" s="19"/>
      <c r="D229" s="19"/>
      <c r="E229" s="19"/>
      <c r="F229" s="19"/>
      <c r="G229" s="19"/>
      <c r="H229" s="19"/>
      <c r="I229" s="19"/>
      <c r="J229" s="19"/>
      <c r="K229" s="19"/>
      <c r="L229" s="19"/>
      <c r="M229" s="19"/>
      <c r="N229" s="19"/>
      <c r="O229" s="19"/>
      <c r="P229" s="19"/>
      <c r="Q229" s="19"/>
      <c r="R229" s="19"/>
      <c r="S229" s="19"/>
    </row>
    <row r="230" spans="1:19" x14ac:dyDescent="0.3">
      <c r="A230" s="19"/>
      <c r="B230" s="19"/>
      <c r="C230" s="19"/>
      <c r="D230" s="19"/>
      <c r="E230" s="19"/>
      <c r="F230" s="19"/>
      <c r="G230" s="19"/>
      <c r="H230" s="19"/>
      <c r="I230" s="19"/>
      <c r="J230" s="19"/>
      <c r="K230" s="19"/>
      <c r="L230" s="19"/>
      <c r="M230" s="19"/>
      <c r="N230" s="19"/>
      <c r="O230" s="19"/>
      <c r="P230" s="19"/>
      <c r="Q230" s="19"/>
      <c r="R230" s="19"/>
      <c r="S230" s="19"/>
    </row>
    <row r="231" spans="1:19" x14ac:dyDescent="0.3">
      <c r="A231" s="19"/>
      <c r="B231" s="19"/>
      <c r="C231" s="19"/>
      <c r="D231" s="19"/>
      <c r="E231" s="19"/>
      <c r="F231" s="19"/>
      <c r="G231" s="19"/>
      <c r="H231" s="19"/>
      <c r="I231" s="19"/>
      <c r="J231" s="19"/>
      <c r="K231" s="19"/>
      <c r="L231" s="19"/>
      <c r="M231" s="19"/>
      <c r="N231" s="19"/>
      <c r="O231" s="19"/>
      <c r="P231" s="19"/>
      <c r="Q231" s="19"/>
      <c r="R231" s="19"/>
      <c r="S231" s="19"/>
    </row>
    <row r="232" spans="1:19" x14ac:dyDescent="0.3">
      <c r="A232" s="19"/>
      <c r="B232" s="19"/>
      <c r="C232" s="19"/>
      <c r="D232" s="19"/>
      <c r="E232" s="19"/>
      <c r="F232" s="19"/>
      <c r="G232" s="19"/>
      <c r="H232" s="19"/>
      <c r="I232" s="19"/>
      <c r="J232" s="19"/>
      <c r="K232" s="19"/>
      <c r="L232" s="19"/>
      <c r="M232" s="19"/>
      <c r="N232" s="19"/>
      <c r="O232" s="19"/>
      <c r="P232" s="19"/>
      <c r="Q232" s="19"/>
      <c r="R232" s="19"/>
      <c r="S232" s="19"/>
    </row>
    <row r="233" spans="1:19" x14ac:dyDescent="0.3">
      <c r="A233" s="19"/>
      <c r="B233" s="19"/>
      <c r="C233" s="19"/>
      <c r="D233" s="19"/>
      <c r="E233" s="19"/>
      <c r="F233" s="19"/>
      <c r="G233" s="19"/>
      <c r="H233" s="19"/>
      <c r="I233" s="19"/>
      <c r="J233" s="19"/>
      <c r="K233" s="19"/>
      <c r="L233" s="19"/>
      <c r="M233" s="19"/>
      <c r="N233" s="19"/>
      <c r="O233" s="19"/>
      <c r="P233" s="19"/>
      <c r="Q233" s="19"/>
      <c r="R233" s="19"/>
      <c r="S233" s="19"/>
    </row>
    <row r="234" spans="1:19" x14ac:dyDescent="0.3">
      <c r="A234" s="19"/>
      <c r="B234" s="19"/>
      <c r="C234" s="19"/>
      <c r="D234" s="19"/>
      <c r="E234" s="19"/>
      <c r="F234" s="19"/>
      <c r="G234" s="19"/>
      <c r="H234" s="19"/>
      <c r="I234" s="19"/>
      <c r="J234" s="19"/>
      <c r="K234" s="19"/>
      <c r="L234" s="19"/>
      <c r="M234" s="19"/>
      <c r="N234" s="19"/>
      <c r="O234" s="19"/>
      <c r="P234" s="19"/>
      <c r="Q234" s="19"/>
      <c r="R234" s="19"/>
      <c r="S234" s="19"/>
    </row>
    <row r="235" spans="1:19" x14ac:dyDescent="0.3">
      <c r="A235" s="19"/>
      <c r="B235" s="19"/>
      <c r="C235" s="19"/>
      <c r="D235" s="19"/>
      <c r="E235" s="19"/>
      <c r="F235" s="19"/>
      <c r="G235" s="19"/>
      <c r="H235" s="19"/>
      <c r="I235" s="19"/>
      <c r="J235" s="19"/>
      <c r="K235" s="19"/>
      <c r="L235" s="19"/>
      <c r="M235" s="19"/>
      <c r="N235" s="19"/>
      <c r="O235" s="19"/>
      <c r="P235" s="19"/>
      <c r="Q235" s="19"/>
      <c r="R235" s="19"/>
      <c r="S235" s="19"/>
    </row>
    <row r="236" spans="1:19" x14ac:dyDescent="0.3">
      <c r="A236" s="19"/>
      <c r="B236" s="19"/>
      <c r="C236" s="19"/>
      <c r="D236" s="19"/>
      <c r="E236" s="19"/>
      <c r="F236" s="19"/>
      <c r="G236" s="19"/>
      <c r="H236" s="19"/>
      <c r="I236" s="19"/>
      <c r="J236" s="19"/>
      <c r="K236" s="19"/>
      <c r="L236" s="19"/>
      <c r="M236" s="19"/>
      <c r="N236" s="19"/>
      <c r="O236" s="19"/>
      <c r="P236" s="19"/>
      <c r="Q236" s="19"/>
      <c r="R236" s="19"/>
      <c r="S236" s="19"/>
    </row>
    <row r="237" spans="1:19" x14ac:dyDescent="0.3">
      <c r="A237" s="19"/>
      <c r="B237" s="19"/>
      <c r="C237" s="19"/>
      <c r="D237" s="19"/>
      <c r="E237" s="19"/>
      <c r="F237" s="19"/>
      <c r="G237" s="19"/>
      <c r="H237" s="19"/>
      <c r="I237" s="19"/>
      <c r="J237" s="19"/>
      <c r="K237" s="19"/>
      <c r="L237" s="19"/>
      <c r="M237" s="19"/>
      <c r="N237" s="19"/>
      <c r="O237" s="19"/>
      <c r="P237" s="19"/>
      <c r="Q237" s="19"/>
      <c r="R237" s="19"/>
      <c r="S237" s="19"/>
    </row>
    <row r="238" spans="1:19" x14ac:dyDescent="0.3">
      <c r="A238" s="19"/>
      <c r="B238" s="19"/>
      <c r="C238" s="19"/>
      <c r="D238" s="19"/>
      <c r="E238" s="19"/>
      <c r="F238" s="19"/>
      <c r="G238" s="19"/>
      <c r="H238" s="19"/>
      <c r="I238" s="19"/>
      <c r="J238" s="19"/>
      <c r="K238" s="19"/>
      <c r="L238" s="19"/>
      <c r="M238" s="19"/>
      <c r="N238" s="19"/>
      <c r="O238" s="19"/>
      <c r="P238" s="19"/>
      <c r="Q238" s="19"/>
      <c r="R238" s="19"/>
      <c r="S238" s="19"/>
    </row>
    <row r="239" spans="1:19" x14ac:dyDescent="0.3">
      <c r="A239" s="19"/>
      <c r="B239" s="19"/>
      <c r="C239" s="19"/>
      <c r="D239" s="19"/>
      <c r="E239" s="19"/>
      <c r="F239" s="19"/>
      <c r="G239" s="19"/>
      <c r="H239" s="19"/>
      <c r="I239" s="19"/>
      <c r="J239" s="19"/>
      <c r="K239" s="19"/>
      <c r="L239" s="19"/>
      <c r="M239" s="19"/>
      <c r="N239" s="19"/>
      <c r="O239" s="19"/>
      <c r="P239" s="19"/>
      <c r="Q239" s="19"/>
      <c r="R239" s="19"/>
      <c r="S239" s="19"/>
    </row>
    <row r="240" spans="1:19" x14ac:dyDescent="0.3">
      <c r="A240" s="19"/>
      <c r="B240" s="19"/>
      <c r="C240" s="19"/>
      <c r="D240" s="19"/>
      <c r="E240" s="19"/>
      <c r="F240" s="19"/>
      <c r="G240" s="19"/>
      <c r="H240" s="19"/>
      <c r="I240" s="19"/>
      <c r="J240" s="19"/>
      <c r="K240" s="19"/>
      <c r="L240" s="19"/>
      <c r="M240" s="19"/>
      <c r="N240" s="19"/>
      <c r="O240" s="19"/>
      <c r="P240" s="19"/>
      <c r="Q240" s="19"/>
      <c r="R240" s="19"/>
      <c r="S240" s="19"/>
    </row>
    <row r="241" spans="1:19" x14ac:dyDescent="0.3">
      <c r="A241" s="19"/>
      <c r="B241" s="19"/>
      <c r="C241" s="19"/>
      <c r="D241" s="19"/>
      <c r="E241" s="19"/>
      <c r="F241" s="19"/>
      <c r="G241" s="19"/>
      <c r="H241" s="19"/>
      <c r="I241" s="19"/>
      <c r="J241" s="19"/>
      <c r="K241" s="19"/>
      <c r="L241" s="19"/>
      <c r="M241" s="19"/>
      <c r="N241" s="19"/>
      <c r="O241" s="19"/>
      <c r="P241" s="19"/>
      <c r="Q241" s="19"/>
      <c r="R241" s="19"/>
      <c r="S241" s="19"/>
    </row>
    <row r="242" spans="1:19" x14ac:dyDescent="0.3">
      <c r="A242" s="19"/>
      <c r="B242" s="19"/>
      <c r="C242" s="19"/>
      <c r="D242" s="19"/>
      <c r="E242" s="19"/>
      <c r="F242" s="19"/>
      <c r="G242" s="19"/>
      <c r="H242" s="19"/>
      <c r="I242" s="19"/>
      <c r="J242" s="19"/>
      <c r="K242" s="19"/>
      <c r="L242" s="19"/>
      <c r="M242" s="19"/>
      <c r="N242" s="19"/>
      <c r="O242" s="19"/>
      <c r="P242" s="19"/>
      <c r="Q242" s="19"/>
      <c r="R242" s="19"/>
      <c r="S242" s="19"/>
    </row>
    <row r="243" spans="1:19" x14ac:dyDescent="0.3">
      <c r="A243" s="19"/>
      <c r="B243" s="19"/>
      <c r="C243" s="19"/>
      <c r="D243" s="19"/>
      <c r="E243" s="19"/>
      <c r="F243" s="19"/>
      <c r="G243" s="19"/>
      <c r="H243" s="19"/>
      <c r="I243" s="19"/>
      <c r="J243" s="19"/>
      <c r="K243" s="19"/>
      <c r="L243" s="19"/>
      <c r="M243" s="19"/>
      <c r="N243" s="19"/>
      <c r="O243" s="19"/>
      <c r="P243" s="19"/>
      <c r="Q243" s="19"/>
      <c r="R243" s="19"/>
      <c r="S243" s="19"/>
    </row>
    <row r="244" spans="1:19" x14ac:dyDescent="0.3">
      <c r="A244" s="19"/>
      <c r="B244" s="19"/>
      <c r="C244" s="19"/>
      <c r="D244" s="19"/>
      <c r="E244" s="19"/>
      <c r="F244" s="19"/>
      <c r="G244" s="19"/>
      <c r="H244" s="19"/>
      <c r="I244" s="19"/>
      <c r="J244" s="19"/>
      <c r="K244" s="19"/>
      <c r="L244" s="19"/>
      <c r="M244" s="19"/>
      <c r="N244" s="19"/>
      <c r="O244" s="19"/>
      <c r="P244" s="19"/>
      <c r="Q244" s="19"/>
      <c r="R244" s="19"/>
      <c r="S244" s="19"/>
    </row>
    <row r="245" spans="1:19" x14ac:dyDescent="0.3">
      <c r="A245" s="19"/>
      <c r="B245" s="19"/>
      <c r="C245" s="19"/>
      <c r="D245" s="19"/>
      <c r="E245" s="19"/>
      <c r="F245" s="19"/>
      <c r="G245" s="19"/>
      <c r="H245" s="19"/>
      <c r="I245" s="19"/>
      <c r="J245" s="19"/>
      <c r="K245" s="19"/>
      <c r="L245" s="19"/>
      <c r="M245" s="19"/>
      <c r="N245" s="19"/>
      <c r="O245" s="19"/>
      <c r="P245" s="19"/>
      <c r="Q245" s="19"/>
      <c r="R245" s="19"/>
      <c r="S245" s="19"/>
    </row>
    <row r="246" spans="1:19" x14ac:dyDescent="0.3">
      <c r="A246" s="19"/>
      <c r="B246" s="19"/>
      <c r="C246" s="19"/>
      <c r="D246" s="19"/>
      <c r="E246" s="19"/>
      <c r="F246" s="19"/>
      <c r="G246" s="19"/>
      <c r="H246" s="19"/>
      <c r="I246" s="19"/>
      <c r="J246" s="19"/>
      <c r="K246" s="19"/>
      <c r="L246" s="19"/>
      <c r="M246" s="19"/>
      <c r="N246" s="19"/>
      <c r="O246" s="19"/>
      <c r="P246" s="19"/>
      <c r="Q246" s="19"/>
      <c r="R246" s="19"/>
      <c r="S246" s="19"/>
    </row>
    <row r="247" spans="1:19" x14ac:dyDescent="0.3">
      <c r="A247" s="19"/>
      <c r="B247" s="19"/>
      <c r="C247" s="19"/>
      <c r="D247" s="19"/>
      <c r="E247" s="19"/>
      <c r="F247" s="19"/>
      <c r="G247" s="19"/>
      <c r="H247" s="19"/>
      <c r="I247" s="19"/>
      <c r="J247" s="19"/>
      <c r="K247" s="19"/>
      <c r="L247" s="19"/>
      <c r="M247" s="19"/>
      <c r="N247" s="19"/>
      <c r="O247" s="19"/>
      <c r="P247" s="19"/>
      <c r="Q247" s="19"/>
      <c r="R247" s="19"/>
      <c r="S247" s="19"/>
    </row>
    <row r="248" spans="1:19" x14ac:dyDescent="0.3">
      <c r="A248" s="19"/>
      <c r="B248" s="19"/>
      <c r="C248" s="19"/>
      <c r="D248" s="19"/>
      <c r="E248" s="19"/>
      <c r="F248" s="19"/>
      <c r="G248" s="19"/>
      <c r="H248" s="19"/>
      <c r="I248" s="19"/>
      <c r="J248" s="19"/>
      <c r="K248" s="19"/>
      <c r="L248" s="19"/>
      <c r="M248" s="19"/>
      <c r="N248" s="19"/>
      <c r="O248" s="19"/>
      <c r="P248" s="19"/>
      <c r="Q248" s="19"/>
      <c r="R248" s="19"/>
      <c r="S248" s="19"/>
    </row>
    <row r="249" spans="1:19" x14ac:dyDescent="0.3">
      <c r="A249" s="19"/>
      <c r="B249" s="19"/>
      <c r="C249" s="19"/>
      <c r="D249" s="19"/>
      <c r="E249" s="19"/>
      <c r="F249" s="19"/>
      <c r="G249" s="19"/>
      <c r="H249" s="19"/>
      <c r="I249" s="19"/>
      <c r="J249" s="19"/>
      <c r="K249" s="19"/>
      <c r="L249" s="19"/>
      <c r="M249" s="19"/>
      <c r="N249" s="19"/>
      <c r="O249" s="19"/>
      <c r="P249" s="19"/>
      <c r="Q249" s="19"/>
      <c r="R249" s="19"/>
      <c r="S249" s="19"/>
    </row>
    <row r="250" spans="1:19" x14ac:dyDescent="0.3">
      <c r="A250" s="19"/>
      <c r="B250" s="19"/>
      <c r="C250" s="19"/>
      <c r="D250" s="19"/>
      <c r="E250" s="19"/>
      <c r="F250" s="19"/>
      <c r="G250" s="19"/>
      <c r="H250" s="19"/>
      <c r="I250" s="19"/>
      <c r="J250" s="19"/>
      <c r="K250" s="19"/>
      <c r="L250" s="19"/>
      <c r="M250" s="19"/>
      <c r="N250" s="19"/>
      <c r="O250" s="19"/>
      <c r="P250" s="19"/>
      <c r="Q250" s="19"/>
      <c r="R250" s="19"/>
      <c r="S250" s="19"/>
    </row>
    <row r="251" spans="1:19" x14ac:dyDescent="0.3">
      <c r="A251" s="19"/>
      <c r="B251" s="19"/>
      <c r="C251" s="19"/>
      <c r="D251" s="19"/>
      <c r="E251" s="19"/>
      <c r="F251" s="19"/>
      <c r="G251" s="19"/>
      <c r="H251" s="19"/>
      <c r="I251" s="19"/>
      <c r="J251" s="19"/>
      <c r="K251" s="19"/>
      <c r="L251" s="19"/>
      <c r="M251" s="19"/>
      <c r="N251" s="19"/>
      <c r="O251" s="19"/>
      <c r="P251" s="19"/>
      <c r="Q251" s="19"/>
      <c r="R251" s="19"/>
      <c r="S251" s="19"/>
    </row>
    <row r="252" spans="1:19" x14ac:dyDescent="0.3">
      <c r="A252" s="19"/>
      <c r="B252" s="19"/>
      <c r="C252" s="19"/>
      <c r="D252" s="19"/>
      <c r="E252" s="19"/>
      <c r="F252" s="19"/>
      <c r="G252" s="19"/>
      <c r="H252" s="19"/>
      <c r="I252" s="19"/>
      <c r="J252" s="19"/>
      <c r="K252" s="19"/>
      <c r="L252" s="19"/>
      <c r="M252" s="19"/>
      <c r="N252" s="19"/>
      <c r="O252" s="19"/>
      <c r="P252" s="19"/>
      <c r="Q252" s="19"/>
      <c r="R252" s="19"/>
      <c r="S252" s="19"/>
    </row>
    <row r="253" spans="1:19" x14ac:dyDescent="0.3">
      <c r="A253" s="19"/>
      <c r="B253" s="19"/>
      <c r="C253" s="19"/>
      <c r="D253" s="19"/>
      <c r="E253" s="19"/>
      <c r="F253" s="19"/>
      <c r="G253" s="19"/>
      <c r="H253" s="19"/>
      <c r="I253" s="19"/>
      <c r="J253" s="19"/>
      <c r="K253" s="19"/>
      <c r="L253" s="19"/>
      <c r="M253" s="19"/>
      <c r="N253" s="19"/>
      <c r="O253" s="19"/>
      <c r="P253" s="19"/>
      <c r="Q253" s="19"/>
      <c r="R253" s="19"/>
      <c r="S253" s="19"/>
    </row>
    <row r="254" spans="1:19" x14ac:dyDescent="0.3">
      <c r="A254" s="19"/>
      <c r="B254" s="19"/>
      <c r="C254" s="19"/>
      <c r="D254" s="19"/>
      <c r="E254" s="19"/>
      <c r="F254" s="19"/>
      <c r="G254" s="19"/>
      <c r="H254" s="19"/>
      <c r="I254" s="19"/>
      <c r="J254" s="19"/>
      <c r="K254" s="19"/>
      <c r="L254" s="19"/>
      <c r="M254" s="19"/>
      <c r="N254" s="19"/>
      <c r="O254" s="19"/>
      <c r="P254" s="19"/>
      <c r="Q254" s="19"/>
      <c r="R254" s="19"/>
      <c r="S254" s="19"/>
    </row>
    <row r="255" spans="1:19" x14ac:dyDescent="0.3">
      <c r="A255" s="19"/>
      <c r="B255" s="19"/>
      <c r="C255" s="19"/>
      <c r="D255" s="19"/>
      <c r="E255" s="19"/>
      <c r="F255" s="19"/>
      <c r="G255" s="19"/>
      <c r="H255" s="19"/>
      <c r="I255" s="19"/>
      <c r="J255" s="19"/>
      <c r="K255" s="19"/>
      <c r="L255" s="19"/>
      <c r="M255" s="19"/>
      <c r="N255" s="19"/>
      <c r="O255" s="19"/>
      <c r="P255" s="19"/>
      <c r="Q255" s="19"/>
      <c r="R255" s="19"/>
      <c r="S255" s="19"/>
    </row>
    <row r="256" spans="1:19" x14ac:dyDescent="0.3">
      <c r="A256" s="19"/>
      <c r="B256" s="19"/>
      <c r="C256" s="19"/>
      <c r="D256" s="19"/>
      <c r="E256" s="19"/>
      <c r="F256" s="19"/>
      <c r="G256" s="19"/>
      <c r="H256" s="19"/>
      <c r="I256" s="19"/>
      <c r="J256" s="19"/>
      <c r="K256" s="19"/>
      <c r="L256" s="19"/>
      <c r="M256" s="19"/>
      <c r="N256" s="19"/>
      <c r="O256" s="19"/>
      <c r="P256" s="19"/>
      <c r="Q256" s="19"/>
      <c r="R256" s="19"/>
      <c r="S256" s="19"/>
    </row>
    <row r="257" spans="1:19" x14ac:dyDescent="0.3">
      <c r="A257" s="19"/>
      <c r="B257" s="19"/>
      <c r="C257" s="19"/>
      <c r="D257" s="19"/>
      <c r="E257" s="19"/>
      <c r="F257" s="19"/>
      <c r="G257" s="19"/>
      <c r="H257" s="19"/>
      <c r="I257" s="19"/>
      <c r="J257" s="19"/>
      <c r="K257" s="19"/>
      <c r="L257" s="19"/>
      <c r="M257" s="19"/>
      <c r="N257" s="19"/>
      <c r="O257" s="19"/>
      <c r="P257" s="19"/>
      <c r="Q257" s="19"/>
      <c r="R257" s="19"/>
      <c r="S257" s="19"/>
    </row>
    <row r="258" spans="1:19" x14ac:dyDescent="0.3">
      <c r="A258" s="19"/>
      <c r="B258" s="19"/>
      <c r="C258" s="19"/>
      <c r="D258" s="19"/>
      <c r="E258" s="19"/>
      <c r="F258" s="19"/>
      <c r="G258" s="19"/>
      <c r="H258" s="19"/>
      <c r="I258" s="19"/>
      <c r="J258" s="19"/>
      <c r="K258" s="19"/>
      <c r="L258" s="19"/>
      <c r="M258" s="19"/>
      <c r="N258" s="19"/>
      <c r="O258" s="19"/>
      <c r="P258" s="19"/>
      <c r="Q258" s="19"/>
      <c r="R258" s="19"/>
      <c r="S258" s="19"/>
    </row>
    <row r="259" spans="1:19" x14ac:dyDescent="0.3">
      <c r="A259" s="19"/>
      <c r="B259" s="19"/>
      <c r="C259" s="19"/>
      <c r="D259" s="19"/>
      <c r="E259" s="19"/>
      <c r="F259" s="19"/>
      <c r="G259" s="19"/>
      <c r="H259" s="19"/>
      <c r="I259" s="19"/>
      <c r="J259" s="19"/>
      <c r="K259" s="19"/>
      <c r="L259" s="19"/>
      <c r="M259" s="19"/>
      <c r="N259" s="19"/>
      <c r="O259" s="19"/>
      <c r="P259" s="19"/>
      <c r="Q259" s="19"/>
      <c r="R259" s="19"/>
      <c r="S259" s="19"/>
    </row>
    <row r="260" spans="1:19" x14ac:dyDescent="0.3">
      <c r="A260" s="19"/>
      <c r="B260" s="19"/>
      <c r="C260" s="19"/>
      <c r="D260" s="19"/>
      <c r="E260" s="19"/>
      <c r="F260" s="19"/>
      <c r="G260" s="19"/>
      <c r="H260" s="19"/>
      <c r="I260" s="19"/>
      <c r="J260" s="19"/>
      <c r="K260" s="19"/>
      <c r="L260" s="19"/>
      <c r="M260" s="19"/>
      <c r="N260" s="19"/>
      <c r="O260" s="19"/>
      <c r="P260" s="19"/>
      <c r="Q260" s="19"/>
      <c r="R260" s="19"/>
      <c r="S260" s="19"/>
    </row>
    <row r="261" spans="1:19" x14ac:dyDescent="0.3">
      <c r="A261" s="19"/>
      <c r="B261" s="19"/>
      <c r="C261" s="19"/>
      <c r="D261" s="19"/>
      <c r="E261" s="19"/>
      <c r="F261" s="19"/>
      <c r="G261" s="19"/>
      <c r="H261" s="19"/>
      <c r="I261" s="19"/>
      <c r="J261" s="19"/>
      <c r="K261" s="19"/>
      <c r="L261" s="19"/>
      <c r="M261" s="19"/>
      <c r="N261" s="19"/>
      <c r="O261" s="19"/>
      <c r="P261" s="19"/>
      <c r="Q261" s="19"/>
      <c r="R261" s="19"/>
      <c r="S261" s="19"/>
    </row>
    <row r="262" spans="1:19" x14ac:dyDescent="0.3">
      <c r="A262" s="19"/>
      <c r="B262" s="19"/>
      <c r="C262" s="19"/>
      <c r="D262" s="19"/>
      <c r="E262" s="19"/>
      <c r="F262" s="19"/>
      <c r="G262" s="19"/>
      <c r="H262" s="19"/>
      <c r="I262" s="19"/>
      <c r="J262" s="19"/>
      <c r="K262" s="19"/>
      <c r="L262" s="19"/>
      <c r="M262" s="19"/>
      <c r="N262" s="19"/>
      <c r="O262" s="19"/>
      <c r="P262" s="19"/>
      <c r="Q262" s="19"/>
      <c r="R262" s="19"/>
      <c r="S262" s="19"/>
    </row>
    <row r="263" spans="1:19" x14ac:dyDescent="0.3">
      <c r="A263" s="19"/>
      <c r="B263" s="19"/>
      <c r="C263" s="19"/>
      <c r="D263" s="19"/>
      <c r="E263" s="19"/>
      <c r="F263" s="19"/>
      <c r="G263" s="19"/>
      <c r="H263" s="19"/>
      <c r="I263" s="19"/>
      <c r="J263" s="19"/>
      <c r="K263" s="19"/>
      <c r="L263" s="19"/>
      <c r="M263" s="19"/>
      <c r="N263" s="19"/>
      <c r="O263" s="19"/>
      <c r="P263" s="19"/>
      <c r="Q263" s="19"/>
      <c r="R263" s="19"/>
      <c r="S263" s="19"/>
    </row>
    <row r="264" spans="1:19" x14ac:dyDescent="0.3">
      <c r="A264" s="19"/>
      <c r="B264" s="19"/>
      <c r="C264" s="19"/>
      <c r="D264" s="19"/>
      <c r="E264" s="19"/>
      <c r="F264" s="19"/>
      <c r="G264" s="19"/>
      <c r="H264" s="19"/>
      <c r="I264" s="19"/>
      <c r="J264" s="19"/>
      <c r="K264" s="19"/>
      <c r="L264" s="19"/>
      <c r="M264" s="19"/>
      <c r="N264" s="19"/>
      <c r="O264" s="19"/>
      <c r="P264" s="19"/>
      <c r="Q264" s="19"/>
      <c r="R264" s="19"/>
      <c r="S264" s="19"/>
    </row>
    <row r="265" spans="1:19" x14ac:dyDescent="0.3">
      <c r="A265" s="19"/>
      <c r="B265" s="19"/>
      <c r="C265" s="19"/>
      <c r="D265" s="19"/>
      <c r="E265" s="19"/>
      <c r="F265" s="19"/>
      <c r="G265" s="19"/>
      <c r="H265" s="19"/>
      <c r="I265" s="19"/>
      <c r="J265" s="19"/>
      <c r="K265" s="19"/>
      <c r="L265" s="19"/>
      <c r="M265" s="19"/>
      <c r="N265" s="19"/>
      <c r="O265" s="19"/>
      <c r="P265" s="19"/>
      <c r="Q265" s="19"/>
      <c r="R265" s="19"/>
      <c r="S265" s="19"/>
    </row>
    <row r="266" spans="1:19" x14ac:dyDescent="0.3">
      <c r="A266" s="19"/>
      <c r="B266" s="19"/>
      <c r="C266" s="19"/>
      <c r="D266" s="19"/>
      <c r="E266" s="19"/>
      <c r="F266" s="19"/>
      <c r="G266" s="19"/>
      <c r="H266" s="19"/>
      <c r="I266" s="19"/>
      <c r="J266" s="19"/>
      <c r="K266" s="19"/>
      <c r="L266" s="19"/>
      <c r="M266" s="19"/>
      <c r="N266" s="19"/>
      <c r="O266" s="19"/>
      <c r="P266" s="19"/>
      <c r="Q266" s="19"/>
      <c r="R266" s="19"/>
      <c r="S266" s="19"/>
    </row>
    <row r="267" spans="1:19" x14ac:dyDescent="0.3">
      <c r="A267" s="19"/>
      <c r="B267" s="19"/>
      <c r="C267" s="19"/>
      <c r="D267" s="19"/>
      <c r="E267" s="19"/>
      <c r="F267" s="19"/>
      <c r="G267" s="19"/>
      <c r="H267" s="19"/>
      <c r="I267" s="19"/>
      <c r="J267" s="19"/>
      <c r="K267" s="19"/>
      <c r="L267" s="19"/>
      <c r="M267" s="19"/>
      <c r="N267" s="19"/>
      <c r="O267" s="19"/>
      <c r="P267" s="19"/>
      <c r="Q267" s="19"/>
      <c r="R267" s="19"/>
      <c r="S267" s="19"/>
    </row>
    <row r="268" spans="1:19" x14ac:dyDescent="0.3">
      <c r="A268" s="19"/>
      <c r="B268" s="19"/>
      <c r="C268" s="19"/>
      <c r="D268" s="19"/>
      <c r="E268" s="19"/>
      <c r="F268" s="19"/>
      <c r="G268" s="19"/>
      <c r="H268" s="19"/>
      <c r="I268" s="19"/>
      <c r="J268" s="19"/>
      <c r="K268" s="19"/>
      <c r="L268" s="19"/>
      <c r="M268" s="19"/>
      <c r="N268" s="19"/>
      <c r="O268" s="19"/>
      <c r="P268" s="19"/>
      <c r="Q268" s="19"/>
      <c r="R268" s="19"/>
      <c r="S268" s="19"/>
    </row>
    <row r="269" spans="1:19" x14ac:dyDescent="0.3">
      <c r="A269" s="19"/>
      <c r="B269" s="19"/>
      <c r="C269" s="19"/>
      <c r="D269" s="19"/>
      <c r="E269" s="19"/>
      <c r="F269" s="19"/>
      <c r="G269" s="19"/>
      <c r="H269" s="19"/>
      <c r="I269" s="19"/>
      <c r="J269" s="19"/>
      <c r="K269" s="19"/>
      <c r="L269" s="19"/>
      <c r="M269" s="19"/>
      <c r="N269" s="19"/>
      <c r="O269" s="19"/>
      <c r="P269" s="19"/>
      <c r="Q269" s="19"/>
      <c r="R269" s="19"/>
      <c r="S269" s="19"/>
    </row>
    <row r="270" spans="1:19" x14ac:dyDescent="0.3">
      <c r="A270" s="19"/>
      <c r="B270" s="19"/>
      <c r="C270" s="19"/>
      <c r="D270" s="19"/>
      <c r="E270" s="19"/>
      <c r="F270" s="19"/>
      <c r="G270" s="19"/>
      <c r="H270" s="19"/>
      <c r="I270" s="19"/>
      <c r="J270" s="19"/>
      <c r="K270" s="19"/>
      <c r="L270" s="19"/>
      <c r="M270" s="19"/>
      <c r="N270" s="19"/>
      <c r="O270" s="19"/>
      <c r="P270" s="19"/>
      <c r="Q270" s="19"/>
      <c r="R270" s="19"/>
      <c r="S270" s="19"/>
    </row>
    <row r="271" spans="1:19" x14ac:dyDescent="0.3">
      <c r="A271" s="19"/>
      <c r="B271" s="19"/>
      <c r="C271" s="19"/>
      <c r="D271" s="19"/>
      <c r="E271" s="19"/>
      <c r="F271" s="19"/>
      <c r="G271" s="19"/>
      <c r="H271" s="19"/>
      <c r="I271" s="19"/>
      <c r="J271" s="19"/>
      <c r="K271" s="19"/>
      <c r="L271" s="19"/>
      <c r="M271" s="19"/>
      <c r="N271" s="19"/>
      <c r="O271" s="19"/>
      <c r="P271" s="19"/>
      <c r="Q271" s="19"/>
      <c r="R271" s="19"/>
      <c r="S271" s="19"/>
    </row>
    <row r="272" spans="1:19" x14ac:dyDescent="0.3">
      <c r="A272" s="19"/>
      <c r="B272" s="19"/>
      <c r="C272" s="19"/>
      <c r="D272" s="19"/>
      <c r="E272" s="19"/>
      <c r="F272" s="19"/>
      <c r="G272" s="19"/>
      <c r="H272" s="19"/>
      <c r="I272" s="19"/>
      <c r="J272" s="19"/>
      <c r="K272" s="19"/>
      <c r="L272" s="19"/>
      <c r="M272" s="19"/>
      <c r="N272" s="19"/>
      <c r="O272" s="19"/>
      <c r="P272" s="19"/>
      <c r="Q272" s="19"/>
      <c r="R272" s="19"/>
      <c r="S272" s="19"/>
    </row>
    <row r="273" spans="1:19" x14ac:dyDescent="0.3">
      <c r="A273" s="19"/>
      <c r="B273" s="19"/>
      <c r="C273" s="19"/>
      <c r="D273" s="19"/>
      <c r="E273" s="19"/>
      <c r="F273" s="19"/>
      <c r="G273" s="19"/>
      <c r="H273" s="19"/>
      <c r="I273" s="19"/>
      <c r="J273" s="19"/>
      <c r="K273" s="19"/>
      <c r="L273" s="19"/>
      <c r="M273" s="19"/>
      <c r="N273" s="19"/>
      <c r="O273" s="19"/>
      <c r="P273" s="19"/>
      <c r="Q273" s="19"/>
      <c r="R273" s="19"/>
      <c r="S273" s="19"/>
    </row>
    <row r="274" spans="1:19" x14ac:dyDescent="0.3">
      <c r="A274" s="19"/>
      <c r="B274" s="19"/>
      <c r="C274" s="19"/>
      <c r="D274" s="19"/>
      <c r="E274" s="19"/>
      <c r="F274" s="19"/>
      <c r="G274" s="19"/>
      <c r="H274" s="19"/>
      <c r="I274" s="19"/>
      <c r="J274" s="19"/>
      <c r="K274" s="19"/>
      <c r="L274" s="19"/>
      <c r="M274" s="19"/>
      <c r="N274" s="19"/>
      <c r="O274" s="19"/>
      <c r="P274" s="19"/>
      <c r="Q274" s="19"/>
      <c r="R274" s="19"/>
      <c r="S274" s="19"/>
    </row>
    <row r="275" spans="1:19" x14ac:dyDescent="0.3">
      <c r="A275" s="19"/>
      <c r="B275" s="19"/>
      <c r="C275" s="19"/>
      <c r="D275" s="19"/>
      <c r="E275" s="19"/>
      <c r="F275" s="19"/>
      <c r="G275" s="19"/>
      <c r="H275" s="19"/>
      <c r="I275" s="19"/>
      <c r="J275" s="19"/>
      <c r="K275" s="19"/>
      <c r="L275" s="19"/>
      <c r="M275" s="19"/>
      <c r="N275" s="19"/>
      <c r="O275" s="19"/>
      <c r="P275" s="19"/>
      <c r="Q275" s="19"/>
      <c r="R275" s="19"/>
      <c r="S275" s="19"/>
    </row>
    <row r="276" spans="1:19" x14ac:dyDescent="0.3">
      <c r="A276" s="19"/>
      <c r="B276" s="19"/>
      <c r="C276" s="19"/>
      <c r="D276" s="19"/>
      <c r="E276" s="19"/>
      <c r="F276" s="19"/>
      <c r="G276" s="19"/>
      <c r="H276" s="19"/>
      <c r="I276" s="19"/>
      <c r="J276" s="19"/>
      <c r="K276" s="19"/>
      <c r="L276" s="19"/>
      <c r="M276" s="19"/>
      <c r="N276" s="19"/>
      <c r="O276" s="19"/>
      <c r="P276" s="19"/>
      <c r="Q276" s="19"/>
      <c r="R276" s="19"/>
      <c r="S276" s="19"/>
    </row>
    <row r="277" spans="1:19" x14ac:dyDescent="0.3">
      <c r="A277" s="19"/>
      <c r="B277" s="19"/>
      <c r="C277" s="19"/>
      <c r="D277" s="19"/>
      <c r="E277" s="19"/>
      <c r="F277" s="19"/>
      <c r="G277" s="19"/>
      <c r="H277" s="19"/>
      <c r="I277" s="19"/>
      <c r="J277" s="19"/>
      <c r="K277" s="19"/>
      <c r="L277" s="19"/>
      <c r="M277" s="19"/>
      <c r="N277" s="19"/>
      <c r="O277" s="19"/>
      <c r="P277" s="19"/>
      <c r="Q277" s="19"/>
      <c r="R277" s="19"/>
      <c r="S277" s="19"/>
    </row>
    <row r="278" spans="1:19" x14ac:dyDescent="0.3">
      <c r="A278" s="19"/>
      <c r="B278" s="19"/>
      <c r="C278" s="19"/>
      <c r="D278" s="19"/>
      <c r="E278" s="19"/>
      <c r="F278" s="19"/>
      <c r="G278" s="19"/>
      <c r="H278" s="19"/>
      <c r="I278" s="19"/>
      <c r="J278" s="19"/>
      <c r="K278" s="19"/>
      <c r="L278" s="19"/>
      <c r="M278" s="19"/>
      <c r="N278" s="19"/>
      <c r="O278" s="19"/>
      <c r="P278" s="19"/>
      <c r="Q278" s="19"/>
      <c r="R278" s="19"/>
      <c r="S278" s="19"/>
    </row>
    <row r="279" spans="1:19" x14ac:dyDescent="0.3">
      <c r="A279" s="19"/>
      <c r="B279" s="19"/>
      <c r="C279" s="19"/>
      <c r="D279" s="19"/>
      <c r="E279" s="19"/>
      <c r="F279" s="19"/>
      <c r="G279" s="19"/>
      <c r="H279" s="19"/>
      <c r="I279" s="19"/>
      <c r="J279" s="19"/>
      <c r="K279" s="19"/>
      <c r="L279" s="19"/>
      <c r="M279" s="19"/>
      <c r="N279" s="19"/>
      <c r="O279" s="19"/>
      <c r="P279" s="19"/>
      <c r="Q279" s="19"/>
      <c r="R279" s="19"/>
      <c r="S279" s="19"/>
    </row>
    <row r="280" spans="1:19" x14ac:dyDescent="0.3">
      <c r="A280" s="19"/>
      <c r="B280" s="19"/>
      <c r="C280" s="19"/>
      <c r="D280" s="19"/>
      <c r="E280" s="19"/>
      <c r="F280" s="19"/>
      <c r="G280" s="19"/>
      <c r="H280" s="19"/>
      <c r="I280" s="19"/>
      <c r="J280" s="19"/>
      <c r="K280" s="19"/>
      <c r="L280" s="19"/>
      <c r="M280" s="19"/>
      <c r="N280" s="19"/>
      <c r="O280" s="19"/>
      <c r="P280" s="19"/>
      <c r="Q280" s="19"/>
      <c r="R280" s="19"/>
      <c r="S280" s="19"/>
    </row>
    <row r="281" spans="1:19" x14ac:dyDescent="0.3">
      <c r="A281" s="19"/>
      <c r="B281" s="19"/>
      <c r="C281" s="19"/>
      <c r="D281" s="19"/>
      <c r="E281" s="19"/>
      <c r="F281" s="19"/>
      <c r="G281" s="19"/>
      <c r="H281" s="19"/>
      <c r="I281" s="19"/>
      <c r="J281" s="19"/>
      <c r="K281" s="19"/>
      <c r="L281" s="19"/>
      <c r="M281" s="19"/>
      <c r="N281" s="19"/>
      <c r="O281" s="19"/>
      <c r="P281" s="19"/>
      <c r="Q281" s="19"/>
      <c r="R281" s="19"/>
      <c r="S281" s="19"/>
    </row>
    <row r="282" spans="1:19" x14ac:dyDescent="0.3">
      <c r="A282" s="19"/>
      <c r="B282" s="19"/>
      <c r="C282" s="19"/>
      <c r="D282" s="19"/>
      <c r="E282" s="19"/>
      <c r="F282" s="19"/>
      <c r="G282" s="19"/>
      <c r="H282" s="19"/>
      <c r="I282" s="19"/>
      <c r="J282" s="19"/>
      <c r="K282" s="19"/>
      <c r="L282" s="19"/>
      <c r="M282" s="19"/>
      <c r="N282" s="19"/>
      <c r="O282" s="19"/>
      <c r="P282" s="19"/>
      <c r="Q282" s="19"/>
      <c r="R282" s="19"/>
      <c r="S282" s="19"/>
    </row>
    <row r="283" spans="1:19" x14ac:dyDescent="0.3">
      <c r="A283" s="19"/>
      <c r="B283" s="19"/>
      <c r="C283" s="19"/>
      <c r="D283" s="19"/>
      <c r="E283" s="19"/>
      <c r="F283" s="19"/>
      <c r="G283" s="19"/>
      <c r="H283" s="19"/>
      <c r="I283" s="19"/>
      <c r="J283" s="19"/>
      <c r="K283" s="19"/>
      <c r="L283" s="19"/>
      <c r="M283" s="19"/>
      <c r="N283" s="19"/>
      <c r="O283" s="19"/>
      <c r="P283" s="19"/>
      <c r="Q283" s="19"/>
      <c r="R283" s="19"/>
      <c r="S283" s="19"/>
    </row>
    <row r="284" spans="1:19" x14ac:dyDescent="0.3">
      <c r="A284" s="19"/>
      <c r="B284" s="19"/>
      <c r="C284" s="19"/>
      <c r="D284" s="19"/>
      <c r="E284" s="19"/>
      <c r="F284" s="19"/>
      <c r="G284" s="19"/>
      <c r="H284" s="19"/>
      <c r="I284" s="19"/>
      <c r="J284" s="19"/>
      <c r="K284" s="19"/>
      <c r="L284" s="19"/>
      <c r="M284" s="19"/>
      <c r="N284" s="19"/>
      <c r="O284" s="19"/>
      <c r="P284" s="19"/>
      <c r="Q284" s="19"/>
      <c r="R284" s="19"/>
      <c r="S284" s="19"/>
    </row>
    <row r="285" spans="1:19" x14ac:dyDescent="0.3">
      <c r="A285" s="19"/>
      <c r="B285" s="19"/>
      <c r="C285" s="19"/>
      <c r="D285" s="19"/>
      <c r="E285" s="19"/>
      <c r="F285" s="19"/>
      <c r="G285" s="19"/>
      <c r="H285" s="19"/>
      <c r="I285" s="19"/>
      <c r="J285" s="19"/>
      <c r="K285" s="19"/>
      <c r="L285" s="19"/>
      <c r="M285" s="19"/>
      <c r="N285" s="19"/>
      <c r="O285" s="19"/>
      <c r="P285" s="19"/>
      <c r="Q285" s="19"/>
      <c r="R285" s="19"/>
      <c r="S285" s="19"/>
    </row>
    <row r="286" spans="1:19" x14ac:dyDescent="0.3">
      <c r="A286" s="19"/>
      <c r="B286" s="19"/>
      <c r="C286" s="19"/>
      <c r="D286" s="19"/>
      <c r="E286" s="19"/>
      <c r="F286" s="19"/>
      <c r="G286" s="19"/>
      <c r="H286" s="19"/>
      <c r="I286" s="19"/>
      <c r="J286" s="19"/>
      <c r="K286" s="19"/>
      <c r="L286" s="19"/>
      <c r="M286" s="19"/>
      <c r="N286" s="19"/>
      <c r="O286" s="19"/>
      <c r="P286" s="19"/>
      <c r="Q286" s="19"/>
      <c r="R286" s="19"/>
      <c r="S286" s="19"/>
    </row>
    <row r="287" spans="1:19" x14ac:dyDescent="0.3">
      <c r="A287" s="19"/>
      <c r="B287" s="19"/>
      <c r="C287" s="19"/>
      <c r="D287" s="19"/>
      <c r="E287" s="19"/>
      <c r="F287" s="19"/>
      <c r="G287" s="19"/>
      <c r="H287" s="19"/>
      <c r="I287" s="19"/>
      <c r="J287" s="19"/>
      <c r="K287" s="19"/>
      <c r="L287" s="19"/>
      <c r="M287" s="19"/>
      <c r="N287" s="19"/>
      <c r="O287" s="19"/>
      <c r="P287" s="19"/>
      <c r="Q287" s="19"/>
      <c r="R287" s="19"/>
      <c r="S287"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0874A-6901-4F45-9AA8-27330000438C}">
  <dimension ref="A1:R26"/>
  <sheetViews>
    <sheetView workbookViewId="0">
      <selection activeCell="V12" sqref="V12"/>
    </sheetView>
  </sheetViews>
  <sheetFormatPr defaultRowHeight="14.4" x14ac:dyDescent="0.3"/>
  <cols>
    <col min="1" max="1" width="14.88671875" bestFit="1" customWidth="1"/>
    <col min="2" max="2" width="13.109375" bestFit="1" customWidth="1"/>
    <col min="3" max="3" width="17.33203125" bestFit="1" customWidth="1"/>
    <col min="5" max="5" width="14" bestFit="1" customWidth="1"/>
    <col min="6" max="6" width="13.109375" bestFit="1" customWidth="1"/>
    <col min="7" max="7" width="15.44140625" bestFit="1" customWidth="1"/>
    <col min="8" max="8" width="12.88671875" bestFit="1" customWidth="1"/>
    <col min="9" max="9" width="13.109375" bestFit="1" customWidth="1"/>
    <col min="11" max="11" width="14.77734375" bestFit="1" customWidth="1"/>
    <col min="12" max="12" width="13.109375" bestFit="1" customWidth="1"/>
    <col min="14" max="14" width="14" bestFit="1" customWidth="1"/>
    <col min="15" max="15" width="13.109375" bestFit="1" customWidth="1"/>
    <col min="17" max="17" width="14" bestFit="1" customWidth="1"/>
    <col min="18" max="18" width="12.6640625" bestFit="1" customWidth="1"/>
  </cols>
  <sheetData>
    <row r="1" spans="1:18" x14ac:dyDescent="0.3">
      <c r="A1" s="20" t="s">
        <v>87</v>
      </c>
      <c r="C1" s="20" t="s">
        <v>89</v>
      </c>
      <c r="E1" s="20" t="s">
        <v>90</v>
      </c>
      <c r="G1" s="20" t="s">
        <v>88</v>
      </c>
      <c r="I1" s="20" t="s">
        <v>91</v>
      </c>
      <c r="K1" s="20" t="s">
        <v>91</v>
      </c>
      <c r="L1" s="20" t="s">
        <v>94</v>
      </c>
    </row>
    <row r="2" spans="1:18" x14ac:dyDescent="0.3">
      <c r="A2" s="21">
        <v>123724.48549999995</v>
      </c>
      <c r="C2" s="21">
        <v>59076.955499999982</v>
      </c>
      <c r="E2" s="22">
        <f>C2/A2</f>
        <v>0.47748798680597465</v>
      </c>
      <c r="G2" s="23">
        <v>1405</v>
      </c>
      <c r="I2" s="24">
        <v>579</v>
      </c>
      <c r="K2" s="24">
        <v>579</v>
      </c>
      <c r="L2" s="21">
        <v>64647.53</v>
      </c>
    </row>
    <row r="3" spans="1:18" x14ac:dyDescent="0.3">
      <c r="I3" s="20"/>
      <c r="K3" s="20"/>
    </row>
    <row r="8" spans="1:18" x14ac:dyDescent="0.3">
      <c r="A8" s="20" t="s">
        <v>59</v>
      </c>
      <c r="B8" s="20" t="s">
        <v>92</v>
      </c>
      <c r="C8" s="20" t="s">
        <v>93</v>
      </c>
      <c r="E8" s="20" t="s">
        <v>59</v>
      </c>
      <c r="F8" s="20" t="s">
        <v>92</v>
      </c>
      <c r="H8" s="20" t="s">
        <v>59</v>
      </c>
      <c r="I8" s="20" t="s">
        <v>92</v>
      </c>
      <c r="K8" s="20" t="s">
        <v>58</v>
      </c>
      <c r="L8" s="20" t="s">
        <v>92</v>
      </c>
      <c r="N8" s="20" t="s">
        <v>59</v>
      </c>
      <c r="O8" s="20" t="s">
        <v>92</v>
      </c>
      <c r="Q8" t="str">
        <f>N8</f>
        <v>Country</v>
      </c>
      <c r="R8" t="str">
        <f>O8</f>
        <v>Total Revenue</v>
      </c>
    </row>
    <row r="9" spans="1:18" x14ac:dyDescent="0.3">
      <c r="A9" s="26" t="s">
        <v>74</v>
      </c>
      <c r="B9" s="27">
        <v>7690.9389999999994</v>
      </c>
      <c r="C9" s="27">
        <v>3728.1789999999987</v>
      </c>
      <c r="E9" s="26" t="s">
        <v>47</v>
      </c>
      <c r="F9" s="29">
        <v>8911.0779999999959</v>
      </c>
      <c r="H9" s="26" t="s">
        <v>8</v>
      </c>
      <c r="I9" s="28">
        <v>35596.459499999997</v>
      </c>
      <c r="K9" s="26" t="s">
        <v>6</v>
      </c>
      <c r="L9" s="28">
        <v>33279.668999999994</v>
      </c>
      <c r="N9" s="26" t="s">
        <v>27</v>
      </c>
      <c r="O9" s="28">
        <v>5722.6549999999997</v>
      </c>
      <c r="Q9" t="str">
        <f t="shared" ref="Q9:Q25" si="0">N9</f>
        <v>Austria</v>
      </c>
      <c r="R9">
        <f t="shared" ref="R9:R25" si="1">O9</f>
        <v>5722.6549999999997</v>
      </c>
    </row>
    <row r="10" spans="1:18" x14ac:dyDescent="0.3">
      <c r="A10" s="26" t="s">
        <v>75</v>
      </c>
      <c r="B10" s="27">
        <v>4716.7249999999995</v>
      </c>
      <c r="C10" s="27">
        <v>2328.5250000000001</v>
      </c>
      <c r="E10" s="26" t="s">
        <v>43</v>
      </c>
      <c r="F10" s="29">
        <v>13076.888000000004</v>
      </c>
      <c r="H10" s="26" t="s">
        <v>28</v>
      </c>
      <c r="I10" s="28">
        <v>16042.492499999998</v>
      </c>
      <c r="K10" s="26" t="s">
        <v>11</v>
      </c>
      <c r="L10" s="28">
        <v>23670.513500000008</v>
      </c>
      <c r="N10" s="26" t="s">
        <v>21</v>
      </c>
      <c r="O10" s="28">
        <v>7164.9895000000015</v>
      </c>
      <c r="Q10" t="str">
        <f t="shared" si="0"/>
        <v>Belgium</v>
      </c>
      <c r="R10">
        <f t="shared" si="1"/>
        <v>7164.9895000000015</v>
      </c>
    </row>
    <row r="11" spans="1:18" x14ac:dyDescent="0.3">
      <c r="A11" s="26" t="s">
        <v>76</v>
      </c>
      <c r="B11" s="27">
        <v>9788.1504999999979</v>
      </c>
      <c r="C11" s="27">
        <v>4758.2104999999992</v>
      </c>
      <c r="E11" s="26" t="s">
        <v>31</v>
      </c>
      <c r="F11" s="21">
        <v>11284.0625</v>
      </c>
      <c r="H11" s="26" t="s">
        <v>2</v>
      </c>
      <c r="I11" s="28">
        <v>50971.949499999952</v>
      </c>
      <c r="K11" s="26" t="s">
        <v>0</v>
      </c>
      <c r="L11" s="28">
        <v>25763.140500000016</v>
      </c>
      <c r="N11" s="26" t="s">
        <v>7</v>
      </c>
      <c r="O11" s="28">
        <v>4154.4904999999999</v>
      </c>
      <c r="Q11" t="str">
        <f t="shared" si="0"/>
        <v>Czechia</v>
      </c>
      <c r="R11">
        <f t="shared" si="1"/>
        <v>4154.4904999999999</v>
      </c>
    </row>
    <row r="12" spans="1:18" x14ac:dyDescent="0.3">
      <c r="A12" s="26" t="s">
        <v>77</v>
      </c>
      <c r="B12" s="27">
        <v>11632.140499999998</v>
      </c>
      <c r="C12" s="27">
        <v>5663.9105</v>
      </c>
      <c r="E12" s="26" t="s">
        <v>1</v>
      </c>
      <c r="F12" s="29">
        <v>11983.046500000002</v>
      </c>
      <c r="H12" s="26" t="s">
        <v>19</v>
      </c>
      <c r="I12" s="28">
        <v>21113.584000000006</v>
      </c>
      <c r="K12" s="26" t="s">
        <v>20</v>
      </c>
      <c r="L12" s="28">
        <v>41011.162499999969</v>
      </c>
      <c r="N12" s="26" t="s">
        <v>25</v>
      </c>
      <c r="O12" s="28">
        <v>6249.1695</v>
      </c>
      <c r="Q12" t="str">
        <f t="shared" si="0"/>
        <v>Denmark</v>
      </c>
      <c r="R12">
        <f t="shared" si="1"/>
        <v>6249.1695</v>
      </c>
    </row>
    <row r="13" spans="1:18" x14ac:dyDescent="0.3">
      <c r="A13" s="26" t="s">
        <v>78</v>
      </c>
      <c r="B13" s="27">
        <v>11456.432000000001</v>
      </c>
      <c r="C13" s="27">
        <v>5478.8120000000008</v>
      </c>
      <c r="E13" s="26" t="s">
        <v>33</v>
      </c>
      <c r="F13" s="29">
        <v>13651.032499999999</v>
      </c>
      <c r="H13" s="26" t="s">
        <v>86</v>
      </c>
      <c r="I13" s="21">
        <v>123724.48549999995</v>
      </c>
      <c r="K13" s="26" t="s">
        <v>86</v>
      </c>
      <c r="L13" s="21">
        <v>123724.48549999998</v>
      </c>
      <c r="N13" s="26" t="s">
        <v>39</v>
      </c>
      <c r="O13" s="28">
        <v>6197.8824999999997</v>
      </c>
      <c r="Q13" t="str">
        <f t="shared" si="0"/>
        <v>Finland</v>
      </c>
      <c r="R13">
        <f t="shared" si="1"/>
        <v>6197.8824999999997</v>
      </c>
    </row>
    <row r="14" spans="1:18" x14ac:dyDescent="0.3">
      <c r="A14" s="26" t="s">
        <v>79</v>
      </c>
      <c r="B14" s="27">
        <v>15533.516000000003</v>
      </c>
      <c r="C14" s="27">
        <v>7209.8760000000011</v>
      </c>
      <c r="E14" s="26" t="s">
        <v>86</v>
      </c>
      <c r="F14" s="21">
        <v>58906.107500000006</v>
      </c>
      <c r="N14" s="26" t="s">
        <v>47</v>
      </c>
      <c r="O14" s="28">
        <v>8911.0779999999959</v>
      </c>
      <c r="Q14" t="str">
        <f t="shared" si="0"/>
        <v>France</v>
      </c>
      <c r="R14">
        <f t="shared" si="1"/>
        <v>8911.0779999999959</v>
      </c>
    </row>
    <row r="15" spans="1:18" x14ac:dyDescent="0.3">
      <c r="A15" s="26" t="s">
        <v>80</v>
      </c>
      <c r="B15" s="27">
        <v>13706.538</v>
      </c>
      <c r="C15" s="27">
        <v>6335.5879999999997</v>
      </c>
      <c r="N15" s="26" t="s">
        <v>43</v>
      </c>
      <c r="O15" s="28">
        <v>13076.888000000004</v>
      </c>
      <c r="Q15" t="str">
        <f t="shared" si="0"/>
        <v>Germany</v>
      </c>
      <c r="R15">
        <f t="shared" si="1"/>
        <v>13076.888000000004</v>
      </c>
    </row>
    <row r="16" spans="1:18" x14ac:dyDescent="0.3">
      <c r="A16" s="26" t="s">
        <v>81</v>
      </c>
      <c r="B16" s="27">
        <v>12214.656499999999</v>
      </c>
      <c r="C16" s="27">
        <v>5947.4764999999989</v>
      </c>
      <c r="N16" s="26" t="s">
        <v>18</v>
      </c>
      <c r="O16" s="28">
        <v>3264.9740000000002</v>
      </c>
      <c r="Q16" t="str">
        <f t="shared" si="0"/>
        <v>Ireland</v>
      </c>
      <c r="R16">
        <f t="shared" si="1"/>
        <v>3264.9740000000002</v>
      </c>
    </row>
    <row r="17" spans="1:18" x14ac:dyDescent="0.3">
      <c r="A17" s="26" t="s">
        <v>82</v>
      </c>
      <c r="B17" s="27">
        <v>9723.3945000000022</v>
      </c>
      <c r="C17" s="27">
        <v>4635.7445000000007</v>
      </c>
      <c r="N17" s="26" t="s">
        <v>50</v>
      </c>
      <c r="O17" s="28">
        <v>6390.2385000000013</v>
      </c>
      <c r="Q17" t="str">
        <f t="shared" si="0"/>
        <v>Italy</v>
      </c>
      <c r="R17">
        <f t="shared" si="1"/>
        <v>6390.2385000000013</v>
      </c>
    </row>
    <row r="18" spans="1:18" x14ac:dyDescent="0.3">
      <c r="A18" s="26" t="s">
        <v>83</v>
      </c>
      <c r="B18" s="27">
        <v>9519.5870000000014</v>
      </c>
      <c r="C18" s="27">
        <v>4447.3769999999995</v>
      </c>
      <c r="N18" s="26" t="s">
        <v>31</v>
      </c>
      <c r="O18" s="28">
        <v>11284.0625</v>
      </c>
      <c r="Q18" t="str">
        <f t="shared" si="0"/>
        <v>Netherlands</v>
      </c>
      <c r="R18">
        <f t="shared" si="1"/>
        <v>11284.0625</v>
      </c>
    </row>
    <row r="19" spans="1:18" x14ac:dyDescent="0.3">
      <c r="A19" s="26" t="s">
        <v>84</v>
      </c>
      <c r="B19" s="27">
        <v>11029.907499999999</v>
      </c>
      <c r="C19" s="27">
        <v>5201.6574999999975</v>
      </c>
      <c r="N19" s="26" t="s">
        <v>52</v>
      </c>
      <c r="O19" s="28">
        <v>3538.1545000000006</v>
      </c>
      <c r="Q19" t="str">
        <f t="shared" si="0"/>
        <v>Norway</v>
      </c>
      <c r="R19">
        <f t="shared" si="1"/>
        <v>3538.1545000000006</v>
      </c>
    </row>
    <row r="20" spans="1:18" x14ac:dyDescent="0.3">
      <c r="A20" s="26" t="s">
        <v>85</v>
      </c>
      <c r="B20" s="27">
        <v>6712.4990000000007</v>
      </c>
      <c r="C20" s="27">
        <v>3341.5990000000006</v>
      </c>
      <c r="N20" s="26" t="s">
        <v>49</v>
      </c>
      <c r="O20" s="28">
        <v>6731.6179999999986</v>
      </c>
      <c r="Q20" t="str">
        <f t="shared" si="0"/>
        <v>Poland</v>
      </c>
      <c r="R20">
        <f t="shared" si="1"/>
        <v>6731.6179999999986</v>
      </c>
    </row>
    <row r="21" spans="1:18" x14ac:dyDescent="0.3">
      <c r="A21" s="26" t="s">
        <v>86</v>
      </c>
      <c r="B21" s="21">
        <v>123724.4855</v>
      </c>
      <c r="C21" s="21">
        <v>59076.955499999996</v>
      </c>
      <c r="N21" s="26" t="s">
        <v>36</v>
      </c>
      <c r="O21" s="28">
        <v>7389.8554999999988</v>
      </c>
      <c r="Q21" t="str">
        <f t="shared" si="0"/>
        <v>Portugal</v>
      </c>
      <c r="R21">
        <f t="shared" si="1"/>
        <v>7389.8554999999988</v>
      </c>
    </row>
    <row r="22" spans="1:18" x14ac:dyDescent="0.3">
      <c r="N22" s="26" t="s">
        <v>1</v>
      </c>
      <c r="O22" s="28">
        <v>11983.046500000002</v>
      </c>
      <c r="Q22" t="str">
        <f t="shared" si="0"/>
        <v>Spain</v>
      </c>
      <c r="R22">
        <f t="shared" si="1"/>
        <v>11983.046500000002</v>
      </c>
    </row>
    <row r="23" spans="1:18" x14ac:dyDescent="0.3">
      <c r="N23" s="26" t="s">
        <v>12</v>
      </c>
      <c r="O23" s="28">
        <v>4420.3330000000005</v>
      </c>
      <c r="Q23" t="str">
        <f t="shared" si="0"/>
        <v>Sweden</v>
      </c>
      <c r="R23">
        <f t="shared" si="1"/>
        <v>4420.3330000000005</v>
      </c>
    </row>
    <row r="24" spans="1:18" x14ac:dyDescent="0.3">
      <c r="N24" s="26" t="s">
        <v>41</v>
      </c>
      <c r="O24" s="28">
        <v>3594.0174999999995</v>
      </c>
      <c r="Q24" t="str">
        <f t="shared" si="0"/>
        <v>Switzerland</v>
      </c>
      <c r="R24">
        <f t="shared" si="1"/>
        <v>3594.0174999999995</v>
      </c>
    </row>
    <row r="25" spans="1:18" x14ac:dyDescent="0.3">
      <c r="N25" s="26" t="s">
        <v>33</v>
      </c>
      <c r="O25" s="28">
        <v>13651.032499999999</v>
      </c>
      <c r="Q25" t="str">
        <f t="shared" si="0"/>
        <v>United Kingdom</v>
      </c>
      <c r="R25">
        <f t="shared" si="1"/>
        <v>13651.032499999999</v>
      </c>
    </row>
    <row r="26" spans="1:18" x14ac:dyDescent="0.3">
      <c r="N26" s="26" t="s">
        <v>86</v>
      </c>
      <c r="O26" s="21">
        <v>123724.48550000002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Sales 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KULDEEP KUMAR</dc:creator>
  <cp:lastModifiedBy>KULDEEP KUMAR</cp:lastModifiedBy>
  <dcterms:created xsi:type="dcterms:W3CDTF">2026-10-08T09:41:43Z</dcterms:created>
  <dcterms:modified xsi:type="dcterms:W3CDTF">2026-10-10T15:52:16Z</dcterms:modified>
</cp:coreProperties>
</file>