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afeon/Desktop/G54LDO/WorkShop3/"/>
    </mc:Choice>
  </mc:AlternateContent>
  <xr:revisionPtr revIDLastSave="0" documentId="13_ncr:1_{40803C6B-E5C6-E743-87EC-52DFC13AA7DB}" xr6:coauthVersionLast="38" xr6:coauthVersionMax="38" xr10:uidLastSave="{00000000-0000-0000-0000-000000000000}"/>
  <bookViews>
    <workbookView xWindow="1200" yWindow="460" windowWidth="39760" windowHeight="25140" tabRatio="851" activeTab="1" xr2:uid="{00000000-000D-0000-FFFF-FFFF00000000}"/>
  </bookViews>
  <sheets>
    <sheet name="ComputerCentre - LP Solution" sheetId="68" r:id="rId1"/>
    <sheet name="ComputerCentre - IP Solution" sheetId="66" r:id="rId2"/>
    <sheet name="Investor" sheetId="64" r:id="rId3"/>
  </sheets>
  <definedNames>
    <definedName name="sencount" hidden="1">2</definedName>
    <definedName name="solver_adj" localSheetId="1" hidden="1">'ComputerCentre - IP Solution'!$C$12:$C$18</definedName>
    <definedName name="solver_adj" localSheetId="0" hidden="1">'ComputerCentre - LP Solution'!$C$12:$C$18</definedName>
    <definedName name="solver_adj" localSheetId="2" hidden="1">Investor!$F$4:$F$9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2</definedName>
    <definedName name="solver_eng" localSheetId="0" hidden="1">2</definedName>
    <definedName name="solver_eng" localSheetId="2" hidden="1">2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100</definedName>
    <definedName name="solver_lhs1" localSheetId="1" hidden="1">'ComputerCentre - IP Solution'!$C$12:$C$18</definedName>
    <definedName name="solver_lhs1" localSheetId="0" hidden="1">'ComputerCentre - LP Solution'!$D$5:$D$8</definedName>
    <definedName name="solver_lhs1" localSheetId="2" hidden="1">Investor!$F$10</definedName>
    <definedName name="solver_lhs2" localSheetId="1" hidden="1">'ComputerCentre - IP Solution'!$D$5:$D$8</definedName>
    <definedName name="solver_lhs2" localSheetId="0" hidden="1">'ComputerCentre - LP Solution'!$E$5:$E$8</definedName>
    <definedName name="solver_lhs2" localSheetId="2" hidden="1">Investor!$H$10</definedName>
    <definedName name="solver_lhs3" localSheetId="1" hidden="1">'ComputerCentre - IP Solution'!$E$5:$E$8</definedName>
    <definedName name="solver_lhs3" localSheetId="0" hidden="1">'ComputerCentre - LP Solution'!$E$5:$E$8</definedName>
    <definedName name="solver_lhs3" localSheetId="2" hidden="1">Investor!#REF!</definedName>
    <definedName name="solver_lhs4" localSheetId="1" hidden="1">'ComputerCentre - IP Solution'!$E$6</definedName>
    <definedName name="solver_lhs4" localSheetId="0" hidden="1">'ComputerCentre - LP Solution'!$E$6</definedName>
    <definedName name="solver_lhs4" localSheetId="2" hidden="1">Investor!#REF!</definedName>
    <definedName name="solver_lhs5" localSheetId="1" hidden="1">'ComputerCentre - IP Solution'!$E$7</definedName>
    <definedName name="solver_lhs5" localSheetId="0" hidden="1">'ComputerCentre - LP Solution'!$E$7</definedName>
    <definedName name="solver_lhs5" localSheetId="2" hidden="1">Investor!#REF!</definedName>
    <definedName name="solver_lhs6" localSheetId="2" hidden="1">Investor!#REF!</definedName>
    <definedName name="solver_lhs7" localSheetId="2" hidden="1">Investor!#REF!</definedName>
    <definedName name="solver_lin" localSheetId="1" hidden="1">1</definedName>
    <definedName name="solver_lin" localSheetId="0" hidden="1">1</definedName>
    <definedName name="solver_lin" localSheetId="2" hidden="1">1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tri" hidden="1">1000</definedName>
    <definedName name="solver_num" localSheetId="1" hidden="1">3</definedName>
    <definedName name="solver_num" localSheetId="0" hidden="1">2</definedName>
    <definedName name="solver_num" localSheetId="2" hidden="1">2</definedName>
    <definedName name="solver_nwt" localSheetId="2" hidden="1">1</definedName>
    <definedName name="solver_opt" localSheetId="1" hidden="1">'ComputerCentre - IP Solution'!$D$20</definedName>
    <definedName name="solver_opt" localSheetId="0" hidden="1">'ComputerCentre - LP Solution'!$D$20</definedName>
    <definedName name="solver_opt" localSheetId="2" hidden="1">Investor!$G$10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4</definedName>
    <definedName name="solver_rel1" localSheetId="0" hidden="1">3</definedName>
    <definedName name="solver_rel1" localSheetId="2" hidden="1">1</definedName>
    <definedName name="solver_rel2" localSheetId="1" hidden="1">3</definedName>
    <definedName name="solver_rel2" localSheetId="0" hidden="1">3</definedName>
    <definedName name="solver_rel2" localSheetId="2" hidden="1">1</definedName>
    <definedName name="solver_rel3" localSheetId="1" hidden="1">3</definedName>
    <definedName name="solver_rel3" localSheetId="0" hidden="1">3</definedName>
    <definedName name="solver_rel3" localSheetId="2" hidden="1">3</definedName>
    <definedName name="solver_rel4" localSheetId="1" hidden="1">3</definedName>
    <definedName name="solver_rel4" localSheetId="0" hidden="1">3</definedName>
    <definedName name="solver_rel4" localSheetId="2" hidden="1">3</definedName>
    <definedName name="solver_rel5" localSheetId="1" hidden="1">3</definedName>
    <definedName name="solver_rel5" localSheetId="0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hs1" localSheetId="1" hidden="1">integer</definedName>
    <definedName name="solver_rhs1" localSheetId="0" hidden="1">'ComputerCentre - LP Solution'!$F$5:$F$8</definedName>
    <definedName name="solver_rhs1" localSheetId="2" hidden="1">Investor!$F$12</definedName>
    <definedName name="solver_rhs2" localSheetId="1" hidden="1">'ComputerCentre - IP Solution'!$F$5:$F$8</definedName>
    <definedName name="solver_rhs2" localSheetId="0" hidden="1">'ComputerCentre - LP Solution'!$B$5:$B$8</definedName>
    <definedName name="solver_rhs2" localSheetId="2" hidden="1">Investor!$H$12</definedName>
    <definedName name="solver_rhs3" localSheetId="1" hidden="1">'ComputerCentre - IP Solution'!$B$5:$B$8</definedName>
    <definedName name="solver_rhs3" localSheetId="0" hidden="1">'ComputerCentre - LP Solution'!$B$5:$B$8</definedName>
    <definedName name="solver_rhs3" localSheetId="2" hidden="1">0</definedName>
    <definedName name="solver_rhs4" localSheetId="1" hidden="1">'ComputerCentre - IP Solution'!$B$6</definedName>
    <definedName name="solver_rhs4" localSheetId="0" hidden="1">'ComputerCentre - LP Solution'!$B$6</definedName>
    <definedName name="solver_rhs4" localSheetId="2" hidden="1">Investor!#REF!</definedName>
    <definedName name="solver_rhs5" localSheetId="1" hidden="1">'ComputerCentre - IP Solution'!$B$7</definedName>
    <definedName name="solver_rhs5" localSheetId="0" hidden="1">'ComputerCentre - LP Solution'!$B$7</definedName>
    <definedName name="solver_rhs5" localSheetId="2" hidden="1">Investor!#REF!</definedName>
    <definedName name="solver_rhs6" localSheetId="2" hidden="1">Investor!#REF!</definedName>
    <definedName name="solver_rhs7" localSheetId="2" hidden="1">Investor!#REF!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mp" hidden="1">2</definedName>
    <definedName name="solver_scl" localSheetId="1" hidden="1">1</definedName>
    <definedName name="solver_scl" localSheetId="0" hidden="1">1</definedName>
    <definedName name="solver_scl" localSheetId="2" hidden="1">2</definedName>
    <definedName name="solver_seed" hidden="1">0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100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2</definedName>
    <definedName name="solver_ver" localSheetId="0" hidden="1">2</definedName>
    <definedName name="solver_ver" localSheetId="2" hidden="1">2</definedName>
  </definedNames>
  <calcPr calcId="179021"/>
</workbook>
</file>

<file path=xl/calcChain.xml><?xml version="1.0" encoding="utf-8"?>
<calcChain xmlns="http://schemas.openxmlformats.org/spreadsheetml/2006/main">
  <c r="H5" i="64" l="1"/>
  <c r="H6" i="64"/>
  <c r="H7" i="64"/>
  <c r="H8" i="64"/>
  <c r="H9" i="64"/>
  <c r="H4" i="64"/>
  <c r="F10" i="64"/>
  <c r="G5" i="64"/>
  <c r="G6" i="64"/>
  <c r="G7" i="64"/>
  <c r="G8" i="64"/>
  <c r="G9" i="64"/>
  <c r="G4" i="64"/>
  <c r="G10" i="64" l="1"/>
  <c r="H10" i="64"/>
  <c r="D12" i="68"/>
  <c r="D6" i="68"/>
  <c r="D18" i="68"/>
  <c r="D17" i="68"/>
  <c r="D16" i="68"/>
  <c r="D15" i="68"/>
  <c r="D14" i="68"/>
  <c r="D13" i="68"/>
  <c r="D8" i="68"/>
  <c r="C8" i="68"/>
  <c r="D7" i="68"/>
  <c r="C7" i="68"/>
  <c r="C6" i="68"/>
  <c r="D5" i="68"/>
  <c r="C5" i="68"/>
  <c r="D8" i="66"/>
  <c r="D7" i="66"/>
  <c r="D5" i="66"/>
  <c r="D6" i="66"/>
  <c r="D12" i="66"/>
  <c r="D13" i="66"/>
  <c r="D14" i="66"/>
  <c r="D15" i="66"/>
  <c r="D16" i="66"/>
  <c r="D17" i="66"/>
  <c r="D18" i="66"/>
  <c r="C6" i="66"/>
  <c r="C7" i="66"/>
  <c r="C8" i="66"/>
  <c r="C5" i="66"/>
  <c r="D20" i="68" l="1"/>
  <c r="E7" i="68"/>
  <c r="F7" i="68" s="1"/>
  <c r="E8" i="68"/>
  <c r="F8" i="68" s="1"/>
  <c r="E6" i="68"/>
  <c r="F6" i="68" s="1"/>
  <c r="E5" i="68"/>
  <c r="F5" i="68" s="1"/>
  <c r="E7" i="66"/>
  <c r="F7" i="66" s="1"/>
  <c r="E8" i="66"/>
  <c r="F8" i="66" s="1"/>
  <c r="E5" i="66"/>
  <c r="F5" i="66" s="1"/>
  <c r="D20" i="66"/>
  <c r="E6" i="66"/>
  <c r="F6" i="66" s="1"/>
</calcChain>
</file>

<file path=xl/sharedStrings.xml><?xml version="1.0" encoding="utf-8"?>
<sst xmlns="http://schemas.openxmlformats.org/spreadsheetml/2006/main" count="75" uniqueCount="47">
  <si>
    <t>Time Periods</t>
  </si>
  <si>
    <t>Requirement</t>
  </si>
  <si>
    <t>Period 1 (8am-noon)</t>
  </si>
  <si>
    <t>Period 2 (noon-4pm)</t>
  </si>
  <si>
    <t>Period 3 (4pm-8pm)</t>
  </si>
  <si>
    <t>Period 4 (8pm-midnight)</t>
  </si>
  <si>
    <t>COMPUTER CENTRE Problem</t>
  </si>
  <si>
    <t>INVESTOR Problem</t>
  </si>
  <si>
    <t>Investment</t>
  </si>
  <si>
    <t>Annual Interest</t>
  </si>
  <si>
    <t>Risk Factor</t>
  </si>
  <si>
    <t>Expected Annual Value Increase</t>
  </si>
  <si>
    <t>Bonds</t>
  </si>
  <si>
    <t>Stocks</t>
  </si>
  <si>
    <t>Term Deposits</t>
  </si>
  <si>
    <t>Savings Account</t>
  </si>
  <si>
    <t>Real Estate</t>
  </si>
  <si>
    <t>Gold</t>
  </si>
  <si>
    <t>Full Time</t>
  </si>
  <si>
    <t>Part Time</t>
  </si>
  <si>
    <t>Part Time Periods</t>
  </si>
  <si>
    <t>P1 (8am-noon)</t>
  </si>
  <si>
    <t>P2 (noon-4pm)</t>
  </si>
  <si>
    <t>P3 (4pm-8pm)</t>
  </si>
  <si>
    <t>P4 (8pm-midnight)</t>
  </si>
  <si>
    <t>Number Present</t>
  </si>
  <si>
    <t>F1 (8am-4)</t>
  </si>
  <si>
    <t>F2 (noon-8pm)</t>
  </si>
  <si>
    <t>F3 (4pm-midnight)</t>
  </si>
  <si>
    <t>Full Time Pay</t>
  </si>
  <si>
    <t>Part Time Pay</t>
  </si>
  <si>
    <t>Part Time Present</t>
  </si>
  <si>
    <t>Full Time Present</t>
  </si>
  <si>
    <t>Total Present</t>
  </si>
  <si>
    <t>Pay for Period</t>
  </si>
  <si>
    <t>Total Cost</t>
  </si>
  <si>
    <t>Minimise</t>
  </si>
  <si>
    <t>F:P Ratio</t>
  </si>
  <si>
    <t>Ratio Needed</t>
  </si>
  <si>
    <t>Invested</t>
  </si>
  <si>
    <t>Expected Value after 1 year</t>
  </si>
  <si>
    <t>Total</t>
  </si>
  <si>
    <t>Total Invested</t>
  </si>
  <si>
    <t>To Invest</t>
  </si>
  <si>
    <t>Average Risk</t>
  </si>
  <si>
    <t>Sub Risk*£</t>
  </si>
  <si>
    <t>Average Risk 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</si>
</sst>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_);[Red]\(&quot;$&quot;#,##0.00\)"/>
    <numFmt numFmtId="165" formatCode="&quot;£&quot;#,##0.00"/>
  </numFmts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Geneva"/>
    </font>
    <font>
      <sz val="11"/>
      <color theme="1"/>
      <name val="Calibri"/>
      <family val="2"/>
      <charset val="129"/>
      <scheme val="minor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>
      <alignment vertical="center"/>
    </xf>
    <xf numFmtId="0" fontId="1" fillId="0" borderId="0"/>
    <xf numFmtId="0" fontId="1" fillId="0" borderId="0"/>
    <xf numFmtId="0" fontId="6" fillId="0" borderId="0"/>
  </cellStyleXfs>
  <cellXfs count="21">
    <xf numFmtId="0" fontId="0" fillId="0" borderId="0" xfId="0"/>
    <xf numFmtId="0" fontId="3" fillId="0" borderId="0" xfId="6" applyFont="1"/>
    <xf numFmtId="0" fontId="1" fillId="0" borderId="0" xfId="6"/>
    <xf numFmtId="0" fontId="2" fillId="0" borderId="0" xfId="6" applyFont="1" applyAlignment="1">
      <alignment horizontal="center"/>
    </xf>
    <xf numFmtId="0" fontId="1" fillId="0" borderId="0" xfId="6" applyAlignment="1">
      <alignment horizontal="center"/>
    </xf>
    <xf numFmtId="0" fontId="1" fillId="0" borderId="0" xfId="6" applyFont="1"/>
    <xf numFmtId="9" fontId="1" fillId="0" borderId="0" xfId="6" applyNumberFormat="1" applyAlignment="1">
      <alignment horizontal="center"/>
    </xf>
    <xf numFmtId="0" fontId="2" fillId="0" borderId="0" xfId="6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165" fontId="1" fillId="0" borderId="0" xfId="6" applyNumberFormat="1"/>
    <xf numFmtId="165" fontId="1" fillId="2" borderId="0" xfId="6" applyNumberFormat="1" applyFill="1"/>
    <xf numFmtId="165" fontId="1" fillId="3" borderId="0" xfId="6" applyNumberFormat="1" applyFill="1"/>
    <xf numFmtId="165" fontId="1" fillId="4" borderId="0" xfId="6" applyNumberFormat="1" applyFill="1"/>
    <xf numFmtId="0" fontId="1" fillId="0" borderId="0" xfId="6" applyNumberFormat="1"/>
    <xf numFmtId="0" fontId="1" fillId="4" borderId="0" xfId="6" applyNumberFormat="1" applyFill="1"/>
    <xf numFmtId="0" fontId="3" fillId="0" borderId="0" xfId="6" applyFont="1" applyAlignment="1">
      <alignment horizontal="center"/>
    </xf>
  </cellXfs>
  <cellStyles count="8">
    <cellStyle name="Comma 2" xfId="2" xr:uid="{00000000-0005-0000-0000-000000000000}"/>
    <cellStyle name="Currency 2" xfId="3" xr:uid="{00000000-0005-0000-0000-000001000000}"/>
    <cellStyle name="Normal" xfId="0" builtinId="0"/>
    <cellStyle name="Normal 2" xfId="1" xr:uid="{00000000-0005-0000-0000-000003000000}"/>
    <cellStyle name="Normal 2 2" xfId="6" xr:uid="{00000000-0005-0000-0000-000004000000}"/>
    <cellStyle name="Normal 3" xfId="4" xr:uid="{00000000-0005-0000-0000-000005000000}"/>
    <cellStyle name="Normal 4" xfId="5" xr:uid="{00000000-0005-0000-0000-000006000000}"/>
    <cellStyle name="Normal 5" xfId="7" xr:uid="{00000000-0005-0000-0000-000007000000}"/>
  </cellStyles>
  <dxfs count="0"/>
  <tableStyles count="0" defaultTableStyle="TableStyleMedium9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49E5-07B4-A442-B661-65E3DDD32482}">
  <dimension ref="A1:H20"/>
  <sheetViews>
    <sheetView zoomScale="266" workbookViewId="0">
      <selection activeCell="C18" sqref="C12:C18"/>
    </sheetView>
  </sheetViews>
  <sheetFormatPr baseColWidth="10" defaultRowHeight="13"/>
  <cols>
    <col min="1" max="2" width="20.6640625" bestFit="1" customWidth="1"/>
    <col min="3" max="3" width="16" customWidth="1"/>
    <col min="4" max="4" width="15" bestFit="1" customWidth="1"/>
    <col min="5" max="5" width="14.5" bestFit="1" customWidth="1"/>
    <col min="6" max="6" width="14.5" customWidth="1"/>
    <col min="7" max="7" width="12" bestFit="1" customWidth="1"/>
    <col min="8" max="8" width="15.83203125" customWidth="1"/>
  </cols>
  <sheetData>
    <row r="1" spans="1:8" ht="18">
      <c r="A1" s="20" t="s">
        <v>6</v>
      </c>
      <c r="B1" s="20"/>
      <c r="C1" s="20"/>
    </row>
    <row r="2" spans="1:8">
      <c r="B2" s="2"/>
      <c r="C2" s="2"/>
    </row>
    <row r="3" spans="1:8">
      <c r="A3" s="3" t="s">
        <v>0</v>
      </c>
      <c r="B3" s="3" t="s">
        <v>1</v>
      </c>
      <c r="C3" t="s">
        <v>31</v>
      </c>
      <c r="D3" t="s">
        <v>32</v>
      </c>
      <c r="E3" t="s">
        <v>33</v>
      </c>
      <c r="F3" t="s">
        <v>37</v>
      </c>
      <c r="G3" t="s">
        <v>30</v>
      </c>
      <c r="H3">
        <v>10</v>
      </c>
    </row>
    <row r="4" spans="1:8">
      <c r="A4" s="3"/>
      <c r="B4" s="3"/>
      <c r="G4" t="s">
        <v>29</v>
      </c>
      <c r="H4">
        <v>14</v>
      </c>
    </row>
    <row r="5" spans="1:8">
      <c r="A5" s="3" t="s">
        <v>2</v>
      </c>
      <c r="B5" s="4">
        <v>4</v>
      </c>
      <c r="C5">
        <f>SUM(C12)</f>
        <v>1.333333333333333</v>
      </c>
      <c r="D5">
        <f>SUM(C16)</f>
        <v>2.666666666666667</v>
      </c>
      <c r="E5" s="13">
        <f>SUM(D5+C5)</f>
        <v>4</v>
      </c>
      <c r="F5" s="13">
        <f>SUM($H$6/($H$6+1)*E5)</f>
        <v>2.6666666666666665</v>
      </c>
    </row>
    <row r="6" spans="1:8">
      <c r="A6" s="3" t="s">
        <v>3</v>
      </c>
      <c r="B6" s="4">
        <v>8</v>
      </c>
      <c r="C6">
        <f>SUM(C13)</f>
        <v>2.666666666666667</v>
      </c>
      <c r="D6">
        <f>SUM(C16+C17)</f>
        <v>5.333333333333333</v>
      </c>
      <c r="E6" s="13">
        <f t="shared" ref="E6:E8" si="0">SUM(D6+C6)</f>
        <v>8</v>
      </c>
      <c r="F6" s="13">
        <f t="shared" ref="F6:F8" si="1">SUM($H$6/($H$6+1)*E6)</f>
        <v>5.333333333333333</v>
      </c>
      <c r="G6" s="12" t="s">
        <v>38</v>
      </c>
      <c r="H6">
        <v>2</v>
      </c>
    </row>
    <row r="7" spans="1:8">
      <c r="A7" s="3" t="s">
        <v>4</v>
      </c>
      <c r="B7" s="4">
        <v>10</v>
      </c>
      <c r="C7">
        <f>SUM(C14)</f>
        <v>3.333333333333333</v>
      </c>
      <c r="D7">
        <f>SUM(C17+C18)</f>
        <v>6.666666666666667</v>
      </c>
      <c r="E7" s="13">
        <f t="shared" si="0"/>
        <v>10</v>
      </c>
      <c r="F7" s="13">
        <f t="shared" si="1"/>
        <v>6.6666666666666661</v>
      </c>
      <c r="G7" s="11"/>
    </row>
    <row r="8" spans="1:8">
      <c r="A8" s="3" t="s">
        <v>5</v>
      </c>
      <c r="B8" s="4">
        <v>6</v>
      </c>
      <c r="C8">
        <f>SUM(C15)</f>
        <v>2</v>
      </c>
      <c r="D8">
        <f>SUM(C18)</f>
        <v>4.0000000000000009</v>
      </c>
      <c r="E8" s="13">
        <f t="shared" si="0"/>
        <v>6.0000000000000009</v>
      </c>
      <c r="F8" s="13">
        <f t="shared" si="1"/>
        <v>4</v>
      </c>
    </row>
    <row r="10" spans="1:8">
      <c r="B10" s="7" t="s">
        <v>20</v>
      </c>
      <c r="C10" s="8" t="s">
        <v>25</v>
      </c>
      <c r="D10" t="s">
        <v>34</v>
      </c>
    </row>
    <row r="11" spans="1:8">
      <c r="B11" s="7"/>
    </row>
    <row r="12" spans="1:8">
      <c r="A12" t="s">
        <v>19</v>
      </c>
      <c r="B12" s="3" t="s">
        <v>21</v>
      </c>
      <c r="C12" s="9">
        <v>1.333333333333333</v>
      </c>
      <c r="D12">
        <f>SUM(C12*4*$H$3)</f>
        <v>53.333333333333321</v>
      </c>
    </row>
    <row r="13" spans="1:8">
      <c r="B13" s="3" t="s">
        <v>22</v>
      </c>
      <c r="C13" s="9">
        <v>2.666666666666667</v>
      </c>
      <c r="D13">
        <f>SUM(C13*4*$H$3)</f>
        <v>106.66666666666669</v>
      </c>
    </row>
    <row r="14" spans="1:8">
      <c r="B14" s="3" t="s">
        <v>23</v>
      </c>
      <c r="C14" s="9">
        <v>3.333333333333333</v>
      </c>
      <c r="D14">
        <f>SUM(C14*4*$H$3)</f>
        <v>133.33333333333331</v>
      </c>
    </row>
    <row r="15" spans="1:8">
      <c r="B15" s="3" t="s">
        <v>24</v>
      </c>
      <c r="C15" s="9">
        <v>2</v>
      </c>
      <c r="D15">
        <f>SUM(C15*4*$H$3)</f>
        <v>80</v>
      </c>
    </row>
    <row r="16" spans="1:8">
      <c r="A16" t="s">
        <v>18</v>
      </c>
      <c r="B16" s="3" t="s">
        <v>26</v>
      </c>
      <c r="C16" s="9">
        <v>2.666666666666667</v>
      </c>
      <c r="D16">
        <f>SUM(C16*8*$H$4)</f>
        <v>298.66666666666669</v>
      </c>
    </row>
    <row r="17" spans="2:5">
      <c r="B17" s="3" t="s">
        <v>27</v>
      </c>
      <c r="C17" s="9">
        <v>2.6666666666666661</v>
      </c>
      <c r="D17">
        <f>SUM(C17*8*$H$4)</f>
        <v>298.66666666666663</v>
      </c>
    </row>
    <row r="18" spans="2:5">
      <c r="B18" s="3" t="s">
        <v>28</v>
      </c>
      <c r="C18" s="9">
        <v>4.0000000000000009</v>
      </c>
      <c r="D18">
        <f>SUM(C18*8*$H$4)</f>
        <v>448.00000000000011</v>
      </c>
    </row>
    <row r="19" spans="2:5">
      <c r="B19" s="3"/>
    </row>
    <row r="20" spans="2:5">
      <c r="C20" t="s">
        <v>35</v>
      </c>
      <c r="D20" s="10">
        <f>SUM(D12:D18)</f>
        <v>1418.6666666666667</v>
      </c>
      <c r="E20" t="s">
        <v>36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4FC1-9DA3-ED4B-A13F-B6487685991B}">
  <dimension ref="A1:H20"/>
  <sheetViews>
    <sheetView tabSelected="1" zoomScale="266" workbookViewId="0">
      <selection activeCell="C23" sqref="C23"/>
    </sheetView>
  </sheetViews>
  <sheetFormatPr baseColWidth="10" defaultRowHeight="13"/>
  <cols>
    <col min="1" max="2" width="20.6640625" bestFit="1" customWidth="1"/>
    <col min="3" max="3" width="16" customWidth="1"/>
    <col min="4" max="4" width="15" bestFit="1" customWidth="1"/>
    <col min="5" max="5" width="14.5" bestFit="1" customWidth="1"/>
    <col min="6" max="6" width="14.5" customWidth="1"/>
    <col min="7" max="7" width="12" bestFit="1" customWidth="1"/>
    <col min="8" max="8" width="15.83203125" customWidth="1"/>
  </cols>
  <sheetData>
    <row r="1" spans="1:8" ht="18">
      <c r="A1" s="20" t="s">
        <v>6</v>
      </c>
      <c r="B1" s="20"/>
      <c r="C1" s="20"/>
    </row>
    <row r="2" spans="1:8">
      <c r="B2" s="2"/>
      <c r="C2" s="2"/>
    </row>
    <row r="3" spans="1:8">
      <c r="A3" s="3" t="s">
        <v>0</v>
      </c>
      <c r="B3" s="3" t="s">
        <v>1</v>
      </c>
      <c r="C3" t="s">
        <v>31</v>
      </c>
      <c r="D3" t="s">
        <v>32</v>
      </c>
      <c r="E3" t="s">
        <v>33</v>
      </c>
      <c r="F3" t="s">
        <v>37</v>
      </c>
      <c r="G3" t="s">
        <v>30</v>
      </c>
      <c r="H3">
        <v>10</v>
      </c>
    </row>
    <row r="4" spans="1:8">
      <c r="A4" s="3"/>
      <c r="B4" s="3"/>
      <c r="G4" t="s">
        <v>29</v>
      </c>
      <c r="H4">
        <v>14</v>
      </c>
    </row>
    <row r="5" spans="1:8">
      <c r="A5" s="3" t="s">
        <v>2</v>
      </c>
      <c r="B5" s="4">
        <v>4</v>
      </c>
      <c r="C5">
        <f>SUM(C12)</f>
        <v>1</v>
      </c>
      <c r="D5">
        <f>SUM(C16)</f>
        <v>3</v>
      </c>
      <c r="E5" s="13">
        <f>SUM(D5+C5)</f>
        <v>4</v>
      </c>
      <c r="F5" s="13">
        <f>SUM($H$6/($H$6+1)*E5)</f>
        <v>2.6666666666666665</v>
      </c>
    </row>
    <row r="6" spans="1:8">
      <c r="A6" s="3" t="s">
        <v>3</v>
      </c>
      <c r="B6" s="4">
        <v>8</v>
      </c>
      <c r="C6">
        <f>SUM(C13)</f>
        <v>2</v>
      </c>
      <c r="D6">
        <f>SUM(C16+C17)</f>
        <v>6</v>
      </c>
      <c r="E6" s="13">
        <f t="shared" ref="E6:E8" si="0">SUM(D6+C6)</f>
        <v>8</v>
      </c>
      <c r="F6" s="13">
        <f t="shared" ref="F6:F8" si="1">SUM($H$6/($H$6+1)*E6)</f>
        <v>5.333333333333333</v>
      </c>
      <c r="G6" s="12" t="s">
        <v>38</v>
      </c>
      <c r="H6">
        <v>2</v>
      </c>
    </row>
    <row r="7" spans="1:8">
      <c r="A7" s="3" t="s">
        <v>4</v>
      </c>
      <c r="B7" s="4">
        <v>10</v>
      </c>
      <c r="C7">
        <f>SUM(C14)</f>
        <v>3</v>
      </c>
      <c r="D7">
        <f>SUM(C17+C18)</f>
        <v>7</v>
      </c>
      <c r="E7" s="13">
        <f t="shared" si="0"/>
        <v>10</v>
      </c>
      <c r="F7" s="13">
        <f t="shared" si="1"/>
        <v>6.6666666666666661</v>
      </c>
      <c r="G7" s="11"/>
    </row>
    <row r="8" spans="1:8">
      <c r="A8" s="3" t="s">
        <v>5</v>
      </c>
      <c r="B8" s="4">
        <v>6</v>
      </c>
      <c r="C8">
        <f>SUM(C15)</f>
        <v>2</v>
      </c>
      <c r="D8">
        <f>SUM(C18)</f>
        <v>4</v>
      </c>
      <c r="E8" s="13">
        <f t="shared" si="0"/>
        <v>6</v>
      </c>
      <c r="F8" s="13">
        <f t="shared" si="1"/>
        <v>4</v>
      </c>
    </row>
    <row r="10" spans="1:8">
      <c r="B10" s="7" t="s">
        <v>20</v>
      </c>
      <c r="C10" s="8" t="s">
        <v>25</v>
      </c>
      <c r="D10" t="s">
        <v>34</v>
      </c>
    </row>
    <row r="11" spans="1:8">
      <c r="B11" s="7"/>
    </row>
    <row r="12" spans="1:8">
      <c r="A12" t="s">
        <v>19</v>
      </c>
      <c r="B12" s="3" t="s">
        <v>21</v>
      </c>
      <c r="C12" s="9">
        <v>1</v>
      </c>
      <c r="D12">
        <f>SUM(C12*4*$H$3)</f>
        <v>40</v>
      </c>
    </row>
    <row r="13" spans="1:8">
      <c r="B13" s="3" t="s">
        <v>22</v>
      </c>
      <c r="C13" s="9">
        <v>2</v>
      </c>
      <c r="D13">
        <f>SUM(C13*4*$H$3)</f>
        <v>80</v>
      </c>
    </row>
    <row r="14" spans="1:8">
      <c r="B14" s="3" t="s">
        <v>23</v>
      </c>
      <c r="C14" s="9">
        <v>3</v>
      </c>
      <c r="D14">
        <f>SUM(C14*4*$H$3)</f>
        <v>120</v>
      </c>
    </row>
    <row r="15" spans="1:8">
      <c r="B15" s="3" t="s">
        <v>24</v>
      </c>
      <c r="C15" s="9">
        <v>2</v>
      </c>
      <c r="D15">
        <f>SUM(C15*4*$H$3)</f>
        <v>80</v>
      </c>
    </row>
    <row r="16" spans="1:8">
      <c r="A16" t="s">
        <v>18</v>
      </c>
      <c r="B16" s="3" t="s">
        <v>26</v>
      </c>
      <c r="C16" s="9">
        <v>3</v>
      </c>
      <c r="D16">
        <f>SUM(C16*8*$H$4)</f>
        <v>336</v>
      </c>
    </row>
    <row r="17" spans="2:5">
      <c r="B17" s="3" t="s">
        <v>27</v>
      </c>
      <c r="C17" s="9">
        <v>3</v>
      </c>
      <c r="D17">
        <f>SUM(C17*8*$H$4)</f>
        <v>336</v>
      </c>
    </row>
    <row r="18" spans="2:5">
      <c r="B18" s="3" t="s">
        <v>28</v>
      </c>
      <c r="C18" s="9">
        <v>4</v>
      </c>
      <c r="D18">
        <f>SUM(C18*8*$H$4)</f>
        <v>448</v>
      </c>
    </row>
    <row r="19" spans="2:5">
      <c r="B19" s="3"/>
    </row>
    <row r="20" spans="2:5">
      <c r="C20" t="s">
        <v>35</v>
      </c>
      <c r="D20" s="10">
        <f>SUM(D12:D18)</f>
        <v>1440</v>
      </c>
      <c r="E20" t="s">
        <v>36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zoomScale="223" workbookViewId="0">
      <selection activeCell="G12" sqref="G12"/>
    </sheetView>
  </sheetViews>
  <sheetFormatPr baseColWidth="10" defaultColWidth="9.1640625" defaultRowHeight="13"/>
  <cols>
    <col min="1" max="1" width="10.33203125" style="2" customWidth="1"/>
    <col min="2" max="2" width="14.6640625" style="2" customWidth="1"/>
    <col min="3" max="4" width="15.6640625" style="4" customWidth="1"/>
    <col min="5" max="5" width="30.1640625" style="4" customWidth="1"/>
    <col min="6" max="6" width="15.6640625" style="2" customWidth="1"/>
    <col min="7" max="7" width="23.1640625" style="2" bestFit="1" customWidth="1"/>
    <col min="8" max="8" width="13.83203125" style="2" bestFit="1" customWidth="1"/>
    <col min="9" max="16384" width="9.1640625" style="2"/>
  </cols>
  <sheetData>
    <row r="1" spans="1:8" ht="18">
      <c r="A1" s="1" t="s">
        <v>7</v>
      </c>
    </row>
    <row r="3" spans="1:8">
      <c r="B3" s="3" t="s">
        <v>8</v>
      </c>
      <c r="C3" s="3" t="s">
        <v>9</v>
      </c>
      <c r="D3" s="3" t="s">
        <v>10</v>
      </c>
      <c r="E3" s="3" t="s">
        <v>11</v>
      </c>
      <c r="F3" s="3" t="s">
        <v>39</v>
      </c>
      <c r="G3" s="3" t="s">
        <v>40</v>
      </c>
      <c r="H3" s="2" t="s">
        <v>45</v>
      </c>
    </row>
    <row r="4" spans="1:8">
      <c r="A4" s="3">
        <v>1</v>
      </c>
      <c r="B4" s="2" t="s">
        <v>12</v>
      </c>
      <c r="C4" s="6">
        <v>0.05</v>
      </c>
      <c r="D4" s="4">
        <v>3</v>
      </c>
      <c r="E4" s="6">
        <v>0</v>
      </c>
      <c r="F4" s="15">
        <v>100000</v>
      </c>
      <c r="G4" s="14">
        <f>SUM(F4+(F4*E4)+(F4*C4))</f>
        <v>105000</v>
      </c>
      <c r="H4" s="18">
        <f>SUM(F4*D4)</f>
        <v>300000</v>
      </c>
    </row>
    <row r="5" spans="1:8">
      <c r="A5" s="3">
        <v>2</v>
      </c>
      <c r="B5" s="2" t="s">
        <v>13</v>
      </c>
      <c r="C5" s="6">
        <v>0.02</v>
      </c>
      <c r="D5" s="4">
        <v>10</v>
      </c>
      <c r="E5" s="6">
        <v>7.0000000000000007E-2</v>
      </c>
      <c r="F5" s="15">
        <v>100000</v>
      </c>
      <c r="G5" s="14">
        <f t="shared" ref="G5:G9" si="0">SUM(F5+(F5*E5)+(F5*C5))</f>
        <v>109000</v>
      </c>
      <c r="H5" s="18">
        <f t="shared" ref="H5:H9" si="1">SUM(F5*D5)</f>
        <v>1000000</v>
      </c>
    </row>
    <row r="6" spans="1:8">
      <c r="A6" s="3">
        <v>3</v>
      </c>
      <c r="B6" s="2" t="s">
        <v>14</v>
      </c>
      <c r="C6" s="6">
        <v>0.04</v>
      </c>
      <c r="D6" s="4">
        <v>2</v>
      </c>
      <c r="E6" s="6">
        <v>0</v>
      </c>
      <c r="F6" s="15">
        <v>100000</v>
      </c>
      <c r="G6" s="14">
        <f t="shared" si="0"/>
        <v>104000</v>
      </c>
      <c r="H6" s="18">
        <f t="shared" si="1"/>
        <v>200000</v>
      </c>
    </row>
    <row r="7" spans="1:8">
      <c r="A7" s="3">
        <v>4</v>
      </c>
      <c r="B7" s="2" t="s">
        <v>15</v>
      </c>
      <c r="C7" s="6">
        <v>0.03</v>
      </c>
      <c r="D7" s="4">
        <v>1</v>
      </c>
      <c r="E7" s="6">
        <v>0</v>
      </c>
      <c r="F7" s="15">
        <v>100000</v>
      </c>
      <c r="G7" s="14">
        <f t="shared" si="0"/>
        <v>103000</v>
      </c>
      <c r="H7" s="18">
        <f t="shared" si="1"/>
        <v>100000</v>
      </c>
    </row>
    <row r="8" spans="1:8">
      <c r="A8" s="3">
        <v>5</v>
      </c>
      <c r="B8" s="2" t="s">
        <v>16</v>
      </c>
      <c r="C8" s="6">
        <v>0</v>
      </c>
      <c r="D8" s="4">
        <v>5</v>
      </c>
      <c r="E8" s="6">
        <v>7.0000000000000007E-2</v>
      </c>
      <c r="F8" s="15">
        <v>100000</v>
      </c>
      <c r="G8" s="14">
        <f t="shared" si="0"/>
        <v>107000</v>
      </c>
      <c r="H8" s="18">
        <f t="shared" si="1"/>
        <v>500000</v>
      </c>
    </row>
    <row r="9" spans="1:8">
      <c r="A9" s="3">
        <v>6</v>
      </c>
      <c r="B9" s="2" t="s">
        <v>17</v>
      </c>
      <c r="C9" s="6">
        <v>0</v>
      </c>
      <c r="D9" s="4">
        <v>20</v>
      </c>
      <c r="E9" s="6">
        <v>0.11</v>
      </c>
      <c r="F9" s="15">
        <v>100000</v>
      </c>
      <c r="G9" s="14">
        <f t="shared" si="0"/>
        <v>111000</v>
      </c>
      <c r="H9" s="18">
        <f t="shared" si="1"/>
        <v>2000000</v>
      </c>
    </row>
    <row r="10" spans="1:8">
      <c r="F10" s="17">
        <f>SUM(F4:F9)</f>
        <v>600000</v>
      </c>
      <c r="G10" s="16">
        <f>SUM(G4:G9)</f>
        <v>639000</v>
      </c>
      <c r="H10" s="19">
        <f>(SUM(H4:H9))/F10</f>
        <v>6.833333333333333</v>
      </c>
    </row>
    <row r="11" spans="1:8">
      <c r="F11" s="2" t="s">
        <v>42</v>
      </c>
      <c r="G11" s="2" t="s">
        <v>41</v>
      </c>
      <c r="H11" s="2" t="s">
        <v>44</v>
      </c>
    </row>
    <row r="12" spans="1:8">
      <c r="F12" s="14">
        <v>1000000</v>
      </c>
      <c r="H12" s="2">
        <v>4.5</v>
      </c>
    </row>
    <row r="13" spans="1:8">
      <c r="A13" s="3"/>
      <c r="F13" s="2" t="s">
        <v>43</v>
      </c>
      <c r="H13" s="2" t="s">
        <v>46</v>
      </c>
    </row>
    <row r="14" spans="1:8">
      <c r="A14" s="3"/>
    </row>
    <row r="15" spans="1:8">
      <c r="A15" s="3"/>
    </row>
    <row r="16" spans="1:8">
      <c r="A16" s="3"/>
    </row>
    <row r="17" spans="1:1">
      <c r="A17" s="3"/>
    </row>
    <row r="18" spans="1:1">
      <c r="A18" s="5"/>
    </row>
  </sheetData>
  <pageMargins left="0.75" right="0.75" top="1" bottom="1" header="0.5" footer="0.5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ComputerCentre - LP Solution</vt:lpstr>
      <vt:lpstr>ComputerCentre - IP Solution</vt:lpstr>
      <vt:lpstr>Investor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Landa-Silva</dc:creator>
  <cp:lastModifiedBy>Benjamin Charlton</cp:lastModifiedBy>
  <dcterms:created xsi:type="dcterms:W3CDTF">2007-10-21T20:35:33Z</dcterms:created>
  <dcterms:modified xsi:type="dcterms:W3CDTF">2018-10-22T12:34:22Z</dcterms:modified>
</cp:coreProperties>
</file>