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54LDO\Workshop4\"/>
    </mc:Choice>
  </mc:AlternateContent>
  <bookViews>
    <workbookView xWindow="0" yWindow="0" windowWidth="28800" windowHeight="12300"/>
  </bookViews>
  <sheets>
    <sheet name="Answer Report 1" sheetId="1" r:id="rId1"/>
    <sheet name="Sensitivity Report 1" sheetId="2" r:id="rId2"/>
    <sheet name="Limits Report 1" sheetId="3" r:id="rId3"/>
    <sheet name="Machine Planning" sheetId="4" r:id="rId4"/>
  </sheets>
  <definedNames>
    <definedName name="sencount" hidden="1">2</definedName>
    <definedName name="solver_adj" localSheetId="3" hidden="1">'Machine Planning'!$B$13:$E$15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100</definedName>
    <definedName name="solver_lhs1" localSheetId="3" hidden="1">'Machine Planning'!$D$19:$D$24</definedName>
    <definedName name="solver_lhs2" localSheetId="3" hidden="1">'Machine Planning'!$D$26:$D$31</definedName>
    <definedName name="solver_lhs3" localSheetId="3" hidden="1">'Machine Planning'!$H$7</definedName>
    <definedName name="solver_lhs4" localSheetId="3" hidden="1">'Machine Planning'!$J$15:$K$15</definedName>
    <definedName name="solver_lhs5" localSheetId="3" hidden="1">'Machine Planning'!$J$15:$K$15</definedName>
    <definedName name="solver_lhs6" localSheetId="3" hidden="1">'Machine Planning'!$M$14</definedName>
    <definedName name="solver_lhs7" localSheetId="3" hidden="1">'Machine Planning'!$M$14</definedName>
    <definedName name="solver_lin" localSheetId="3" hidden="1">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tri" hidden="1">1000</definedName>
    <definedName name="solver_num" localSheetId="3" hidden="1">2</definedName>
    <definedName name="solver_nwt" localSheetId="3" hidden="1">1</definedName>
    <definedName name="solver_opt" localSheetId="3" hidden="1">'Machine Planning'!$I$29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el7" localSheetId="3" hidden="1">2</definedName>
    <definedName name="solver_rhs1" localSheetId="3" hidden="1">'Machine Planning'!$F$19:$F$24</definedName>
    <definedName name="solver_rhs2" localSheetId="3" hidden="1">'Machine Planning'!$F$26:$F$31</definedName>
    <definedName name="solver_rhs3" localSheetId="3" hidden="1">'Machine Planning'!$J$17</definedName>
    <definedName name="solver_rhs4" localSheetId="3" hidden="1">'Machine Planning'!$H$6:$I$6</definedName>
    <definedName name="solver_rhs5" localSheetId="3" hidden="1">'Machine Planning'!$H$6:$I$6</definedName>
    <definedName name="solver_rhs6" localSheetId="3" hidden="1">'Machine Planning'!$I$6</definedName>
    <definedName name="solver_rhs7" localSheetId="3" hidden="1">'Machine Planning'!$I$6</definedName>
    <definedName name="solver_rlx" localSheetId="3" hidden="1">2</definedName>
    <definedName name="solver_rsd" localSheetId="3" hidden="1">0</definedName>
    <definedName name="solver_rsmp" hidden="1">2</definedName>
    <definedName name="solver_scl" localSheetId="3" hidden="1">2</definedName>
    <definedName name="solver_seed" hidden="1">0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100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4" l="1"/>
  <c r="I13" i="4"/>
  <c r="G14" i="4"/>
  <c r="I14" i="4"/>
  <c r="D31" i="4"/>
  <c r="D30" i="4"/>
  <c r="F13" i="4"/>
  <c r="H13" i="4"/>
  <c r="F14" i="4"/>
  <c r="H14" i="4"/>
  <c r="F15" i="4"/>
  <c r="H15" i="4"/>
  <c r="G15" i="4"/>
  <c r="I15" i="4"/>
  <c r="I27" i="4"/>
  <c r="D19" i="4"/>
  <c r="D20" i="4"/>
  <c r="D21" i="4"/>
  <c r="D22" i="4"/>
  <c r="D23" i="4"/>
  <c r="D24" i="4"/>
  <c r="I28" i="4"/>
  <c r="I29" i="4"/>
  <c r="D29" i="4"/>
  <c r="D28" i="4"/>
  <c r="D27" i="4"/>
  <c r="D26" i="4"/>
</calcChain>
</file>

<file path=xl/sharedStrings.xml><?xml version="1.0" encoding="utf-8"?>
<sst xmlns="http://schemas.openxmlformats.org/spreadsheetml/2006/main" count="288" uniqueCount="129">
  <si>
    <t>Microsoft Excel 16.0 Answer Report</t>
  </si>
  <si>
    <t>Worksheet: [g54ldo_workshop4_2018.xlsx]Machine Planning</t>
  </si>
  <si>
    <t>Report Created: 29/10/2018 10:11:17</t>
  </si>
  <si>
    <t>Result: Solver found a solution.  All Constraints and optimality conditions are satisfied.</t>
  </si>
  <si>
    <t>Solver Engine</t>
  </si>
  <si>
    <t>Engine: Simplex LP</t>
  </si>
  <si>
    <t>Solution Time: 0.016 Seconds.</t>
  </si>
  <si>
    <t>Iterations: 19 Subproblems: 0</t>
  </si>
  <si>
    <t>Solver Options</t>
  </si>
  <si>
    <t>Max Time 100 sec,  Iterations 100, Precision 0.000001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</si>
  <si>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</si>
  <si>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</si>
  <si>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</si>
  <si>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</si>
  <si>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</si>
  <si>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</si>
  <si>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$I$29</t>
  </si>
  <si>
    <t>Total Cost B</t>
  </si>
  <si>
    <t>Variable Cells</t>
  </si>
  <si>
    <t>Integer</t>
  </si>
  <si>
    <t>$B$13</t>
  </si>
  <si>
    <t>A</t>
  </si>
  <si>
    <t>Contin</t>
  </si>
  <si>
    <t>$C$13</t>
  </si>
  <si>
    <t>B</t>
  </si>
  <si>
    <t>$D$13</t>
  </si>
  <si>
    <t>$E$13</t>
  </si>
  <si>
    <t>$B$14</t>
  </si>
  <si>
    <t>$C$14</t>
  </si>
  <si>
    <t>$D$14</t>
  </si>
  <si>
    <t>$E$14</t>
  </si>
  <si>
    <t>$B$15</t>
  </si>
  <si>
    <t>$C$15</t>
  </si>
  <si>
    <t>$D$15</t>
  </si>
  <si>
    <t>$E$15</t>
  </si>
  <si>
    <t>Constraints</t>
  </si>
  <si>
    <t>Cell Value</t>
  </si>
  <si>
    <t>Formula</t>
  </si>
  <si>
    <t>Status</t>
  </si>
  <si>
    <t>Slack</t>
  </si>
  <si>
    <t>$D$19</t>
  </si>
  <si>
    <t>Product A &amp; B hours machine X, m1 A</t>
  </si>
  <si>
    <t>$D$19&lt;=$F$19</t>
  </si>
  <si>
    <t>Binding</t>
  </si>
  <si>
    <t>$D$20</t>
  </si>
  <si>
    <t>Product A &amp; B hours machine X, m2 A</t>
  </si>
  <si>
    <t>$D$20&lt;=$F$20</t>
  </si>
  <si>
    <t>$D$21</t>
  </si>
  <si>
    <t>Product A &amp; B hours machine X, m3 A</t>
  </si>
  <si>
    <t>$D$21&lt;=$F$21</t>
  </si>
  <si>
    <t>$D$22</t>
  </si>
  <si>
    <t>Product A &amp; B hours machine Y, m1 A</t>
  </si>
  <si>
    <t>$D$22&lt;=$F$22</t>
  </si>
  <si>
    <t>Not Binding</t>
  </si>
  <si>
    <t>$D$23</t>
  </si>
  <si>
    <t>Product A &amp; B hours machine Y, m2 A</t>
  </si>
  <si>
    <t>$D$23&lt;=$F$23</t>
  </si>
  <si>
    <t>$D$24</t>
  </si>
  <si>
    <t>Product A &amp; B hours machine Y, m3 A</t>
  </si>
  <si>
    <t>$D$24&lt;=$F$24</t>
  </si>
  <si>
    <t>$D$26</t>
  </si>
  <si>
    <t>Produced &gt;= Demand A, m1 A</t>
  </si>
  <si>
    <t>$D$26&gt;=$F$26</t>
  </si>
  <si>
    <t>$D$27</t>
  </si>
  <si>
    <t>Produced &gt;= Demand A, m2 A</t>
  </si>
  <si>
    <t>$D$27&gt;=$F$27</t>
  </si>
  <si>
    <t>$D$28</t>
  </si>
  <si>
    <t>Produced &gt;= Demand A, m3 A</t>
  </si>
  <si>
    <t>$D$28&gt;=$F$28</t>
  </si>
  <si>
    <t>$D$29</t>
  </si>
  <si>
    <t>Produced &gt;= Demand B, m1 A</t>
  </si>
  <si>
    <t>$D$29&gt;=$F$29</t>
  </si>
  <si>
    <t>$D$30</t>
  </si>
  <si>
    <t>Produced &gt;= Demand B, m2 A</t>
  </si>
  <si>
    <t>$D$30&gt;=$F$30</t>
  </si>
  <si>
    <t>$D$31</t>
  </si>
  <si>
    <t>Produced &gt;= Demand B, m3 A</t>
  </si>
  <si>
    <t>$D$31&gt;=$F$31</t>
  </si>
  <si>
    <t>Microsoft Excel 16.0 Sensitivity Report</t>
  </si>
  <si>
    <t>Final</t>
  </si>
  <si>
    <t>Reduced</t>
  </si>
  <si>
    <t>Objective</t>
  </si>
  <si>
    <t>Allowable</t>
  </si>
  <si>
    <t>Value</t>
  </si>
  <si>
    <t>Cost</t>
  </si>
  <si>
    <t>Coefficient</t>
  </si>
  <si>
    <t>Increase</t>
  </si>
  <si>
    <t>Decrease</t>
  </si>
  <si>
    <t>Shadow</t>
  </si>
  <si>
    <t>Constraint</t>
  </si>
  <si>
    <t>Price</t>
  </si>
  <si>
    <t>R.H. Side</t>
  </si>
  <si>
    <t>Microsoft Excel 16.0 Limits Report</t>
  </si>
  <si>
    <t>Variable</t>
  </si>
  <si>
    <t>Lower</t>
  </si>
  <si>
    <t>Upper</t>
  </si>
  <si>
    <t>Limit</t>
  </si>
  <si>
    <t>Result</t>
  </si>
  <si>
    <t>MACHINE PLANNING Problem</t>
  </si>
  <si>
    <t>Product A</t>
  </si>
  <si>
    <t>Product B</t>
  </si>
  <si>
    <t>Month</t>
  </si>
  <si>
    <t>Capacity machine X</t>
  </si>
  <si>
    <t>Capacity machine Y</t>
  </si>
  <si>
    <t>Demand product A</t>
  </si>
  <si>
    <t>Demand product B</t>
  </si>
  <si>
    <t>Hours on machine X</t>
  </si>
  <si>
    <t>Hours on machine Y</t>
  </si>
  <si>
    <t>Machine X</t>
  </si>
  <si>
    <t>Machine Y</t>
  </si>
  <si>
    <t>Produced</t>
  </si>
  <si>
    <t>Inventory</t>
  </si>
  <si>
    <t>Product A &amp; B hours machine X, m1</t>
  </si>
  <si>
    <t>&lt;=</t>
  </si>
  <si>
    <t>Product A &amp; B hours machine X, m2</t>
  </si>
  <si>
    <t>Product A &amp; B hours machine X, m3</t>
  </si>
  <si>
    <t>Product A &amp; B hours machine Y, m1</t>
  </si>
  <si>
    <t>Product A &amp; B hours machine Y, m2</t>
  </si>
  <si>
    <t>Product A &amp; B hours machine Y, m3</t>
  </si>
  <si>
    <t>Produced &gt;= Demand A, m1</t>
  </si>
  <si>
    <t>&gt;=</t>
  </si>
  <si>
    <t>Produced &gt;= Demand A, m2</t>
  </si>
  <si>
    <t>Inventory Cost</t>
  </si>
  <si>
    <t>Produced &gt;= Demand A, m3</t>
  </si>
  <si>
    <t>Running Cost</t>
  </si>
  <si>
    <t>Produced &gt;= Demand B, m1</t>
  </si>
  <si>
    <t>Total Cost</t>
  </si>
  <si>
    <t>Produced &gt;= Demand B, m2</t>
  </si>
  <si>
    <t>Produced &gt;= Demand B,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</si>
</sst>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99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2" xfId="0" applyNumberFormat="1" applyFill="1" applyBorder="1" applyAlignment="1"/>
    <xf numFmtId="0" fontId="0" fillId="0" borderId="3" xfId="0" applyFill="1" applyBorder="1" applyAlignment="1"/>
    <xf numFmtId="0" fontId="0" fillId="0" borderId="3" xfId="0" applyNumberFormat="1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0" borderId="0" xfId="1" applyFont="1"/>
    <xf numFmtId="0" fontId="1" fillId="0" borderId="0" xfId="1"/>
    <xf numFmtId="49" fontId="1" fillId="0" borderId="0" xfId="1" applyNumberForma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" fillId="2" borderId="0" xfId="1" applyFill="1"/>
    <xf numFmtId="0" fontId="1" fillId="0" borderId="0" xfId="1" applyFill="1"/>
    <xf numFmtId="0" fontId="1" fillId="3" borderId="0" xfId="1" applyFill="1"/>
    <xf numFmtId="0" fontId="1" fillId="4" borderId="0" xfId="1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topLeftCell="A10" workbookViewId="0">
      <selection activeCell="M39" sqref="M39"/>
    </sheetView>
  </sheetViews>
  <sheetFormatPr defaultRowHeight="12.75" x14ac:dyDescent="0.2"/>
  <cols>
    <col min="1" max="1" width="2.28515625" customWidth="1"/>
    <col min="2" max="2" width="6.28515625" customWidth="1"/>
    <col min="3" max="3" width="34" customWidth="1"/>
    <col min="4" max="4" width="14.28515625" bestFit="1" customWidth="1"/>
    <col min="5" max="5" width="13.85546875" bestFit="1" customWidth="1"/>
    <col min="6" max="6" width="10.5703125" customWidth="1"/>
    <col min="7" max="7" width="6" customWidth="1"/>
  </cols>
  <sheetData>
    <row r="1" spans="1:5" x14ac:dyDescent="0.2">
      <c r="A1" s="1" t="s">
        <v>0</v>
      </c>
    </row>
    <row r="2" spans="1:5" x14ac:dyDescent="0.2">
      <c r="A2" s="1" t="s">
        <v>1</v>
      </c>
    </row>
    <row r="3" spans="1:5" x14ac:dyDescent="0.2">
      <c r="A3" s="1" t="s">
        <v>2</v>
      </c>
    </row>
    <row r="4" spans="1:5" x14ac:dyDescent="0.2">
      <c r="A4" s="1" t="s">
        <v>3</v>
      </c>
    </row>
    <row r="5" spans="1:5" x14ac:dyDescent="0.2">
      <c r="A5" s="1" t="s">
        <v>4</v>
      </c>
    </row>
    <row r="6" spans="1:5" x14ac:dyDescent="0.2">
      <c r="A6" s="1"/>
      <c r="B6" t="s">
        <v>5</v>
      </c>
    </row>
    <row r="7" spans="1:5" x14ac:dyDescent="0.2">
      <c r="A7" s="1"/>
      <c r="B7" t="s">
        <v>6</v>
      </c>
    </row>
    <row r="8" spans="1:5" x14ac:dyDescent="0.2">
      <c r="A8" s="1"/>
      <c r="B8" t="s">
        <v>7</v>
      </c>
    </row>
    <row r="9" spans="1:5" x14ac:dyDescent="0.2">
      <c r="A9" s="1" t="s">
        <v>8</v>
      </c>
    </row>
    <row r="10" spans="1:5" x14ac:dyDescent="0.2">
      <c r="B10" t="s">
        <v>9</v>
      </c>
    </row>
    <row r="11" spans="1:5" x14ac:dyDescent="0.2">
      <c r="B11" t="s">
        <v>10</v>
      </c>
    </row>
    <row r="14" spans="1:5" ht="13.5" thickBot="1" x14ac:dyDescent="0.25">
      <c r="A14" t="s">
        <v>11</v>
      </c>
    </row>
    <row r="15" spans="1:5" ht="13.5" thickBot="1" x14ac:dyDescent="0.25">
      <c r="B15" s="2" t="s">
        <v>12</v>
      </c>
      <c r="C15" s="2" t="s">
        <v>13</v>
      </c>
      <c r="D15" s="2" t="s">
        <v>14</v>
      </c>
      <c r="E15" s="2" t="s">
        <v>15</v>
      </c>
    </row>
    <row r="16" spans="1:5" ht="13.5" thickBot="1" x14ac:dyDescent="0.25">
      <c r="B16" s="3" t="s">
        <v>16</v>
      </c>
      <c r="C16" s="3" t="s">
        <v>17</v>
      </c>
      <c r="D16" s="4">
        <v>21130</v>
      </c>
      <c r="E16" s="4">
        <v>21130</v>
      </c>
    </row>
    <row r="19" spans="1:6" ht="13.5" thickBot="1" x14ac:dyDescent="0.25">
      <c r="A19" t="s">
        <v>18</v>
      </c>
    </row>
    <row r="20" spans="1:6" ht="13.5" thickBot="1" x14ac:dyDescent="0.25">
      <c r="B20" s="2" t="s">
        <v>12</v>
      </c>
      <c r="C20" s="2" t="s">
        <v>13</v>
      </c>
      <c r="D20" s="2" t="s">
        <v>14</v>
      </c>
      <c r="E20" s="2" t="s">
        <v>15</v>
      </c>
      <c r="F20" s="2" t="s">
        <v>19</v>
      </c>
    </row>
    <row r="21" spans="1:6" x14ac:dyDescent="0.2">
      <c r="B21" s="5" t="s">
        <v>20</v>
      </c>
      <c r="C21" s="5" t="s">
        <v>21</v>
      </c>
      <c r="D21" s="6">
        <v>32.5</v>
      </c>
      <c r="E21" s="6">
        <v>32.5</v>
      </c>
      <c r="F21" s="5" t="s">
        <v>22</v>
      </c>
    </row>
    <row r="22" spans="1:6" x14ac:dyDescent="0.2">
      <c r="B22" s="5" t="s">
        <v>23</v>
      </c>
      <c r="C22" s="5" t="s">
        <v>24</v>
      </c>
      <c r="D22" s="6">
        <v>50</v>
      </c>
      <c r="E22" s="6">
        <v>50</v>
      </c>
      <c r="F22" s="5" t="s">
        <v>22</v>
      </c>
    </row>
    <row r="23" spans="1:6" x14ac:dyDescent="0.2">
      <c r="B23" s="5" t="s">
        <v>25</v>
      </c>
      <c r="C23" s="5" t="s">
        <v>21</v>
      </c>
      <c r="D23" s="6">
        <v>85.5</v>
      </c>
      <c r="E23" s="6">
        <v>85.5</v>
      </c>
      <c r="F23" s="5" t="s">
        <v>22</v>
      </c>
    </row>
    <row r="24" spans="1:6" x14ac:dyDescent="0.2">
      <c r="B24" s="5" t="s">
        <v>26</v>
      </c>
      <c r="C24" s="5" t="s">
        <v>24</v>
      </c>
      <c r="D24" s="6">
        <v>0</v>
      </c>
      <c r="E24" s="6">
        <v>0</v>
      </c>
      <c r="F24" s="5" t="s">
        <v>22</v>
      </c>
    </row>
    <row r="25" spans="1:6" x14ac:dyDescent="0.2">
      <c r="B25" s="5" t="s">
        <v>27</v>
      </c>
      <c r="C25" s="5" t="s">
        <v>21</v>
      </c>
      <c r="D25" s="6">
        <v>0</v>
      </c>
      <c r="E25" s="6">
        <v>0</v>
      </c>
      <c r="F25" s="5" t="s">
        <v>22</v>
      </c>
    </row>
    <row r="26" spans="1:6" x14ac:dyDescent="0.2">
      <c r="B26" s="5" t="s">
        <v>28</v>
      </c>
      <c r="C26" s="5" t="s">
        <v>24</v>
      </c>
      <c r="D26" s="6">
        <v>40</v>
      </c>
      <c r="E26" s="6">
        <v>40</v>
      </c>
      <c r="F26" s="5" t="s">
        <v>22</v>
      </c>
    </row>
    <row r="27" spans="1:6" x14ac:dyDescent="0.2">
      <c r="B27" s="5" t="s">
        <v>29</v>
      </c>
      <c r="C27" s="5" t="s">
        <v>21</v>
      </c>
      <c r="D27" s="6">
        <v>32</v>
      </c>
      <c r="E27" s="6">
        <v>32</v>
      </c>
      <c r="F27" s="5" t="s">
        <v>22</v>
      </c>
    </row>
    <row r="28" spans="1:6" x14ac:dyDescent="0.2">
      <c r="B28" s="5" t="s">
        <v>30</v>
      </c>
      <c r="C28" s="5" t="s">
        <v>24</v>
      </c>
      <c r="D28" s="6">
        <v>0</v>
      </c>
      <c r="E28" s="6">
        <v>0</v>
      </c>
      <c r="F28" s="5" t="s">
        <v>22</v>
      </c>
    </row>
    <row r="29" spans="1:6" x14ac:dyDescent="0.2">
      <c r="B29" s="5" t="s">
        <v>31</v>
      </c>
      <c r="C29" s="5" t="s">
        <v>21</v>
      </c>
      <c r="D29" s="6">
        <v>37.5</v>
      </c>
      <c r="E29" s="6">
        <v>37.5</v>
      </c>
      <c r="F29" s="5" t="s">
        <v>22</v>
      </c>
    </row>
    <row r="30" spans="1:6" x14ac:dyDescent="0.2">
      <c r="B30" s="5" t="s">
        <v>32</v>
      </c>
      <c r="C30" s="5" t="s">
        <v>24</v>
      </c>
      <c r="D30" s="6">
        <v>49.999999999999993</v>
      </c>
      <c r="E30" s="6">
        <v>49.999999999999993</v>
      </c>
      <c r="F30" s="5" t="s">
        <v>22</v>
      </c>
    </row>
    <row r="31" spans="1:6" x14ac:dyDescent="0.2">
      <c r="B31" s="5" t="s">
        <v>33</v>
      </c>
      <c r="C31" s="5" t="s">
        <v>21</v>
      </c>
      <c r="D31" s="6">
        <v>12.5</v>
      </c>
      <c r="E31" s="6">
        <v>12.5</v>
      </c>
      <c r="F31" s="5" t="s">
        <v>22</v>
      </c>
    </row>
    <row r="32" spans="1:6" ht="13.5" thickBot="1" x14ac:dyDescent="0.25">
      <c r="B32" s="3" t="s">
        <v>34</v>
      </c>
      <c r="C32" s="3" t="s">
        <v>24</v>
      </c>
      <c r="D32" s="4">
        <v>0</v>
      </c>
      <c r="E32" s="4">
        <v>0</v>
      </c>
      <c r="F32" s="3" t="s">
        <v>22</v>
      </c>
    </row>
    <row r="35" spans="1:7" ht="13.5" thickBot="1" x14ac:dyDescent="0.25">
      <c r="A35" t="s">
        <v>35</v>
      </c>
    </row>
    <row r="36" spans="1:7" ht="13.5" thickBot="1" x14ac:dyDescent="0.25">
      <c r="B36" s="2" t="s">
        <v>12</v>
      </c>
      <c r="C36" s="2" t="s">
        <v>13</v>
      </c>
      <c r="D36" s="2" t="s">
        <v>36</v>
      </c>
      <c r="E36" s="2" t="s">
        <v>37</v>
      </c>
      <c r="F36" s="2" t="s">
        <v>38</v>
      </c>
      <c r="G36" s="2" t="s">
        <v>39</v>
      </c>
    </row>
    <row r="37" spans="1:7" x14ac:dyDescent="0.2">
      <c r="B37" s="5" t="s">
        <v>40</v>
      </c>
      <c r="C37" s="5" t="s">
        <v>41</v>
      </c>
      <c r="D37" s="6">
        <v>140</v>
      </c>
      <c r="E37" s="5" t="s">
        <v>42</v>
      </c>
      <c r="F37" s="5" t="s">
        <v>43</v>
      </c>
      <c r="G37" s="5">
        <v>0</v>
      </c>
    </row>
    <row r="38" spans="1:7" x14ac:dyDescent="0.2">
      <c r="B38" s="5" t="s">
        <v>44</v>
      </c>
      <c r="C38" s="5" t="s">
        <v>45</v>
      </c>
      <c r="D38" s="6">
        <v>60</v>
      </c>
      <c r="E38" s="5" t="s">
        <v>46</v>
      </c>
      <c r="F38" s="5" t="s">
        <v>43</v>
      </c>
      <c r="G38" s="5">
        <v>0</v>
      </c>
    </row>
    <row r="39" spans="1:7" x14ac:dyDescent="0.2">
      <c r="B39" s="5" t="s">
        <v>47</v>
      </c>
      <c r="C39" s="5" t="s">
        <v>48</v>
      </c>
      <c r="D39" s="6">
        <v>150</v>
      </c>
      <c r="E39" s="5" t="s">
        <v>49</v>
      </c>
      <c r="F39" s="5" t="s">
        <v>43</v>
      </c>
      <c r="G39" s="5">
        <v>0</v>
      </c>
    </row>
    <row r="40" spans="1:7" x14ac:dyDescent="0.2">
      <c r="B40" s="5" t="s">
        <v>50</v>
      </c>
      <c r="C40" s="5" t="s">
        <v>51</v>
      </c>
      <c r="D40" s="6">
        <v>213.75</v>
      </c>
      <c r="E40" s="5" t="s">
        <v>52</v>
      </c>
      <c r="F40" s="5" t="s">
        <v>53</v>
      </c>
      <c r="G40" s="5">
        <v>36.25</v>
      </c>
    </row>
    <row r="41" spans="1:7" x14ac:dyDescent="0.2">
      <c r="B41" s="5" t="s">
        <v>54</v>
      </c>
      <c r="C41" s="5" t="s">
        <v>55</v>
      </c>
      <c r="D41" s="6">
        <v>80</v>
      </c>
      <c r="E41" s="5" t="s">
        <v>56</v>
      </c>
      <c r="F41" s="5" t="s">
        <v>43</v>
      </c>
      <c r="G41" s="5">
        <v>0</v>
      </c>
    </row>
    <row r="42" spans="1:7" x14ac:dyDescent="0.2">
      <c r="B42" s="5" t="s">
        <v>57</v>
      </c>
      <c r="C42" s="5" t="s">
        <v>58</v>
      </c>
      <c r="D42" s="6">
        <v>31.25</v>
      </c>
      <c r="E42" s="5" t="s">
        <v>59</v>
      </c>
      <c r="F42" s="5" t="s">
        <v>53</v>
      </c>
      <c r="G42" s="5">
        <v>68.75</v>
      </c>
    </row>
    <row r="43" spans="1:7" x14ac:dyDescent="0.2">
      <c r="B43" s="5" t="s">
        <v>60</v>
      </c>
      <c r="C43" s="5" t="s">
        <v>61</v>
      </c>
      <c r="D43" s="6">
        <v>118</v>
      </c>
      <c r="E43" s="5" t="s">
        <v>62</v>
      </c>
      <c r="F43" s="5" t="s">
        <v>53</v>
      </c>
      <c r="G43" s="6">
        <v>68</v>
      </c>
    </row>
    <row r="44" spans="1:7" x14ac:dyDescent="0.2">
      <c r="B44" s="5" t="s">
        <v>63</v>
      </c>
      <c r="C44" s="5" t="s">
        <v>64</v>
      </c>
      <c r="D44" s="6">
        <v>100</v>
      </c>
      <c r="E44" s="5" t="s">
        <v>65</v>
      </c>
      <c r="F44" s="5" t="s">
        <v>43</v>
      </c>
      <c r="G44" s="6">
        <v>0</v>
      </c>
    </row>
    <row r="45" spans="1:7" x14ac:dyDescent="0.2">
      <c r="B45" s="5" t="s">
        <v>66</v>
      </c>
      <c r="C45" s="5" t="s">
        <v>67</v>
      </c>
      <c r="D45" s="6">
        <v>50</v>
      </c>
      <c r="E45" s="5" t="s">
        <v>68</v>
      </c>
      <c r="F45" s="5" t="s">
        <v>43</v>
      </c>
      <c r="G45" s="6">
        <v>0</v>
      </c>
    </row>
    <row r="46" spans="1:7" x14ac:dyDescent="0.2">
      <c r="B46" s="5" t="s">
        <v>69</v>
      </c>
      <c r="C46" s="5" t="s">
        <v>70</v>
      </c>
      <c r="D46" s="6">
        <v>50</v>
      </c>
      <c r="E46" s="5" t="s">
        <v>71</v>
      </c>
      <c r="F46" s="5" t="s">
        <v>53</v>
      </c>
      <c r="G46" s="6">
        <v>20</v>
      </c>
    </row>
    <row r="47" spans="1:7" x14ac:dyDescent="0.2">
      <c r="B47" s="5" t="s">
        <v>72</v>
      </c>
      <c r="C47" s="5" t="s">
        <v>73</v>
      </c>
      <c r="D47" s="6">
        <v>60</v>
      </c>
      <c r="E47" s="5" t="s">
        <v>74</v>
      </c>
      <c r="F47" s="5" t="s">
        <v>43</v>
      </c>
      <c r="G47" s="6">
        <v>0</v>
      </c>
    </row>
    <row r="48" spans="1:7" ht="13.5" thickBot="1" x14ac:dyDescent="0.25">
      <c r="B48" s="3" t="s">
        <v>75</v>
      </c>
      <c r="C48" s="3" t="s">
        <v>76</v>
      </c>
      <c r="D48" s="4">
        <v>49.999999999999993</v>
      </c>
      <c r="E48" s="3" t="s">
        <v>77</v>
      </c>
      <c r="F48" s="3" t="s">
        <v>43</v>
      </c>
      <c r="G48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GridLines="0" workbookViewId="0">
      <selection activeCell="M39" sqref="M39"/>
    </sheetView>
  </sheetViews>
  <sheetFormatPr defaultRowHeight="12.75" x14ac:dyDescent="0.2"/>
  <cols>
    <col min="1" max="1" width="2.28515625" customWidth="1"/>
    <col min="2" max="2" width="6.28515625" bestFit="1" customWidth="1"/>
    <col min="3" max="3" width="34" bestFit="1" customWidth="1"/>
    <col min="4" max="4" width="7" bestFit="1" customWidth="1"/>
    <col min="5" max="5" width="12.5703125" bestFit="1" customWidth="1"/>
    <col min="6" max="6" width="10.7109375" bestFit="1" customWidth="1"/>
    <col min="7" max="8" width="12" bestFit="1" customWidth="1"/>
  </cols>
  <sheetData>
    <row r="1" spans="1:8" x14ac:dyDescent="0.2">
      <c r="A1" s="1" t="s">
        <v>78</v>
      </c>
    </row>
    <row r="2" spans="1:8" x14ac:dyDescent="0.2">
      <c r="A2" s="1" t="s">
        <v>1</v>
      </c>
    </row>
    <row r="3" spans="1:8" x14ac:dyDescent="0.2">
      <c r="A3" s="1" t="s">
        <v>2</v>
      </c>
    </row>
    <row r="6" spans="1:8" ht="13.5" thickBot="1" x14ac:dyDescent="0.25">
      <c r="A6" t="s">
        <v>18</v>
      </c>
    </row>
    <row r="7" spans="1:8" x14ac:dyDescent="0.2">
      <c r="B7" s="7"/>
      <c r="C7" s="7"/>
      <c r="D7" s="7" t="s">
        <v>79</v>
      </c>
      <c r="E7" s="7" t="s">
        <v>80</v>
      </c>
      <c r="F7" s="7" t="s">
        <v>81</v>
      </c>
      <c r="G7" s="7" t="s">
        <v>82</v>
      </c>
      <c r="H7" s="7" t="s">
        <v>82</v>
      </c>
    </row>
    <row r="8" spans="1:8" ht="13.5" thickBot="1" x14ac:dyDescent="0.25">
      <c r="B8" s="8" t="s">
        <v>12</v>
      </c>
      <c r="C8" s="8" t="s">
        <v>13</v>
      </c>
      <c r="D8" s="8" t="s">
        <v>83</v>
      </c>
      <c r="E8" s="8" t="s">
        <v>84</v>
      </c>
      <c r="F8" s="8" t="s">
        <v>85</v>
      </c>
      <c r="G8" s="8" t="s">
        <v>86</v>
      </c>
      <c r="H8" s="8" t="s">
        <v>87</v>
      </c>
    </row>
    <row r="9" spans="1:8" x14ac:dyDescent="0.2">
      <c r="B9" s="5" t="s">
        <v>20</v>
      </c>
      <c r="C9" s="5" t="s">
        <v>21</v>
      </c>
      <c r="D9" s="5">
        <v>32.5</v>
      </c>
      <c r="E9" s="5">
        <v>0</v>
      </c>
      <c r="F9" s="5">
        <v>90</v>
      </c>
      <c r="G9" s="5">
        <v>3.3333333333333308</v>
      </c>
      <c r="H9" s="5">
        <v>2.3333333333333357</v>
      </c>
    </row>
    <row r="10" spans="1:8" x14ac:dyDescent="0.2">
      <c r="B10" s="5" t="s">
        <v>23</v>
      </c>
      <c r="C10" s="5" t="s">
        <v>24</v>
      </c>
      <c r="D10" s="5">
        <v>50</v>
      </c>
      <c r="E10" s="5">
        <v>0</v>
      </c>
      <c r="F10" s="5">
        <v>75</v>
      </c>
      <c r="G10" s="5">
        <v>1.7500000000000018</v>
      </c>
      <c r="H10" s="5">
        <v>2.4999999999999982</v>
      </c>
    </row>
    <row r="11" spans="1:8" x14ac:dyDescent="0.2">
      <c r="B11" s="5" t="s">
        <v>25</v>
      </c>
      <c r="C11" s="5" t="s">
        <v>21</v>
      </c>
      <c r="D11" s="5">
        <v>85.5</v>
      </c>
      <c r="E11" s="5">
        <v>0</v>
      </c>
      <c r="F11" s="5">
        <v>105</v>
      </c>
      <c r="G11" s="5">
        <v>5.0000000000000027</v>
      </c>
      <c r="H11" s="5">
        <v>10</v>
      </c>
    </row>
    <row r="12" spans="1:8" x14ac:dyDescent="0.2">
      <c r="B12" s="5" t="s">
        <v>26</v>
      </c>
      <c r="C12" s="5" t="s">
        <v>24</v>
      </c>
      <c r="D12" s="5">
        <v>0</v>
      </c>
      <c r="E12" s="5">
        <v>3.7500000000000018</v>
      </c>
      <c r="F12" s="5">
        <v>90</v>
      </c>
      <c r="G12" s="5">
        <v>1E+30</v>
      </c>
      <c r="H12" s="5">
        <v>3.7500000000000018</v>
      </c>
    </row>
    <row r="13" spans="1:8" x14ac:dyDescent="0.2">
      <c r="B13" s="5" t="s">
        <v>27</v>
      </c>
      <c r="C13" s="5" t="s">
        <v>21</v>
      </c>
      <c r="D13" s="5">
        <v>0</v>
      </c>
      <c r="E13" s="5">
        <v>3.3333333333333308</v>
      </c>
      <c r="F13" s="5">
        <v>80</v>
      </c>
      <c r="G13" s="5">
        <v>1E+30</v>
      </c>
      <c r="H13" s="5">
        <v>3.3333333333333308</v>
      </c>
    </row>
    <row r="14" spans="1:8" x14ac:dyDescent="0.2">
      <c r="B14" s="5" t="s">
        <v>28</v>
      </c>
      <c r="C14" s="5" t="s">
        <v>24</v>
      </c>
      <c r="D14" s="5">
        <v>40</v>
      </c>
      <c r="E14" s="5">
        <v>0</v>
      </c>
      <c r="F14" s="5">
        <v>65</v>
      </c>
      <c r="G14" s="5">
        <v>2.4999999999999982</v>
      </c>
      <c r="H14" s="5">
        <v>1E+30</v>
      </c>
    </row>
    <row r="15" spans="1:8" x14ac:dyDescent="0.2">
      <c r="B15" s="5" t="s">
        <v>29</v>
      </c>
      <c r="C15" s="5" t="s">
        <v>21</v>
      </c>
      <c r="D15" s="5">
        <v>32</v>
      </c>
      <c r="E15" s="5">
        <v>0</v>
      </c>
      <c r="F15" s="5">
        <v>95</v>
      </c>
      <c r="G15" s="5">
        <v>2.1875000000000022</v>
      </c>
      <c r="H15" s="5">
        <v>1E+30</v>
      </c>
    </row>
    <row r="16" spans="1:8" x14ac:dyDescent="0.2">
      <c r="B16" s="5" t="s">
        <v>30</v>
      </c>
      <c r="C16" s="5" t="s">
        <v>24</v>
      </c>
      <c r="D16" s="5">
        <v>0</v>
      </c>
      <c r="E16" s="5">
        <v>1.7500000000000018</v>
      </c>
      <c r="F16" s="5">
        <v>80</v>
      </c>
      <c r="G16" s="5">
        <v>1E+30</v>
      </c>
      <c r="H16" s="5">
        <v>1.7500000000000018</v>
      </c>
    </row>
    <row r="17" spans="1:8" x14ac:dyDescent="0.2">
      <c r="B17" s="5" t="s">
        <v>31</v>
      </c>
      <c r="C17" s="5" t="s">
        <v>21</v>
      </c>
      <c r="D17" s="5">
        <v>37.5</v>
      </c>
      <c r="E17" s="5">
        <v>0</v>
      </c>
      <c r="F17" s="5">
        <v>70</v>
      </c>
      <c r="G17" s="5">
        <v>15</v>
      </c>
      <c r="H17" s="5">
        <v>5.0000000000000044</v>
      </c>
    </row>
    <row r="18" spans="1:8" x14ac:dyDescent="0.2">
      <c r="B18" s="5" t="s">
        <v>32</v>
      </c>
      <c r="C18" s="5" t="s">
        <v>24</v>
      </c>
      <c r="D18" s="5">
        <v>49.999999999999993</v>
      </c>
      <c r="E18" s="5">
        <v>0</v>
      </c>
      <c r="F18" s="5">
        <v>55</v>
      </c>
      <c r="G18" s="5">
        <v>3.7500000000000036</v>
      </c>
      <c r="H18" s="5">
        <v>66.25</v>
      </c>
    </row>
    <row r="19" spans="1:8" x14ac:dyDescent="0.2">
      <c r="B19" s="5" t="s">
        <v>33</v>
      </c>
      <c r="C19" s="5" t="s">
        <v>21</v>
      </c>
      <c r="D19" s="5">
        <v>12.5</v>
      </c>
      <c r="E19" s="5">
        <v>0</v>
      </c>
      <c r="F19" s="5">
        <v>85</v>
      </c>
      <c r="G19" s="5">
        <v>5.0000000000000044</v>
      </c>
      <c r="H19" s="5">
        <v>15</v>
      </c>
    </row>
    <row r="20" spans="1:8" ht="13.5" thickBot="1" x14ac:dyDescent="0.25">
      <c r="B20" s="3" t="s">
        <v>34</v>
      </c>
      <c r="C20" s="3" t="s">
        <v>24</v>
      </c>
      <c r="D20" s="3">
        <v>0</v>
      </c>
      <c r="E20" s="3">
        <v>3.7500000000000036</v>
      </c>
      <c r="F20" s="3">
        <v>70</v>
      </c>
      <c r="G20" s="3">
        <v>1E+30</v>
      </c>
      <c r="H20" s="3">
        <v>3.7500000000000036</v>
      </c>
    </row>
    <row r="22" spans="1:8" ht="13.5" thickBot="1" x14ac:dyDescent="0.25">
      <c r="A22" t="s">
        <v>35</v>
      </c>
    </row>
    <row r="23" spans="1:8" x14ac:dyDescent="0.2">
      <c r="B23" s="7"/>
      <c r="C23" s="7"/>
      <c r="D23" s="7" t="s">
        <v>79</v>
      </c>
      <c r="E23" s="7" t="s">
        <v>88</v>
      </c>
      <c r="F23" s="7" t="s">
        <v>89</v>
      </c>
      <c r="G23" s="7" t="s">
        <v>82</v>
      </c>
      <c r="H23" s="7" t="s">
        <v>82</v>
      </c>
    </row>
    <row r="24" spans="1:8" ht="13.5" thickBot="1" x14ac:dyDescent="0.25">
      <c r="B24" s="8" t="s">
        <v>12</v>
      </c>
      <c r="C24" s="8" t="s">
        <v>13</v>
      </c>
      <c r="D24" s="8" t="s">
        <v>83</v>
      </c>
      <c r="E24" s="8" t="s">
        <v>90</v>
      </c>
      <c r="F24" s="8" t="s">
        <v>91</v>
      </c>
      <c r="G24" s="8" t="s">
        <v>86</v>
      </c>
      <c r="H24" s="8" t="s">
        <v>87</v>
      </c>
    </row>
    <row r="25" spans="1:8" x14ac:dyDescent="0.2">
      <c r="B25" s="5" t="s">
        <v>40</v>
      </c>
      <c r="C25" s="5" t="s">
        <v>41</v>
      </c>
      <c r="D25" s="5">
        <v>140</v>
      </c>
      <c r="E25" s="5">
        <v>-7.4999999999999991</v>
      </c>
      <c r="F25" s="5">
        <v>140</v>
      </c>
      <c r="G25" s="5">
        <v>171</v>
      </c>
      <c r="H25" s="5">
        <v>29</v>
      </c>
    </row>
    <row r="26" spans="1:8" x14ac:dyDescent="0.2">
      <c r="B26" s="5" t="s">
        <v>44</v>
      </c>
      <c r="C26" s="5" t="s">
        <v>45</v>
      </c>
      <c r="D26" s="5">
        <v>60</v>
      </c>
      <c r="E26" s="5">
        <v>-14.166666666666666</v>
      </c>
      <c r="F26" s="5">
        <v>60</v>
      </c>
      <c r="G26" s="5">
        <v>30.000000000000011</v>
      </c>
      <c r="H26" s="5">
        <v>29</v>
      </c>
    </row>
    <row r="27" spans="1:8" x14ac:dyDescent="0.2">
      <c r="B27" s="5" t="s">
        <v>47</v>
      </c>
      <c r="C27" s="5" t="s">
        <v>48</v>
      </c>
      <c r="D27" s="5">
        <v>150</v>
      </c>
      <c r="E27" s="5">
        <v>-7.5</v>
      </c>
      <c r="F27" s="5">
        <v>150</v>
      </c>
      <c r="G27" s="5">
        <v>25</v>
      </c>
      <c r="H27" s="5">
        <v>55</v>
      </c>
    </row>
    <row r="28" spans="1:8" x14ac:dyDescent="0.2">
      <c r="B28" s="5" t="s">
        <v>50</v>
      </c>
      <c r="C28" s="5" t="s">
        <v>51</v>
      </c>
      <c r="D28" s="5">
        <v>213.75</v>
      </c>
      <c r="E28" s="5">
        <v>0</v>
      </c>
      <c r="F28" s="5">
        <v>250</v>
      </c>
      <c r="G28" s="5">
        <v>1E+30</v>
      </c>
      <c r="H28" s="5">
        <v>36.25</v>
      </c>
    </row>
    <row r="29" spans="1:8" x14ac:dyDescent="0.2">
      <c r="B29" s="5" t="s">
        <v>54</v>
      </c>
      <c r="C29" s="5" t="s">
        <v>55</v>
      </c>
      <c r="D29" s="5">
        <v>80</v>
      </c>
      <c r="E29" s="5">
        <v>-4</v>
      </c>
      <c r="F29" s="5">
        <v>80</v>
      </c>
      <c r="G29" s="5">
        <v>170</v>
      </c>
      <c r="H29" s="5">
        <v>36.25</v>
      </c>
    </row>
    <row r="30" spans="1:8" x14ac:dyDescent="0.2">
      <c r="B30" s="5" t="s">
        <v>57</v>
      </c>
      <c r="C30" s="5" t="s">
        <v>58</v>
      </c>
      <c r="D30" s="5">
        <v>31.25</v>
      </c>
      <c r="E30" s="5">
        <v>0</v>
      </c>
      <c r="F30" s="5">
        <v>100</v>
      </c>
      <c r="G30" s="5">
        <v>1E+30</v>
      </c>
      <c r="H30" s="5">
        <v>68.75</v>
      </c>
    </row>
    <row r="31" spans="1:8" x14ac:dyDescent="0.2">
      <c r="B31" s="5" t="s">
        <v>60</v>
      </c>
      <c r="C31" s="5" t="s">
        <v>61</v>
      </c>
      <c r="D31" s="5">
        <v>118</v>
      </c>
      <c r="E31" s="5">
        <v>0</v>
      </c>
      <c r="F31" s="5">
        <v>50</v>
      </c>
      <c r="G31" s="5">
        <v>68</v>
      </c>
      <c r="H31" s="5">
        <v>1E+30</v>
      </c>
    </row>
    <row r="32" spans="1:8" x14ac:dyDescent="0.2">
      <c r="B32" s="5" t="s">
        <v>63</v>
      </c>
      <c r="C32" s="5" t="s">
        <v>64</v>
      </c>
      <c r="D32" s="5">
        <v>100</v>
      </c>
      <c r="E32" s="5">
        <v>20.000000000000004</v>
      </c>
      <c r="F32" s="5">
        <v>100</v>
      </c>
      <c r="G32" s="5">
        <v>12.5</v>
      </c>
      <c r="H32" s="5">
        <v>27.5</v>
      </c>
    </row>
    <row r="33" spans="2:8" x14ac:dyDescent="0.2">
      <c r="B33" s="5" t="s">
        <v>66</v>
      </c>
      <c r="C33" s="5" t="s">
        <v>67</v>
      </c>
      <c r="D33" s="5">
        <v>50</v>
      </c>
      <c r="E33" s="5">
        <v>85</v>
      </c>
      <c r="F33" s="5">
        <v>50</v>
      </c>
      <c r="G33" s="5">
        <v>27.5</v>
      </c>
      <c r="H33" s="5">
        <v>12.5</v>
      </c>
    </row>
    <row r="34" spans="2:8" x14ac:dyDescent="0.2">
      <c r="B34" s="5" t="s">
        <v>69</v>
      </c>
      <c r="C34" s="5" t="s">
        <v>70</v>
      </c>
      <c r="D34" s="5">
        <v>50</v>
      </c>
      <c r="E34" s="5">
        <v>0</v>
      </c>
      <c r="F34" s="5">
        <v>30</v>
      </c>
      <c r="G34" s="5">
        <v>20.000000000000007</v>
      </c>
      <c r="H34" s="5">
        <v>1E+30</v>
      </c>
    </row>
    <row r="35" spans="2:8" x14ac:dyDescent="0.2">
      <c r="B35" s="5" t="s">
        <v>72</v>
      </c>
      <c r="C35" s="5" t="s">
        <v>73</v>
      </c>
      <c r="D35" s="5">
        <v>60</v>
      </c>
      <c r="E35" s="5">
        <v>20</v>
      </c>
      <c r="F35" s="5">
        <v>60</v>
      </c>
      <c r="G35" s="5">
        <v>16.666666666666668</v>
      </c>
      <c r="H35" s="5">
        <v>20.000000000000007</v>
      </c>
    </row>
    <row r="36" spans="2:8" ht="13.5" thickBot="1" x14ac:dyDescent="0.25">
      <c r="B36" s="3" t="s">
        <v>75</v>
      </c>
      <c r="C36" s="3" t="s">
        <v>76</v>
      </c>
      <c r="D36" s="3">
        <v>49.999999999999993</v>
      </c>
      <c r="E36" s="3">
        <v>66.25</v>
      </c>
      <c r="F36" s="3">
        <v>50</v>
      </c>
      <c r="G36" s="3">
        <v>36.666666666666664</v>
      </c>
      <c r="H36" s="3">
        <v>16.666666666666668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workbookViewId="0">
      <selection activeCell="M39" sqref="M39"/>
    </sheetView>
  </sheetViews>
  <sheetFormatPr defaultRowHeight="12.75" x14ac:dyDescent="0.2"/>
  <cols>
    <col min="1" max="1" width="2.28515625" customWidth="1"/>
    <col min="2" max="2" width="6.28515625" bestFit="1" customWidth="1"/>
    <col min="3" max="3" width="11.28515625" bestFit="1" customWidth="1"/>
    <col min="4" max="4" width="6.28515625" customWidth="1"/>
    <col min="5" max="5" width="2.28515625" customWidth="1"/>
    <col min="6" max="6" width="12.42578125" bestFit="1" customWidth="1"/>
    <col min="7" max="7" width="9.5703125" bestFit="1" customWidth="1"/>
    <col min="8" max="8" width="2.28515625" customWidth="1"/>
    <col min="9" max="9" width="7" bestFit="1" customWidth="1"/>
    <col min="10" max="10" width="9.5703125" bestFit="1" customWidth="1"/>
  </cols>
  <sheetData>
    <row r="1" spans="1:10" x14ac:dyDescent="0.2">
      <c r="A1" s="1" t="s">
        <v>92</v>
      </c>
    </row>
    <row r="2" spans="1:10" x14ac:dyDescent="0.2">
      <c r="A2" s="1" t="s">
        <v>1</v>
      </c>
    </row>
    <row r="3" spans="1:10" x14ac:dyDescent="0.2">
      <c r="A3" s="1" t="s">
        <v>2</v>
      </c>
    </row>
    <row r="5" spans="1:10" ht="13.5" thickBot="1" x14ac:dyDescent="0.25"/>
    <row r="6" spans="1:10" x14ac:dyDescent="0.2">
      <c r="B6" s="7"/>
      <c r="C6" s="7" t="s">
        <v>81</v>
      </c>
      <c r="D6" s="7"/>
    </row>
    <row r="7" spans="1:10" ht="13.5" thickBot="1" x14ac:dyDescent="0.25">
      <c r="B7" s="8" t="s">
        <v>12</v>
      </c>
      <c r="C7" s="8" t="s">
        <v>13</v>
      </c>
      <c r="D7" s="8" t="s">
        <v>83</v>
      </c>
    </row>
    <row r="8" spans="1:10" ht="13.5" thickBot="1" x14ac:dyDescent="0.25">
      <c r="B8" s="3" t="s">
        <v>16</v>
      </c>
      <c r="C8" s="3" t="s">
        <v>17</v>
      </c>
      <c r="D8" s="4">
        <v>21130</v>
      </c>
    </row>
    <row r="10" spans="1:10" ht="13.5" thickBot="1" x14ac:dyDescent="0.25"/>
    <row r="11" spans="1:10" x14ac:dyDescent="0.2">
      <c r="B11" s="7"/>
      <c r="C11" s="7" t="s">
        <v>93</v>
      </c>
      <c r="D11" s="7"/>
      <c r="F11" s="7" t="s">
        <v>94</v>
      </c>
      <c r="G11" s="7" t="s">
        <v>81</v>
      </c>
      <c r="I11" s="7" t="s">
        <v>95</v>
      </c>
      <c r="J11" s="7" t="s">
        <v>81</v>
      </c>
    </row>
    <row r="12" spans="1:10" ht="13.5" thickBot="1" x14ac:dyDescent="0.25">
      <c r="B12" s="8" t="s">
        <v>12</v>
      </c>
      <c r="C12" s="8" t="s">
        <v>13</v>
      </c>
      <c r="D12" s="8" t="s">
        <v>83</v>
      </c>
      <c r="F12" s="8" t="s">
        <v>96</v>
      </c>
      <c r="G12" s="8" t="s">
        <v>97</v>
      </c>
      <c r="I12" s="8" t="s">
        <v>96</v>
      </c>
      <c r="J12" s="8" t="s">
        <v>97</v>
      </c>
    </row>
    <row r="13" spans="1:10" x14ac:dyDescent="0.2">
      <c r="B13" s="5" t="s">
        <v>20</v>
      </c>
      <c r="C13" s="5" t="s">
        <v>21</v>
      </c>
      <c r="D13" s="6">
        <v>32.5</v>
      </c>
      <c r="F13" s="6">
        <v>32.5</v>
      </c>
      <c r="G13" s="6">
        <v>21130</v>
      </c>
      <c r="I13" s="6">
        <v>32.5</v>
      </c>
      <c r="J13" s="6">
        <v>21130</v>
      </c>
    </row>
    <row r="14" spans="1:10" x14ac:dyDescent="0.2">
      <c r="B14" s="5" t="s">
        <v>23</v>
      </c>
      <c r="C14" s="5" t="s">
        <v>24</v>
      </c>
      <c r="D14" s="6">
        <v>50</v>
      </c>
      <c r="F14" s="6">
        <v>50</v>
      </c>
      <c r="G14" s="6">
        <v>21130</v>
      </c>
      <c r="I14" s="6">
        <v>50</v>
      </c>
      <c r="J14" s="6">
        <v>21130</v>
      </c>
    </row>
    <row r="15" spans="1:10" x14ac:dyDescent="0.2">
      <c r="B15" s="5" t="s">
        <v>25</v>
      </c>
      <c r="C15" s="5" t="s">
        <v>21</v>
      </c>
      <c r="D15" s="6">
        <v>85.5</v>
      </c>
      <c r="F15" s="6">
        <v>85.5</v>
      </c>
      <c r="G15" s="6">
        <v>21130</v>
      </c>
      <c r="I15" s="6">
        <v>100</v>
      </c>
      <c r="J15" s="6">
        <v>22652.5</v>
      </c>
    </row>
    <row r="16" spans="1:10" x14ac:dyDescent="0.2">
      <c r="B16" s="5" t="s">
        <v>26</v>
      </c>
      <c r="C16" s="5" t="s">
        <v>24</v>
      </c>
      <c r="D16" s="6">
        <v>0</v>
      </c>
      <c r="F16" s="6">
        <v>7.1054273576010019E-15</v>
      </c>
      <c r="G16" s="6">
        <v>21130</v>
      </c>
      <c r="I16" s="6">
        <v>18.125</v>
      </c>
      <c r="J16" s="6">
        <v>22761.25</v>
      </c>
    </row>
    <row r="17" spans="2:10" x14ac:dyDescent="0.2">
      <c r="B17" s="5" t="s">
        <v>27</v>
      </c>
      <c r="C17" s="5" t="s">
        <v>21</v>
      </c>
      <c r="D17" s="6">
        <v>0</v>
      </c>
      <c r="F17" s="6">
        <v>0</v>
      </c>
      <c r="G17" s="6">
        <v>21130</v>
      </c>
      <c r="I17" s="6">
        <v>0</v>
      </c>
      <c r="J17" s="6">
        <v>21130</v>
      </c>
    </row>
    <row r="18" spans="2:10" x14ac:dyDescent="0.2">
      <c r="B18" s="5" t="s">
        <v>28</v>
      </c>
      <c r="C18" s="5" t="s">
        <v>24</v>
      </c>
      <c r="D18" s="6">
        <v>40</v>
      </c>
      <c r="F18" s="6">
        <v>40</v>
      </c>
      <c r="G18" s="6">
        <v>21130</v>
      </c>
      <c r="I18" s="6">
        <v>40</v>
      </c>
      <c r="J18" s="6">
        <v>21130</v>
      </c>
    </row>
    <row r="19" spans="2:10" x14ac:dyDescent="0.2">
      <c r="B19" s="5" t="s">
        <v>29</v>
      </c>
      <c r="C19" s="5" t="s">
        <v>21</v>
      </c>
      <c r="D19" s="6">
        <v>32</v>
      </c>
      <c r="F19" s="6">
        <v>32</v>
      </c>
      <c r="G19" s="6">
        <v>21130</v>
      </c>
      <c r="I19" s="6">
        <v>32</v>
      </c>
      <c r="J19" s="6">
        <v>21130</v>
      </c>
    </row>
    <row r="20" spans="2:10" x14ac:dyDescent="0.2">
      <c r="B20" s="5" t="s">
        <v>30</v>
      </c>
      <c r="C20" s="5" t="s">
        <v>24</v>
      </c>
      <c r="D20" s="6">
        <v>0</v>
      </c>
      <c r="F20" s="6">
        <v>0</v>
      </c>
      <c r="G20" s="6">
        <v>21130</v>
      </c>
      <c r="I20" s="6">
        <v>0</v>
      </c>
      <c r="J20" s="6">
        <v>21130</v>
      </c>
    </row>
    <row r="21" spans="2:10" x14ac:dyDescent="0.2">
      <c r="B21" s="5" t="s">
        <v>31</v>
      </c>
      <c r="C21" s="5" t="s">
        <v>21</v>
      </c>
      <c r="D21" s="6">
        <v>37.5</v>
      </c>
      <c r="F21" s="6">
        <v>37.5</v>
      </c>
      <c r="G21" s="6">
        <v>21130</v>
      </c>
      <c r="I21" s="6">
        <v>37.500000000000007</v>
      </c>
      <c r="J21" s="6">
        <v>21130</v>
      </c>
    </row>
    <row r="22" spans="2:10" x14ac:dyDescent="0.2">
      <c r="B22" s="5" t="s">
        <v>32</v>
      </c>
      <c r="C22" s="5" t="s">
        <v>24</v>
      </c>
      <c r="D22" s="6">
        <v>49.999999999999993</v>
      </c>
      <c r="F22" s="6">
        <v>50</v>
      </c>
      <c r="G22" s="6">
        <v>21130</v>
      </c>
      <c r="I22" s="6">
        <v>50</v>
      </c>
      <c r="J22" s="6">
        <v>21130</v>
      </c>
    </row>
    <row r="23" spans="2:10" x14ac:dyDescent="0.2">
      <c r="B23" s="5" t="s">
        <v>33</v>
      </c>
      <c r="C23" s="5" t="s">
        <v>21</v>
      </c>
      <c r="D23" s="6">
        <v>12.5</v>
      </c>
      <c r="F23" s="6">
        <v>12.5</v>
      </c>
      <c r="G23" s="6">
        <v>21130</v>
      </c>
      <c r="I23" s="6">
        <v>40</v>
      </c>
      <c r="J23" s="6">
        <v>23467.5</v>
      </c>
    </row>
    <row r="24" spans="2:10" ht="13.5" thickBot="1" x14ac:dyDescent="0.25">
      <c r="B24" s="3" t="s">
        <v>34</v>
      </c>
      <c r="C24" s="3" t="s">
        <v>24</v>
      </c>
      <c r="D24" s="4">
        <v>0</v>
      </c>
      <c r="F24" s="4">
        <v>7.1054273576010019E-15</v>
      </c>
      <c r="G24" s="4">
        <v>21130</v>
      </c>
      <c r="I24" s="4">
        <v>34.375</v>
      </c>
      <c r="J24" s="4">
        <v>23536.25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M39" sqref="M39"/>
    </sheetView>
  </sheetViews>
  <sheetFormatPr defaultColWidth="9.28515625" defaultRowHeight="12.75" x14ac:dyDescent="0.2"/>
  <cols>
    <col min="1" max="1" width="19.7109375" style="10" customWidth="1"/>
    <col min="2" max="5" width="10.5703125" style="10" customWidth="1"/>
    <col min="6" max="6" width="10.7109375" style="10" bestFit="1" customWidth="1"/>
    <col min="7" max="7" width="10.5703125" style="10" bestFit="1" customWidth="1"/>
    <col min="8" max="8" width="14" style="10" bestFit="1" customWidth="1"/>
    <col min="9" max="9" width="11.7109375" style="10" customWidth="1"/>
    <col min="10" max="11" width="9.28515625" style="10"/>
    <col min="12" max="13" width="16.28515625" style="10" bestFit="1" customWidth="1"/>
    <col min="14" max="16384" width="9.28515625" style="10"/>
  </cols>
  <sheetData>
    <row r="1" spans="1:13" ht="18" x14ac:dyDescent="0.25">
      <c r="A1" s="9" t="s">
        <v>98</v>
      </c>
    </row>
    <row r="3" spans="1:13" s="11" customFormat="1" ht="25.5" x14ac:dyDescent="0.2">
      <c r="B3" s="12" t="s">
        <v>99</v>
      </c>
      <c r="C3" s="12" t="s">
        <v>100</v>
      </c>
      <c r="D3" s="12"/>
      <c r="E3" s="12" t="s">
        <v>101</v>
      </c>
      <c r="F3" s="12" t="s">
        <v>102</v>
      </c>
      <c r="G3" s="12" t="s">
        <v>103</v>
      </c>
      <c r="H3" s="12" t="s">
        <v>104</v>
      </c>
      <c r="I3" s="12" t="s">
        <v>105</v>
      </c>
    </row>
    <row r="4" spans="1:13" x14ac:dyDescent="0.2">
      <c r="A4" s="13" t="s">
        <v>106</v>
      </c>
      <c r="B4" s="14">
        <v>2</v>
      </c>
      <c r="C4" s="14">
        <v>1.5</v>
      </c>
      <c r="E4" s="14">
        <v>1</v>
      </c>
      <c r="F4" s="14">
        <v>140</v>
      </c>
      <c r="G4" s="14">
        <v>250</v>
      </c>
      <c r="H4" s="14">
        <v>50</v>
      </c>
      <c r="I4" s="14">
        <v>30</v>
      </c>
    </row>
    <row r="5" spans="1:13" x14ac:dyDescent="0.2">
      <c r="A5" s="13" t="s">
        <v>107</v>
      </c>
      <c r="B5" s="14">
        <v>2.5</v>
      </c>
      <c r="C5" s="14">
        <v>2</v>
      </c>
      <c r="E5" s="14">
        <v>2</v>
      </c>
      <c r="F5" s="14">
        <v>60</v>
      </c>
      <c r="G5" s="14">
        <v>80</v>
      </c>
      <c r="H5" s="14">
        <v>100</v>
      </c>
      <c r="I5" s="14">
        <v>60</v>
      </c>
    </row>
    <row r="6" spans="1:13" x14ac:dyDescent="0.2">
      <c r="E6" s="14">
        <v>3</v>
      </c>
      <c r="F6" s="14">
        <v>150</v>
      </c>
      <c r="G6" s="14">
        <v>100</v>
      </c>
      <c r="H6" s="14">
        <v>50</v>
      </c>
      <c r="I6" s="14">
        <v>50</v>
      </c>
    </row>
    <row r="7" spans="1:13" x14ac:dyDescent="0.2">
      <c r="E7" s="14"/>
      <c r="F7" s="14"/>
      <c r="G7" s="14"/>
      <c r="H7" s="15"/>
      <c r="I7" s="15"/>
    </row>
    <row r="11" spans="1:13" x14ac:dyDescent="0.2">
      <c r="A11" s="15" t="s">
        <v>101</v>
      </c>
      <c r="B11" s="16" t="s">
        <v>108</v>
      </c>
      <c r="C11" s="17"/>
      <c r="D11" s="16" t="s">
        <v>109</v>
      </c>
      <c r="E11" s="16"/>
      <c r="F11" s="16" t="s">
        <v>110</v>
      </c>
      <c r="G11" s="16"/>
      <c r="H11" s="16" t="s">
        <v>111</v>
      </c>
      <c r="I11" s="18"/>
      <c r="J11" s="16"/>
      <c r="K11" s="16"/>
      <c r="L11" s="16"/>
      <c r="M11" s="16"/>
    </row>
    <row r="12" spans="1:13" x14ac:dyDescent="0.2">
      <c r="B12" s="19" t="s">
        <v>21</v>
      </c>
      <c r="C12" s="19" t="s">
        <v>24</v>
      </c>
      <c r="D12" s="19" t="s">
        <v>21</v>
      </c>
      <c r="E12" s="19" t="s">
        <v>24</v>
      </c>
      <c r="F12" s="15" t="s">
        <v>21</v>
      </c>
      <c r="G12" s="15" t="s">
        <v>24</v>
      </c>
      <c r="H12" s="20" t="s">
        <v>21</v>
      </c>
      <c r="I12" s="21" t="s">
        <v>24</v>
      </c>
      <c r="J12" s="21"/>
      <c r="K12" s="20"/>
      <c r="L12" s="15"/>
      <c r="M12" s="15"/>
    </row>
    <row r="13" spans="1:13" x14ac:dyDescent="0.2">
      <c r="A13" s="13">
        <v>1</v>
      </c>
      <c r="B13" s="22">
        <v>32.5</v>
      </c>
      <c r="C13" s="22">
        <v>50</v>
      </c>
      <c r="D13" s="22">
        <v>85.5</v>
      </c>
      <c r="E13" s="22">
        <v>0</v>
      </c>
      <c r="F13" s="10">
        <f>B13+D13</f>
        <v>118</v>
      </c>
      <c r="G13" s="10">
        <f>C13+E13</f>
        <v>50</v>
      </c>
      <c r="H13" s="23">
        <f>$F13-$H4</f>
        <v>68</v>
      </c>
      <c r="I13" s="23">
        <f>$G13-$I4</f>
        <v>20</v>
      </c>
      <c r="J13" s="23"/>
    </row>
    <row r="14" spans="1:13" x14ac:dyDescent="0.2">
      <c r="A14" s="13">
        <v>2</v>
      </c>
      <c r="B14" s="22">
        <v>0</v>
      </c>
      <c r="C14" s="22">
        <v>40</v>
      </c>
      <c r="D14" s="22">
        <v>32</v>
      </c>
      <c r="E14" s="22">
        <v>0</v>
      </c>
      <c r="F14" s="10">
        <f>$B14+$D14+H13</f>
        <v>100</v>
      </c>
      <c r="G14" s="10">
        <f>C14+E14+I13</f>
        <v>60</v>
      </c>
      <c r="H14" s="23">
        <f t="shared" ref="H14:H15" si="0">$F14-$H5</f>
        <v>0</v>
      </c>
      <c r="I14" s="23">
        <f t="shared" ref="I14:I15" si="1">$G14-$I5</f>
        <v>0</v>
      </c>
      <c r="J14" s="23"/>
    </row>
    <row r="15" spans="1:13" x14ac:dyDescent="0.2">
      <c r="A15" s="13">
        <v>3</v>
      </c>
      <c r="B15" s="22">
        <v>37.5</v>
      </c>
      <c r="C15" s="22">
        <v>49.999999999999993</v>
      </c>
      <c r="D15" s="22">
        <v>12.5</v>
      </c>
      <c r="E15" s="22">
        <v>0</v>
      </c>
      <c r="F15" s="10">
        <f>$B15+$D15+H14</f>
        <v>50</v>
      </c>
      <c r="G15" s="10">
        <f>C15+E15+I14</f>
        <v>49.999999999999993</v>
      </c>
      <c r="H15" s="10">
        <f t="shared" si="0"/>
        <v>0</v>
      </c>
      <c r="I15" s="23">
        <f t="shared" si="1"/>
        <v>0</v>
      </c>
    </row>
    <row r="16" spans="1:13" x14ac:dyDescent="0.2">
      <c r="F16" s="13"/>
      <c r="G16" s="13"/>
      <c r="I16" s="23"/>
    </row>
    <row r="18" spans="1:9" x14ac:dyDescent="0.2">
      <c r="A18" s="16" t="s">
        <v>35</v>
      </c>
      <c r="B18" s="16"/>
      <c r="C18" s="16"/>
    </row>
    <row r="19" spans="1:9" x14ac:dyDescent="0.2">
      <c r="A19" s="16" t="s">
        <v>112</v>
      </c>
      <c r="B19" s="16"/>
      <c r="C19" s="16"/>
      <c r="D19" s="24">
        <f>B13*B4+C13*C4</f>
        <v>140</v>
      </c>
      <c r="E19" s="10" t="s">
        <v>113</v>
      </c>
      <c r="F19" s="14">
        <v>140</v>
      </c>
    </row>
    <row r="20" spans="1:9" x14ac:dyDescent="0.2">
      <c r="A20" s="16" t="s">
        <v>114</v>
      </c>
      <c r="B20" s="16"/>
      <c r="C20" s="16"/>
      <c r="D20" s="24">
        <f>B14*B4+C14*C4</f>
        <v>60</v>
      </c>
      <c r="E20" s="10" t="s">
        <v>113</v>
      </c>
      <c r="F20" s="14">
        <v>60</v>
      </c>
    </row>
    <row r="21" spans="1:9" x14ac:dyDescent="0.2">
      <c r="A21" s="16" t="s">
        <v>115</v>
      </c>
      <c r="B21" s="16"/>
      <c r="C21" s="16"/>
      <c r="D21" s="24">
        <f>B15*B4+C15*C4</f>
        <v>150</v>
      </c>
      <c r="E21" s="10" t="s">
        <v>113</v>
      </c>
      <c r="F21" s="14">
        <v>150</v>
      </c>
    </row>
    <row r="22" spans="1:9" x14ac:dyDescent="0.2">
      <c r="A22" s="16" t="s">
        <v>116</v>
      </c>
      <c r="B22" s="16"/>
      <c r="C22" s="16"/>
      <c r="D22" s="24">
        <f>D13*B5+E13*C5</f>
        <v>213.75</v>
      </c>
      <c r="E22" s="10" t="s">
        <v>113</v>
      </c>
      <c r="F22" s="14">
        <v>250</v>
      </c>
    </row>
    <row r="23" spans="1:9" x14ac:dyDescent="0.2">
      <c r="A23" s="16" t="s">
        <v>117</v>
      </c>
      <c r="B23" s="16"/>
      <c r="C23" s="16"/>
      <c r="D23" s="24">
        <f>D14*B5+E14*C5</f>
        <v>80</v>
      </c>
      <c r="E23" s="10" t="s">
        <v>113</v>
      </c>
      <c r="F23" s="14">
        <v>80</v>
      </c>
    </row>
    <row r="24" spans="1:9" x14ac:dyDescent="0.2">
      <c r="A24" s="16" t="s">
        <v>118</v>
      </c>
      <c r="B24" s="16"/>
      <c r="C24" s="16"/>
      <c r="D24" s="24">
        <f>D15*B5+E15*C5</f>
        <v>31.25</v>
      </c>
      <c r="E24" s="10" t="s">
        <v>113</v>
      </c>
      <c r="F24" s="14">
        <v>100</v>
      </c>
    </row>
    <row r="25" spans="1:9" x14ac:dyDescent="0.2">
      <c r="A25" s="18"/>
      <c r="B25" s="18"/>
      <c r="C25" s="18"/>
    </row>
    <row r="26" spans="1:9" x14ac:dyDescent="0.2">
      <c r="A26" s="16" t="s">
        <v>119</v>
      </c>
      <c r="B26" s="16"/>
      <c r="C26" s="16"/>
      <c r="D26" s="24">
        <f>B13+D13</f>
        <v>118</v>
      </c>
      <c r="E26" s="10" t="s">
        <v>120</v>
      </c>
      <c r="F26" s="14">
        <v>50</v>
      </c>
    </row>
    <row r="27" spans="1:9" x14ac:dyDescent="0.2">
      <c r="A27" s="16" t="s">
        <v>121</v>
      </c>
      <c r="B27" s="16"/>
      <c r="C27" s="16"/>
      <c r="D27" s="24">
        <f>B14+D14+H13</f>
        <v>100</v>
      </c>
      <c r="E27" s="10" t="s">
        <v>120</v>
      </c>
      <c r="F27" s="14">
        <v>100</v>
      </c>
      <c r="H27" s="13" t="s">
        <v>122</v>
      </c>
      <c r="I27" s="10">
        <f>SUM(H13:I15)*10</f>
        <v>880</v>
      </c>
    </row>
    <row r="28" spans="1:9" x14ac:dyDescent="0.2">
      <c r="A28" s="16" t="s">
        <v>123</v>
      </c>
      <c r="B28" s="16"/>
      <c r="C28" s="16"/>
      <c r="D28" s="24">
        <f>B15+D15+H14</f>
        <v>50</v>
      </c>
      <c r="E28" s="10" t="s">
        <v>120</v>
      </c>
      <c r="F28" s="14">
        <v>50</v>
      </c>
      <c r="H28" s="13" t="s">
        <v>124</v>
      </c>
      <c r="I28" s="10">
        <f>SUM(D19:D24)*30</f>
        <v>20250</v>
      </c>
    </row>
    <row r="29" spans="1:9" x14ac:dyDescent="0.2">
      <c r="A29" s="16" t="s">
        <v>125</v>
      </c>
      <c r="B29" s="16"/>
      <c r="C29" s="16"/>
      <c r="D29" s="24">
        <f>C13+E13</f>
        <v>50</v>
      </c>
      <c r="E29" s="10" t="s">
        <v>120</v>
      </c>
      <c r="F29" s="14">
        <v>30</v>
      </c>
      <c r="H29" s="13" t="s">
        <v>126</v>
      </c>
      <c r="I29" s="25">
        <f>SUM(I27:I28)</f>
        <v>21130</v>
      </c>
    </row>
    <row r="30" spans="1:9" x14ac:dyDescent="0.2">
      <c r="A30" s="16" t="s">
        <v>127</v>
      </c>
      <c r="B30" s="16"/>
      <c r="C30" s="16"/>
      <c r="D30" s="24">
        <f>C14+E14+I13</f>
        <v>60</v>
      </c>
      <c r="E30" s="10" t="s">
        <v>120</v>
      </c>
      <c r="F30" s="14">
        <v>60</v>
      </c>
    </row>
    <row r="31" spans="1:9" x14ac:dyDescent="0.2">
      <c r="A31" s="16" t="s">
        <v>128</v>
      </c>
      <c r="B31" s="16"/>
      <c r="C31" s="16"/>
      <c r="D31" s="24">
        <f>C15+E15+I14</f>
        <v>49.999999999999993</v>
      </c>
      <c r="E31" s="10" t="s">
        <v>120</v>
      </c>
      <c r="F31" s="14">
        <v>50</v>
      </c>
    </row>
    <row r="32" spans="1:9" x14ac:dyDescent="0.2">
      <c r="A32" s="16"/>
      <c r="B32" s="16"/>
      <c r="C32" s="16"/>
    </row>
    <row r="33" spans="6:6" x14ac:dyDescent="0.2">
      <c r="F33" s="13"/>
    </row>
  </sheetData>
  <mergeCells count="21">
    <mergeCell ref="A30:C30"/>
    <mergeCell ref="A31:C31"/>
    <mergeCell ref="A32:C32"/>
    <mergeCell ref="A24:C24"/>
    <mergeCell ref="A25:C25"/>
    <mergeCell ref="A26:C26"/>
    <mergeCell ref="A27:C27"/>
    <mergeCell ref="A28:C28"/>
    <mergeCell ref="A29:C29"/>
    <mergeCell ref="A18:C18"/>
    <mergeCell ref="A19:C19"/>
    <mergeCell ref="A20:C20"/>
    <mergeCell ref="A21:C21"/>
    <mergeCell ref="A22:C22"/>
    <mergeCell ref="A23:C23"/>
    <mergeCell ref="B11:C11"/>
    <mergeCell ref="D11:E11"/>
    <mergeCell ref="F11:G11"/>
    <mergeCell ref="H11:I11"/>
    <mergeCell ref="J11:K11"/>
    <mergeCell ref="L11:M11"/>
  </mergeCells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Machine Planning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UoN User</dc:creator>
  <cp:lastModifiedBy>UoN User</cp:lastModifiedBy>
  <dcterms:created xsi:type="dcterms:W3CDTF">2018-10-29T10:11:50Z</dcterms:created>
  <dcterms:modified xsi:type="dcterms:W3CDTF">2018-10-29T10:12:26Z</dcterms:modified>
</cp:coreProperties>
</file>