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feon/Desktop/G54LDO/Workshop7/"/>
    </mc:Choice>
  </mc:AlternateContent>
  <xr:revisionPtr revIDLastSave="0" documentId="13_ncr:1_{F11F05C7-F4C7-A54B-ACFF-DC711678FD19}" xr6:coauthVersionLast="40" xr6:coauthVersionMax="40" xr10:uidLastSave="{00000000-0000-0000-0000-000000000000}"/>
  <bookViews>
    <workbookView xWindow="18000" yWindow="460" windowWidth="33200" windowHeight="31540" activeTab="1" xr2:uid="{94457EB4-F97B-5F43-870C-E352513922B0}"/>
  </bookViews>
  <sheets>
    <sheet name="Suitcase packing" sheetId="4" r:id="rId1"/>
    <sheet name="COPLA" sheetId="1" r:id="rId2"/>
  </sheets>
  <definedNames>
    <definedName name="solver_adj" localSheetId="1" hidden="1">COPLA!$B$13:$F$16,COPLA!$B$10:$F$10</definedName>
    <definedName name="solver_adj" localSheetId="0" hidden="1">'Suitcase packing'!$B$9:$N$9,'Suitcase packing'!$B$12:$B$32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itr" localSheetId="1" hidden="1">2147483647</definedName>
    <definedName name="solver_itr" localSheetId="0" hidden="1">2147483647</definedName>
    <definedName name="solver_lhs1" localSheetId="1" hidden="1">COPLA!$B$10:$F$10</definedName>
    <definedName name="solver_lhs1" localSheetId="0" hidden="1">'Suitcase packing'!$B$12:$B$32</definedName>
    <definedName name="solver_lhs2" localSheetId="1" hidden="1">COPLA!$B$13:$F$16</definedName>
    <definedName name="solver_lhs2" localSheetId="0" hidden="1">'Suitcase packing'!$B$9:$N$9</definedName>
    <definedName name="solver_lhs3" localSheetId="1" hidden="1">COPLA!$B$13:$F$16</definedName>
    <definedName name="solver_lhs3" localSheetId="0" hidden="1">'Suitcase packing'!$E$12:$E$32</definedName>
    <definedName name="solver_lhs4" localSheetId="1" hidden="1">COPLA!$B$17:$F$17</definedName>
    <definedName name="solver_lhs4" localSheetId="0" hidden="1">'Suitcase packing'!$P$4</definedName>
    <definedName name="solver_lhs5" localSheetId="1" hidden="1">COPLA!$G$13:$G$16</definedName>
    <definedName name="solver_lhs5" localSheetId="0" hidden="1">'Suitcase packing'!$P$6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5</definedName>
    <definedName name="solver_num" localSheetId="0" hidden="1">5</definedName>
    <definedName name="solver_opt" localSheetId="1" hidden="1">COPLA!$J$6</definedName>
    <definedName name="solver_opt" localSheetId="0" hidden="1">'Suitcase packing'!$P$8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5</definedName>
    <definedName name="solver_rel1" localSheetId="0" hidden="1">5</definedName>
    <definedName name="solver_rel2" localSheetId="1" hidden="1">1</definedName>
    <definedName name="solver_rel2" localSheetId="0" hidden="1">5</definedName>
    <definedName name="solver_rel3" localSheetId="1" hidden="1">4</definedName>
    <definedName name="solver_rel3" localSheetId="0" hidden="1">2</definedName>
    <definedName name="solver_rel4" localSheetId="1" hidden="1">1</definedName>
    <definedName name="solver_rel4" localSheetId="0" hidden="1">1</definedName>
    <definedName name="solver_rel5" localSheetId="1" hidden="1">2</definedName>
    <definedName name="solver_rel5" localSheetId="0" hidden="1">1</definedName>
    <definedName name="solver_rhs1" localSheetId="1" hidden="1">binary</definedName>
    <definedName name="solver_rhs1" localSheetId="0" hidden="1">binary</definedName>
    <definedName name="solver_rhs2" localSheetId="1" hidden="1">COPLA!$B$22:$F$25</definedName>
    <definedName name="solver_rhs2" localSheetId="0" hidden="1">binary</definedName>
    <definedName name="solver_rhs3" localSheetId="1" hidden="1">integer</definedName>
    <definedName name="solver_rhs3" localSheetId="0" hidden="1">'Suitcase packing'!$G$12:$G$32</definedName>
    <definedName name="solver_rhs4" localSheetId="1" hidden="1">COPLA!$B$19:$F$19</definedName>
    <definedName name="solver_rhs4" localSheetId="0" hidden="1">'Suitcase packing'!$R$4</definedName>
    <definedName name="solver_rhs5" localSheetId="1" hidden="1">COPLA!$I$13:$I$16</definedName>
    <definedName name="solver_rhs5" localSheetId="0" hidden="1">'Suitcase packing'!$R$6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</definedName>
    <definedName name="solver_tol" localSheetId="0" hidden="1">0</definedName>
    <definedName name="solver_typ" localSheetId="1" hidden="1">2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2" i="1"/>
  <c r="E12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P6" i="4"/>
  <c r="E28" i="4"/>
  <c r="E27" i="4"/>
  <c r="E22" i="4"/>
  <c r="E23" i="4"/>
  <c r="E24" i="4"/>
  <c r="E25" i="4"/>
  <c r="E21" i="4"/>
  <c r="E16" i="4"/>
  <c r="E17" i="4"/>
  <c r="E18" i="4"/>
  <c r="E19" i="4"/>
  <c r="E15" i="4"/>
  <c r="E13" i="4"/>
  <c r="E14" i="4"/>
  <c r="E20" i="4"/>
  <c r="E26" i="4"/>
  <c r="E29" i="4"/>
  <c r="E30" i="4"/>
  <c r="E31" i="4"/>
  <c r="E32" i="4"/>
  <c r="P8" i="4"/>
  <c r="P4" i="4"/>
  <c r="C23" i="1" l="1"/>
  <c r="D23" i="1"/>
  <c r="E23" i="1"/>
  <c r="F23" i="1"/>
  <c r="C24" i="1"/>
  <c r="D24" i="1"/>
  <c r="E24" i="1"/>
  <c r="F24" i="1"/>
  <c r="C25" i="1"/>
  <c r="D25" i="1"/>
  <c r="E25" i="1"/>
  <c r="F25" i="1"/>
  <c r="F22" i="1"/>
  <c r="E22" i="1"/>
  <c r="D22" i="1"/>
  <c r="C22" i="1"/>
  <c r="B24" i="1"/>
  <c r="B25" i="1"/>
  <c r="G14" i="1"/>
  <c r="G15" i="1"/>
  <c r="G16" i="1"/>
  <c r="G13" i="1"/>
  <c r="C17" i="1"/>
  <c r="D17" i="1"/>
  <c r="E17" i="1"/>
  <c r="F17" i="1"/>
  <c r="B17" i="1"/>
  <c r="J2" i="1"/>
  <c r="J4" i="1"/>
  <c r="J6" i="1" l="1"/>
</calcChain>
</file>

<file path=xl/sharedStrings.xml><?xml version="1.0" encoding="utf-8"?>
<sst xmlns="http://schemas.openxmlformats.org/spreadsheetml/2006/main" count="112" uniqueCount="58">
  <si>
    <t>Plant 1</t>
  </si>
  <si>
    <t>Plant 2</t>
  </si>
  <si>
    <t>Plant 3</t>
  </si>
  <si>
    <t>Plant 4</t>
  </si>
  <si>
    <t>Plant 5</t>
  </si>
  <si>
    <t>Demand</t>
  </si>
  <si>
    <t>Warehouse 1</t>
  </si>
  <si>
    <t>Warehouse 2</t>
  </si>
  <si>
    <t>Warehouse 3</t>
  </si>
  <si>
    <t>Warehouse 4</t>
  </si>
  <si>
    <t>Capacity</t>
  </si>
  <si>
    <t>Fixed Cost</t>
  </si>
  <si>
    <t>Transport Costs per 100 products</t>
  </si>
  <si>
    <t>Z Total Cost</t>
  </si>
  <si>
    <t>Distribution</t>
  </si>
  <si>
    <t>Fixed</t>
  </si>
  <si>
    <t>Plant Open</t>
  </si>
  <si>
    <t>=</t>
  </si>
  <si>
    <t>Flow (x100)</t>
  </si>
  <si>
    <t>&lt;=</t>
  </si>
  <si>
    <t>Binary Link</t>
  </si>
  <si>
    <t>Big Value</t>
  </si>
  <si>
    <t>Skirts</t>
  </si>
  <si>
    <t>Trousers</t>
  </si>
  <si>
    <t>Blouses</t>
  </si>
  <si>
    <t>Dresses</t>
  </si>
  <si>
    <t>Weight (x100)</t>
  </si>
  <si>
    <t>Volume (x1000)</t>
  </si>
  <si>
    <t>DATA</t>
  </si>
  <si>
    <t>Weight</t>
  </si>
  <si>
    <t>Volume</t>
  </si>
  <si>
    <t>Outfits</t>
  </si>
  <si>
    <t>Individual Items</t>
  </si>
  <si>
    <t>S1 B1</t>
  </si>
  <si>
    <t>S1 B2</t>
  </si>
  <si>
    <t>S1 J</t>
  </si>
  <si>
    <t>S2 B1</t>
  </si>
  <si>
    <t>S2 B4</t>
  </si>
  <si>
    <t>S3 B2</t>
  </si>
  <si>
    <t>S3 B3</t>
  </si>
  <si>
    <t>S3 B4</t>
  </si>
  <si>
    <t>S3 J</t>
  </si>
  <si>
    <t>T1 B1</t>
  </si>
  <si>
    <t>T2 B1</t>
  </si>
  <si>
    <t>T2 B2</t>
  </si>
  <si>
    <t>T2 B4</t>
  </si>
  <si>
    <t>T2 J</t>
  </si>
  <si>
    <t>T3 B3</t>
  </si>
  <si>
    <t>T3 B4</t>
  </si>
  <si>
    <t>T3 J</t>
  </si>
  <si>
    <t xml:space="preserve">D1 </t>
  </si>
  <si>
    <t>D2</t>
  </si>
  <si>
    <t>D3</t>
  </si>
  <si>
    <t>T1 B3</t>
  </si>
  <si>
    <t>Outfit * Items</t>
  </si>
  <si>
    <t>Items</t>
  </si>
  <si>
    <t>(if jumper just 1 item)</t>
  </si>
  <si>
    <t>Taking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</si>
</sst>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6823-05C3-E441-BCDE-51731A46D01E}">
  <dimension ref="A2:R32"/>
  <sheetViews>
    <sheetView topLeftCell="A3" zoomScale="257" workbookViewId="0">
      <selection activeCell="K20" sqref="K20"/>
    </sheetView>
  </sheetViews>
  <sheetFormatPr baseColWidth="10" defaultRowHeight="16" x14ac:dyDescent="0.2"/>
  <cols>
    <col min="1" max="1" width="14.1640625" bestFit="1" customWidth="1"/>
    <col min="2" max="3" width="4.1640625" bestFit="1" customWidth="1"/>
    <col min="4" max="4" width="2.1640625" bestFit="1" customWidth="1"/>
    <col min="5" max="6" width="4.1640625" bestFit="1" customWidth="1"/>
    <col min="7" max="7" width="2.1640625" bestFit="1" customWidth="1"/>
    <col min="8" max="9" width="4.1640625" bestFit="1" customWidth="1"/>
    <col min="10" max="10" width="2.1640625" bestFit="1" customWidth="1"/>
    <col min="11" max="11" width="4.1640625" bestFit="1" customWidth="1"/>
    <col min="12" max="14" width="2.1640625" bestFit="1" customWidth="1"/>
    <col min="17" max="17" width="4.33203125" customWidth="1"/>
    <col min="18" max="18" width="9" customWidth="1"/>
  </cols>
  <sheetData>
    <row r="2" spans="1:18" x14ac:dyDescent="0.2">
      <c r="A2" s="8" t="s">
        <v>28</v>
      </c>
      <c r="B2" s="6" t="s">
        <v>22</v>
      </c>
      <c r="C2" s="5"/>
      <c r="D2" s="7"/>
      <c r="E2" s="6" t="s">
        <v>23</v>
      </c>
      <c r="F2" s="5"/>
      <c r="G2" s="7"/>
      <c r="H2" s="6" t="s">
        <v>24</v>
      </c>
      <c r="I2" s="5"/>
      <c r="J2" s="5"/>
      <c r="K2" s="7"/>
      <c r="L2" s="6" t="s">
        <v>25</v>
      </c>
      <c r="M2" s="5"/>
      <c r="N2" s="7"/>
    </row>
    <row r="3" spans="1:18" x14ac:dyDescent="0.2">
      <c r="A3" s="9"/>
      <c r="B3" s="10">
        <v>1</v>
      </c>
      <c r="C3" s="11">
        <v>2</v>
      </c>
      <c r="D3" s="9">
        <v>3</v>
      </c>
      <c r="E3" s="10">
        <v>1</v>
      </c>
      <c r="F3" s="11">
        <v>2</v>
      </c>
      <c r="G3" s="9">
        <v>3</v>
      </c>
      <c r="H3" s="10">
        <v>1</v>
      </c>
      <c r="I3" s="11">
        <v>2</v>
      </c>
      <c r="J3" s="11">
        <v>3</v>
      </c>
      <c r="K3" s="9">
        <v>4</v>
      </c>
      <c r="L3" s="10">
        <v>1</v>
      </c>
      <c r="M3" s="11">
        <v>2</v>
      </c>
      <c r="N3" s="9">
        <v>3</v>
      </c>
      <c r="P3" s="1" t="s">
        <v>29</v>
      </c>
      <c r="Q3" s="1"/>
      <c r="R3" s="1"/>
    </row>
    <row r="4" spans="1:18" x14ac:dyDescent="0.2">
      <c r="A4" s="8" t="s">
        <v>26</v>
      </c>
      <c r="B4" s="12">
        <v>6</v>
      </c>
      <c r="C4" s="13">
        <v>4.5</v>
      </c>
      <c r="D4" s="8">
        <v>7</v>
      </c>
      <c r="E4" s="12">
        <v>6</v>
      </c>
      <c r="F4" s="13">
        <v>5.5</v>
      </c>
      <c r="G4" s="8">
        <v>5</v>
      </c>
      <c r="H4" s="12">
        <v>3.5</v>
      </c>
      <c r="I4" s="13">
        <v>3</v>
      </c>
      <c r="J4" s="13">
        <v>3</v>
      </c>
      <c r="K4" s="8">
        <v>4.5</v>
      </c>
      <c r="L4" s="12">
        <v>6</v>
      </c>
      <c r="M4" s="13">
        <v>7</v>
      </c>
      <c r="N4" s="8">
        <v>8</v>
      </c>
      <c r="P4" s="18">
        <f>SUMPRODUCT(B9:N9,B4:N4*100)</f>
        <v>3050</v>
      </c>
      <c r="Q4" s="1" t="s">
        <v>19</v>
      </c>
      <c r="R4" s="1">
        <v>4000</v>
      </c>
    </row>
    <row r="5" spans="1:18" x14ac:dyDescent="0.2">
      <c r="A5" s="8" t="s">
        <v>27</v>
      </c>
      <c r="B5" s="12">
        <v>5</v>
      </c>
      <c r="C5" s="13">
        <v>3.5</v>
      </c>
      <c r="D5" s="8">
        <v>3</v>
      </c>
      <c r="E5" s="12">
        <v>3.5</v>
      </c>
      <c r="F5" s="13">
        <v>6</v>
      </c>
      <c r="G5" s="8">
        <v>4</v>
      </c>
      <c r="H5" s="12">
        <v>4</v>
      </c>
      <c r="I5" s="13">
        <v>3.5</v>
      </c>
      <c r="J5" s="13">
        <v>3</v>
      </c>
      <c r="K5" s="8">
        <v>5</v>
      </c>
      <c r="L5" s="12">
        <v>6</v>
      </c>
      <c r="M5" s="13">
        <v>5</v>
      </c>
      <c r="N5" s="8">
        <v>4</v>
      </c>
      <c r="P5" s="1" t="s">
        <v>30</v>
      </c>
      <c r="Q5" s="1"/>
      <c r="R5" s="1"/>
    </row>
    <row r="6" spans="1:18" x14ac:dyDescent="0.2">
      <c r="P6" s="18">
        <f>SUMPRODUCT(B9:N9,B5:N5*1000)</f>
        <v>24000</v>
      </c>
      <c r="Q6" s="1" t="s">
        <v>19</v>
      </c>
      <c r="R6" s="1">
        <v>32000</v>
      </c>
    </row>
    <row r="7" spans="1:18" x14ac:dyDescent="0.2">
      <c r="A7" s="8" t="s">
        <v>32</v>
      </c>
      <c r="B7" s="6" t="s">
        <v>22</v>
      </c>
      <c r="C7" s="5"/>
      <c r="D7" s="7"/>
      <c r="E7" s="6" t="s">
        <v>23</v>
      </c>
      <c r="F7" s="5"/>
      <c r="G7" s="7"/>
      <c r="H7" s="6" t="s">
        <v>24</v>
      </c>
      <c r="I7" s="5"/>
      <c r="J7" s="5"/>
      <c r="K7" s="7"/>
      <c r="L7" s="6" t="s">
        <v>25</v>
      </c>
      <c r="M7" s="5"/>
      <c r="N7" s="7"/>
      <c r="P7" t="s">
        <v>31</v>
      </c>
    </row>
    <row r="8" spans="1:18" x14ac:dyDescent="0.2">
      <c r="A8" s="9"/>
      <c r="B8" s="10">
        <v>1</v>
      </c>
      <c r="C8" s="11">
        <v>2</v>
      </c>
      <c r="D8" s="9">
        <v>3</v>
      </c>
      <c r="E8" s="10">
        <v>1</v>
      </c>
      <c r="F8" s="11">
        <v>2</v>
      </c>
      <c r="G8" s="9">
        <v>3</v>
      </c>
      <c r="H8" s="10">
        <v>1</v>
      </c>
      <c r="I8" s="11">
        <v>2</v>
      </c>
      <c r="J8" s="11">
        <v>3</v>
      </c>
      <c r="K8" s="9">
        <v>4</v>
      </c>
      <c r="L8" s="10">
        <v>1</v>
      </c>
      <c r="M8" s="11">
        <v>2</v>
      </c>
      <c r="N8" s="9">
        <v>3</v>
      </c>
      <c r="P8" s="2">
        <f>SUM(B12:B32)</f>
        <v>4</v>
      </c>
    </row>
    <row r="9" spans="1:18" x14ac:dyDescent="0.2">
      <c r="A9" s="8" t="s">
        <v>57</v>
      </c>
      <c r="B9" s="14">
        <v>1</v>
      </c>
      <c r="C9" s="15">
        <v>0</v>
      </c>
      <c r="D9" s="16">
        <v>0</v>
      </c>
      <c r="E9" s="14">
        <v>0</v>
      </c>
      <c r="F9" s="15">
        <v>0</v>
      </c>
      <c r="G9" s="16">
        <v>0</v>
      </c>
      <c r="H9" s="14">
        <v>1</v>
      </c>
      <c r="I9" s="15">
        <v>0</v>
      </c>
      <c r="J9" s="15">
        <v>0</v>
      </c>
      <c r="K9" s="16">
        <v>0</v>
      </c>
      <c r="L9" s="14">
        <v>1</v>
      </c>
      <c r="M9" s="15">
        <v>1</v>
      </c>
      <c r="N9" s="16">
        <v>1</v>
      </c>
    </row>
    <row r="11" spans="1:18" x14ac:dyDescent="0.2">
      <c r="A11" s="19" t="s">
        <v>31</v>
      </c>
      <c r="B11" s="4" t="s">
        <v>54</v>
      </c>
      <c r="C11" s="4"/>
      <c r="D11" s="4"/>
      <c r="E11" s="4"/>
      <c r="F11" s="1" t="s">
        <v>17</v>
      </c>
      <c r="G11" s="4" t="s">
        <v>55</v>
      </c>
      <c r="H11" s="4"/>
      <c r="I11" s="4" t="s">
        <v>56</v>
      </c>
      <c r="J11" s="4"/>
      <c r="K11" s="4"/>
      <c r="L11" s="4"/>
      <c r="M11" s="4"/>
      <c r="N11" s="4"/>
      <c r="O11" s="4"/>
    </row>
    <row r="12" spans="1:18" x14ac:dyDescent="0.2">
      <c r="A12" s="19" t="s">
        <v>33</v>
      </c>
      <c r="B12" s="20">
        <v>1</v>
      </c>
      <c r="E12" s="17">
        <f>B12*2</f>
        <v>2</v>
      </c>
      <c r="F12" s="1" t="s">
        <v>17</v>
      </c>
      <c r="G12">
        <f>B9+H9</f>
        <v>2</v>
      </c>
    </row>
    <row r="13" spans="1:18" x14ac:dyDescent="0.2">
      <c r="A13" s="19" t="s">
        <v>34</v>
      </c>
      <c r="B13" s="20">
        <v>0</v>
      </c>
      <c r="E13" s="17">
        <f>B13*2</f>
        <v>0</v>
      </c>
      <c r="F13" s="1" t="s">
        <v>17</v>
      </c>
      <c r="G13">
        <f>B9+I9</f>
        <v>1</v>
      </c>
    </row>
    <row r="14" spans="1:18" x14ac:dyDescent="0.2">
      <c r="A14" s="19" t="s">
        <v>35</v>
      </c>
      <c r="B14" s="20">
        <v>0</v>
      </c>
      <c r="E14" s="17">
        <f t="shared" ref="E14:E31" si="0">B14</f>
        <v>0</v>
      </c>
      <c r="F14" s="1" t="s">
        <v>17</v>
      </c>
      <c r="G14">
        <f>B9</f>
        <v>1</v>
      </c>
    </row>
    <row r="15" spans="1:18" x14ac:dyDescent="0.2">
      <c r="A15" s="19" t="s">
        <v>36</v>
      </c>
      <c r="B15" s="20">
        <v>0</v>
      </c>
      <c r="E15" s="17">
        <f>B15*2</f>
        <v>0</v>
      </c>
      <c r="F15" s="1" t="s">
        <v>17</v>
      </c>
      <c r="G15">
        <f>C9+H9</f>
        <v>1</v>
      </c>
    </row>
    <row r="16" spans="1:18" x14ac:dyDescent="0.2">
      <c r="A16" s="19" t="s">
        <v>37</v>
      </c>
      <c r="B16" s="20">
        <v>0</v>
      </c>
      <c r="E16" s="17">
        <f t="shared" ref="E16:E19" si="1">B16*2</f>
        <v>0</v>
      </c>
      <c r="F16" s="1" t="s">
        <v>17</v>
      </c>
      <c r="G16">
        <f>C9+K9</f>
        <v>0</v>
      </c>
    </row>
    <row r="17" spans="1:7" x14ac:dyDescent="0.2">
      <c r="A17" s="19" t="s">
        <v>38</v>
      </c>
      <c r="B17" s="20">
        <v>0</v>
      </c>
      <c r="E17" s="17">
        <f t="shared" si="1"/>
        <v>0</v>
      </c>
      <c r="F17" s="1" t="s">
        <v>17</v>
      </c>
      <c r="G17">
        <f>D9+I9</f>
        <v>0</v>
      </c>
    </row>
    <row r="18" spans="1:7" x14ac:dyDescent="0.2">
      <c r="A18" s="19" t="s">
        <v>39</v>
      </c>
      <c r="B18" s="20">
        <v>0</v>
      </c>
      <c r="E18" s="17">
        <f t="shared" si="1"/>
        <v>0</v>
      </c>
      <c r="F18" s="1" t="s">
        <v>17</v>
      </c>
      <c r="G18">
        <f>D9+J9</f>
        <v>0</v>
      </c>
    </row>
    <row r="19" spans="1:7" x14ac:dyDescent="0.2">
      <c r="A19" s="19" t="s">
        <v>40</v>
      </c>
      <c r="B19" s="20">
        <v>0</v>
      </c>
      <c r="E19" s="17">
        <f t="shared" si="1"/>
        <v>0</v>
      </c>
      <c r="F19" s="1" t="s">
        <v>17</v>
      </c>
      <c r="G19">
        <f>D9+K9</f>
        <v>0</v>
      </c>
    </row>
    <row r="20" spans="1:7" x14ac:dyDescent="0.2">
      <c r="A20" s="19" t="s">
        <v>41</v>
      </c>
      <c r="B20" s="20">
        <v>0</v>
      </c>
      <c r="E20" s="17">
        <f t="shared" si="0"/>
        <v>0</v>
      </c>
      <c r="F20" s="1" t="s">
        <v>17</v>
      </c>
      <c r="G20">
        <f>D9</f>
        <v>0</v>
      </c>
    </row>
    <row r="21" spans="1:7" x14ac:dyDescent="0.2">
      <c r="A21" s="19" t="s">
        <v>42</v>
      </c>
      <c r="B21" s="20">
        <v>0</v>
      </c>
      <c r="E21" s="17">
        <f>B21*2</f>
        <v>0</v>
      </c>
      <c r="F21" s="1" t="s">
        <v>17</v>
      </c>
      <c r="G21">
        <f>E9+H9</f>
        <v>1</v>
      </c>
    </row>
    <row r="22" spans="1:7" x14ac:dyDescent="0.2">
      <c r="A22" s="19" t="s">
        <v>53</v>
      </c>
      <c r="B22" s="20">
        <v>0</v>
      </c>
      <c r="E22" s="17">
        <f t="shared" ref="E22:E25" si="2">B22*2</f>
        <v>0</v>
      </c>
      <c r="F22" s="1" t="s">
        <v>17</v>
      </c>
      <c r="G22">
        <f>E9+J9</f>
        <v>0</v>
      </c>
    </row>
    <row r="23" spans="1:7" x14ac:dyDescent="0.2">
      <c r="A23" s="19" t="s">
        <v>43</v>
      </c>
      <c r="B23" s="20">
        <v>0</v>
      </c>
      <c r="E23" s="17">
        <f t="shared" si="2"/>
        <v>0</v>
      </c>
      <c r="F23" s="1" t="s">
        <v>17</v>
      </c>
      <c r="G23">
        <f>F9+H9</f>
        <v>1</v>
      </c>
    </row>
    <row r="24" spans="1:7" x14ac:dyDescent="0.2">
      <c r="A24" s="19" t="s">
        <v>44</v>
      </c>
      <c r="B24" s="20">
        <v>0</v>
      </c>
      <c r="E24" s="17">
        <f t="shared" si="2"/>
        <v>0</v>
      </c>
      <c r="F24" s="1" t="s">
        <v>17</v>
      </c>
      <c r="G24">
        <f>F9+I9</f>
        <v>0</v>
      </c>
    </row>
    <row r="25" spans="1:7" x14ac:dyDescent="0.2">
      <c r="A25" s="19" t="s">
        <v>45</v>
      </c>
      <c r="B25" s="20">
        <v>0</v>
      </c>
      <c r="E25" s="17">
        <f t="shared" si="2"/>
        <v>0</v>
      </c>
      <c r="F25" s="1" t="s">
        <v>17</v>
      </c>
      <c r="G25">
        <f>F9+K9</f>
        <v>0</v>
      </c>
    </row>
    <row r="26" spans="1:7" x14ac:dyDescent="0.2">
      <c r="A26" s="19" t="s">
        <v>46</v>
      </c>
      <c r="B26" s="20">
        <v>0</v>
      </c>
      <c r="E26" s="17">
        <f t="shared" si="0"/>
        <v>0</v>
      </c>
      <c r="F26" s="1" t="s">
        <v>17</v>
      </c>
      <c r="G26">
        <f>F9</f>
        <v>0</v>
      </c>
    </row>
    <row r="27" spans="1:7" x14ac:dyDescent="0.2">
      <c r="A27" s="19" t="s">
        <v>47</v>
      </c>
      <c r="B27" s="20">
        <v>0</v>
      </c>
      <c r="E27" s="17">
        <f>B27*2</f>
        <v>0</v>
      </c>
      <c r="F27" s="1" t="s">
        <v>17</v>
      </c>
      <c r="G27">
        <f>G9+J9</f>
        <v>0</v>
      </c>
    </row>
    <row r="28" spans="1:7" x14ac:dyDescent="0.2">
      <c r="A28" s="19" t="s">
        <v>48</v>
      </c>
      <c r="B28" s="20">
        <v>0</v>
      </c>
      <c r="E28" s="17">
        <f>B28*2</f>
        <v>0</v>
      </c>
      <c r="F28" s="1" t="s">
        <v>17</v>
      </c>
      <c r="G28">
        <f>G9+K9</f>
        <v>0</v>
      </c>
    </row>
    <row r="29" spans="1:7" x14ac:dyDescent="0.2">
      <c r="A29" s="19" t="s">
        <v>49</v>
      </c>
      <c r="B29" s="20">
        <v>0</v>
      </c>
      <c r="E29" s="17">
        <f t="shared" si="0"/>
        <v>0</v>
      </c>
      <c r="F29" s="1" t="s">
        <v>17</v>
      </c>
      <c r="G29">
        <f>G9</f>
        <v>0</v>
      </c>
    </row>
    <row r="30" spans="1:7" x14ac:dyDescent="0.2">
      <c r="A30" s="19" t="s">
        <v>50</v>
      </c>
      <c r="B30" s="20">
        <v>1</v>
      </c>
      <c r="E30" s="17">
        <f t="shared" si="0"/>
        <v>1</v>
      </c>
      <c r="F30" s="1" t="s">
        <v>17</v>
      </c>
      <c r="G30">
        <f>L9</f>
        <v>1</v>
      </c>
    </row>
    <row r="31" spans="1:7" x14ac:dyDescent="0.2">
      <c r="A31" s="19" t="s">
        <v>51</v>
      </c>
      <c r="B31" s="20">
        <v>1</v>
      </c>
      <c r="E31" s="17">
        <f t="shared" si="0"/>
        <v>1</v>
      </c>
      <c r="F31" s="1" t="s">
        <v>17</v>
      </c>
      <c r="G31">
        <f>M9</f>
        <v>1</v>
      </c>
    </row>
    <row r="32" spans="1:7" x14ac:dyDescent="0.2">
      <c r="A32" s="19" t="s">
        <v>52</v>
      </c>
      <c r="B32" s="20">
        <v>1</v>
      </c>
      <c r="E32" s="17">
        <f>B32</f>
        <v>1</v>
      </c>
      <c r="F32" s="1" t="s">
        <v>17</v>
      </c>
      <c r="G32">
        <f>N9</f>
        <v>1</v>
      </c>
    </row>
  </sheetData>
  <mergeCells count="11">
    <mergeCell ref="B11:E11"/>
    <mergeCell ref="G11:H11"/>
    <mergeCell ref="I11:O11"/>
    <mergeCell ref="B2:D2"/>
    <mergeCell ref="E2:G2"/>
    <mergeCell ref="H2:K2"/>
    <mergeCell ref="L2:N2"/>
    <mergeCell ref="B7:D7"/>
    <mergeCell ref="E7:G7"/>
    <mergeCell ref="H7:K7"/>
    <mergeCell ref="L7:N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FB76-BCF5-5347-BD48-E7ECB5A70268}">
  <dimension ref="A1:J25"/>
  <sheetViews>
    <sheetView tabSelected="1" zoomScale="211" workbookViewId="0">
      <selection activeCell="C7" sqref="C7"/>
    </sheetView>
  </sheetViews>
  <sheetFormatPr baseColWidth="10" defaultRowHeight="16" x14ac:dyDescent="0.2"/>
  <cols>
    <col min="1" max="1" width="12" bestFit="1" customWidth="1"/>
  </cols>
  <sheetData>
    <row r="1" spans="1:10" x14ac:dyDescent="0.2">
      <c r="B1" s="4" t="s">
        <v>12</v>
      </c>
      <c r="C1" s="4"/>
      <c r="D1" s="4"/>
      <c r="E1" s="4"/>
      <c r="F1" s="4"/>
    </row>
    <row r="2" spans="1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14</v>
      </c>
      <c r="J2">
        <f>SUMPRODUCT(B13:F16,B3:F6)</f>
        <v>0</v>
      </c>
    </row>
    <row r="3" spans="1:10" x14ac:dyDescent="0.2">
      <c r="A3" t="s">
        <v>6</v>
      </c>
      <c r="B3">
        <v>4000</v>
      </c>
      <c r="C3">
        <v>2000</v>
      </c>
      <c r="D3">
        <v>2500</v>
      </c>
      <c r="E3">
        <v>2500</v>
      </c>
      <c r="F3">
        <v>4500</v>
      </c>
    </row>
    <row r="4" spans="1:10" x14ac:dyDescent="0.2">
      <c r="A4" t="s">
        <v>7</v>
      </c>
      <c r="B4">
        <v>2500</v>
      </c>
      <c r="C4">
        <v>2600</v>
      </c>
      <c r="D4">
        <v>3000</v>
      </c>
      <c r="E4">
        <v>3000</v>
      </c>
      <c r="F4">
        <v>4000</v>
      </c>
      <c r="I4" t="s">
        <v>15</v>
      </c>
      <c r="J4">
        <f>SUMPRODUCT(B8:F8,B10:F10)</f>
        <v>0</v>
      </c>
    </row>
    <row r="5" spans="1:10" x14ac:dyDescent="0.2">
      <c r="A5" t="s">
        <v>8</v>
      </c>
      <c r="B5">
        <v>1200</v>
      </c>
      <c r="C5">
        <v>1800</v>
      </c>
      <c r="D5">
        <v>4100</v>
      </c>
      <c r="E5">
        <v>4100</v>
      </c>
      <c r="F5">
        <v>3000</v>
      </c>
    </row>
    <row r="6" spans="1:10" x14ac:dyDescent="0.2">
      <c r="A6" t="s">
        <v>9</v>
      </c>
      <c r="B6">
        <v>2200</v>
      </c>
      <c r="C6">
        <v>3100</v>
      </c>
      <c r="D6">
        <v>3700</v>
      </c>
      <c r="E6">
        <v>3700</v>
      </c>
      <c r="F6">
        <v>3200</v>
      </c>
      <c r="I6" t="s">
        <v>13</v>
      </c>
      <c r="J6" s="2">
        <f>SUM(J4+J2)</f>
        <v>0</v>
      </c>
    </row>
    <row r="8" spans="1:10" x14ac:dyDescent="0.2">
      <c r="A8" t="s">
        <v>11</v>
      </c>
      <c r="B8">
        <v>12000</v>
      </c>
      <c r="C8">
        <v>15000</v>
      </c>
      <c r="D8">
        <v>17000</v>
      </c>
      <c r="E8">
        <v>13000</v>
      </c>
      <c r="F8">
        <v>16000</v>
      </c>
    </row>
    <row r="10" spans="1:10" x14ac:dyDescent="0.2">
      <c r="A10" t="s">
        <v>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2" spans="1:10" x14ac:dyDescent="0.2">
      <c r="A12" t="s">
        <v>18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I12" t="s">
        <v>5</v>
      </c>
    </row>
    <row r="13" spans="1:10" x14ac:dyDescent="0.2">
      <c r="A13" t="s">
        <v>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17">
        <f>SUM(B13:F13)*100</f>
        <v>0</v>
      </c>
      <c r="H13" t="s">
        <v>17</v>
      </c>
      <c r="I13">
        <v>1500</v>
      </c>
    </row>
    <row r="14" spans="1:10" x14ac:dyDescent="0.2">
      <c r="A14" t="s">
        <v>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17">
        <f t="shared" ref="G14:G16" si="0">SUM(B14:F14)*100</f>
        <v>0</v>
      </c>
      <c r="H14" t="s">
        <v>17</v>
      </c>
      <c r="I14">
        <v>1800</v>
      </c>
    </row>
    <row r="15" spans="1:10" x14ac:dyDescent="0.2">
      <c r="A15" t="s">
        <v>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17">
        <f t="shared" si="0"/>
        <v>0</v>
      </c>
      <c r="H15" t="s">
        <v>17</v>
      </c>
      <c r="I15">
        <v>1400</v>
      </c>
    </row>
    <row r="16" spans="1:10" x14ac:dyDescent="0.2">
      <c r="A16" t="s">
        <v>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17">
        <f t="shared" si="0"/>
        <v>0</v>
      </c>
      <c r="H16" t="s">
        <v>17</v>
      </c>
      <c r="I16">
        <v>2000</v>
      </c>
    </row>
    <row r="17" spans="1:8" x14ac:dyDescent="0.2">
      <c r="B17" s="17">
        <f>SUM(B13:B16)*100</f>
        <v>0</v>
      </c>
      <c r="C17" s="17">
        <f t="shared" ref="C17:F17" si="1">SUM(C13:C16)*100</f>
        <v>0</v>
      </c>
      <c r="D17" s="17">
        <f t="shared" si="1"/>
        <v>0</v>
      </c>
      <c r="E17" s="17">
        <f t="shared" si="1"/>
        <v>0</v>
      </c>
      <c r="F17" s="17">
        <f t="shared" si="1"/>
        <v>0</v>
      </c>
    </row>
    <row r="18" spans="1:8" x14ac:dyDescent="0.2">
      <c r="B18" t="s">
        <v>19</v>
      </c>
      <c r="C18" t="s">
        <v>19</v>
      </c>
      <c r="D18" t="s">
        <v>19</v>
      </c>
      <c r="E18" t="s">
        <v>19</v>
      </c>
      <c r="F18" t="s">
        <v>19</v>
      </c>
    </row>
    <row r="19" spans="1:8" x14ac:dyDescent="0.2">
      <c r="A19" t="s">
        <v>10</v>
      </c>
      <c r="B19">
        <v>2000</v>
      </c>
      <c r="C19">
        <v>2200</v>
      </c>
      <c r="D19">
        <v>1700</v>
      </c>
      <c r="E19">
        <v>1900</v>
      </c>
      <c r="F19">
        <v>1800</v>
      </c>
    </row>
    <row r="21" spans="1:8" x14ac:dyDescent="0.2">
      <c r="A21" t="s">
        <v>20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  <c r="H21" t="s">
        <v>21</v>
      </c>
    </row>
    <row r="22" spans="1:8" x14ac:dyDescent="0.2">
      <c r="A22" t="s">
        <v>6</v>
      </c>
      <c r="B22" s="17">
        <f>SUM($B$10*$H$22)</f>
        <v>0</v>
      </c>
      <c r="C22" s="17">
        <f>SUM($C$10*$H$22)</f>
        <v>0</v>
      </c>
      <c r="D22" s="17">
        <f>SUM($D$10*$H$22)</f>
        <v>0</v>
      </c>
      <c r="E22" s="17">
        <f>SUM($E$10*$H$22)</f>
        <v>0</v>
      </c>
      <c r="F22" s="17">
        <f>SUM($F$10*$H$22)</f>
        <v>0</v>
      </c>
      <c r="H22">
        <v>100</v>
      </c>
    </row>
    <row r="23" spans="1:8" x14ac:dyDescent="0.2">
      <c r="A23" t="s">
        <v>7</v>
      </c>
      <c r="B23" s="17">
        <f>SUM($B$10*$H$22)</f>
        <v>0</v>
      </c>
      <c r="C23" s="17">
        <f t="shared" ref="C23:C25" si="2">SUM($C$10*$H$22)</f>
        <v>0</v>
      </c>
      <c r="D23" s="17">
        <f t="shared" ref="D23:D25" si="3">SUM($D$10*$H$22)</f>
        <v>0</v>
      </c>
      <c r="E23" s="17">
        <f t="shared" ref="E23:E25" si="4">SUM($E$10*$H$22)</f>
        <v>0</v>
      </c>
      <c r="F23" s="17">
        <f t="shared" ref="F23:F25" si="5">SUM($F$10*$H$22)</f>
        <v>0</v>
      </c>
    </row>
    <row r="24" spans="1:8" x14ac:dyDescent="0.2">
      <c r="A24" t="s">
        <v>8</v>
      </c>
      <c r="B24" s="17">
        <f t="shared" ref="B23:B25" si="6">SUM($B$10*$H$22)</f>
        <v>0</v>
      </c>
      <c r="C24" s="17">
        <f t="shared" si="2"/>
        <v>0</v>
      </c>
      <c r="D24" s="17">
        <f t="shared" si="3"/>
        <v>0</v>
      </c>
      <c r="E24" s="17">
        <f t="shared" si="4"/>
        <v>0</v>
      </c>
      <c r="F24" s="17">
        <f t="shared" si="5"/>
        <v>0</v>
      </c>
    </row>
    <row r="25" spans="1:8" x14ac:dyDescent="0.2">
      <c r="A25" t="s">
        <v>9</v>
      </c>
      <c r="B25" s="17">
        <f t="shared" si="6"/>
        <v>0</v>
      </c>
      <c r="C25" s="17">
        <f t="shared" si="2"/>
        <v>0</v>
      </c>
      <c r="D25" s="17">
        <f t="shared" si="3"/>
        <v>0</v>
      </c>
      <c r="E25" s="17">
        <f t="shared" si="4"/>
        <v>0</v>
      </c>
      <c r="F25" s="17">
        <f t="shared" si="5"/>
        <v>0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Suitcase packing</vt:lpstr>
      <vt:lpstr>COPLA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Charlton</dc:creator>
  <cp:lastModifiedBy>Benjamin Charlton</cp:lastModifiedBy>
  <dcterms:created xsi:type="dcterms:W3CDTF">2018-11-15T17:27:46Z</dcterms:created>
  <dcterms:modified xsi:type="dcterms:W3CDTF">2018-11-18T17:40:33Z</dcterms:modified>
</cp:coreProperties>
</file>