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G54LDO\Workshop8\"/>
    </mc:Choice>
  </mc:AlternateContent>
  <bookViews>
    <workbookView xWindow="2220" yWindow="150" windowWidth="19440" windowHeight="13620" tabRatio="690"/>
  </bookViews>
  <sheets>
    <sheet name="TODO" sheetId="58" r:id="rId1"/>
    <sheet name="Wirehouse MST" sheetId="54" r:id="rId2"/>
    <sheet name="Sprinkler" sheetId="55" r:id="rId3"/>
    <sheet name="AsymmetricTSP(NL)" sheetId="53" r:id="rId4"/>
    <sheet name="AsymmetricTSP(Linear)" sheetId="56" r:id="rId5"/>
    <sheet name="Wirehouse ATSP" sheetId="57" r:id="rId6"/>
  </sheets>
  <definedNames>
    <definedName name="OpenSolver_ChosenSolver" localSheetId="4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1" hidden="1">CBC</definedName>
    <definedName name="OpenSolver_DualsNewSheet" localSheetId="4" hidden="1">0</definedName>
    <definedName name="OpenSolver_DualsNewSheet" localSheetId="3" hidden="1">0</definedName>
    <definedName name="OpenSolver_DualsNewSheet" localSheetId="5" hidden="1">0</definedName>
    <definedName name="OpenSolver_DualsNewSheet" localSheetId="1" hidden="1">0</definedName>
    <definedName name="OpenSolver_LinearityCheck" localSheetId="4" hidden="1">1</definedName>
    <definedName name="OpenSolver_LinearityCheck" localSheetId="3" hidden="1">0</definedName>
    <definedName name="OpenSolver_LinearityCheck" localSheetId="5" hidden="1">1</definedName>
    <definedName name="OpenSolver_LinearityCheck" localSheetId="1" hidden="1">1</definedName>
    <definedName name="OpenSolver_UpdateSensitivity" localSheetId="4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1" hidden="1">1</definedName>
    <definedName name="param_extinc" localSheetId="4" hidden="1">0.5</definedName>
    <definedName name="param_extinc" localSheetId="3" hidden="1">0.5</definedName>
    <definedName name="param_iisbnd" localSheetId="4" hidden="1">0</definedName>
    <definedName name="param_iisbnd" localSheetId="3" hidden="1">0</definedName>
    <definedName name="param_nsfeas" localSheetId="4" hidden="1">0</definedName>
    <definedName name="param_nsfeas" localSheetId="3" hidden="1">0</definedName>
    <definedName name="sencount" hidden="1">2</definedName>
    <definedName name="solver_adj" localSheetId="4" hidden="1">'AsymmetricTSP(Linear)'!$C$14:$H$19</definedName>
    <definedName name="solver_adj" localSheetId="3" hidden="1">'AsymmetricTSP(NL)'!$C$13:$H$13</definedName>
    <definedName name="solver_adj" localSheetId="5" hidden="1">'Wirehouse ATSP'!$C$14:$J$21</definedName>
    <definedName name="solver_adj" localSheetId="1" hidden="1">'Wirehouse MST'!$C$15:$C$21,'Wirehouse MST'!$D$16:$D$21,'Wirehouse MST'!$E$17:$E$21,'Wirehouse MST'!$F$18:$F$21,'Wirehouse MST'!$G$19:$G$21,'Wirehouse MST'!$H$20:$H$21,'Wirehouse MST'!$I$21</definedName>
    <definedName name="solver_adj_ob" localSheetId="4" hidden="1">1</definedName>
    <definedName name="solver_adj_ob" localSheetId="3" hidden="1">1</definedName>
    <definedName name="solver_cha" localSheetId="4" hidden="1">0</definedName>
    <definedName name="solver_cha" localSheetId="3" hidden="1">0</definedName>
    <definedName name="solver_chc1" localSheetId="4" hidden="1">0</definedName>
    <definedName name="solver_chc1" localSheetId="3" hidden="1">0</definedName>
    <definedName name="solver_chn" localSheetId="4" hidden="1">4</definedName>
    <definedName name="solver_chn" localSheetId="3" hidden="1">4</definedName>
    <definedName name="solver_chp1" localSheetId="4" hidden="1">0</definedName>
    <definedName name="solver_chp1" localSheetId="3" hidden="1">0</definedName>
    <definedName name="solver_cht" localSheetId="4" hidden="1">0</definedName>
    <definedName name="solver_cht" localSheetId="3" hidden="1">0</definedName>
    <definedName name="solver_cir1" localSheetId="4" hidden="1">1</definedName>
    <definedName name="solver_cir1" localSheetId="3" hidden="1">1</definedName>
    <definedName name="solver_cir2" localSheetId="4" hidden="1">1</definedName>
    <definedName name="solver_cir2" localSheetId="3" hidden="1">1</definedName>
    <definedName name="solver_cir3" localSheetId="4" hidden="1">1</definedName>
    <definedName name="solver_cir3" localSheetId="3" hidden="1">1</definedName>
    <definedName name="solver_con" localSheetId="4" hidden="1">" "</definedName>
    <definedName name="solver_con" localSheetId="3" hidden="1">" "</definedName>
    <definedName name="solver_con1" localSheetId="4" hidden="1">" "</definedName>
    <definedName name="solver_con1" localSheetId="3" hidden="1">" "</definedName>
    <definedName name="solver_cvg" localSheetId="4" hidden="1">0.0001</definedName>
    <definedName name="solver_cvg" localSheetId="3" hidden="1">0.0001</definedName>
    <definedName name="solver_cvg" localSheetId="5" hidden="1">0.0001</definedName>
    <definedName name="solver_cvg" localSheetId="1" hidden="1">0.0001</definedName>
    <definedName name="solver_dia" localSheetId="4" hidden="1">5</definedName>
    <definedName name="solver_dia" localSheetId="3" hidden="1">5</definedName>
    <definedName name="solver_drv" localSheetId="4" hidden="1">2</definedName>
    <definedName name="solver_drv" localSheetId="3" hidden="1">2</definedName>
    <definedName name="solver_drv" localSheetId="5" hidden="1">1</definedName>
    <definedName name="solver_drv" localSheetId="1" hidden="1">1</definedName>
    <definedName name="solver_dua" localSheetId="4" hidden="1">1</definedName>
    <definedName name="solver_dua" localSheetId="3" hidden="1">1</definedName>
    <definedName name="solver_eng" localSheetId="4" hidden="1">1</definedName>
    <definedName name="solver_eng" localSheetId="3" hidden="1">1</definedName>
    <definedName name="solver_eng" localSheetId="5" hidden="1">2</definedName>
    <definedName name="solver_eng" localSheetId="1" hidden="1">2</definedName>
    <definedName name="solver_est" localSheetId="4" hidden="1">1</definedName>
    <definedName name="solver_est" localSheetId="3" hidden="1">1</definedName>
    <definedName name="solver_est" localSheetId="5" hidden="1">1</definedName>
    <definedName name="solver_est" localSheetId="1" hidden="1">1</definedName>
    <definedName name="solver_fns" localSheetId="4" hidden="1">0</definedName>
    <definedName name="solver_fns" localSheetId="3" hidden="1">0</definedName>
    <definedName name="solver_iao" localSheetId="4" hidden="1">0</definedName>
    <definedName name="solver_iao" localSheetId="3" hidden="1">0</definedName>
    <definedName name="solver_ibd" localSheetId="4" hidden="1">2</definedName>
    <definedName name="solver_ibd" localSheetId="3" hidden="1">2</definedName>
    <definedName name="solver_ifs" localSheetId="4" hidden="1">0</definedName>
    <definedName name="solver_ifs" localSheetId="3" hidden="1">0</definedName>
    <definedName name="solver_int" localSheetId="4" hidden="1">0</definedName>
    <definedName name="solver_int" localSheetId="3" hidden="1">0</definedName>
    <definedName name="solver_irs" localSheetId="4" hidden="1">0</definedName>
    <definedName name="solver_irs" localSheetId="3" hidden="1">0</definedName>
    <definedName name="solver_ism" localSheetId="4" hidden="1">0</definedName>
    <definedName name="solver_ism" localSheetId="3" hidden="1">0</definedName>
    <definedName name="solver_itr" localSheetId="4" hidden="1">5000</definedName>
    <definedName name="solver_itr" localSheetId="3" hidden="1">5000</definedName>
    <definedName name="solver_itr" localSheetId="5" hidden="1">2147483647</definedName>
    <definedName name="solver_itr" localSheetId="1" hidden="1">2147483647</definedName>
    <definedName name="solver_lhs_ob1" localSheetId="4" hidden="1">0</definedName>
    <definedName name="solver_lhs_ob1" localSheetId="3" hidden="1">0</definedName>
    <definedName name="solver_lhs1" localSheetId="4" hidden="1">'AsymmetricTSP(Linear)'!$C$14:$H$19</definedName>
    <definedName name="solver_lhs1" localSheetId="3" hidden="1">'AsymmetricTSP(NL)'!$C$13:$H$13</definedName>
    <definedName name="solver_lhs1" localSheetId="5" hidden="1">'Wirehouse ATSP'!$C$14:$J$21</definedName>
    <definedName name="solver_lhs1" localSheetId="1" hidden="1">'Wirehouse MST'!$C$15:$C$21</definedName>
    <definedName name="solver_lhs10" localSheetId="5" hidden="1">'Wirehouse ATSP'!#REF!</definedName>
    <definedName name="solver_lhs10" localSheetId="1" hidden="1">'Wirehouse MST'!#REF!</definedName>
    <definedName name="solver_lhs2" localSheetId="4" hidden="1">'AsymmetricTSP(Linear)'!$C$20:$H$20</definedName>
    <definedName name="solver_lhs2" localSheetId="3" hidden="1">'AsymmetricTSP(NL)'!$C$13:$H$13</definedName>
    <definedName name="solver_lhs2" localSheetId="5" hidden="1">'Wirehouse ATSP'!$C$22:$J$22</definedName>
    <definedName name="solver_lhs2" localSheetId="1" hidden="1">'Wirehouse MST'!$D$16:$D$21</definedName>
    <definedName name="solver_lhs3" localSheetId="4" hidden="1">'AsymmetricTSP(Linear)'!$I$14:$I$19</definedName>
    <definedName name="solver_lhs3" localSheetId="3" hidden="1">'AsymmetricTSP(NL)'!$C$13:$H$13</definedName>
    <definedName name="solver_lhs3" localSheetId="5" hidden="1">'Wirehouse ATSP'!$K$14:$K$21</definedName>
    <definedName name="solver_lhs3" localSheetId="1" hidden="1">'Wirehouse MST'!$E$17:$E$21</definedName>
    <definedName name="solver_lhs4" localSheetId="4" hidden="1">'AsymmetricTSP(Linear)'!$C$25:$C$29</definedName>
    <definedName name="solver_lhs4" localSheetId="5" hidden="1">'Wirehouse ATSP'!$C$27:$C$32</definedName>
    <definedName name="solver_lhs4" localSheetId="1" hidden="1">'Wirehouse MST'!$F$18:$F$21</definedName>
    <definedName name="solver_lhs5" localSheetId="5" hidden="1">'Wirehouse ATSP'!$G$19:$G$21</definedName>
    <definedName name="solver_lhs5" localSheetId="1" hidden="1">'Wirehouse MST'!$G$19:$G$21</definedName>
    <definedName name="solver_lhs6" localSheetId="5" hidden="1">'Wirehouse ATSP'!$H$20:$H$21</definedName>
    <definedName name="solver_lhs6" localSheetId="1" hidden="1">'Wirehouse MST'!$H$20:$H$21</definedName>
    <definedName name="solver_lhs7" localSheetId="5" hidden="1">'Wirehouse ATSP'!$I$21</definedName>
    <definedName name="solver_lhs7" localSheetId="1" hidden="1">'Wirehouse MST'!$I$21</definedName>
    <definedName name="solver_lhs8" localSheetId="5" hidden="1">'Wirehouse ATSP'!$L$14</definedName>
    <definedName name="solver_lhs8" localSheetId="1" hidden="1">'Wirehouse MST'!$L$14</definedName>
    <definedName name="solver_lhs9" localSheetId="5" hidden="1">'Wirehouse ATSP'!$C$22:$I$22</definedName>
    <definedName name="solver_lhs9" localSheetId="1" hidden="1">'Wirehouse MST'!$C$24:$C$26</definedName>
    <definedName name="solver_lin" localSheetId="4" hidden="1">2</definedName>
    <definedName name="solver_lin" localSheetId="3" hidden="1">2</definedName>
    <definedName name="solver_lin" localSheetId="5" hidden="1">1</definedName>
    <definedName name="solver_lin" localSheetId="1" hidden="1">1</definedName>
    <definedName name="solver_loc" localSheetId="4" hidden="1">1</definedName>
    <definedName name="solver_loc" localSheetId="3" hidden="1">1</definedName>
    <definedName name="solver_mda" localSheetId="4" hidden="1">4</definedName>
    <definedName name="solver_mda" localSheetId="3" hidden="1">4</definedName>
    <definedName name="solver_mip" localSheetId="4" hidden="1">5000</definedName>
    <definedName name="solver_mip" localSheetId="3" hidden="1">5000</definedName>
    <definedName name="solver_mip" localSheetId="5" hidden="1">2147483647</definedName>
    <definedName name="solver_mip" localSheetId="1" hidden="1">2147483647</definedName>
    <definedName name="solver_mni" localSheetId="4" hidden="1">30</definedName>
    <definedName name="solver_mni" localSheetId="3" hidden="1">30</definedName>
    <definedName name="solver_mni" localSheetId="5" hidden="1">30</definedName>
    <definedName name="solver_mni" localSheetId="1" hidden="1">30</definedName>
    <definedName name="solver_mod" localSheetId="4" hidden="1">3</definedName>
    <definedName name="solver_mod" localSheetId="3" hidden="1">3</definedName>
    <definedName name="solver_mrt" localSheetId="4" hidden="1">0.075</definedName>
    <definedName name="solver_mrt" localSheetId="3" hidden="1">0.075</definedName>
    <definedName name="solver_mrt" localSheetId="5" hidden="1">0.075</definedName>
    <definedName name="solver_mrt" localSheetId="1" hidden="1">0.075</definedName>
    <definedName name="solver_msl" localSheetId="4" hidden="1">2</definedName>
    <definedName name="solver_msl" localSheetId="3" hidden="1">2</definedName>
    <definedName name="solver_msl" localSheetId="5" hidden="1">2</definedName>
    <definedName name="solver_msl" localSheetId="1" hidden="1">2</definedName>
    <definedName name="solver_neg" localSheetId="4" hidden="1">1</definedName>
    <definedName name="solver_neg" localSheetId="3" hidden="1">1</definedName>
    <definedName name="solver_neg" localSheetId="5" hidden="1">1</definedName>
    <definedName name="solver_neg" localSheetId="1" hidden="1">1</definedName>
    <definedName name="solver_nod" localSheetId="4" hidden="1">5000</definedName>
    <definedName name="solver_nod" localSheetId="3" hidden="1">5000</definedName>
    <definedName name="solver_nod" localSheetId="5" hidden="1">2147483647</definedName>
    <definedName name="solver_nod" localSheetId="1" hidden="1">2147483647</definedName>
    <definedName name="solver_ntr" localSheetId="4" hidden="1">2</definedName>
    <definedName name="solver_ntr" localSheetId="3" hidden="1">2</definedName>
    <definedName name="solver_ntri" hidden="1">1000</definedName>
    <definedName name="solver_num" localSheetId="4" hidden="1">4</definedName>
    <definedName name="solver_num" localSheetId="3" hidden="1">2</definedName>
    <definedName name="solver_num" localSheetId="5" hidden="1">4</definedName>
    <definedName name="solver_num" localSheetId="1" hidden="1">9</definedName>
    <definedName name="solver_nwt" localSheetId="4" hidden="1">1</definedName>
    <definedName name="solver_nwt" localSheetId="3" hidden="1">1</definedName>
    <definedName name="solver_nwt" localSheetId="5" hidden="1">1</definedName>
    <definedName name="solver_nwt" localSheetId="1" hidden="1">1</definedName>
    <definedName name="solver_obc" localSheetId="4" hidden="1">0</definedName>
    <definedName name="solver_obc" localSheetId="3" hidden="1">0</definedName>
    <definedName name="solver_obp" localSheetId="4" hidden="1">0</definedName>
    <definedName name="solver_obp" localSheetId="3" hidden="1">0</definedName>
    <definedName name="solver_ofx" localSheetId="4" hidden="1">2</definedName>
    <definedName name="solver_ofx" localSheetId="3" hidden="1">2</definedName>
    <definedName name="solver_opt" localSheetId="4" hidden="1">'AsymmetricTSP(Linear)'!$J$5</definedName>
    <definedName name="solver_opt" localSheetId="3" hidden="1">'AsymmetricTSP(NL)'!$D$17</definedName>
    <definedName name="solver_opt" localSheetId="5" hidden="1">'Wirehouse ATSP'!$L$4</definedName>
    <definedName name="solver_opt" localSheetId="1" hidden="1">'Wirehouse MST'!$L$4</definedName>
    <definedName name="solver_opt_ob" localSheetId="4" hidden="1">1</definedName>
    <definedName name="solver_opt_ob" localSheetId="3" hidden="1">1</definedName>
    <definedName name="solver_pre" localSheetId="4" hidden="1">0.000001</definedName>
    <definedName name="solver_pre" localSheetId="3" hidden="1">0.000001</definedName>
    <definedName name="solver_pre" localSheetId="5" hidden="1">0.000001</definedName>
    <definedName name="solver_pre" localSheetId="1" hidden="1">0.000001</definedName>
    <definedName name="solver_pro" localSheetId="4" hidden="1">2</definedName>
    <definedName name="solver_pro" localSheetId="3" hidden="1">2</definedName>
    <definedName name="solver_psi" localSheetId="4" hidden="1">0</definedName>
    <definedName name="solver_psi" localSheetId="3" hidden="1">0</definedName>
    <definedName name="solver_rbv" localSheetId="4" hidden="1">1</definedName>
    <definedName name="solver_rbv" localSheetId="3" hidden="1">1</definedName>
    <definedName name="solver_rbv" localSheetId="5" hidden="1">1</definedName>
    <definedName name="solver_rbv" localSheetId="1" hidden="1">1</definedName>
    <definedName name="solver_rdp" localSheetId="4" hidden="1">0</definedName>
    <definedName name="solver_rdp" localSheetId="3" hidden="1">0</definedName>
    <definedName name="solver_rel1" localSheetId="4" hidden="1">5</definedName>
    <definedName name="solver_rel1" localSheetId="3" hidden="1">6</definedName>
    <definedName name="solver_rel1" localSheetId="5" hidden="1">5</definedName>
    <definedName name="solver_rel1" localSheetId="1" hidden="1">5</definedName>
    <definedName name="solver_rel10" localSheetId="5" hidden="1">1</definedName>
    <definedName name="solver_rel10" localSheetId="1" hidden="1">1</definedName>
    <definedName name="solver_rel2" localSheetId="4" hidden="1">2</definedName>
    <definedName name="solver_rel2" localSheetId="3" hidden="1">4</definedName>
    <definedName name="solver_rel2" localSheetId="5" hidden="1">2</definedName>
    <definedName name="solver_rel2" localSheetId="1" hidden="1">5</definedName>
    <definedName name="solver_rel3" localSheetId="4" hidden="1">2</definedName>
    <definedName name="solver_rel3" localSheetId="3" hidden="1">3</definedName>
    <definedName name="solver_rel3" localSheetId="5" hidden="1">2</definedName>
    <definedName name="solver_rel3" localSheetId="1" hidden="1">5</definedName>
    <definedName name="solver_rel4" localSheetId="4" hidden="1">1</definedName>
    <definedName name="solver_rel4" localSheetId="5" hidden="1">1</definedName>
    <definedName name="solver_rel4" localSheetId="1" hidden="1">5</definedName>
    <definedName name="solver_rel5" localSheetId="5" hidden="1">5</definedName>
    <definedName name="solver_rel5" localSheetId="1" hidden="1">5</definedName>
    <definedName name="solver_rel6" localSheetId="5" hidden="1">5</definedName>
    <definedName name="solver_rel6" localSheetId="1" hidden="1">5</definedName>
    <definedName name="solver_rel7" localSheetId="5" hidden="1">5</definedName>
    <definedName name="solver_rel7" localSheetId="1" hidden="1">5</definedName>
    <definedName name="solver_rel8" localSheetId="5" hidden="1">2</definedName>
    <definedName name="solver_rel8" localSheetId="1" hidden="1">2</definedName>
    <definedName name="solver_rel9" localSheetId="5" hidden="1">2</definedName>
    <definedName name="solver_rel9" localSheetId="1" hidden="1">1</definedName>
    <definedName name="solver_reo" localSheetId="4" hidden="1">2</definedName>
    <definedName name="solver_reo" localSheetId="3" hidden="1">2</definedName>
    <definedName name="solver_rep" localSheetId="4" hidden="1">2</definedName>
    <definedName name="solver_rep" localSheetId="3" hidden="1">2</definedName>
    <definedName name="solver_rhs1" localSheetId="4" hidden="1">binary</definedName>
    <definedName name="solver_rhs1" localSheetId="3" hidden="1">alldifferent</definedName>
    <definedName name="solver_rhs1" localSheetId="5" hidden="1">binary</definedName>
    <definedName name="solver_rhs1" localSheetId="1" hidden="1">binary</definedName>
    <definedName name="solver_rhs10" localSheetId="5" hidden="1">'Wirehouse ATSP'!#REF!</definedName>
    <definedName name="solver_rhs10" localSheetId="1" hidden="1">'Wirehouse MST'!#REF!</definedName>
    <definedName name="solver_rhs2" localSheetId="4" hidden="1">'AsymmetricTSP(Linear)'!$C$22:$H$22</definedName>
    <definedName name="solver_rhs2" localSheetId="3" hidden="1">integer</definedName>
    <definedName name="solver_rhs2" localSheetId="5" hidden="1">'Wirehouse ATSP'!$C$24:$J$24</definedName>
    <definedName name="solver_rhs2" localSheetId="1" hidden="1">binary</definedName>
    <definedName name="solver_rhs3" localSheetId="4" hidden="1">'AsymmetricTSP(Linear)'!$K$14:$K$19</definedName>
    <definedName name="solver_rhs3" localSheetId="3" hidden="1">1</definedName>
    <definedName name="solver_rhs3" localSheetId="5" hidden="1">'Wirehouse ATSP'!$M$14:$M$21</definedName>
    <definedName name="solver_rhs3" localSheetId="1" hidden="1">binary</definedName>
    <definedName name="solver_rhs4" localSheetId="4" hidden="1">'AsymmetricTSP(Linear)'!$E$25:$E$29</definedName>
    <definedName name="solver_rhs4" localSheetId="5" hidden="1">'Wirehouse ATSP'!$E$27:$E$32</definedName>
    <definedName name="solver_rhs4" localSheetId="1" hidden="1">binary</definedName>
    <definedName name="solver_rhs5" localSheetId="5" hidden="1">binary</definedName>
    <definedName name="solver_rhs5" localSheetId="1" hidden="1">binary</definedName>
    <definedName name="solver_rhs6" localSheetId="5" hidden="1">binary</definedName>
    <definedName name="solver_rhs6" localSheetId="1" hidden="1">binary</definedName>
    <definedName name="solver_rhs7" localSheetId="5" hidden="1">binary</definedName>
    <definedName name="solver_rhs7" localSheetId="1" hidden="1">binary</definedName>
    <definedName name="solver_rhs8" localSheetId="5" hidden="1">'Wirehouse ATSP'!$N$14</definedName>
    <definedName name="solver_rhs8" localSheetId="1" hidden="1">'Wirehouse MST'!$N$14</definedName>
    <definedName name="solver_rhs9" localSheetId="5" hidden="1">'Wirehouse ATSP'!$C$24:$I$24</definedName>
    <definedName name="solver_rhs9" localSheetId="1" hidden="1">'Wirehouse MST'!$E$24:$E$26</definedName>
    <definedName name="solver_rlx" localSheetId="4" hidden="1">2</definedName>
    <definedName name="solver_rlx" localSheetId="3" hidden="1">2</definedName>
    <definedName name="solver_rlx" localSheetId="5" hidden="1">0</definedName>
    <definedName name="solver_rlx" localSheetId="1" hidden="1">0</definedName>
    <definedName name="solver_rsd" localSheetId="4" hidden="1">0</definedName>
    <definedName name="solver_rsd" localSheetId="3" hidden="1">0</definedName>
    <definedName name="solver_rsd" localSheetId="5" hidden="1">0</definedName>
    <definedName name="solver_rsd" localSheetId="1" hidden="1">0</definedName>
    <definedName name="solver_rsmp" hidden="1">2</definedName>
    <definedName name="solver_rsp" localSheetId="4" hidden="1">0</definedName>
    <definedName name="solver_rsp" localSheetId="3" hidden="1">0</definedName>
    <definedName name="solver_rtr" localSheetId="4" hidden="1">0</definedName>
    <definedName name="solver_rtr" localSheetId="3" hidden="1">0</definedName>
    <definedName name="solver_rxc1" localSheetId="4" hidden="1">1</definedName>
    <definedName name="solver_rxc1" localSheetId="3" hidden="1">1</definedName>
    <definedName name="solver_rxv" localSheetId="4" hidden="1">1</definedName>
    <definedName name="solver_rxv" localSheetId="3" hidden="1">1</definedName>
    <definedName name="solver_scl" localSheetId="4" hidden="1">2</definedName>
    <definedName name="solver_scl" localSheetId="3" hidden="1">2</definedName>
    <definedName name="solver_scl" localSheetId="5" hidden="1">1</definedName>
    <definedName name="solver_scl" localSheetId="1" hidden="1">1</definedName>
    <definedName name="solver_seed" hidden="1">0</definedName>
    <definedName name="solver_sel" localSheetId="4" hidden="1">1</definedName>
    <definedName name="solver_sel" localSheetId="3" hidden="1">1</definedName>
    <definedName name="solver_sho" localSheetId="4" hidden="1">1</definedName>
    <definedName name="solver_sho" localSheetId="3" hidden="1">2</definedName>
    <definedName name="solver_sho" localSheetId="5" hidden="1">1</definedName>
    <definedName name="solver_sho" localSheetId="1" hidden="1">1</definedName>
    <definedName name="solver_slv" localSheetId="4" hidden="1">0</definedName>
    <definedName name="solver_slv" localSheetId="3" hidden="1">0</definedName>
    <definedName name="solver_slvu" localSheetId="4" hidden="1">0</definedName>
    <definedName name="solver_slvu" localSheetId="3" hidden="1">0</definedName>
    <definedName name="solver_ssz" localSheetId="4" hidden="1">25</definedName>
    <definedName name="solver_ssz" localSheetId="3" hidden="1">100</definedName>
    <definedName name="solver_ssz" localSheetId="5" hidden="1">100</definedName>
    <definedName name="solver_ssz" localSheetId="1" hidden="1">100</definedName>
    <definedName name="solver_tim" localSheetId="4" hidden="1">30</definedName>
    <definedName name="solver_tim" localSheetId="3" hidden="1">30</definedName>
    <definedName name="solver_tim" localSheetId="5" hidden="1">2147483647</definedName>
    <definedName name="solver_tim" localSheetId="1" hidden="1">2147483647</definedName>
    <definedName name="solver_tol" localSheetId="4" hidden="1">0</definedName>
    <definedName name="solver_tol" localSheetId="3" hidden="1">0</definedName>
    <definedName name="solver_tol" localSheetId="5" hidden="1">0</definedName>
    <definedName name="solver_tol" localSheetId="1" hidden="1">0</definedName>
    <definedName name="solver_typ" localSheetId="4" hidden="1">2</definedName>
    <definedName name="solver_typ" localSheetId="3" hidden="1">2</definedName>
    <definedName name="solver_typ" localSheetId="5" hidden="1">2</definedName>
    <definedName name="solver_typ" localSheetId="1" hidden="1">2</definedName>
    <definedName name="solver_umod" localSheetId="4" hidden="1">1</definedName>
    <definedName name="solver_umod" localSheetId="3" hidden="1">1</definedName>
    <definedName name="solver_urs" localSheetId="4" hidden="1">0</definedName>
    <definedName name="solver_urs" localSheetId="3" hidden="1">0</definedName>
    <definedName name="solver_val" localSheetId="4" hidden="1">0</definedName>
    <definedName name="solver_val" localSheetId="3" hidden="1">0</definedName>
    <definedName name="solver_val" localSheetId="5" hidden="1">0</definedName>
    <definedName name="solver_val" localSheetId="1" hidden="1">0</definedName>
    <definedName name="solver_var" localSheetId="4" hidden="1">" "</definedName>
    <definedName name="solver_var" localSheetId="3" hidden="1">" "</definedName>
    <definedName name="solver_ver" localSheetId="4" hidden="1">3</definedName>
    <definedName name="solver_ver" localSheetId="3" hidden="1">3</definedName>
    <definedName name="solver_ver" localSheetId="5" hidden="1">3</definedName>
    <definedName name="solver_ver" localSheetId="1" hidden="1">3</definedName>
    <definedName name="solver_vir" localSheetId="4" hidden="1">1</definedName>
    <definedName name="solver_vir" localSheetId="3" hidden="1">1</definedName>
    <definedName name="solver_vol" localSheetId="4" hidden="1">0</definedName>
    <definedName name="solver_vol" localSheetId="3" hidden="1">0</definedName>
    <definedName name="solver_vst" localSheetId="4" hidden="1">0</definedName>
    <definedName name="solver_vst" localSheetId="3" hidden="1">0</definedName>
  </definedNames>
  <calcPr calcId="162913"/>
</workbook>
</file>

<file path=xl/calcChain.xml><?xml version="1.0" encoding="utf-8"?>
<calcChain xmlns="http://schemas.openxmlformats.org/spreadsheetml/2006/main">
  <c r="C26" i="54" l="1"/>
  <c r="C25" i="54"/>
  <c r="C24" i="54"/>
  <c r="C32" i="57"/>
  <c r="C31" i="57"/>
  <c r="C30" i="57"/>
  <c r="C29" i="57"/>
  <c r="C28" i="57"/>
  <c r="C27" i="57"/>
  <c r="L4" i="57"/>
  <c r="K15" i="57"/>
  <c r="K16" i="57"/>
  <c r="K17" i="57"/>
  <c r="K18" i="57"/>
  <c r="K19" i="57"/>
  <c r="K20" i="57"/>
  <c r="K21" i="57"/>
  <c r="K14" i="57"/>
  <c r="J22" i="57"/>
  <c r="I22" i="57"/>
  <c r="H22" i="57"/>
  <c r="G22" i="57"/>
  <c r="F22" i="57"/>
  <c r="E22" i="57"/>
  <c r="D22" i="57"/>
  <c r="C22" i="57"/>
  <c r="J11" i="57"/>
  <c r="I10" i="57"/>
  <c r="H9" i="57"/>
  <c r="G8" i="57"/>
  <c r="F7" i="57"/>
  <c r="E6" i="57"/>
  <c r="D5" i="57"/>
  <c r="C4" i="57"/>
  <c r="I13" i="53"/>
  <c r="C29" i="56"/>
  <c r="C28" i="56"/>
  <c r="C26" i="56"/>
  <c r="C27" i="56"/>
  <c r="C25" i="56"/>
  <c r="J5" i="56"/>
  <c r="H20" i="56"/>
  <c r="D20" i="56"/>
  <c r="E20" i="56"/>
  <c r="F20" i="56"/>
  <c r="G20" i="56"/>
  <c r="C20" i="56"/>
  <c r="I15" i="56"/>
  <c r="I16" i="56"/>
  <c r="I17" i="56"/>
  <c r="I18" i="56"/>
  <c r="I19" i="56"/>
  <c r="I14" i="56"/>
  <c r="D14" i="53"/>
  <c r="J11" i="54" l="1"/>
  <c r="I10" i="54"/>
  <c r="H9" i="54"/>
  <c r="G8" i="54"/>
  <c r="E6" i="54"/>
  <c r="F7" i="54"/>
  <c r="D5" i="54"/>
  <c r="C4" i="54"/>
  <c r="N14" i="54"/>
  <c r="L14" i="54"/>
  <c r="L4" i="54" l="1"/>
  <c r="H14" i="53"/>
  <c r="G14" i="53"/>
  <c r="F14" i="53"/>
  <c r="E14" i="53"/>
  <c r="I14" i="53"/>
  <c r="D17" i="53" l="1"/>
</calcChain>
</file>

<file path=xl/connections.xml><?xml version="1.0" encoding="utf-8"?>
<connections xmlns="http://schemas.openxmlformats.org/spreadsheetml/2006/main">
  <connection id="1" name="data" type="6" refreshedVersion="3" background="1" saveData="1">
    <textPr codePage="850" sourceFile="Z:\Documents\Ongoing Files\data.txt">
      <textFields>
        <textField/>
      </textFields>
    </textPr>
  </connection>
  <connection id="2" name="Data-QAPN19" type="6" refreshedVersion="4" background="1">
    <textPr codePage="850" sourceFile="C:\Users\jds\Documents\OneDrive\Teaching Materials\G54ORM\Models Excel\Data-QAPN19.txt" delimited="0">
      <textFields count="19">
        <textField/>
        <textField position="3"/>
        <textField position="7"/>
        <textField position="11"/>
        <textField position="15"/>
        <textField position="19"/>
        <textField position="23"/>
        <textField position="27"/>
        <textField position="31"/>
        <textField position="35"/>
        <textField position="39"/>
        <textField position="43"/>
        <textField position="47"/>
        <textField position="51"/>
        <textField position="55"/>
        <textField position="59"/>
        <textField position="63"/>
        <textField position="67"/>
        <textField position="71"/>
      </textFields>
    </textPr>
  </connection>
  <connection id="3" name="Data-QAPN191" type="6" refreshedVersion="4" background="1">
    <textPr codePage="850" sourceFile="C:\Users\jds\Documents\OneDrive\Teaching Materials\G54ORM\Models Excel\Data-QAPN19.txt">
      <textFields>
        <textField/>
      </textFields>
    </textPr>
  </connection>
  <connection id="4" name="Data-QAPN192" type="6" refreshedVersion="4" background="1">
    <textPr codePage="850" sourceFile="C:\Users\jds\Documents\OneDrive\Teaching Materials\G54ORM\Models Excel\Data-QAPN19.txt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<sst xmlns="http://schemas.openxmlformats.org/spreadsheetml/2006/main" count="102" uniqueCount="39">
  <si>
    <t>From</t>
  </si>
  <si>
    <t>To</t>
  </si>
  <si>
    <t>ASYMMETRIC TRAVELLING SALESMAN PROBLEM Non-Linear</t>
  </si>
  <si>
    <t>Data</t>
  </si>
  <si>
    <t xml:space="preserve"> </t>
  </si>
  <si>
    <t>Decisions</t>
  </si>
  <si>
    <t>Tour</t>
  </si>
  <si>
    <t>Distances</t>
  </si>
  <si>
    <t>Objective</t>
  </si>
  <si>
    <t>Tour length</t>
  </si>
  <si>
    <t xml:space="preserve">WIREHOUSE Problem </t>
  </si>
  <si>
    <t>Weight</t>
  </si>
  <si>
    <t>Decision</t>
  </si>
  <si>
    <t>Cost</t>
  </si>
  <si>
    <t>Sum</t>
  </si>
  <si>
    <t>=</t>
  </si>
  <si>
    <t>Large Number</t>
  </si>
  <si>
    <t>sum</t>
  </si>
  <si>
    <t>Sub Tour Elimination</t>
  </si>
  <si>
    <t>&lt;=</t>
  </si>
  <si>
    <t>1,5</t>
  </si>
  <si>
    <t>2,3</t>
  </si>
  <si>
    <t>4,6</t>
  </si>
  <si>
    <t>1,2,3</t>
  </si>
  <si>
    <t>4,5,6</t>
  </si>
  <si>
    <t>4,8</t>
  </si>
  <si>
    <t>6,7</t>
  </si>
  <si>
    <t>6,7,8</t>
  </si>
  <si>
    <t>1,4,5</t>
  </si>
  <si>
    <t>Cycle Elimination</t>
  </si>
  <si>
    <t>8,4,5</t>
  </si>
  <si>
    <t>5,6,7,8</t>
  </si>
  <si>
    <t>Step 2</t>
  </si>
  <si>
    <t>Sprinkler</t>
  </si>
  <si>
    <t>MST</t>
  </si>
  <si>
    <t>Step 4</t>
  </si>
  <si>
    <t>redo as STSP</t>
  </si>
  <si>
    <t>Step 5</t>
  </si>
  <si>
    <t>Check 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</si>
</sst>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&quot;$&quot;#,##0.00_);[Red]\(&quot;$&quot;#,##0.00\)"/>
    <numFmt numFmtId="166" formatCode="0.0"/>
  </numFmts>
  <fonts count="1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name val="MS Sans Serif"/>
      <family val="2"/>
    </font>
    <font>
      <sz val="10"/>
      <name val="Geneva"/>
    </font>
    <font>
      <b/>
      <i/>
      <sz val="10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5" fillId="0" borderId="0"/>
    <xf numFmtId="0" fontId="6" fillId="0" borderId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1" applyFont="1"/>
    <xf numFmtId="0" fontId="4" fillId="0" borderId="0" xfId="1"/>
    <xf numFmtId="0" fontId="2" fillId="0" borderId="0" xfId="1" applyFont="1" applyAlignment="1">
      <alignment horizontal="center"/>
    </xf>
    <xf numFmtId="0" fontId="4" fillId="0" borderId="0" xfId="1" applyAlignment="1">
      <alignment horizontal="center"/>
    </xf>
    <xf numFmtId="0" fontId="2" fillId="0" borderId="0" xfId="1" applyFont="1"/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4" fillId="0" borderId="1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4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5" xfId="1" applyBorder="1" applyAlignment="1">
      <alignment horizontal="center"/>
    </xf>
    <xf numFmtId="0" fontId="8" fillId="0" borderId="0" xfId="1" applyFont="1" applyAlignment="1">
      <alignment horizontal="right"/>
    </xf>
    <xf numFmtId="0" fontId="9" fillId="0" borderId="0" xfId="1" applyFont="1" applyAlignment="1">
      <alignment horizontal="right"/>
    </xf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0" borderId="10" xfId="1" applyFill="1" applyBorder="1" applyAlignment="1">
      <alignment horizontal="center"/>
    </xf>
    <xf numFmtId="0" fontId="4" fillId="3" borderId="10" xfId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0" xfId="0" applyFont="1"/>
    <xf numFmtId="1" fontId="4" fillId="0" borderId="0" xfId="1" applyNumberFormat="1" applyAlignment="1">
      <alignment horizontal="center"/>
    </xf>
    <xf numFmtId="166" fontId="4" fillId="0" borderId="0" xfId="1" applyNumberFormat="1" applyAlignment="1">
      <alignment horizontal="center"/>
    </xf>
    <xf numFmtId="1" fontId="4" fillId="4" borderId="0" xfId="1" applyNumberFormat="1" applyFill="1" applyAlignment="1">
      <alignment horizontal="center"/>
    </xf>
    <xf numFmtId="166" fontId="4" fillId="4" borderId="0" xfId="1" applyNumberFormat="1" applyFill="1" applyAlignment="1">
      <alignment horizontal="center"/>
    </xf>
    <xf numFmtId="0" fontId="4" fillId="3" borderId="0" xfId="1" applyFill="1"/>
    <xf numFmtId="1" fontId="4" fillId="5" borderId="0" xfId="1" applyNumberFormat="1" applyFill="1"/>
    <xf numFmtId="166" fontId="4" fillId="0" borderId="0" xfId="1" applyNumberFormat="1" applyFill="1" applyAlignment="1">
      <alignment horizontal="center"/>
    </xf>
    <xf numFmtId="1" fontId="4" fillId="0" borderId="0" xfId="1" applyNumberFormat="1" applyFill="1" applyAlignment="1">
      <alignment horizontal="center"/>
    </xf>
    <xf numFmtId="1" fontId="4" fillId="6" borderId="0" xfId="1" applyNumberFormat="1" applyFill="1"/>
    <xf numFmtId="0" fontId="4" fillId="4" borderId="1" xfId="1" applyFill="1" applyBorder="1" applyAlignment="1">
      <alignment horizontal="center"/>
    </xf>
    <xf numFmtId="0" fontId="4" fillId="4" borderId="2" xfId="1" applyFill="1" applyBorder="1" applyAlignment="1">
      <alignment horizontal="center"/>
    </xf>
    <xf numFmtId="0" fontId="4" fillId="4" borderId="3" xfId="1" applyFill="1" applyBorder="1" applyAlignment="1">
      <alignment horizontal="center"/>
    </xf>
    <xf numFmtId="0" fontId="4" fillId="4" borderId="4" xfId="1" applyFill="1" applyBorder="1" applyAlignment="1">
      <alignment horizontal="center"/>
    </xf>
    <xf numFmtId="0" fontId="4" fillId="4" borderId="0" xfId="1" applyFill="1" applyBorder="1" applyAlignment="1">
      <alignment horizontal="center"/>
    </xf>
    <xf numFmtId="0" fontId="4" fillId="4" borderId="5" xfId="1" applyFill="1" applyBorder="1" applyAlignment="1">
      <alignment horizontal="center"/>
    </xf>
    <xf numFmtId="0" fontId="4" fillId="4" borderId="6" xfId="1" applyFill="1" applyBorder="1" applyAlignment="1">
      <alignment horizontal="center"/>
    </xf>
    <xf numFmtId="0" fontId="4" fillId="4" borderId="7" xfId="1" applyFill="1" applyBorder="1" applyAlignment="1">
      <alignment horizontal="center"/>
    </xf>
    <xf numFmtId="0" fontId="4" fillId="4" borderId="8" xfId="1" applyFill="1" applyBorder="1" applyAlignment="1">
      <alignment horizontal="center"/>
    </xf>
    <xf numFmtId="0" fontId="4" fillId="0" borderId="0" xfId="1" applyFill="1"/>
    <xf numFmtId="1" fontId="4" fillId="0" borderId="0" xfId="1" applyNumberFormat="1" applyFill="1"/>
    <xf numFmtId="166" fontId="4" fillId="6" borderId="0" xfId="1" applyNumberFormat="1" applyFill="1" applyAlignment="1">
      <alignment horizontal="center"/>
    </xf>
    <xf numFmtId="0" fontId="4" fillId="6" borderId="0" xfId="1" applyFill="1"/>
    <xf numFmtId="166" fontId="4" fillId="6" borderId="0" xfId="1" applyNumberFormat="1" applyFill="1"/>
  </cellXfs>
  <cellStyles count="7">
    <cellStyle name="Comma 2" xfId="5"/>
    <cellStyle name="Currency 2" xfId="6"/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E3" sqref="E3"/>
    </sheetView>
  </sheetViews>
  <sheetFormatPr defaultRowHeight="12.75"/>
  <sheetData>
    <row r="1" spans="1:3">
      <c r="A1" t="s">
        <v>32</v>
      </c>
      <c r="B1" t="s">
        <v>33</v>
      </c>
      <c r="C1" t="s">
        <v>34</v>
      </c>
    </row>
    <row r="2" spans="1:3">
      <c r="A2" t="s">
        <v>35</v>
      </c>
      <c r="B2" t="s">
        <v>36</v>
      </c>
    </row>
    <row r="3" spans="1:3">
      <c r="A3" t="s">
        <v>37</v>
      </c>
    </row>
    <row r="5" spans="1:3">
      <c r="A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D21" sqref="D21"/>
    </sheetView>
  </sheetViews>
  <sheetFormatPr defaultColWidth="8.85546875" defaultRowHeight="12.75"/>
  <cols>
    <col min="1" max="2" width="8.85546875" style="2"/>
    <col min="3" max="3" width="12.5703125" style="2" customWidth="1"/>
    <col min="4" max="12" width="8.85546875" style="2"/>
    <col min="13" max="13" width="2.140625" style="2" bestFit="1" customWidth="1"/>
    <col min="14" max="16384" width="8.85546875" style="2"/>
  </cols>
  <sheetData>
    <row r="1" spans="1:14" ht="18">
      <c r="A1" s="24" t="s">
        <v>10</v>
      </c>
    </row>
    <row r="3" spans="1:14">
      <c r="A3" s="3"/>
      <c r="B3" s="2" t="s">
        <v>11</v>
      </c>
      <c r="C3" s="23">
        <v>1</v>
      </c>
      <c r="D3" s="23">
        <v>2</v>
      </c>
      <c r="E3" s="23">
        <v>3</v>
      </c>
      <c r="F3" s="23">
        <v>4</v>
      </c>
      <c r="G3" s="23">
        <v>5</v>
      </c>
      <c r="H3" s="23">
        <v>6</v>
      </c>
      <c r="I3" s="23">
        <v>7</v>
      </c>
      <c r="J3" s="23">
        <v>8</v>
      </c>
      <c r="K3" s="23"/>
      <c r="L3" s="2" t="s">
        <v>13</v>
      </c>
      <c r="N3" s="2" t="s">
        <v>16</v>
      </c>
    </row>
    <row r="4" spans="1:14">
      <c r="A4" s="22"/>
      <c r="B4" s="23">
        <v>1</v>
      </c>
      <c r="C4" s="25">
        <f>N4</f>
        <v>100000</v>
      </c>
      <c r="D4" s="26">
        <v>1.3</v>
      </c>
      <c r="E4" s="26">
        <v>2.1</v>
      </c>
      <c r="F4" s="26">
        <v>0.9</v>
      </c>
      <c r="G4" s="26">
        <v>0.7</v>
      </c>
      <c r="H4" s="26">
        <v>1.8</v>
      </c>
      <c r="I4" s="26">
        <v>2</v>
      </c>
      <c r="J4" s="26">
        <v>1.5</v>
      </c>
      <c r="K4" s="26"/>
      <c r="L4" s="29">
        <f>SUMPRODUCT(C4:J11,C14:J21)</f>
        <v>5.2</v>
      </c>
      <c r="N4" s="2">
        <v>100000</v>
      </c>
    </row>
    <row r="5" spans="1:14">
      <c r="A5" s="22"/>
      <c r="B5" s="23">
        <v>2</v>
      </c>
      <c r="C5" s="26">
        <v>1.3</v>
      </c>
      <c r="D5" s="25">
        <f>N4</f>
        <v>100000</v>
      </c>
      <c r="E5" s="26">
        <v>0.9</v>
      </c>
      <c r="F5" s="26">
        <v>1.8</v>
      </c>
      <c r="G5" s="26">
        <v>1.2</v>
      </c>
      <c r="H5" s="26">
        <v>2.6</v>
      </c>
      <c r="I5" s="26">
        <v>2.2999999999999998</v>
      </c>
      <c r="J5" s="26">
        <v>1.1000000000000001</v>
      </c>
      <c r="K5" s="26"/>
    </row>
    <row r="6" spans="1:14">
      <c r="A6" s="22"/>
      <c r="B6" s="23">
        <v>3</v>
      </c>
      <c r="C6" s="26">
        <v>2.1</v>
      </c>
      <c r="D6" s="26">
        <v>0.9</v>
      </c>
      <c r="E6" s="25">
        <f>N4</f>
        <v>100000</v>
      </c>
      <c r="F6" s="26">
        <v>2.6</v>
      </c>
      <c r="G6" s="26">
        <v>1.7</v>
      </c>
      <c r="H6" s="26">
        <v>2.5</v>
      </c>
      <c r="I6" s="26">
        <v>1.9</v>
      </c>
      <c r="J6" s="26">
        <v>1</v>
      </c>
      <c r="K6" s="26"/>
    </row>
    <row r="7" spans="1:14">
      <c r="A7" s="22"/>
      <c r="B7" s="23">
        <v>4</v>
      </c>
      <c r="C7" s="26">
        <v>0.9</v>
      </c>
      <c r="D7" s="26">
        <v>1.8</v>
      </c>
      <c r="E7" s="26">
        <v>2.6</v>
      </c>
      <c r="F7" s="25">
        <f>N4</f>
        <v>100000</v>
      </c>
      <c r="G7" s="26">
        <v>0.7</v>
      </c>
      <c r="H7" s="26">
        <v>1.6</v>
      </c>
      <c r="I7" s="26">
        <v>1.5</v>
      </c>
      <c r="J7" s="26">
        <v>0.9</v>
      </c>
      <c r="K7" s="26"/>
    </row>
    <row r="8" spans="1:14">
      <c r="A8" s="22"/>
      <c r="B8" s="23">
        <v>5</v>
      </c>
      <c r="C8" s="26">
        <v>0.7</v>
      </c>
      <c r="D8" s="26">
        <v>1.2</v>
      </c>
      <c r="E8" s="26">
        <v>1.7</v>
      </c>
      <c r="F8" s="26">
        <v>0.7</v>
      </c>
      <c r="G8" s="25">
        <f>N4</f>
        <v>100000</v>
      </c>
      <c r="H8" s="26">
        <v>0.9</v>
      </c>
      <c r="I8" s="26">
        <v>1.1000000000000001</v>
      </c>
      <c r="J8" s="26">
        <v>0.8</v>
      </c>
      <c r="K8" s="26"/>
    </row>
    <row r="9" spans="1:14">
      <c r="A9" s="22"/>
      <c r="B9" s="23">
        <v>6</v>
      </c>
      <c r="C9" s="26">
        <v>1.8</v>
      </c>
      <c r="D9" s="26">
        <v>2.6</v>
      </c>
      <c r="E9" s="26">
        <v>2.5</v>
      </c>
      <c r="F9" s="26">
        <v>1.6</v>
      </c>
      <c r="G9" s="26">
        <v>0.9</v>
      </c>
      <c r="H9" s="25">
        <f>N4</f>
        <v>100000</v>
      </c>
      <c r="I9" s="26">
        <v>0.6</v>
      </c>
      <c r="J9" s="26">
        <v>1</v>
      </c>
      <c r="K9" s="26"/>
    </row>
    <row r="10" spans="1:14">
      <c r="A10" s="22"/>
      <c r="B10" s="23">
        <v>7</v>
      </c>
      <c r="C10" s="26">
        <v>2</v>
      </c>
      <c r="D10" s="26">
        <v>2.2999999999999998</v>
      </c>
      <c r="E10" s="26">
        <v>1.9</v>
      </c>
      <c r="F10" s="26">
        <v>1.5</v>
      </c>
      <c r="G10" s="26">
        <v>1.1000000000000001</v>
      </c>
      <c r="H10" s="26">
        <v>0.6</v>
      </c>
      <c r="I10" s="25">
        <f>N4</f>
        <v>100000</v>
      </c>
      <c r="J10" s="26">
        <v>0.5</v>
      </c>
      <c r="K10" s="26"/>
    </row>
    <row r="11" spans="1:14">
      <c r="A11" s="22"/>
      <c r="B11" s="23">
        <v>8</v>
      </c>
      <c r="C11" s="26">
        <v>1.5</v>
      </c>
      <c r="D11" s="26">
        <v>1.1000000000000001</v>
      </c>
      <c r="E11" s="26">
        <v>1</v>
      </c>
      <c r="F11" s="26">
        <v>0.9</v>
      </c>
      <c r="G11" s="26">
        <v>0.8</v>
      </c>
      <c r="H11" s="26">
        <v>1</v>
      </c>
      <c r="I11" s="26">
        <v>0.5</v>
      </c>
      <c r="J11" s="25">
        <f>N4</f>
        <v>100000</v>
      </c>
      <c r="K11" s="25"/>
    </row>
    <row r="12" spans="1:14">
      <c r="A12" s="22"/>
      <c r="B12" s="22"/>
      <c r="C12" s="4"/>
    </row>
    <row r="13" spans="1:14">
      <c r="A13" s="22"/>
      <c r="B13" s="2" t="s">
        <v>12</v>
      </c>
      <c r="C13" s="23">
        <v>1</v>
      </c>
      <c r="D13" s="23">
        <v>2</v>
      </c>
      <c r="E13" s="23">
        <v>3</v>
      </c>
      <c r="F13" s="23">
        <v>4</v>
      </c>
      <c r="G13" s="23">
        <v>5</v>
      </c>
      <c r="H13" s="23">
        <v>6</v>
      </c>
      <c r="I13" s="23">
        <v>7</v>
      </c>
      <c r="J13" s="23">
        <v>8</v>
      </c>
      <c r="K13" s="23"/>
      <c r="L13" s="2" t="s">
        <v>14</v>
      </c>
    </row>
    <row r="14" spans="1:14">
      <c r="A14" s="22"/>
      <c r="B14" s="23">
        <v>1</v>
      </c>
      <c r="C14" s="27"/>
      <c r="D14" s="28"/>
      <c r="E14" s="28"/>
      <c r="F14" s="28"/>
      <c r="G14" s="28"/>
      <c r="H14" s="28"/>
      <c r="I14" s="28"/>
      <c r="J14" s="28"/>
      <c r="K14" s="31"/>
      <c r="L14" s="30">
        <f>SUM(C14:J21)</f>
        <v>7</v>
      </c>
      <c r="M14" s="2" t="s">
        <v>15</v>
      </c>
      <c r="N14" s="2">
        <f>COUNT(C13:J13)-1</f>
        <v>7</v>
      </c>
    </row>
    <row r="15" spans="1:14">
      <c r="A15" s="22"/>
      <c r="B15" s="23">
        <v>2</v>
      </c>
      <c r="C15" s="28">
        <v>0</v>
      </c>
      <c r="D15" s="27"/>
      <c r="E15" s="28"/>
      <c r="F15" s="28"/>
      <c r="G15" s="28"/>
      <c r="H15" s="28"/>
      <c r="I15" s="28"/>
      <c r="J15" s="28"/>
      <c r="K15" s="31"/>
    </row>
    <row r="16" spans="1:14">
      <c r="A16" s="22"/>
      <c r="B16" s="23">
        <v>3</v>
      </c>
      <c r="C16" s="28">
        <v>0</v>
      </c>
      <c r="D16" s="28">
        <v>1</v>
      </c>
      <c r="E16" s="27"/>
      <c r="F16" s="28"/>
      <c r="G16" s="28"/>
      <c r="H16" s="28"/>
      <c r="I16" s="28"/>
      <c r="J16" s="28"/>
      <c r="K16" s="31"/>
    </row>
    <row r="17" spans="1:11">
      <c r="A17" s="22"/>
      <c r="B17" s="23">
        <v>4</v>
      </c>
      <c r="C17" s="28">
        <v>0</v>
      </c>
      <c r="D17" s="28">
        <v>0</v>
      </c>
      <c r="E17" s="28">
        <v>0</v>
      </c>
      <c r="F17" s="27"/>
      <c r="G17" s="28"/>
      <c r="H17" s="28"/>
      <c r="I17" s="28"/>
      <c r="J17" s="28"/>
      <c r="K17" s="31"/>
    </row>
    <row r="18" spans="1:11">
      <c r="A18" s="22"/>
      <c r="B18" s="23">
        <v>5</v>
      </c>
      <c r="C18" s="28">
        <v>1</v>
      </c>
      <c r="D18" s="28">
        <v>0</v>
      </c>
      <c r="E18" s="28">
        <v>0</v>
      </c>
      <c r="F18" s="28">
        <v>1</v>
      </c>
      <c r="G18" s="27"/>
      <c r="H18" s="28"/>
      <c r="I18" s="28"/>
      <c r="J18" s="28"/>
      <c r="K18" s="31"/>
    </row>
    <row r="19" spans="1:11">
      <c r="A19" s="22"/>
      <c r="B19" s="23">
        <v>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7"/>
      <c r="I19" s="28"/>
      <c r="J19" s="28"/>
      <c r="K19" s="31"/>
    </row>
    <row r="20" spans="1:11">
      <c r="A20" s="22"/>
      <c r="B20" s="23">
        <v>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1</v>
      </c>
      <c r="I20" s="27"/>
      <c r="J20" s="28"/>
      <c r="K20" s="31"/>
    </row>
    <row r="21" spans="1:11">
      <c r="A21" s="22"/>
      <c r="B21" s="23">
        <v>8</v>
      </c>
      <c r="C21" s="28">
        <v>0</v>
      </c>
      <c r="D21" s="28">
        <v>0</v>
      </c>
      <c r="E21" s="28">
        <v>1</v>
      </c>
      <c r="F21" s="28">
        <v>0</v>
      </c>
      <c r="G21" s="28">
        <v>1</v>
      </c>
      <c r="H21" s="28">
        <v>0</v>
      </c>
      <c r="I21" s="28">
        <v>1</v>
      </c>
      <c r="J21" s="27"/>
      <c r="K21" s="32"/>
    </row>
    <row r="23" spans="1:11">
      <c r="C23" s="2" t="s">
        <v>29</v>
      </c>
    </row>
    <row r="24" spans="1:11">
      <c r="B24" s="2" t="s">
        <v>28</v>
      </c>
      <c r="C24" s="47">
        <f>SUM(C17+C18+F18)</f>
        <v>2</v>
      </c>
      <c r="D24" s="2" t="s">
        <v>19</v>
      </c>
      <c r="E24" s="2">
        <v>2</v>
      </c>
    </row>
    <row r="25" spans="1:11">
      <c r="B25" s="2" t="s">
        <v>30</v>
      </c>
      <c r="C25" s="47">
        <f>SUM(F18+F21+G21)</f>
        <v>2</v>
      </c>
      <c r="D25" s="2" t="s">
        <v>19</v>
      </c>
      <c r="E25" s="2">
        <v>2</v>
      </c>
    </row>
    <row r="26" spans="1:11">
      <c r="B26" s="2" t="s">
        <v>31</v>
      </c>
      <c r="C26" s="47">
        <f>SUM(G21+I21+H20+G19)</f>
        <v>3</v>
      </c>
      <c r="D26" s="2" t="s">
        <v>19</v>
      </c>
      <c r="E26" s="2">
        <v>3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2" sqref="C12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37" sqref="G37"/>
    </sheetView>
  </sheetViews>
  <sheetFormatPr defaultColWidth="6.42578125" defaultRowHeight="12.75"/>
  <cols>
    <col min="1" max="1" width="10.28515625" style="2" customWidth="1"/>
    <col min="2" max="2" width="6.42578125" style="2"/>
    <col min="3" max="9" width="12.5703125" style="2" customWidth="1"/>
    <col min="10" max="16384" width="6.42578125" style="2"/>
  </cols>
  <sheetData>
    <row r="1" spans="1:9" ht="18">
      <c r="A1" s="1" t="s">
        <v>2</v>
      </c>
    </row>
    <row r="3" spans="1:9">
      <c r="A3" s="5" t="s">
        <v>3</v>
      </c>
      <c r="E3" s="6" t="s">
        <v>1</v>
      </c>
      <c r="F3" s="7"/>
    </row>
    <row r="4" spans="1:9">
      <c r="A4" s="2" t="s">
        <v>4</v>
      </c>
      <c r="B4" s="4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</row>
    <row r="5" spans="1:9">
      <c r="B5" s="7">
        <v>1</v>
      </c>
      <c r="C5" s="8">
        <v>999</v>
      </c>
      <c r="D5" s="9">
        <v>16</v>
      </c>
      <c r="E5" s="9">
        <v>63</v>
      </c>
      <c r="F5" s="9">
        <v>21</v>
      </c>
      <c r="G5" s="9">
        <v>20</v>
      </c>
      <c r="H5" s="10">
        <v>66</v>
      </c>
    </row>
    <row r="6" spans="1:9">
      <c r="B6" s="7">
        <v>2</v>
      </c>
      <c r="C6" s="11">
        <v>57</v>
      </c>
      <c r="D6" s="12">
        <v>999</v>
      </c>
      <c r="E6" s="12">
        <v>40</v>
      </c>
      <c r="F6" s="12">
        <v>46</v>
      </c>
      <c r="G6" s="12">
        <v>69</v>
      </c>
      <c r="H6" s="13">
        <v>42</v>
      </c>
    </row>
    <row r="7" spans="1:9">
      <c r="A7" s="14" t="s">
        <v>0</v>
      </c>
      <c r="B7" s="7">
        <v>3</v>
      </c>
      <c r="C7" s="11">
        <v>23</v>
      </c>
      <c r="D7" s="12">
        <v>11</v>
      </c>
      <c r="E7" s="12">
        <v>999</v>
      </c>
      <c r="F7" s="12">
        <v>55</v>
      </c>
      <c r="G7" s="12">
        <v>53</v>
      </c>
      <c r="H7" s="13">
        <v>47</v>
      </c>
    </row>
    <row r="8" spans="1:9">
      <c r="A8" s="15"/>
      <c r="B8" s="7">
        <v>4</v>
      </c>
      <c r="C8" s="11">
        <v>71</v>
      </c>
      <c r="D8" s="12">
        <v>53</v>
      </c>
      <c r="E8" s="12">
        <v>58</v>
      </c>
      <c r="F8" s="12">
        <v>999</v>
      </c>
      <c r="G8" s="12">
        <v>47</v>
      </c>
      <c r="H8" s="13">
        <v>5</v>
      </c>
    </row>
    <row r="9" spans="1:9">
      <c r="B9" s="7">
        <v>5</v>
      </c>
      <c r="C9" s="11">
        <v>27</v>
      </c>
      <c r="D9" s="12">
        <v>79</v>
      </c>
      <c r="E9" s="12">
        <v>53</v>
      </c>
      <c r="F9" s="12">
        <v>35</v>
      </c>
      <c r="G9" s="12">
        <v>999</v>
      </c>
      <c r="H9" s="13">
        <v>30</v>
      </c>
    </row>
    <row r="10" spans="1:9">
      <c r="B10" s="7">
        <v>6</v>
      </c>
      <c r="C10" s="16">
        <v>57</v>
      </c>
      <c r="D10" s="17">
        <v>47</v>
      </c>
      <c r="E10" s="17">
        <v>51</v>
      </c>
      <c r="F10" s="17">
        <v>17</v>
      </c>
      <c r="G10" s="17">
        <v>24</v>
      </c>
      <c r="H10" s="18">
        <v>999</v>
      </c>
    </row>
    <row r="11" spans="1:9">
      <c r="A11" s="5" t="s">
        <v>4</v>
      </c>
    </row>
    <row r="12" spans="1:9">
      <c r="A12" s="5" t="s">
        <v>5</v>
      </c>
    </row>
    <row r="13" spans="1:9">
      <c r="A13" s="5" t="s">
        <v>4</v>
      </c>
      <c r="B13" s="5" t="s">
        <v>6</v>
      </c>
      <c r="C13" s="19">
        <v>1</v>
      </c>
      <c r="D13" s="19">
        <v>2</v>
      </c>
      <c r="E13" s="19">
        <v>3</v>
      </c>
      <c r="F13" s="19">
        <v>4</v>
      </c>
      <c r="G13" s="19">
        <v>6</v>
      </c>
      <c r="H13" s="19">
        <v>5</v>
      </c>
      <c r="I13" s="20">
        <f>C13</f>
        <v>1</v>
      </c>
    </row>
    <row r="14" spans="1:9">
      <c r="B14" s="5" t="s">
        <v>7</v>
      </c>
      <c r="C14" s="4"/>
      <c r="D14" s="4">
        <f>INDEX($C$5:$H$10,C13,D13)</f>
        <v>16</v>
      </c>
      <c r="E14" s="4">
        <f t="shared" ref="D14:I14" si="0">INDEX($C$5:$H$10,D13,E13)</f>
        <v>40</v>
      </c>
      <c r="F14" s="4">
        <f t="shared" si="0"/>
        <v>55</v>
      </c>
      <c r="G14" s="4">
        <f t="shared" si="0"/>
        <v>5</v>
      </c>
      <c r="H14" s="4">
        <f t="shared" si="0"/>
        <v>24</v>
      </c>
      <c r="I14" s="4">
        <f t="shared" si="0"/>
        <v>27</v>
      </c>
    </row>
    <row r="16" spans="1:9">
      <c r="A16" s="5" t="s">
        <v>8</v>
      </c>
    </row>
    <row r="17" spans="2:4">
      <c r="B17" s="5" t="s">
        <v>9</v>
      </c>
      <c r="D17" s="21">
        <f>SUM(D14:I14)</f>
        <v>167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F35" sqref="F35"/>
    </sheetView>
  </sheetViews>
  <sheetFormatPr defaultColWidth="6.42578125" defaultRowHeight="12.75"/>
  <cols>
    <col min="1" max="1" width="10.28515625" style="2" customWidth="1"/>
    <col min="2" max="2" width="6.42578125" style="2"/>
    <col min="3" max="9" width="12.5703125" style="2" customWidth="1"/>
    <col min="10" max="16384" width="6.42578125" style="2"/>
  </cols>
  <sheetData>
    <row r="1" spans="1:11" ht="18">
      <c r="A1" s="1" t="s">
        <v>2</v>
      </c>
    </row>
    <row r="3" spans="1:11">
      <c r="A3" s="5" t="s">
        <v>3</v>
      </c>
      <c r="E3" s="6" t="s">
        <v>1</v>
      </c>
      <c r="F3" s="7"/>
    </row>
    <row r="4" spans="1:11">
      <c r="A4" s="2" t="s">
        <v>4</v>
      </c>
      <c r="B4" s="4"/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J4" s="2" t="s">
        <v>13</v>
      </c>
    </row>
    <row r="5" spans="1:11">
      <c r="B5" s="7">
        <v>1</v>
      </c>
      <c r="C5" s="8">
        <v>999</v>
      </c>
      <c r="D5" s="9">
        <v>16</v>
      </c>
      <c r="E5" s="9">
        <v>63</v>
      </c>
      <c r="F5" s="9">
        <v>21</v>
      </c>
      <c r="G5" s="9">
        <v>20</v>
      </c>
      <c r="H5" s="10">
        <v>66</v>
      </c>
      <c r="J5" s="29">
        <f>SUMPRODUCT(C5:H10,C14:H19)</f>
        <v>167</v>
      </c>
    </row>
    <row r="6" spans="1:11">
      <c r="B6" s="7">
        <v>2</v>
      </c>
      <c r="C6" s="11">
        <v>57</v>
      </c>
      <c r="D6" s="12">
        <v>999</v>
      </c>
      <c r="E6" s="12">
        <v>40</v>
      </c>
      <c r="F6" s="12">
        <v>46</v>
      </c>
      <c r="G6" s="12">
        <v>69</v>
      </c>
      <c r="H6" s="13">
        <v>42</v>
      </c>
    </row>
    <row r="7" spans="1:11">
      <c r="A7" s="14" t="s">
        <v>0</v>
      </c>
      <c r="B7" s="7">
        <v>3</v>
      </c>
      <c r="C7" s="11">
        <v>23</v>
      </c>
      <c r="D7" s="12">
        <v>11</v>
      </c>
      <c r="E7" s="12">
        <v>999</v>
      </c>
      <c r="F7" s="12">
        <v>55</v>
      </c>
      <c r="G7" s="12">
        <v>53</v>
      </c>
      <c r="H7" s="13">
        <v>47</v>
      </c>
    </row>
    <row r="8" spans="1:11">
      <c r="A8" s="15"/>
      <c r="B8" s="7">
        <v>4</v>
      </c>
      <c r="C8" s="11">
        <v>71</v>
      </c>
      <c r="D8" s="12">
        <v>53</v>
      </c>
      <c r="E8" s="12">
        <v>58</v>
      </c>
      <c r="F8" s="12">
        <v>999</v>
      </c>
      <c r="G8" s="12">
        <v>47</v>
      </c>
      <c r="H8" s="13">
        <v>5</v>
      </c>
    </row>
    <row r="9" spans="1:11">
      <c r="B9" s="7">
        <v>5</v>
      </c>
      <c r="C9" s="11">
        <v>27</v>
      </c>
      <c r="D9" s="12">
        <v>79</v>
      </c>
      <c r="E9" s="12">
        <v>53</v>
      </c>
      <c r="F9" s="12">
        <v>35</v>
      </c>
      <c r="G9" s="12">
        <v>999</v>
      </c>
      <c r="H9" s="13">
        <v>30</v>
      </c>
    </row>
    <row r="10" spans="1:11">
      <c r="B10" s="7">
        <v>6</v>
      </c>
      <c r="C10" s="16">
        <v>57</v>
      </c>
      <c r="D10" s="17">
        <v>47</v>
      </c>
      <c r="E10" s="17">
        <v>51</v>
      </c>
      <c r="F10" s="17">
        <v>17</v>
      </c>
      <c r="G10" s="17">
        <v>24</v>
      </c>
      <c r="H10" s="18">
        <v>999</v>
      </c>
    </row>
    <row r="11" spans="1:11">
      <c r="A11" s="5" t="s">
        <v>4</v>
      </c>
    </row>
    <row r="12" spans="1:11">
      <c r="A12" s="5" t="s">
        <v>12</v>
      </c>
      <c r="E12" s="6" t="s">
        <v>1</v>
      </c>
      <c r="F12" s="7"/>
    </row>
    <row r="13" spans="1:11">
      <c r="A13" s="2" t="s">
        <v>4</v>
      </c>
      <c r="B13" s="4"/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</row>
    <row r="14" spans="1:11">
      <c r="B14" s="7">
        <v>1</v>
      </c>
      <c r="C14" s="34">
        <v>0</v>
      </c>
      <c r="D14" s="35">
        <v>1</v>
      </c>
      <c r="E14" s="35">
        <v>0</v>
      </c>
      <c r="F14" s="35">
        <v>0</v>
      </c>
      <c r="G14" s="35">
        <v>0</v>
      </c>
      <c r="H14" s="36">
        <v>0</v>
      </c>
      <c r="I14" s="46">
        <f>SUM(C14:H14)</f>
        <v>1</v>
      </c>
      <c r="J14" s="2" t="s">
        <v>15</v>
      </c>
      <c r="K14" s="2">
        <v>1</v>
      </c>
    </row>
    <row r="15" spans="1:11">
      <c r="B15" s="7">
        <v>2</v>
      </c>
      <c r="C15" s="37">
        <v>0</v>
      </c>
      <c r="D15" s="38">
        <v>0</v>
      </c>
      <c r="E15" s="38">
        <v>1</v>
      </c>
      <c r="F15" s="38">
        <v>0</v>
      </c>
      <c r="G15" s="38">
        <v>0</v>
      </c>
      <c r="H15" s="39">
        <v>0</v>
      </c>
      <c r="I15" s="46">
        <f t="shared" ref="I15:I19" si="0">SUM(C15:H15)</f>
        <v>1</v>
      </c>
      <c r="J15" s="2" t="s">
        <v>15</v>
      </c>
      <c r="K15" s="2">
        <v>1</v>
      </c>
    </row>
    <row r="16" spans="1:11">
      <c r="A16" s="14" t="s">
        <v>0</v>
      </c>
      <c r="B16" s="7">
        <v>3</v>
      </c>
      <c r="C16" s="37">
        <v>0</v>
      </c>
      <c r="D16" s="38">
        <v>0</v>
      </c>
      <c r="E16" s="38">
        <v>0</v>
      </c>
      <c r="F16" s="38">
        <v>1</v>
      </c>
      <c r="G16" s="38">
        <v>0</v>
      </c>
      <c r="H16" s="39">
        <v>0</v>
      </c>
      <c r="I16" s="46">
        <f t="shared" si="0"/>
        <v>1</v>
      </c>
      <c r="J16" s="2" t="s">
        <v>15</v>
      </c>
      <c r="K16" s="2">
        <v>1</v>
      </c>
    </row>
    <row r="17" spans="1:11">
      <c r="A17" s="15"/>
      <c r="B17" s="7">
        <v>4</v>
      </c>
      <c r="C17" s="37">
        <v>0</v>
      </c>
      <c r="D17" s="38">
        <v>0</v>
      </c>
      <c r="E17" s="38">
        <v>0</v>
      </c>
      <c r="F17" s="38">
        <v>0</v>
      </c>
      <c r="G17" s="38">
        <v>0</v>
      </c>
      <c r="H17" s="39">
        <v>1</v>
      </c>
      <c r="I17" s="46">
        <f t="shared" si="0"/>
        <v>1</v>
      </c>
      <c r="J17" s="2" t="s">
        <v>15</v>
      </c>
      <c r="K17" s="2">
        <v>1</v>
      </c>
    </row>
    <row r="18" spans="1:11">
      <c r="B18" s="7">
        <v>5</v>
      </c>
      <c r="C18" s="37">
        <v>1</v>
      </c>
      <c r="D18" s="38">
        <v>0</v>
      </c>
      <c r="E18" s="38">
        <v>0</v>
      </c>
      <c r="F18" s="38">
        <v>0</v>
      </c>
      <c r="G18" s="38">
        <v>0</v>
      </c>
      <c r="H18" s="39">
        <v>0</v>
      </c>
      <c r="I18" s="46">
        <f t="shared" si="0"/>
        <v>1</v>
      </c>
      <c r="J18" s="2" t="s">
        <v>15</v>
      </c>
      <c r="K18" s="2">
        <v>1</v>
      </c>
    </row>
    <row r="19" spans="1:11">
      <c r="B19" s="7">
        <v>6</v>
      </c>
      <c r="C19" s="40">
        <v>0</v>
      </c>
      <c r="D19" s="41">
        <v>0</v>
      </c>
      <c r="E19" s="41">
        <v>0</v>
      </c>
      <c r="F19" s="41">
        <v>0</v>
      </c>
      <c r="G19" s="41">
        <v>1</v>
      </c>
      <c r="H19" s="42">
        <v>0</v>
      </c>
      <c r="I19" s="46">
        <f t="shared" si="0"/>
        <v>1</v>
      </c>
      <c r="J19" s="2" t="s">
        <v>15</v>
      </c>
      <c r="K19" s="2">
        <v>1</v>
      </c>
    </row>
    <row r="20" spans="1:11">
      <c r="C20" s="46">
        <f>SUM(C14:C19)</f>
        <v>1</v>
      </c>
      <c r="D20" s="46">
        <f t="shared" ref="D20:G20" si="1">SUM(D14:D19)</f>
        <v>1</v>
      </c>
      <c r="E20" s="46">
        <f t="shared" si="1"/>
        <v>1</v>
      </c>
      <c r="F20" s="46">
        <f t="shared" si="1"/>
        <v>1</v>
      </c>
      <c r="G20" s="46">
        <f t="shared" si="1"/>
        <v>1</v>
      </c>
      <c r="H20" s="46">
        <f>SUM(H14:H19)</f>
        <v>1</v>
      </c>
    </row>
    <row r="21" spans="1:11"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</row>
    <row r="22" spans="1:11"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</row>
    <row r="24" spans="1:11">
      <c r="C24" s="2" t="s">
        <v>18</v>
      </c>
    </row>
    <row r="25" spans="1:11">
      <c r="B25" s="2" t="s">
        <v>20</v>
      </c>
      <c r="C25" s="46">
        <f>SUM(C18+G14)</f>
        <v>1</v>
      </c>
      <c r="D25" s="2" t="s">
        <v>19</v>
      </c>
      <c r="E25" s="2">
        <v>1</v>
      </c>
    </row>
    <row r="26" spans="1:11">
      <c r="B26" s="2" t="s">
        <v>21</v>
      </c>
      <c r="C26" s="46">
        <f>SUM(E15+D16)</f>
        <v>1</v>
      </c>
      <c r="D26" s="2" t="s">
        <v>19</v>
      </c>
      <c r="E26" s="2">
        <v>1</v>
      </c>
    </row>
    <row r="27" spans="1:11">
      <c r="B27" s="2" t="s">
        <v>22</v>
      </c>
      <c r="C27" s="46">
        <f>SUM(H17+F19)</f>
        <v>1</v>
      </c>
      <c r="D27" s="2" t="s">
        <v>19</v>
      </c>
      <c r="E27" s="2">
        <v>1</v>
      </c>
    </row>
    <row r="28" spans="1:11">
      <c r="B28" s="2" t="s">
        <v>23</v>
      </c>
      <c r="C28" s="46">
        <f>SUM(D14+E15+C16)</f>
        <v>2</v>
      </c>
      <c r="D28" s="2" t="s">
        <v>19</v>
      </c>
      <c r="E28" s="2">
        <v>2</v>
      </c>
    </row>
    <row r="29" spans="1:11">
      <c r="B29" s="2" t="s">
        <v>24</v>
      </c>
      <c r="C29" s="46">
        <f>SUM(H17+F18+G19)</f>
        <v>2</v>
      </c>
      <c r="D29" s="2" t="s">
        <v>19</v>
      </c>
      <c r="E29" s="2">
        <v>2</v>
      </c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Normal="100" workbookViewId="0">
      <selection activeCell="M30" sqref="M30"/>
    </sheetView>
  </sheetViews>
  <sheetFormatPr defaultColWidth="8.85546875" defaultRowHeight="12.75"/>
  <cols>
    <col min="1" max="2" width="8.85546875" style="2"/>
    <col min="3" max="3" width="12.5703125" style="2" customWidth="1"/>
    <col min="4" max="16384" width="8.85546875" style="2"/>
  </cols>
  <sheetData>
    <row r="1" spans="1:17" ht="18">
      <c r="A1" s="24" t="s">
        <v>10</v>
      </c>
    </row>
    <row r="3" spans="1:17">
      <c r="A3" s="23"/>
      <c r="B3" s="2" t="s">
        <v>11</v>
      </c>
      <c r="C3" s="23">
        <v>1</v>
      </c>
      <c r="D3" s="23">
        <v>2</v>
      </c>
      <c r="E3" s="23">
        <v>3</v>
      </c>
      <c r="F3" s="23">
        <v>4</v>
      </c>
      <c r="G3" s="23">
        <v>5</v>
      </c>
      <c r="H3" s="23">
        <v>6</v>
      </c>
      <c r="I3" s="23">
        <v>7</v>
      </c>
      <c r="J3" s="23">
        <v>8</v>
      </c>
      <c r="K3" s="23"/>
      <c r="L3" s="2" t="s">
        <v>13</v>
      </c>
      <c r="N3" s="2" t="s">
        <v>16</v>
      </c>
    </row>
    <row r="4" spans="1:17">
      <c r="A4" s="22"/>
      <c r="B4" s="23">
        <v>1</v>
      </c>
      <c r="C4" s="25">
        <f>N4</f>
        <v>100000</v>
      </c>
      <c r="D4" s="26">
        <v>1.3</v>
      </c>
      <c r="E4" s="26">
        <v>2.1</v>
      </c>
      <c r="F4" s="26">
        <v>0.9</v>
      </c>
      <c r="G4" s="26">
        <v>0.7</v>
      </c>
      <c r="H4" s="26">
        <v>1.8</v>
      </c>
      <c r="I4" s="26">
        <v>2</v>
      </c>
      <c r="J4" s="26">
        <v>1.5</v>
      </c>
      <c r="K4" s="26"/>
      <c r="L4" s="29">
        <f>SUMPRODUCT(C4:J11,C14:J21)</f>
        <v>6.8</v>
      </c>
      <c r="N4" s="2">
        <v>100000</v>
      </c>
    </row>
    <row r="5" spans="1:17">
      <c r="A5" s="22"/>
      <c r="B5" s="23">
        <v>2</v>
      </c>
      <c r="C5" s="26">
        <v>1.3</v>
      </c>
      <c r="D5" s="25">
        <f>N4</f>
        <v>100000</v>
      </c>
      <c r="E5" s="26">
        <v>0.9</v>
      </c>
      <c r="F5" s="26">
        <v>1.8</v>
      </c>
      <c r="G5" s="26">
        <v>1.2</v>
      </c>
      <c r="H5" s="26">
        <v>2.6</v>
      </c>
      <c r="I5" s="26">
        <v>2.2999999999999998</v>
      </c>
      <c r="J5" s="26">
        <v>1.1000000000000001</v>
      </c>
      <c r="K5" s="26"/>
    </row>
    <row r="6" spans="1:17">
      <c r="A6" s="22"/>
      <c r="B6" s="23">
        <v>3</v>
      </c>
      <c r="C6" s="26">
        <v>2.1</v>
      </c>
      <c r="D6" s="26">
        <v>0.9</v>
      </c>
      <c r="E6" s="25">
        <f>N4</f>
        <v>100000</v>
      </c>
      <c r="F6" s="26">
        <v>2.6</v>
      </c>
      <c r="G6" s="26">
        <v>1.7</v>
      </c>
      <c r="H6" s="26">
        <v>2.5</v>
      </c>
      <c r="I6" s="26">
        <v>1.9</v>
      </c>
      <c r="J6" s="26">
        <v>1</v>
      </c>
      <c r="K6" s="26"/>
    </row>
    <row r="7" spans="1:17">
      <c r="A7" s="22"/>
      <c r="B7" s="23">
        <v>4</v>
      </c>
      <c r="C7" s="26">
        <v>0.9</v>
      </c>
      <c r="D7" s="26">
        <v>1.8</v>
      </c>
      <c r="E7" s="26">
        <v>2.6</v>
      </c>
      <c r="F7" s="25">
        <f>N4</f>
        <v>100000</v>
      </c>
      <c r="G7" s="26">
        <v>0.7</v>
      </c>
      <c r="H7" s="26">
        <v>1.6</v>
      </c>
      <c r="I7" s="26">
        <v>1.5</v>
      </c>
      <c r="J7" s="26">
        <v>0.9</v>
      </c>
      <c r="K7" s="26"/>
    </row>
    <row r="8" spans="1:17">
      <c r="A8" s="22"/>
      <c r="B8" s="23">
        <v>5</v>
      </c>
      <c r="C8" s="26">
        <v>0.7</v>
      </c>
      <c r="D8" s="26">
        <v>1.2</v>
      </c>
      <c r="E8" s="26">
        <v>1.7</v>
      </c>
      <c r="F8" s="26">
        <v>0.7</v>
      </c>
      <c r="G8" s="25">
        <f>N4</f>
        <v>100000</v>
      </c>
      <c r="H8" s="26">
        <v>0.9</v>
      </c>
      <c r="I8" s="26">
        <v>1.1000000000000001</v>
      </c>
      <c r="J8" s="26">
        <v>0.8</v>
      </c>
      <c r="K8" s="26"/>
    </row>
    <row r="9" spans="1:17">
      <c r="A9" s="22"/>
      <c r="B9" s="23">
        <v>6</v>
      </c>
      <c r="C9" s="26">
        <v>1.8</v>
      </c>
      <c r="D9" s="26">
        <v>2.6</v>
      </c>
      <c r="E9" s="26">
        <v>2.5</v>
      </c>
      <c r="F9" s="26">
        <v>1.6</v>
      </c>
      <c r="G9" s="26">
        <v>0.9</v>
      </c>
      <c r="H9" s="25">
        <f>N4</f>
        <v>100000</v>
      </c>
      <c r="I9" s="26">
        <v>0.6</v>
      </c>
      <c r="J9" s="26">
        <v>1</v>
      </c>
      <c r="K9" s="26"/>
    </row>
    <row r="10" spans="1:17">
      <c r="A10" s="22"/>
      <c r="B10" s="23">
        <v>7</v>
      </c>
      <c r="C10" s="26">
        <v>2</v>
      </c>
      <c r="D10" s="26">
        <v>2.2999999999999998</v>
      </c>
      <c r="E10" s="26">
        <v>1.9</v>
      </c>
      <c r="F10" s="26">
        <v>1.5</v>
      </c>
      <c r="G10" s="26">
        <v>1.1000000000000001</v>
      </c>
      <c r="H10" s="26">
        <v>0.6</v>
      </c>
      <c r="I10" s="25">
        <f>N4</f>
        <v>100000</v>
      </c>
      <c r="J10" s="26">
        <v>0.5</v>
      </c>
      <c r="K10" s="26"/>
    </row>
    <row r="11" spans="1:17">
      <c r="A11" s="22"/>
      <c r="B11" s="23">
        <v>8</v>
      </c>
      <c r="C11" s="26">
        <v>1.5</v>
      </c>
      <c r="D11" s="26">
        <v>1.1000000000000001</v>
      </c>
      <c r="E11" s="26">
        <v>1</v>
      </c>
      <c r="F11" s="26">
        <v>0.9</v>
      </c>
      <c r="G11" s="26">
        <v>0.8</v>
      </c>
      <c r="H11" s="26">
        <v>1</v>
      </c>
      <c r="I11" s="26">
        <v>0.5</v>
      </c>
      <c r="J11" s="25">
        <f>N4</f>
        <v>100000</v>
      </c>
      <c r="K11" s="25"/>
    </row>
    <row r="12" spans="1:17">
      <c r="A12" s="22"/>
      <c r="B12" s="22"/>
      <c r="C12" s="4"/>
    </row>
    <row r="13" spans="1:17">
      <c r="A13" s="22"/>
      <c r="B13" s="2" t="s">
        <v>12</v>
      </c>
      <c r="C13" s="23">
        <v>1</v>
      </c>
      <c r="D13" s="23">
        <v>2</v>
      </c>
      <c r="E13" s="23">
        <v>3</v>
      </c>
      <c r="F13" s="23">
        <v>4</v>
      </c>
      <c r="G13" s="23">
        <v>5</v>
      </c>
      <c r="H13" s="23">
        <v>6</v>
      </c>
      <c r="I13" s="23">
        <v>7</v>
      </c>
      <c r="J13" s="23">
        <v>8</v>
      </c>
      <c r="K13" s="23"/>
      <c r="L13" s="43"/>
      <c r="M13" s="43"/>
      <c r="N13" s="43"/>
    </row>
    <row r="14" spans="1:17">
      <c r="A14" s="22"/>
      <c r="B14" s="23">
        <v>1</v>
      </c>
      <c r="C14" s="27">
        <v>0</v>
      </c>
      <c r="D14" s="28">
        <v>0</v>
      </c>
      <c r="E14" s="28">
        <v>0</v>
      </c>
      <c r="F14" s="28">
        <v>1</v>
      </c>
      <c r="G14" s="28">
        <v>0</v>
      </c>
      <c r="H14" s="28">
        <v>0</v>
      </c>
      <c r="I14" s="28">
        <v>0</v>
      </c>
      <c r="J14" s="28">
        <v>0</v>
      </c>
      <c r="K14" s="45">
        <f>SUM(C14:J14)</f>
        <v>1</v>
      </c>
      <c r="L14" s="44" t="s">
        <v>15</v>
      </c>
      <c r="M14" s="43">
        <v>1</v>
      </c>
      <c r="N14" s="43"/>
      <c r="P14" s="2">
        <v>1</v>
      </c>
      <c r="Q14" s="2">
        <v>4</v>
      </c>
    </row>
    <row r="15" spans="1:17">
      <c r="A15" s="22"/>
      <c r="B15" s="23">
        <v>2</v>
      </c>
      <c r="C15" s="28">
        <v>1</v>
      </c>
      <c r="D15" s="27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45">
        <f t="shared" ref="K15:K21" si="0">SUM(C15:J15)</f>
        <v>1</v>
      </c>
      <c r="L15" s="2" t="s">
        <v>15</v>
      </c>
      <c r="M15" s="2">
        <v>1</v>
      </c>
      <c r="P15" s="2">
        <v>2</v>
      </c>
      <c r="Q15" s="2">
        <v>1</v>
      </c>
    </row>
    <row r="16" spans="1:17">
      <c r="A16" s="22"/>
      <c r="B16" s="23">
        <v>3</v>
      </c>
      <c r="C16" s="28">
        <v>0</v>
      </c>
      <c r="D16" s="28">
        <v>1</v>
      </c>
      <c r="E16" s="27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45">
        <f t="shared" si="0"/>
        <v>1</v>
      </c>
      <c r="L16" s="44" t="s">
        <v>15</v>
      </c>
      <c r="M16" s="43">
        <v>1</v>
      </c>
      <c r="P16" s="2">
        <v>3</v>
      </c>
      <c r="Q16" s="2">
        <v>2</v>
      </c>
    </row>
    <row r="17" spans="1:17">
      <c r="A17" s="22"/>
      <c r="B17" s="23">
        <v>4</v>
      </c>
      <c r="C17" s="28">
        <v>0</v>
      </c>
      <c r="D17" s="28">
        <v>0</v>
      </c>
      <c r="E17" s="28">
        <v>0</v>
      </c>
      <c r="F17" s="27">
        <v>0</v>
      </c>
      <c r="G17" s="28">
        <v>1</v>
      </c>
      <c r="H17" s="28">
        <v>0</v>
      </c>
      <c r="I17" s="28">
        <v>0</v>
      </c>
      <c r="J17" s="28">
        <v>0</v>
      </c>
      <c r="K17" s="45">
        <f t="shared" si="0"/>
        <v>1</v>
      </c>
      <c r="L17" s="2" t="s">
        <v>15</v>
      </c>
      <c r="M17" s="2">
        <v>1</v>
      </c>
      <c r="P17" s="2">
        <v>4</v>
      </c>
      <c r="Q17" s="2">
        <v>5</v>
      </c>
    </row>
    <row r="18" spans="1:17">
      <c r="A18" s="22"/>
      <c r="B18" s="23">
        <v>5</v>
      </c>
      <c r="C18" s="28">
        <v>0</v>
      </c>
      <c r="D18" s="28">
        <v>0</v>
      </c>
      <c r="E18" s="28">
        <v>0</v>
      </c>
      <c r="F18" s="28">
        <v>0</v>
      </c>
      <c r="G18" s="27">
        <v>0</v>
      </c>
      <c r="H18" s="28">
        <v>1</v>
      </c>
      <c r="I18" s="28">
        <v>0</v>
      </c>
      <c r="J18" s="28">
        <v>0</v>
      </c>
      <c r="K18" s="45">
        <f t="shared" si="0"/>
        <v>1</v>
      </c>
      <c r="L18" s="44" t="s">
        <v>15</v>
      </c>
      <c r="M18" s="43">
        <v>1</v>
      </c>
      <c r="P18" s="2">
        <v>5</v>
      </c>
      <c r="Q18" s="2">
        <v>6</v>
      </c>
    </row>
    <row r="19" spans="1:17">
      <c r="A19" s="22"/>
      <c r="B19" s="23">
        <v>6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7">
        <v>0</v>
      </c>
      <c r="I19" s="28">
        <v>1</v>
      </c>
      <c r="J19" s="28">
        <v>0</v>
      </c>
      <c r="K19" s="45">
        <f t="shared" si="0"/>
        <v>1</v>
      </c>
      <c r="L19" s="2" t="s">
        <v>15</v>
      </c>
      <c r="M19" s="2">
        <v>1</v>
      </c>
      <c r="P19" s="2">
        <v>6</v>
      </c>
      <c r="Q19" s="2">
        <v>7</v>
      </c>
    </row>
    <row r="20" spans="1:17">
      <c r="A20" s="22"/>
      <c r="B20" s="23">
        <v>7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7">
        <v>0</v>
      </c>
      <c r="J20" s="28">
        <v>1</v>
      </c>
      <c r="K20" s="45">
        <f t="shared" si="0"/>
        <v>1</v>
      </c>
      <c r="L20" s="44" t="s">
        <v>15</v>
      </c>
      <c r="M20" s="43">
        <v>1</v>
      </c>
      <c r="P20" s="2">
        <v>7</v>
      </c>
      <c r="Q20" s="2">
        <v>8</v>
      </c>
    </row>
    <row r="21" spans="1:17">
      <c r="A21" s="22"/>
      <c r="B21" s="23">
        <v>8</v>
      </c>
      <c r="C21" s="28">
        <v>0</v>
      </c>
      <c r="D21" s="28">
        <v>0</v>
      </c>
      <c r="E21" s="28">
        <v>1</v>
      </c>
      <c r="F21" s="28">
        <v>0</v>
      </c>
      <c r="G21" s="28">
        <v>0</v>
      </c>
      <c r="H21" s="28">
        <v>0</v>
      </c>
      <c r="I21" s="28">
        <v>0</v>
      </c>
      <c r="J21" s="27">
        <v>0</v>
      </c>
      <c r="K21" s="45">
        <f t="shared" si="0"/>
        <v>1</v>
      </c>
      <c r="L21" s="2" t="s">
        <v>15</v>
      </c>
      <c r="M21" s="2">
        <v>1</v>
      </c>
      <c r="P21" s="2">
        <v>8</v>
      </c>
      <c r="Q21" s="2">
        <v>3</v>
      </c>
    </row>
    <row r="22" spans="1:17">
      <c r="B22" s="2" t="s">
        <v>17</v>
      </c>
      <c r="C22" s="33">
        <f>SUM(C14:C21)</f>
        <v>1</v>
      </c>
      <c r="D22" s="33">
        <f t="shared" ref="D22:J22" si="1">SUM(D14:D21)</f>
        <v>1</v>
      </c>
      <c r="E22" s="33">
        <f t="shared" si="1"/>
        <v>1</v>
      </c>
      <c r="F22" s="33">
        <f t="shared" si="1"/>
        <v>1</v>
      </c>
      <c r="G22" s="33">
        <f t="shared" si="1"/>
        <v>1</v>
      </c>
      <c r="H22" s="33">
        <f t="shared" si="1"/>
        <v>1</v>
      </c>
      <c r="I22" s="33">
        <f t="shared" si="1"/>
        <v>1</v>
      </c>
      <c r="J22" s="33">
        <f>SUM(J14:J21)</f>
        <v>1</v>
      </c>
    </row>
    <row r="23" spans="1:17"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</row>
    <row r="24" spans="1:17"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</row>
    <row r="26" spans="1:17">
      <c r="C26" s="2" t="s">
        <v>18</v>
      </c>
    </row>
    <row r="27" spans="1:17">
      <c r="B27" s="2" t="s">
        <v>20</v>
      </c>
      <c r="C27" s="47">
        <f>SUM(G14+C18)</f>
        <v>0</v>
      </c>
      <c r="D27" s="2" t="s">
        <v>19</v>
      </c>
      <c r="E27" s="2">
        <v>1</v>
      </c>
    </row>
    <row r="28" spans="1:17">
      <c r="B28" s="2" t="s">
        <v>25</v>
      </c>
      <c r="C28" s="47">
        <f>SUM(F21+J17)</f>
        <v>0</v>
      </c>
      <c r="D28" s="2" t="s">
        <v>19</v>
      </c>
      <c r="E28" s="2">
        <v>1</v>
      </c>
    </row>
    <row r="29" spans="1:17">
      <c r="B29" s="2" t="s">
        <v>26</v>
      </c>
      <c r="C29" s="47">
        <f>SUM(H20+I19)</f>
        <v>1</v>
      </c>
      <c r="D29" s="2" t="s">
        <v>19</v>
      </c>
      <c r="E29" s="2">
        <v>1</v>
      </c>
    </row>
    <row r="30" spans="1:17">
      <c r="B30" s="2" t="s">
        <v>27</v>
      </c>
      <c r="C30" s="47">
        <f>SUM(I19+J20+H21)</f>
        <v>2</v>
      </c>
      <c r="D30" s="2" t="s">
        <v>19</v>
      </c>
      <c r="E30" s="2">
        <v>2</v>
      </c>
    </row>
    <row r="31" spans="1:17">
      <c r="B31" s="2" t="s">
        <v>28</v>
      </c>
      <c r="C31" s="47">
        <f>SUM(F14+G17+C18)</f>
        <v>2</v>
      </c>
      <c r="D31" s="2" t="s">
        <v>19</v>
      </c>
      <c r="E31" s="2">
        <v>2</v>
      </c>
    </row>
    <row r="32" spans="1:17">
      <c r="B32" s="2" t="s">
        <v>21</v>
      </c>
      <c r="C32" s="47">
        <f>SUM(E15+D16)</f>
        <v>1</v>
      </c>
      <c r="D32" s="2" t="s">
        <v>19</v>
      </c>
      <c r="E32" s="2">
        <v>1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</vt:lpstr>
      <vt:lpstr>Wirehouse MST</vt:lpstr>
      <vt:lpstr>Sprinkler</vt:lpstr>
      <vt:lpstr>AsymmetricTSP(NL)</vt:lpstr>
      <vt:lpstr>AsymmetricTSP(Linear)</vt:lpstr>
      <vt:lpstr>Wirehouse ATSP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Landa-Silva</dc:creator>
  <cp:lastModifiedBy>UoN User</cp:lastModifiedBy>
  <dcterms:created xsi:type="dcterms:W3CDTF">2007-10-21T20:35:33Z</dcterms:created>
  <dcterms:modified xsi:type="dcterms:W3CDTF">2018-11-22T16:55:16Z</dcterms:modified>
</cp:coreProperties>
</file>