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89806E09-75EA-4204-88D6-C3B07DBD3F83}" xr6:coauthVersionLast="47" xr6:coauthVersionMax="47" xr10:uidLastSave="{00000000-0000-0000-0000-000000000000}"/>
  <bookViews>
    <workbookView xWindow="-108" yWindow="-108" windowWidth="23256" windowHeight="12456" xr2:uid="{ACB6CB56-2018-4381-AC3E-59E36BB5EF04}"/>
  </bookViews>
  <sheets>
    <sheet name="Sheet1" sheetId="1" r:id="rId1"/>
  </sheets>
  <definedNames>
    <definedName name="_xlchart.v1.0" hidden="1">Sheet1!$B$24:$B$28</definedName>
    <definedName name="_xlchart.v1.1" hidden="1">Sheet1!$C$24:$C$28</definedName>
    <definedName name="_xlchart.v1.2" hidden="1">Sheet1!$B$24:$B$28</definedName>
    <definedName name="_xlchart.v1.3" hidden="1">Sheet1!$C$24:$C$28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1" l="1"/>
  <c r="E93" i="1"/>
  <c r="E92" i="1"/>
  <c r="G66" i="1"/>
  <c r="D24" i="1"/>
  <c r="K6" i="1"/>
  <c r="K7" i="1"/>
  <c r="K8" i="1"/>
  <c r="K9" i="1"/>
  <c r="K10" i="1"/>
  <c r="K11" i="1"/>
  <c r="K12" i="1"/>
  <c r="K13" i="1"/>
  <c r="K14" i="1"/>
  <c r="K5" i="1"/>
  <c r="D18" i="1"/>
  <c r="E18" i="1"/>
  <c r="E17" i="1"/>
  <c r="E16" i="1"/>
  <c r="E14" i="1"/>
  <c r="E13" i="1"/>
  <c r="E9" i="1"/>
  <c r="E8" i="1"/>
  <c r="E7" i="1"/>
  <c r="E6" i="1"/>
  <c r="E5" i="1"/>
  <c r="E4" i="1"/>
  <c r="E15" i="1" l="1"/>
  <c r="E10" i="1"/>
  <c r="E12" i="1" s="1"/>
  <c r="E11" i="1" l="1"/>
</calcChain>
</file>

<file path=xl/sharedStrings.xml><?xml version="1.0" encoding="utf-8"?>
<sst xmlns="http://schemas.openxmlformats.org/spreadsheetml/2006/main" count="71" uniqueCount="70">
  <si>
    <t>Data</t>
  </si>
  <si>
    <t>MEAN</t>
  </si>
  <si>
    <t>MEDIAN</t>
  </si>
  <si>
    <t>MODE</t>
  </si>
  <si>
    <t>Q1</t>
  </si>
  <si>
    <t>Q2</t>
  </si>
  <si>
    <t>Q3</t>
  </si>
  <si>
    <t>LB</t>
  </si>
  <si>
    <t>IQR</t>
  </si>
  <si>
    <t>UP</t>
  </si>
  <si>
    <t>MINI</t>
  </si>
  <si>
    <t>MAXI</t>
  </si>
  <si>
    <t>RANGE</t>
  </si>
  <si>
    <t>VARIANCE POP</t>
  </si>
  <si>
    <t>VARIANCE SAMPLE</t>
  </si>
  <si>
    <t>Z- score</t>
  </si>
  <si>
    <t>X</t>
  </si>
  <si>
    <t>Y</t>
  </si>
  <si>
    <t>CORRELATION</t>
  </si>
  <si>
    <t>QUESTION NO 15</t>
  </si>
  <si>
    <t>Sample mean=25</t>
  </si>
  <si>
    <t>population mean = 22</t>
  </si>
  <si>
    <t>sd = 3</t>
  </si>
  <si>
    <t>n=40</t>
  </si>
  <si>
    <t>Z = (sample mean - population mean)/(sd/sqrt(n))</t>
  </si>
  <si>
    <t>Z = (25-22)/(3/sqrt(40))</t>
  </si>
  <si>
    <t>Z= 3/0.474</t>
  </si>
  <si>
    <t>since z=6.33 is not in btw -1.96 to +1.96 , our sample mean is significantly differ from population mean</t>
  </si>
  <si>
    <t>QUESTION NO 16</t>
  </si>
  <si>
    <t>from the above question we got that sample mean is signicantly higher than the population mean , so we can fail the null hypothesis</t>
  </si>
  <si>
    <t>Question no 17</t>
  </si>
  <si>
    <t>Ttest</t>
  </si>
  <si>
    <r>
      <t>sample mean(</t>
    </r>
    <r>
      <rPr>
        <b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) = 53.14</t>
    </r>
  </si>
  <si>
    <t>sample standard eviation (s) = 6.74</t>
  </si>
  <si>
    <t>n = 7</t>
  </si>
  <si>
    <t>Null hypothesis : mean =50</t>
  </si>
  <si>
    <r>
      <t>t=  (</t>
    </r>
    <r>
      <rPr>
        <b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-population mean)/(s/sqrt(n))</t>
    </r>
  </si>
  <si>
    <t>t=(53.14-50)/(6.74/sqrt(7))</t>
  </si>
  <si>
    <t xml:space="preserve">given  alpha = .05 which is two taild </t>
  </si>
  <si>
    <t>df= 6</t>
  </si>
  <si>
    <t>with this critical value I 2.45</t>
  </si>
  <si>
    <t xml:space="preserve">since t=1.33 &lt; 2.45 </t>
  </si>
  <si>
    <t>we fail to reject Null hypothesis</t>
  </si>
  <si>
    <t>Question 18</t>
  </si>
  <si>
    <t xml:space="preserve">GROUP 1 </t>
  </si>
  <si>
    <t>GROUP2</t>
  </si>
  <si>
    <t xml:space="preserve">MEAN OF GROUP1= </t>
  </si>
  <si>
    <t>MEAN  OF GROUP2=</t>
  </si>
  <si>
    <t>STD GROUP1</t>
  </si>
  <si>
    <t>STD GROUP2</t>
  </si>
  <si>
    <t xml:space="preserve">n1=5 </t>
  </si>
  <si>
    <t>n2=5</t>
  </si>
  <si>
    <t>t=(88.2 - 79.0)/sqrt(((2.86)**2/5)+((3.16)**2/5))</t>
  </si>
  <si>
    <t>t=9.2/sqrt(1.6359 +1.9971)</t>
  </si>
  <si>
    <t>t= 9.2/sqrt(3.633)</t>
  </si>
  <si>
    <t>t=9.2/1.907</t>
  </si>
  <si>
    <t>t=5.03</t>
  </si>
  <si>
    <t>Question 19</t>
  </si>
  <si>
    <t>significance level alpha =.05</t>
  </si>
  <si>
    <t>df=8</t>
  </si>
  <si>
    <t>from table tcritical value =2.31</t>
  </si>
  <si>
    <t xml:space="preserve">t value is greater than t critical </t>
  </si>
  <si>
    <t>we reject the null hypothesis</t>
  </si>
  <si>
    <t>Question 20</t>
  </si>
  <si>
    <t xml:space="preserve">Z-test is for  a large samples </t>
  </si>
  <si>
    <t>t-test  is for small samples</t>
  </si>
  <si>
    <t>if p&lt;0.05 ,we reject Null hypothesis</t>
  </si>
  <si>
    <r>
      <t xml:space="preserve">We used </t>
    </r>
    <r>
      <rPr>
        <b/>
        <sz val="11"/>
        <color theme="1"/>
        <rFont val="Aptos Narrow"/>
        <family val="2"/>
        <scheme val="minor"/>
      </rPr>
      <t>t-tests</t>
    </r>
    <r>
      <rPr>
        <sz val="11"/>
        <color theme="1"/>
        <rFont val="Aptos Narrow"/>
        <family val="2"/>
        <scheme val="minor"/>
      </rPr>
      <t xml:space="preserve"> to determine if differences in data were significant.</t>
    </r>
  </si>
  <si>
    <r>
      <t>One-Sample T-Test:</t>
    </r>
    <r>
      <rPr>
        <sz val="11"/>
        <color theme="1"/>
        <rFont val="Aptos Narrow"/>
        <family val="2"/>
        <scheme val="minor"/>
      </rPr>
      <t xml:space="preserve"> No significant difference from 50.</t>
    </r>
  </si>
  <si>
    <r>
      <t>Independent T-Test:</t>
    </r>
    <r>
      <rPr>
        <sz val="11"/>
        <color theme="1"/>
        <rFont val="Aptos Narrow"/>
        <family val="2"/>
        <scheme val="minor"/>
      </rPr>
      <t xml:space="preserve"> Significant difference between two groups.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</si>
</sst>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1-4B90-8DAF-7A8A9649E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50431"/>
        <c:axId val="1835452351"/>
      </c:scatterChart>
      <c:valAx>
        <c:axId val="18354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52351"/>
        <c:crosses val="autoZero"/>
        <c:crossBetween val="midCat"/>
      </c:valAx>
      <c:valAx>
        <c:axId val="18354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5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 PLOT</a:t>
          </a:r>
        </a:p>
      </cx:txPr>
    </cx:title>
    <cx:plotArea>
      <cx:plotAreaRegion>
        <cx:series layoutId="boxWhisker" uniqueId="{6456B434-06AD-487B-BAE2-57FDCDDADFED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17966A1-6BE2-4279-8164-18852BFAB0EA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</a:t>
          </a:r>
        </a:p>
      </cx:txPr>
    </cx:title>
    <cx:plotArea>
      <cx:plotAreaRegion>
        <cx:series layoutId="clusteredColumn" uniqueId="{9E3B0AD2-B910-4CA3-AC91-4A873FB3B717}" formatIdx="0">
          <cx:dataId val="0"/>
          <cx:layoutPr>
            <cx:binning intervalClosed="r"/>
          </cx:layoutPr>
        </cx:series>
        <cx:series layoutId="clusteredColumn" hidden="1" uniqueId="{B6937089-287E-44FC-9372-DD0ACB9E2C0D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11784</xdr:colOff>
      <xdr:row>20</xdr:row>
      <xdr:rowOff>172040</xdr:rowOff>
    </xdr:from>
    <xdr:to>
      <xdr:col>12</xdr:col>
      <xdr:colOff>294588</xdr:colOff>
      <xdr:row>36</xdr:row>
      <xdr:rowOff>24353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66FCE-D928-3D8E-EA43-36EDD7338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7856</xdr:colOff>
      <xdr:row>20</xdr:row>
      <xdr:rowOff>179895</xdr:rowOff>
    </xdr:from>
    <xdr:to>
      <xdr:col>20</xdr:col>
      <xdr:colOff>290660</xdr:colOff>
      <xdr:row>36</xdr:row>
      <xdr:rowOff>32208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0A24D60-8683-04DF-EEFF-27675B8B26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2316" y="3837495"/>
              <a:ext cx="4550004" cy="27783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227814</xdr:colOff>
      <xdr:row>37</xdr:row>
      <xdr:rowOff>30637</xdr:rowOff>
    </xdr:from>
    <xdr:to>
      <xdr:col>12</xdr:col>
      <xdr:colOff>510618</xdr:colOff>
      <xdr:row>52</xdr:row>
      <xdr:rowOff>63631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1EA1260-09A0-7817-DB6F-DD42E11E2F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5474" y="6797197"/>
              <a:ext cx="4550004" cy="2776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44BC-BAFF-4343-BBAF-517C9615AF4A}">
  <dimension ref="A3:K119"/>
  <sheetViews>
    <sheetView tabSelected="1" zoomScale="97" workbookViewId="0">
      <selection activeCell="D119" sqref="D119"/>
    </sheetView>
  </sheetViews>
  <sheetFormatPr defaultRowHeight="14.4" x14ac:dyDescent="0.3"/>
  <cols>
    <col min="4" max="4" width="37.6640625" customWidth="1"/>
    <col min="7" max="7" width="46.77734375" customWidth="1"/>
  </cols>
  <sheetData>
    <row r="3" spans="2:11" x14ac:dyDescent="0.3">
      <c r="B3" s="1" t="s">
        <v>0</v>
      </c>
    </row>
    <row r="4" spans="2:11" x14ac:dyDescent="0.3">
      <c r="B4" s="1">
        <v>12</v>
      </c>
      <c r="D4" s="1" t="s">
        <v>1</v>
      </c>
      <c r="E4" s="1">
        <f>AVERAGE(B4:B13)</f>
        <v>17.100000000000001</v>
      </c>
      <c r="J4" s="1" t="s">
        <v>0</v>
      </c>
      <c r="K4" s="1" t="s">
        <v>15</v>
      </c>
    </row>
    <row r="5" spans="2:11" x14ac:dyDescent="0.3">
      <c r="B5" s="1">
        <v>15</v>
      </c>
      <c r="D5" s="1" t="s">
        <v>2</v>
      </c>
      <c r="E5" s="1">
        <f>MEDIAN(B4:B13)</f>
        <v>17.5</v>
      </c>
      <c r="J5" s="1">
        <v>12</v>
      </c>
      <c r="K5" s="1">
        <f>(J5-AVERAGE($J$5:$J$14))/_xlfn.STDEV.P($J$5:$J$14)</f>
        <v>-1.2194816546399669</v>
      </c>
    </row>
    <row r="6" spans="2:11" x14ac:dyDescent="0.3">
      <c r="B6" s="1">
        <v>14</v>
      </c>
      <c r="D6" s="1" t="s">
        <v>3</v>
      </c>
      <c r="E6" s="1" t="e">
        <f>MODE(B4:B13)</f>
        <v>#N/A</v>
      </c>
      <c r="J6" s="1">
        <v>15</v>
      </c>
      <c r="K6" s="1">
        <f t="shared" ref="K6:K14" si="0">(J6-AVERAGE($J$5:$J$14))/_xlfn.STDEV.P($J$5:$J$14)</f>
        <v>-0.50213950485175129</v>
      </c>
    </row>
    <row r="7" spans="2:11" x14ac:dyDescent="0.3">
      <c r="B7" s="1">
        <v>10</v>
      </c>
      <c r="D7" s="1" t="s">
        <v>4</v>
      </c>
      <c r="E7" s="1">
        <f>PERCENTILE(B4:B13, 0.25)</f>
        <v>14.25</v>
      </c>
      <c r="J7" s="1">
        <v>14</v>
      </c>
      <c r="K7" s="1">
        <f t="shared" si="0"/>
        <v>-0.74125355478115651</v>
      </c>
    </row>
    <row r="8" spans="2:11" x14ac:dyDescent="0.3">
      <c r="B8" s="1">
        <v>18</v>
      </c>
      <c r="D8" s="1" t="s">
        <v>5</v>
      </c>
      <c r="E8" s="1">
        <f>PERCENTILE(B4:B13, 0.5)</f>
        <v>17.5</v>
      </c>
      <c r="J8" s="1">
        <v>10</v>
      </c>
      <c r="K8" s="1">
        <f t="shared" si="0"/>
        <v>-1.6977097544987774</v>
      </c>
    </row>
    <row r="9" spans="2:11" x14ac:dyDescent="0.3">
      <c r="B9" s="1">
        <v>20</v>
      </c>
      <c r="D9" s="1" t="s">
        <v>6</v>
      </c>
      <c r="E9" s="1">
        <f>PERCENTILE(B4:B13, 0.75)</f>
        <v>19.75</v>
      </c>
      <c r="J9" s="1">
        <v>18</v>
      </c>
      <c r="K9" s="1">
        <f t="shared" si="0"/>
        <v>0.21520264493646438</v>
      </c>
    </row>
    <row r="10" spans="2:11" x14ac:dyDescent="0.3">
      <c r="B10" s="1">
        <v>22</v>
      </c>
      <c r="D10" s="1" t="s">
        <v>8</v>
      </c>
      <c r="E10" s="1">
        <f>E9-E7</f>
        <v>5.5</v>
      </c>
      <c r="J10" s="1">
        <v>20</v>
      </c>
      <c r="K10" s="1">
        <f t="shared" si="0"/>
        <v>0.69343074479527478</v>
      </c>
    </row>
    <row r="11" spans="2:11" x14ac:dyDescent="0.3">
      <c r="B11" s="1">
        <v>24</v>
      </c>
      <c r="D11" s="1" t="s">
        <v>7</v>
      </c>
      <c r="E11" s="1">
        <f>E7-1.5*E10</f>
        <v>6</v>
      </c>
      <c r="J11" s="1">
        <v>22</v>
      </c>
      <c r="K11" s="1">
        <f t="shared" si="0"/>
        <v>1.1716588446540852</v>
      </c>
    </row>
    <row r="12" spans="2:11" x14ac:dyDescent="0.3">
      <c r="B12" s="1">
        <v>17</v>
      </c>
      <c r="D12" s="1" t="s">
        <v>9</v>
      </c>
      <c r="E12" s="1">
        <f>E9+1.5*E10</f>
        <v>28</v>
      </c>
      <c r="J12" s="1">
        <v>24</v>
      </c>
      <c r="K12" s="1">
        <f t="shared" si="0"/>
        <v>1.6498869445128956</v>
      </c>
    </row>
    <row r="13" spans="2:11" x14ac:dyDescent="0.3">
      <c r="B13" s="1">
        <v>19</v>
      </c>
      <c r="D13" s="1" t="s">
        <v>10</v>
      </c>
      <c r="E13" s="1">
        <f>MIN(B4:B13)</f>
        <v>10</v>
      </c>
      <c r="J13" s="1">
        <v>17</v>
      </c>
      <c r="K13" s="1">
        <f t="shared" si="0"/>
        <v>-2.3911404992940862E-2</v>
      </c>
    </row>
    <row r="14" spans="2:11" x14ac:dyDescent="0.3">
      <c r="D14" s="1" t="s">
        <v>11</v>
      </c>
      <c r="E14" s="1">
        <f>MAX(B4:B13)</f>
        <v>24</v>
      </c>
      <c r="J14" s="1">
        <v>19</v>
      </c>
      <c r="K14" s="1">
        <f t="shared" si="0"/>
        <v>0.45431669486586962</v>
      </c>
    </row>
    <row r="15" spans="2:11" x14ac:dyDescent="0.3">
      <c r="D15" s="1" t="s">
        <v>12</v>
      </c>
      <c r="E15" s="1">
        <f>E14-E13</f>
        <v>14</v>
      </c>
    </row>
    <row r="16" spans="2:11" x14ac:dyDescent="0.3">
      <c r="D16" s="1" t="s">
        <v>13</v>
      </c>
      <c r="E16" s="1">
        <f>_xlfn.VAR.P(B4:B13)</f>
        <v>17.489999999999998</v>
      </c>
    </row>
    <row r="17" spans="2:5" x14ac:dyDescent="0.3">
      <c r="D17" s="1" t="s">
        <v>14</v>
      </c>
      <c r="E17" s="1">
        <f>_xlfn.VAR.S(B4:B13)</f>
        <v>19.433333333333344</v>
      </c>
    </row>
    <row r="18" spans="2:5" x14ac:dyDescent="0.3">
      <c r="D18" s="1">
        <f xml:space="preserve"> (B4 - AVERAGE($B$4:$B$13)) / _xlfn.STDEV.P($B$4:$B$13)</f>
        <v>-1.2194816546399669</v>
      </c>
      <c r="E18" s="1">
        <f>_xlfn.STDEV.P(B4:B13)</f>
        <v>4.1821047332652963</v>
      </c>
    </row>
    <row r="23" spans="2:5" x14ac:dyDescent="0.3">
      <c r="B23" s="1" t="s">
        <v>16</v>
      </c>
      <c r="C23" s="1" t="s">
        <v>17</v>
      </c>
      <c r="D23" s="1" t="s">
        <v>18</v>
      </c>
    </row>
    <row r="24" spans="2:5" x14ac:dyDescent="0.3">
      <c r="B24" s="1">
        <v>10</v>
      </c>
      <c r="C24" s="2">
        <v>5</v>
      </c>
      <c r="D24" s="3">
        <f>CORREL(B24:B28,C24:C28)</f>
        <v>0.99999999999999989</v>
      </c>
    </row>
    <row r="25" spans="2:5" x14ac:dyDescent="0.3">
      <c r="B25" s="1">
        <v>20</v>
      </c>
      <c r="C25" s="2">
        <v>10</v>
      </c>
      <c r="D25" s="3"/>
    </row>
    <row r="26" spans="2:5" x14ac:dyDescent="0.3">
      <c r="B26" s="1">
        <v>30</v>
      </c>
      <c r="C26" s="2">
        <v>15</v>
      </c>
      <c r="D26" s="3"/>
    </row>
    <row r="27" spans="2:5" x14ac:dyDescent="0.3">
      <c r="B27" s="1">
        <v>40</v>
      </c>
      <c r="C27" s="2">
        <v>20</v>
      </c>
      <c r="D27" s="3"/>
    </row>
    <row r="28" spans="2:5" x14ac:dyDescent="0.3">
      <c r="B28" s="1">
        <v>50</v>
      </c>
      <c r="C28" s="2">
        <v>25</v>
      </c>
      <c r="D28" s="3"/>
    </row>
    <row r="56" spans="3:7" x14ac:dyDescent="0.3">
      <c r="C56" s="4" t="s">
        <v>19</v>
      </c>
    </row>
    <row r="58" spans="3:7" x14ac:dyDescent="0.3">
      <c r="D58" t="s">
        <v>20</v>
      </c>
    </row>
    <row r="59" spans="3:7" x14ac:dyDescent="0.3">
      <c r="D59" t="s">
        <v>21</v>
      </c>
    </row>
    <row r="60" spans="3:7" x14ac:dyDescent="0.3">
      <c r="D60" t="s">
        <v>22</v>
      </c>
    </row>
    <row r="61" spans="3:7" x14ac:dyDescent="0.3">
      <c r="D61" t="s">
        <v>23</v>
      </c>
    </row>
    <row r="63" spans="3:7" x14ac:dyDescent="0.3">
      <c r="G63" s="5" t="s">
        <v>24</v>
      </c>
    </row>
    <row r="64" spans="3:7" ht="43.2" x14ac:dyDescent="0.3">
      <c r="G64" s="6" t="s">
        <v>25</v>
      </c>
    </row>
    <row r="65" spans="3:7" x14ac:dyDescent="0.3">
      <c r="G65" s="5" t="s">
        <v>26</v>
      </c>
    </row>
    <row r="66" spans="3:7" x14ac:dyDescent="0.3">
      <c r="G66" s="7">
        <f>6.33</f>
        <v>6.33</v>
      </c>
    </row>
    <row r="67" spans="3:7" ht="187.2" x14ac:dyDescent="0.3">
      <c r="G67" s="8" t="s">
        <v>27</v>
      </c>
    </row>
    <row r="69" spans="3:7" x14ac:dyDescent="0.3">
      <c r="C69" s="4" t="s">
        <v>28</v>
      </c>
    </row>
    <row r="70" spans="3:7" ht="72" x14ac:dyDescent="0.3">
      <c r="D70" s="9" t="s">
        <v>29</v>
      </c>
    </row>
    <row r="73" spans="3:7" x14ac:dyDescent="0.3">
      <c r="C73" s="4" t="s">
        <v>30</v>
      </c>
    </row>
    <row r="74" spans="3:7" x14ac:dyDescent="0.3">
      <c r="C74" t="s">
        <v>31</v>
      </c>
      <c r="D74" t="s">
        <v>32</v>
      </c>
    </row>
    <row r="75" spans="3:7" x14ac:dyDescent="0.3">
      <c r="D75" t="s">
        <v>33</v>
      </c>
    </row>
    <row r="76" spans="3:7" x14ac:dyDescent="0.3">
      <c r="D76" t="s">
        <v>34</v>
      </c>
    </row>
    <row r="77" spans="3:7" x14ac:dyDescent="0.3">
      <c r="D77" t="s">
        <v>35</v>
      </c>
    </row>
    <row r="78" spans="3:7" x14ac:dyDescent="0.3">
      <c r="D78" s="5" t="s">
        <v>36</v>
      </c>
    </row>
    <row r="79" spans="3:7" x14ac:dyDescent="0.3">
      <c r="D79" s="5" t="s">
        <v>37</v>
      </c>
    </row>
    <row r="80" spans="3:7" x14ac:dyDescent="0.3">
      <c r="D80" s="5">
        <v>1.33</v>
      </c>
    </row>
    <row r="83" spans="1:5" x14ac:dyDescent="0.3">
      <c r="D83" t="s">
        <v>38</v>
      </c>
    </row>
    <row r="84" spans="1:5" x14ac:dyDescent="0.3">
      <c r="D84" t="s">
        <v>39</v>
      </c>
    </row>
    <row r="85" spans="1:5" x14ac:dyDescent="0.3">
      <c r="D85" t="s">
        <v>40</v>
      </c>
    </row>
    <row r="86" spans="1:5" x14ac:dyDescent="0.3">
      <c r="D86" t="s">
        <v>41</v>
      </c>
    </row>
    <row r="87" spans="1:5" x14ac:dyDescent="0.3">
      <c r="D87" s="4" t="s">
        <v>42</v>
      </c>
    </row>
    <row r="90" spans="1:5" x14ac:dyDescent="0.3">
      <c r="C90" s="4" t="s">
        <v>43</v>
      </c>
    </row>
    <row r="92" spans="1:5" x14ac:dyDescent="0.3">
      <c r="A92" t="s">
        <v>44</v>
      </c>
      <c r="B92" t="s">
        <v>45</v>
      </c>
      <c r="D92" t="s">
        <v>46</v>
      </c>
      <c r="E92">
        <f>AVERAGE(A93:A97)</f>
        <v>88.2</v>
      </c>
    </row>
    <row r="93" spans="1:5" x14ac:dyDescent="0.3">
      <c r="A93">
        <v>85</v>
      </c>
      <c r="B93">
        <v>78</v>
      </c>
      <c r="D93" t="s">
        <v>47</v>
      </c>
      <c r="E93">
        <f>AVERAGE(B93:B97)</f>
        <v>79</v>
      </c>
    </row>
    <row r="94" spans="1:5" x14ac:dyDescent="0.3">
      <c r="A94">
        <v>90</v>
      </c>
      <c r="B94">
        <v>75</v>
      </c>
    </row>
    <row r="95" spans="1:5" x14ac:dyDescent="0.3">
      <c r="A95">
        <v>88</v>
      </c>
      <c r="B95">
        <v>80</v>
      </c>
      <c r="D95" t="s">
        <v>48</v>
      </c>
      <c r="E95">
        <f>_xlfn.STDEV.S(A93:A97)</f>
        <v>2.8635642126552705</v>
      </c>
    </row>
    <row r="96" spans="1:5" x14ac:dyDescent="0.3">
      <c r="A96">
        <v>92</v>
      </c>
      <c r="B96">
        <v>83</v>
      </c>
      <c r="D96" t="s">
        <v>49</v>
      </c>
      <c r="E96">
        <v>3.16</v>
      </c>
    </row>
    <row r="97" spans="1:7" x14ac:dyDescent="0.3">
      <c r="A97">
        <v>86</v>
      </c>
      <c r="B97">
        <v>79</v>
      </c>
    </row>
    <row r="99" spans="1:7" x14ac:dyDescent="0.3">
      <c r="D99" t="s">
        <v>50</v>
      </c>
    </row>
    <row r="100" spans="1:7" x14ac:dyDescent="0.3">
      <c r="D100" t="s">
        <v>51</v>
      </c>
    </row>
    <row r="101" spans="1:7" x14ac:dyDescent="0.3">
      <c r="G101" s="5" t="s">
        <v>52</v>
      </c>
    </row>
    <row r="103" spans="1:7" x14ac:dyDescent="0.3">
      <c r="G103" s="5" t="s">
        <v>53</v>
      </c>
    </row>
    <row r="105" spans="1:7" x14ac:dyDescent="0.3">
      <c r="G105" t="s">
        <v>54</v>
      </c>
    </row>
    <row r="106" spans="1:7" x14ac:dyDescent="0.3">
      <c r="G106" t="s">
        <v>55</v>
      </c>
    </row>
    <row r="107" spans="1:7" x14ac:dyDescent="0.3">
      <c r="G107" t="s">
        <v>56</v>
      </c>
    </row>
    <row r="108" spans="1:7" x14ac:dyDescent="0.3">
      <c r="C108" s="4" t="s">
        <v>57</v>
      </c>
    </row>
    <row r="109" spans="1:7" x14ac:dyDescent="0.3">
      <c r="D109" t="s">
        <v>58</v>
      </c>
    </row>
    <row r="110" spans="1:7" x14ac:dyDescent="0.3">
      <c r="D110" t="s">
        <v>59</v>
      </c>
    </row>
    <row r="111" spans="1:7" x14ac:dyDescent="0.3">
      <c r="D111" t="s">
        <v>60</v>
      </c>
      <c r="G111" t="s">
        <v>61</v>
      </c>
    </row>
    <row r="112" spans="1:7" x14ac:dyDescent="0.3">
      <c r="G112" t="s">
        <v>62</v>
      </c>
    </row>
    <row r="113" spans="3:4" x14ac:dyDescent="0.3">
      <c r="C113" s="4" t="s">
        <v>63</v>
      </c>
    </row>
    <row r="114" spans="3:4" ht="28.8" x14ac:dyDescent="0.3">
      <c r="D114" s="6" t="s">
        <v>67</v>
      </c>
    </row>
    <row r="115" spans="3:4" x14ac:dyDescent="0.3">
      <c r="D115" t="s">
        <v>64</v>
      </c>
    </row>
    <row r="116" spans="3:4" x14ac:dyDescent="0.3">
      <c r="D116" t="s">
        <v>65</v>
      </c>
    </row>
    <row r="117" spans="3:4" x14ac:dyDescent="0.3">
      <c r="D117" t="s">
        <v>66</v>
      </c>
    </row>
    <row r="118" spans="3:4" x14ac:dyDescent="0.3">
      <c r="D118" s="4" t="s">
        <v>68</v>
      </c>
    </row>
    <row r="119" spans="3:4" x14ac:dyDescent="0.3">
      <c r="D119" s="4" t="s">
        <v>69</v>
      </c>
    </row>
  </sheetData>
  <mergeCells count="1">
    <mergeCell ref="D24:D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atetoj4</dc:creator>
  <cp:lastModifiedBy>atetoj4</cp:lastModifiedBy>
  <dcterms:created xsi:type="dcterms:W3CDTF">2025-03-05T05:26:00Z</dcterms:created>
  <dcterms:modified xsi:type="dcterms:W3CDTF">2025-03-05T11:07:07Z</dcterms:modified>
</cp:coreProperties>
</file>