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op Mentor\Practice exl file\"/>
    </mc:Choice>
  </mc:AlternateContent>
  <xr:revisionPtr revIDLastSave="0" documentId="13_ncr:1_{1AEC267D-2BC2-4A04-B8DD-D1D25AB86CC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1'!$C$2:$G$27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D49" i="1"/>
  <c r="H52" i="1"/>
  <c r="H49" i="1"/>
  <c r="H45" i="1"/>
  <c r="H48" i="1"/>
  <c r="H47" i="1"/>
  <c r="D44" i="1"/>
  <c r="H44" i="1"/>
  <c r="H43" i="1"/>
  <c r="H42" i="1"/>
  <c r="H37" i="1"/>
  <c r="H36" i="1"/>
  <c r="H30" i="1"/>
  <c r="H38" i="1"/>
  <c r="H33" i="1"/>
  <c r="H31" i="1"/>
  <c r="H32" i="1"/>
  <c r="H29" i="1"/>
  <c r="F37" i="1"/>
</calcChain>
</file>

<file path=xl/sharedStrings.xml><?xml version="1.0" encoding="utf-8"?>
<sst xmlns="http://schemas.openxmlformats.org/spreadsheetml/2006/main" count="833" uniqueCount="76">
  <si>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</si>
  <si>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</si>
  <si>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</si>
  <si>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</si>
  <si>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</si>
  <si>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</si>
  <si>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</si>
  <si>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</si>
  <si>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</si>
  <si>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</si>
  <si>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</si>
  <si>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</si>
  <si>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</si>
  <si>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</si>
  <si>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</si>
  <si>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</si>
  <si>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</si>
  <si>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</si>
  <si>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</si>
  <si>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</si>
  <si>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</si>
  <si>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</si>
  <si>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</si>
  <si>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</si>
  <si>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</si>
  <si>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</si>
  <si>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</si>
  <si>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</si>
  <si>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</si>
  <si>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</si>
  <si>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</si>
  <si>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</si>
  <si>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</si>
  <si>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</si>
  <si>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</si>
  <si>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</si>
  <si>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</si>
  <si>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</si>
  <si>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</si>
  <si>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</si>
  <si>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</si>
  <si>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</si>
  <si>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</si>
  <si>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</si>
  <si>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</si>
  <si>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</si>
  <si>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</si>
  <si>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</si>
  <si>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</si>
  <si>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</si>
  <si>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</si>
  <si>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</si>
  <si>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</si>
  <si>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</si>
  <si>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</si>
  <si>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</si>
  <si>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</si>
  <si>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</si>
  <si>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</si>
  <si>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</si>
  <si>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</si>
  <si>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</si>
  <si>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</si>
  <si>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</si>
  <si>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</si>
  <si>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</si>
  <si>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</si>
  <si>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</si>
  <si>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</si>
  <si>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</si>
  <si>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</si>
  <si>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</si>
  <si>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</si>
  <si>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Microwave</t>
  </si>
  <si>
    <t>Truck 3</t>
  </si>
  <si>
    <t>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</si>
</sst>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30" zoomScale="87" zoomScaleNormal="87" workbookViewId="0">
      <selection activeCell="H49" sqref="H49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6.42578125" bestFit="1" customWidth="1"/>
    <col min="8" max="8" width="10.28515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E29" s="14" t="s">
        <v>31</v>
      </c>
      <c r="G29" t="s">
        <v>18</v>
      </c>
      <c r="H29">
        <f>COUNTIF(G2:G25,"Boston")</f>
        <v>4</v>
      </c>
    </row>
    <row r="30" spans="1:8" ht="15.75" x14ac:dyDescent="0.25">
      <c r="E30" s="14" t="s">
        <v>32</v>
      </c>
      <c r="G30" t="s">
        <v>73</v>
      </c>
      <c r="H30">
        <f>COUNTIF($D$2:$D$25,G30)</f>
        <v>5</v>
      </c>
    </row>
    <row r="31" spans="1:8" ht="15.75" x14ac:dyDescent="0.25">
      <c r="E31" s="14" t="s">
        <v>33</v>
      </c>
      <c r="G31" t="s">
        <v>74</v>
      </c>
      <c r="H31">
        <f>COUNTIF(F2:F25,"truck 3")</f>
        <v>8</v>
      </c>
    </row>
    <row r="32" spans="1:8" ht="15.75" x14ac:dyDescent="0.25">
      <c r="E32" s="14" t="s">
        <v>34</v>
      </c>
      <c r="G32" t="s">
        <v>14</v>
      </c>
      <c r="H32">
        <f>COUNTIF(C2:C25,"Peter White")</f>
        <v>6</v>
      </c>
    </row>
    <row r="33" spans="4:8" ht="15.75" x14ac:dyDescent="0.25">
      <c r="E33" s="14" t="s">
        <v>26</v>
      </c>
      <c r="H33">
        <f>COUNTIF(E2:E25,"&lt;20")</f>
        <v>9</v>
      </c>
    </row>
    <row r="34" spans="4:8" ht="15.75" x14ac:dyDescent="0.25">
      <c r="E34" s="14"/>
    </row>
    <row r="35" spans="4:8" ht="15.75" x14ac:dyDescent="0.25">
      <c r="E35" s="14"/>
      <c r="F35" s="2"/>
    </row>
    <row r="36" spans="4:8" ht="15.75" x14ac:dyDescent="0.25">
      <c r="E36" s="14" t="s">
        <v>23</v>
      </c>
      <c r="G36" t="s">
        <v>10</v>
      </c>
      <c r="H36">
        <f>SUMIF($D$2:$D$25,G36,$E$2:$E$25)</f>
        <v>105</v>
      </c>
    </row>
    <row r="37" spans="4:8" ht="15.75" x14ac:dyDescent="0.25">
      <c r="E37" s="14" t="s">
        <v>24</v>
      </c>
      <c r="F37" t="str">
        <f ca="1">_xlfn.FORMULATEXT(H37)</f>
        <v>=SUMIF($D$2:$D$25,G37,$E$2:$E$25)</v>
      </c>
      <c r="G37" t="s">
        <v>9</v>
      </c>
      <c r="H37">
        <f>SUMIF($D$2:$D$25,G37,$E$2:$E$25)</f>
        <v>164</v>
      </c>
    </row>
    <row r="38" spans="4:8" ht="15.75" x14ac:dyDescent="0.25">
      <c r="E38" s="14" t="s">
        <v>30</v>
      </c>
      <c r="G38" t="s">
        <v>2</v>
      </c>
      <c r="H38">
        <f>SUMIF(F2:F25,"truck 4",(E2:E25))</f>
        <v>156</v>
      </c>
    </row>
    <row r="39" spans="4:8" ht="15.75" x14ac:dyDescent="0.25">
      <c r="E39" s="14" t="s">
        <v>40</v>
      </c>
      <c r="G39" t="s">
        <v>75</v>
      </c>
    </row>
    <row r="40" spans="4:8" ht="15.75" x14ac:dyDescent="0.25">
      <c r="E40" s="14"/>
    </row>
    <row r="41" spans="4:8" ht="15.75" x14ac:dyDescent="0.25">
      <c r="E41" s="14"/>
      <c r="F41" s="2"/>
    </row>
    <row r="42" spans="4:8" ht="15.75" x14ac:dyDescent="0.25">
      <c r="E42" s="14" t="s">
        <v>35</v>
      </c>
      <c r="H42">
        <f>COUNTIFS($D$2:$D$25,"microwave",$G$2:$G$25,"Boston")</f>
        <v>2</v>
      </c>
    </row>
    <row r="43" spans="4:8" ht="15.75" x14ac:dyDescent="0.25">
      <c r="E43" s="14" t="s">
        <v>36</v>
      </c>
      <c r="H43">
        <f>COUNTIFS($C$2:$C$25,"Peter White",$F$2:$F$25,"truck 1")</f>
        <v>2</v>
      </c>
    </row>
    <row r="44" spans="4:8" ht="15.75" x14ac:dyDescent="0.25">
      <c r="D44">
        <f>COUNTIF(B2:B25,"&gt;03-02-2013")</f>
        <v>17</v>
      </c>
      <c r="E44" s="14" t="s">
        <v>37</v>
      </c>
      <c r="G44" s="18">
        <v>41308</v>
      </c>
      <c r="H44">
        <f>COUNTIF($B$2:$B$25,"&gt;03-02-2013")</f>
        <v>17</v>
      </c>
    </row>
    <row r="45" spans="4:8" ht="15.75" x14ac:dyDescent="0.25">
      <c r="E45" s="14" t="s">
        <v>38</v>
      </c>
      <c r="H45">
        <f>COUNTIFS(B2:B25,"&gt;=03-02-2013",B2:B25,"&lt;07-02-2013")</f>
        <v>14</v>
      </c>
    </row>
    <row r="46" spans="4:8" ht="15.75" x14ac:dyDescent="0.25">
      <c r="E46" s="14"/>
      <c r="F46" s="2"/>
    </row>
    <row r="47" spans="4:8" ht="15.75" x14ac:dyDescent="0.25">
      <c r="E47" s="14" t="s">
        <v>27</v>
      </c>
      <c r="H47">
        <f>SUMIFS(E2:E25,D2:D25,"microwave",G2:G25,"NY")</f>
        <v>25</v>
      </c>
    </row>
    <row r="48" spans="4:8" ht="15.75" x14ac:dyDescent="0.25">
      <c r="E48" s="14" t="s">
        <v>29</v>
      </c>
      <c r="H48">
        <f>SUMIFS(E2:E25,G2:G25,"pittsburgh",F2:F25,"truck 1")</f>
        <v>75</v>
      </c>
    </row>
    <row r="49" spans="4:8" ht="15.75" x14ac:dyDescent="0.25">
      <c r="D49">
        <f>SUMIFS($E$2:$E$25,$B$2:$B$25,"&gt;=03-02-2013",$B$2:$B$25,"&lt;07-02-2013")</f>
        <v>309</v>
      </c>
      <c r="E49" s="14" t="s">
        <v>39</v>
      </c>
      <c r="H49">
        <f>SUMIFS(E2:E25,B2:B25,"&gt;=03-02-2013",B2:B25,"&lt;07-02-2013")</f>
        <v>309</v>
      </c>
    </row>
    <row r="50" spans="4:8" ht="15.75" x14ac:dyDescent="0.25">
      <c r="E50" s="14"/>
    </row>
    <row r="51" spans="4:8" ht="15.75" x14ac:dyDescent="0.25">
      <c r="E51" s="14"/>
    </row>
    <row r="52" spans="4:8" ht="15.75" x14ac:dyDescent="0.25">
      <c r="E52" s="14" t="s">
        <v>28</v>
      </c>
      <c r="H52">
        <f>SUMIF(G2:G25,"NY",E2:E25)+SUMIF(G2:G25,"Baltimore",E2:E25)+SUMIF(G2:G25,"Philadelphia",E2:E25)</f>
        <v>386</v>
      </c>
    </row>
  </sheetData>
  <autoFilter ref="C2:G27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J1" sqref="J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COUNTIFS($B$16:$B$241,A2,$D$16:$D$241,"credit card")</f>
        <v>29</v>
      </c>
      <c r="F2" s="1">
        <f>SUMIFS($E$16:$E$241,$B$16:$B$241,A2,$D$16:$D$241,"cash")</f>
        <v>414</v>
      </c>
    </row>
    <row r="3" spans="1:6" x14ac:dyDescent="0.25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COUNTIFS($B$16:$B$241,A3,$D$16:$D$241,"cash")</f>
        <v>31</v>
      </c>
      <c r="E3" s="1">
        <f t="shared" ref="E3:E5" si="3">COUNTIFS($B$16:$B$241,A3,$D$16:$D$241,"credit card")</f>
        <v>15</v>
      </c>
      <c r="F3" s="1">
        <f t="shared" ref="F3:F5" si="4">SUMIFS($E$16:$E$241,$B$16:$B$241,A3,$D$16:$D$241,"cash")</f>
        <v>1350</v>
      </c>
    </row>
    <row r="4" spans="1:6" x14ac:dyDescent="0.2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COUNTIFS($C$16:$C$241,$A9,$B$16:$B$241,"shaving")</f>
        <v>7</v>
      </c>
      <c r="E9" s="1">
        <f>COUNTIFS($C$16:$C$241,$A9,$B$16:$B$241,"kids")</f>
        <v>1</v>
      </c>
      <c r="F9" s="1">
        <f>SUMIFS($E$16:$E$241,$C$16:$C$241,A9,$A$16:$A$241,"&gt;09-05-2013",$A$16:$A$241,"&lt;21-05-2013")</f>
        <v>316</v>
      </c>
    </row>
    <row r="10" spans="1:6" x14ac:dyDescent="0.25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COUNTIFS($C$16:$C$241,$A10,$B$16:$B$241,"shaving")</f>
        <v>8</v>
      </c>
      <c r="E10" s="1">
        <f t="shared" ref="E10:E11" si="8">COUNTIFS($C$16:$C$241,$A10,$B$16:$B$241,"kids")</f>
        <v>1</v>
      </c>
      <c r="F10" s="1">
        <f t="shared" ref="F10:F11" si="9">SUMIFS($E$16:$E$241,$C$16:$C$241,A10,$A$16:$A$241,"&gt;09-05-2013",$A$16:$A$241,"&lt;21-05-2013")</f>
        <v>429</v>
      </c>
    </row>
    <row r="11" spans="1:6" x14ac:dyDescent="0.2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352</v>
      </c>
    </row>
    <row r="12" spans="1:6" x14ac:dyDescent="0.25">
      <c r="B12" s="13"/>
    </row>
    <row r="13" spans="1:6" x14ac:dyDescent="0.25">
      <c r="B13" s="13"/>
    </row>
    <row r="14" spans="1:6" x14ac:dyDescent="0.25">
      <c r="A14" s="21" t="s">
        <v>61</v>
      </c>
      <c r="B14" s="21"/>
      <c r="C14" s="21"/>
      <c r="D14" s="21"/>
      <c r="E14" s="21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</cp:lastModifiedBy>
  <dcterms:created xsi:type="dcterms:W3CDTF">2013-06-05T17:23:06Z</dcterms:created>
  <dcterms:modified xsi:type="dcterms:W3CDTF">2025-01-12T08:55:59Z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