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AYUSH KUMAR SINGH\Downloads\"/>
    </mc:Choice>
  </mc:AlternateContent>
  <xr:revisionPtr revIDLastSave="0" documentId="8_{459135B6-2FD7-48B9-8534-36C1EBCACC2C}" xr6:coauthVersionLast="47" xr6:coauthVersionMax="47" xr10:uidLastSave="{00000000-0000-0000-0000-000000000000}"/>
  <bookViews>
    <workbookView xWindow="-110" yWindow="-110" windowWidth="19420" windowHeight="11020" activeTab="2" xr2:uid="{23DCB93D-8F25-4E8E-AD4D-386B629FB7E1}"/>
  </bookViews>
  <sheets>
    <sheet name="DATA SET" sheetId="1" r:id="rId1"/>
    <sheet name="TABLES AND CHARTS" sheetId="6" r:id="rId2"/>
    <sheet name="DASHBOARD" sheetId="2" r:id="rId3"/>
  </sheets>
  <definedNames>
    <definedName name="Slicer_Month">#N/A</definedName>
    <definedName name="Slicer_Sales">#N/A</definedName>
    <definedName name="Slicer_Target_Sale">#N/A</definedName>
  </definedNames>
  <calcPr calcId="191029"/>
  <pivotCaches>
    <pivotCache cacheId="0" r:id="rId4"/>
    <pivotCache cacheId="1"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6" l="1"/>
  <c r="F16" i="6" a="1"/>
  <c r="F16" i="6" s="1"/>
  <c r="H5" i="6"/>
  <c r="H6" i="6"/>
  <c r="H7" i="6"/>
  <c r="H8" i="6"/>
  <c r="H9" i="6"/>
  <c r="H10" i="6"/>
  <c r="H11" i="6"/>
  <c r="H12" i="6"/>
  <c r="H4" i="6"/>
  <c r="G8" i="6"/>
  <c r="G9" i="6"/>
  <c r="G10" i="6"/>
  <c r="G11" i="6"/>
  <c r="G12" i="6"/>
  <c r="G7" i="6"/>
  <c r="G6" i="6"/>
  <c r="G5" i="6"/>
  <c r="G4" i="6"/>
  <c r="C18" i="6"/>
  <c r="C14" i="6"/>
  <c r="C10" i="6"/>
  <c r="C6" i="6"/>
  <c r="C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<sst xmlns="http://schemas.openxmlformats.org/spreadsheetml/2006/main" count="196" uniqueCount="54">
  <si>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</si>
  <si>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</si>
  <si>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</si>
  <si>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</si>
  <si>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</si>
  <si>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</si>
  <si>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</si>
  <si>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</si>
  <si>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</si>
  <si>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</si>
  <si>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</si>
  <si>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</si>
  <si>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</si>
  <si>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</si>
  <si>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</si>
  <si>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</si>
  <si>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</si>
  <si>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</si>
  <si>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</si>
  <si>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</si>
  <si>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 xml:space="preserve"> </t>
  </si>
  <si>
    <t>Row Labels</t>
  </si>
  <si>
    <t>Grand Total</t>
  </si>
  <si>
    <t>Column Labels</t>
  </si>
  <si>
    <t>Jan</t>
  </si>
  <si>
    <t>Feb</t>
  </si>
  <si>
    <t>Mar</t>
  </si>
  <si>
    <t>Apr</t>
  </si>
  <si>
    <t>May</t>
  </si>
  <si>
    <t>Jun</t>
  </si>
  <si>
    <t>Jul</t>
  </si>
  <si>
    <t>Aug</t>
  </si>
  <si>
    <t>Sep</t>
  </si>
  <si>
    <t>Sum of Profit</t>
  </si>
  <si>
    <t>Sum of Sales</t>
  </si>
  <si>
    <t xml:space="preserve">Total Customers </t>
  </si>
  <si>
    <t>Column1</t>
  </si>
  <si>
    <t>Column2</t>
  </si>
  <si>
    <t>Total</t>
  </si>
  <si>
    <t>Value</t>
  </si>
  <si>
    <t xml:space="preserve">Average rate of sales completion </t>
  </si>
  <si>
    <t>Averages</t>
  </si>
  <si>
    <t xml:space="preserve">Average of Profit completion </t>
  </si>
  <si>
    <t xml:space="preserve">Total </t>
  </si>
  <si>
    <t xml:space="preserve">Average of Total Customer </t>
  </si>
  <si>
    <t>Target Sale</t>
  </si>
  <si>
    <t>Sum of Total</t>
  </si>
  <si>
    <t>Average of sales</t>
  </si>
  <si>
    <t>Total Profit</t>
  </si>
  <si>
    <t>Average of Customers</t>
  </si>
  <si>
    <t>Conclusion - Here we can see that sum of profit is more than sum of sales.</t>
  </si>
  <si>
    <t>Conclusion - here we can see that in the month of september the sum of sales is the most</t>
  </si>
  <si>
    <t>Conclusion - here we can see that in the month of september the sum of sales is the least</t>
  </si>
  <si>
    <t>Conclusion - here we can see that the the sales is more than the target sales, hence we have completed all our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</si>
</sst>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 #,##0_-;_-* &quot;-&quot;??_-;_-@"/>
    <numFmt numFmtId="165" formatCode="&quot;₹&quot;\ #,##0.00"/>
  </numFmts>
  <fonts count="6" x14ac:knownFonts="1">
    <font>
      <sz val="11"/>
      <color theme="1"/>
      <name val="Calibri"/>
      <family val="2"/>
      <scheme val="minor"/>
    </font>
    <font>
      <sz val="12"/>
      <color theme="1"/>
      <name val="Calibri"/>
      <scheme val="minor"/>
    </font>
    <font>
      <sz val="12"/>
      <color theme="1"/>
      <name val="Calibri"/>
    </font>
    <font>
      <sz val="8"/>
      <name val="Calibri"/>
      <family val="2"/>
      <scheme val="minor"/>
    </font>
    <font>
      <sz val="20"/>
      <color theme="1"/>
      <name val="Calibri"/>
      <family val="2"/>
      <scheme val="minor"/>
    </font>
    <font>
      <sz val="24"/>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1" fillId="0" borderId="0" xfId="1"/>
    <xf numFmtId="17" fontId="2" fillId="0" borderId="0" xfId="1" applyNumberFormat="1" applyFont="1"/>
    <xf numFmtId="164" fontId="2" fillId="0" borderId="0" xfId="1" applyNumberFormat="1" applyFont="1"/>
    <xf numFmtId="9" fontId="2" fillId="0" borderId="0" xfId="1" applyNumberFormat="1" applyFont="1"/>
    <xf numFmtId="165" fontId="1" fillId="0" borderId="0" xfId="1" applyNumberFormat="1"/>
    <xf numFmtId="165" fontId="2" fillId="0" borderId="0" xfId="1" applyNumberFormat="1" applyFont="1"/>
    <xf numFmtId="165" fontId="0" fillId="0" borderId="0" xfId="0" applyNumberFormat="1"/>
    <xf numFmtId="0" fontId="0" fillId="2" borderId="0" xfId="0" applyFill="1"/>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0" fontId="4" fillId="2" borderId="0" xfId="0" applyFont="1" applyFill="1"/>
    <xf numFmtId="0" fontId="5" fillId="2" borderId="0" xfId="0" applyFont="1" applyFill="1"/>
  </cellXfs>
  <cellStyles count="2">
    <cellStyle name="Normal" xfId="0" builtinId="0"/>
    <cellStyle name="Normal 2" xfId="1" xr:uid="{5DBCEC3A-4281-47B7-B2FF-3C2DAA3BC2A9}"/>
  </cellStyles>
  <dxfs count="21">
    <dxf>
      <numFmt numFmtId="165" formatCode="&quot;₹&quot;\ #,##0.00"/>
    </dxf>
    <dxf>
      <numFmt numFmtId="2" formatCode="0.00"/>
    </dxf>
    <dxf>
      <numFmt numFmtId="2" formatCode="0.00"/>
    </dxf>
    <dxf>
      <numFmt numFmtId="14" formatCode="0.00%"/>
    </dxf>
    <dxf>
      <numFmt numFmtId="14" formatCode="0.00%"/>
    </dxf>
    <dxf>
      <numFmt numFmtId="2" formatCode="0.00"/>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none"/>
      </font>
      <numFmt numFmtId="165" formatCode="&quot;₹&quot;\ #,##0.00"/>
    </dxf>
    <dxf>
      <font>
        <b val="0"/>
        <i val="0"/>
        <strike val="0"/>
        <condense val="0"/>
        <extend val="0"/>
        <outline val="0"/>
        <shadow val="0"/>
        <u val="none"/>
        <vertAlign val="baseline"/>
        <sz val="12"/>
        <color theme="1"/>
        <name val="Calibri"/>
        <scheme val="minor"/>
      </font>
      <numFmt numFmtId="165" formatCode="&quot;₹&quot;\ #,##0.00"/>
    </dxf>
    <dxf>
      <font>
        <b val="0"/>
        <i val="0"/>
        <strike val="0"/>
        <condense val="0"/>
        <extend val="0"/>
        <outline val="0"/>
        <shadow val="0"/>
        <u val="none"/>
        <vertAlign val="baseline"/>
        <sz val="12"/>
        <color theme="1"/>
        <name val="Calibri"/>
        <scheme val="none"/>
      </font>
      <numFmt numFmtId="165" formatCode="&quot;₹&quot;\ #,##0.0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none"/>
      </font>
      <numFmt numFmtId="22" formatCode="mmm/yy"/>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minor"/>
      </font>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defaultTableStyle="TableStyleMedium2" defaultPivotStyle="PivotStyleLight16">
    <tableStyle name="Data-style" pivot="0" count="3" xr9:uid="{FEB91A07-CC21-4B90-B8C1-6DB5D3C8CB32}">
      <tableStyleElement type="headerRow" dxfId="2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 Dashboard Final1.xlsx]TABLES AND CHARTS!PivotTable4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AND CHARTS'!$N$7</c:f>
              <c:strCache>
                <c:ptCount val="1"/>
                <c:pt idx="0">
                  <c:v>Total</c:v>
                </c:pt>
              </c:strCache>
            </c:strRef>
          </c:tx>
          <c:spPr>
            <a:solidFill>
              <a:schemeClr val="accent1"/>
            </a:solidFill>
            <a:ln>
              <a:noFill/>
            </a:ln>
            <a:effectLst/>
          </c:spPr>
          <c:invertIfNegative val="0"/>
          <c:cat>
            <c:strRef>
              <c:f>'TABLES AND CHARTS'!$M$8:$M$11</c:f>
              <c:strCache>
                <c:ptCount val="3"/>
                <c:pt idx="0">
                  <c:v>Sum of Profit</c:v>
                </c:pt>
                <c:pt idx="1">
                  <c:v>Sum of Sales</c:v>
                </c:pt>
                <c:pt idx="2">
                  <c:v>Total Customers </c:v>
                </c:pt>
              </c:strCache>
            </c:strRef>
          </c:cat>
          <c:val>
            <c:numRef>
              <c:f>'TABLES AND CHARTS'!$N$8:$N$11</c:f>
              <c:numCache>
                <c:formatCode>General</c:formatCode>
                <c:ptCount val="3"/>
                <c:pt idx="0">
                  <c:v>891111</c:v>
                </c:pt>
                <c:pt idx="1">
                  <c:v>754940.69999999937</c:v>
                </c:pt>
                <c:pt idx="2">
                  <c:v>9360</c:v>
                </c:pt>
              </c:numCache>
            </c:numRef>
          </c:val>
          <c:extLst>
            <c:ext xmlns:c16="http://schemas.microsoft.com/office/drawing/2014/chart" uri="{C3380CC4-5D6E-409C-BE32-E72D297353CC}">
              <c16:uniqueId val="{00000000-E791-4E83-A49C-8D20CE559938}"/>
            </c:ext>
          </c:extLst>
        </c:ser>
        <c:dLbls>
          <c:showLegendKey val="0"/>
          <c:showVal val="0"/>
          <c:showCatName val="0"/>
          <c:showSerName val="0"/>
          <c:showPercent val="0"/>
          <c:showBubbleSize val="0"/>
        </c:dLbls>
        <c:gapWidth val="219"/>
        <c:overlap val="-27"/>
        <c:axId val="1535929472"/>
        <c:axId val="1526433952"/>
      </c:barChart>
      <c:catAx>
        <c:axId val="153592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433952"/>
        <c:crosses val="autoZero"/>
        <c:auto val="1"/>
        <c:lblAlgn val="ctr"/>
        <c:lblOffset val="100"/>
        <c:noMultiLvlLbl val="0"/>
      </c:catAx>
      <c:valAx>
        <c:axId val="152643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92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 Dashboard Final1.xlsx]TABLES AND CHARTS!PivotTable5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AND CHARTS'!$R$4:$R$5</c:f>
              <c:strCache>
                <c:ptCount val="1"/>
                <c:pt idx="0">
                  <c:v>₹ 10,000.00</c:v>
                </c:pt>
              </c:strCache>
            </c:strRef>
          </c:tx>
          <c:spPr>
            <a:solidFill>
              <a:schemeClr val="accent1"/>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CHARTS'!$R$6:$R$15</c:f>
              <c:numCache>
                <c:formatCode>General</c:formatCode>
                <c:ptCount val="9"/>
                <c:pt idx="7">
                  <c:v>69285.71428571429</c:v>
                </c:pt>
                <c:pt idx="8">
                  <c:v>72857.142857142855</c:v>
                </c:pt>
              </c:numCache>
            </c:numRef>
          </c:val>
          <c:extLst>
            <c:ext xmlns:c16="http://schemas.microsoft.com/office/drawing/2014/chart" uri="{C3380CC4-5D6E-409C-BE32-E72D297353CC}">
              <c16:uniqueId val="{00000000-74FE-4282-A4D2-8F7B5C82B63D}"/>
            </c:ext>
          </c:extLst>
        </c:ser>
        <c:ser>
          <c:idx val="1"/>
          <c:order val="1"/>
          <c:tx>
            <c:strRef>
              <c:f>'TABLES AND CHARTS'!$S$4:$S$5</c:f>
              <c:strCache>
                <c:ptCount val="1"/>
                <c:pt idx="0">
                  <c:v>₹ 11,428.57</c:v>
                </c:pt>
              </c:strCache>
            </c:strRef>
          </c:tx>
          <c:spPr>
            <a:solidFill>
              <a:schemeClr val="accent2"/>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CHARTS'!$S$6:$S$15</c:f>
              <c:numCache>
                <c:formatCode>General</c:formatCode>
                <c:ptCount val="9"/>
                <c:pt idx="6">
                  <c:v>65714.28571428571</c:v>
                </c:pt>
              </c:numCache>
            </c:numRef>
          </c:val>
          <c:extLst>
            <c:ext xmlns:c16="http://schemas.microsoft.com/office/drawing/2014/chart" uri="{C3380CC4-5D6E-409C-BE32-E72D297353CC}">
              <c16:uniqueId val="{00000012-74FE-4282-A4D2-8F7B5C82B63D}"/>
            </c:ext>
          </c:extLst>
        </c:ser>
        <c:ser>
          <c:idx val="2"/>
          <c:order val="2"/>
          <c:tx>
            <c:strRef>
              <c:f>'TABLES AND CHARTS'!$T$4:$T$5</c:f>
              <c:strCache>
                <c:ptCount val="1"/>
                <c:pt idx="0">
                  <c:v>₹ 12,857.14</c:v>
                </c:pt>
              </c:strCache>
            </c:strRef>
          </c:tx>
          <c:spPr>
            <a:solidFill>
              <a:schemeClr val="accent3"/>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CHARTS'!$T$6:$T$15</c:f>
              <c:numCache>
                <c:formatCode>General</c:formatCode>
                <c:ptCount val="9"/>
                <c:pt idx="5">
                  <c:v>62142.857142857138</c:v>
                </c:pt>
              </c:numCache>
            </c:numRef>
          </c:val>
          <c:extLst>
            <c:ext xmlns:c16="http://schemas.microsoft.com/office/drawing/2014/chart" uri="{C3380CC4-5D6E-409C-BE32-E72D297353CC}">
              <c16:uniqueId val="{00000013-74FE-4282-A4D2-8F7B5C82B63D}"/>
            </c:ext>
          </c:extLst>
        </c:ser>
        <c:ser>
          <c:idx val="3"/>
          <c:order val="3"/>
          <c:tx>
            <c:strRef>
              <c:f>'TABLES AND CHARTS'!$U$4:$U$5</c:f>
              <c:strCache>
                <c:ptCount val="1"/>
                <c:pt idx="0">
                  <c:v>₹ 14,285.71</c:v>
                </c:pt>
              </c:strCache>
            </c:strRef>
          </c:tx>
          <c:spPr>
            <a:solidFill>
              <a:schemeClr val="accent4"/>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CHARTS'!$U$6:$U$15</c:f>
              <c:numCache>
                <c:formatCode>General</c:formatCode>
                <c:ptCount val="9"/>
                <c:pt idx="4">
                  <c:v>58571.428571428565</c:v>
                </c:pt>
              </c:numCache>
            </c:numRef>
          </c:val>
          <c:extLst>
            <c:ext xmlns:c16="http://schemas.microsoft.com/office/drawing/2014/chart" uri="{C3380CC4-5D6E-409C-BE32-E72D297353CC}">
              <c16:uniqueId val="{00000014-74FE-4282-A4D2-8F7B5C82B63D}"/>
            </c:ext>
          </c:extLst>
        </c:ser>
        <c:ser>
          <c:idx val="4"/>
          <c:order val="4"/>
          <c:tx>
            <c:strRef>
              <c:f>'TABLES AND CHARTS'!$V$4:$V$5</c:f>
              <c:strCache>
                <c:ptCount val="1"/>
                <c:pt idx="0">
                  <c:v>₹ 15,714.29</c:v>
                </c:pt>
              </c:strCache>
            </c:strRef>
          </c:tx>
          <c:spPr>
            <a:solidFill>
              <a:schemeClr val="accent5"/>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CHARTS'!$V$6:$V$15</c:f>
              <c:numCache>
                <c:formatCode>General</c:formatCode>
                <c:ptCount val="9"/>
                <c:pt idx="3">
                  <c:v>54999.999999999993</c:v>
                </c:pt>
              </c:numCache>
            </c:numRef>
          </c:val>
          <c:extLst>
            <c:ext xmlns:c16="http://schemas.microsoft.com/office/drawing/2014/chart" uri="{C3380CC4-5D6E-409C-BE32-E72D297353CC}">
              <c16:uniqueId val="{00000015-74FE-4282-A4D2-8F7B5C82B63D}"/>
            </c:ext>
          </c:extLst>
        </c:ser>
        <c:ser>
          <c:idx val="5"/>
          <c:order val="5"/>
          <c:tx>
            <c:strRef>
              <c:f>'TABLES AND CHARTS'!$W$4:$W$5</c:f>
              <c:strCache>
                <c:ptCount val="1"/>
                <c:pt idx="0">
                  <c:v>₹ 17,142.86</c:v>
                </c:pt>
              </c:strCache>
            </c:strRef>
          </c:tx>
          <c:spPr>
            <a:solidFill>
              <a:schemeClr val="accent6"/>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CHARTS'!$W$6:$W$15</c:f>
              <c:numCache>
                <c:formatCode>General</c:formatCode>
                <c:ptCount val="9"/>
                <c:pt idx="2">
                  <c:v>60000</c:v>
                </c:pt>
              </c:numCache>
            </c:numRef>
          </c:val>
          <c:extLst>
            <c:ext xmlns:c16="http://schemas.microsoft.com/office/drawing/2014/chart" uri="{C3380CC4-5D6E-409C-BE32-E72D297353CC}">
              <c16:uniqueId val="{00000016-74FE-4282-A4D2-8F7B5C82B63D}"/>
            </c:ext>
          </c:extLst>
        </c:ser>
        <c:ser>
          <c:idx val="6"/>
          <c:order val="6"/>
          <c:tx>
            <c:strRef>
              <c:f>'TABLES AND CHARTS'!$X$4:$X$5</c:f>
              <c:strCache>
                <c:ptCount val="1"/>
                <c:pt idx="0">
                  <c:v>₹ 18,571.43</c:v>
                </c:pt>
              </c:strCache>
            </c:strRef>
          </c:tx>
          <c:spPr>
            <a:solidFill>
              <a:schemeClr val="accent1">
                <a:lumMod val="60000"/>
              </a:schemeClr>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CHARTS'!$X$6:$X$15</c:f>
              <c:numCache>
                <c:formatCode>General</c:formatCode>
                <c:ptCount val="9"/>
                <c:pt idx="1">
                  <c:v>45000</c:v>
                </c:pt>
              </c:numCache>
            </c:numRef>
          </c:val>
          <c:extLst>
            <c:ext xmlns:c16="http://schemas.microsoft.com/office/drawing/2014/chart" uri="{C3380CC4-5D6E-409C-BE32-E72D297353CC}">
              <c16:uniqueId val="{00000017-74FE-4282-A4D2-8F7B5C82B63D}"/>
            </c:ext>
          </c:extLst>
        </c:ser>
        <c:ser>
          <c:idx val="7"/>
          <c:order val="7"/>
          <c:tx>
            <c:strRef>
              <c:f>'TABLES AND CHARTS'!$Y$4:$Y$5</c:f>
              <c:strCache>
                <c:ptCount val="1"/>
                <c:pt idx="0">
                  <c:v>₹ 20,000.00</c:v>
                </c:pt>
              </c:strCache>
            </c:strRef>
          </c:tx>
          <c:spPr>
            <a:solidFill>
              <a:schemeClr val="accent2">
                <a:lumMod val="60000"/>
              </a:schemeClr>
            </a:solidFill>
            <a:ln>
              <a:noFill/>
            </a:ln>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CHARTS'!$Y$6:$Y$15</c:f>
              <c:numCache>
                <c:formatCode>General</c:formatCode>
                <c:ptCount val="9"/>
                <c:pt idx="0">
                  <c:v>30000</c:v>
                </c:pt>
              </c:numCache>
            </c:numRef>
          </c:val>
          <c:extLst>
            <c:ext xmlns:c16="http://schemas.microsoft.com/office/drawing/2014/chart" uri="{C3380CC4-5D6E-409C-BE32-E72D297353CC}">
              <c16:uniqueId val="{00000018-74FE-4282-A4D2-8F7B5C82B63D}"/>
            </c:ext>
          </c:extLst>
        </c:ser>
        <c:dLbls>
          <c:showLegendKey val="0"/>
          <c:showVal val="0"/>
          <c:showCatName val="0"/>
          <c:showSerName val="0"/>
          <c:showPercent val="0"/>
          <c:showBubbleSize val="0"/>
        </c:dLbls>
        <c:gapWidth val="219"/>
        <c:overlap val="-27"/>
        <c:axId val="1535930432"/>
        <c:axId val="812843168"/>
      </c:barChart>
      <c:catAx>
        <c:axId val="153593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843168"/>
        <c:crosses val="autoZero"/>
        <c:auto val="1"/>
        <c:lblAlgn val="ctr"/>
        <c:lblOffset val="100"/>
        <c:noMultiLvlLbl val="0"/>
      </c:catAx>
      <c:valAx>
        <c:axId val="81284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93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tx>
            <c:strRef>
              <c:f>'TABLES AND CHARTS'!$B$3</c:f>
              <c:strCache>
                <c:ptCount val="1"/>
                <c:pt idx="0">
                  <c:v>Column2</c:v>
                </c:pt>
              </c:strCache>
            </c:strRef>
          </c:tx>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'TABLES AND CHARTS'!$A$4:$A$6</c:f>
              <c:strCache>
                <c:ptCount val="1"/>
                <c:pt idx="0">
                  <c:v>Sum of Sales</c:v>
                </c:pt>
              </c:strCache>
            </c:strRef>
          </c:cat>
          <c:val>
            <c:numRef>
              <c:f>'TABLES AND CHARTS'!$B$4:$B$6</c:f>
            </c:numRef>
          </c:val>
          <c:extLst>
            <c:ext xmlns:c16="http://schemas.microsoft.com/office/drawing/2014/chart" uri="{C3380CC4-5D6E-409C-BE32-E72D297353CC}">
              <c16:uniqueId val="{00000000-A101-4B9E-B4C6-92A159E12701}"/>
            </c:ext>
          </c:extLst>
        </c:ser>
        <c:ser>
          <c:idx val="1"/>
          <c:order val="1"/>
          <c:tx>
            <c:strRef>
              <c:f>'TABLES AND CHARTS'!$C$3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46E-4327-83F6-F44346E5A58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'TABLES AND CHARTS'!$A$4:$A$6</c:f>
              <c:strCache>
                <c:ptCount val="1"/>
                <c:pt idx="0">
                  <c:v>Sum of Sales</c:v>
                </c:pt>
              </c:strCache>
            </c:strRef>
          </c:cat>
          <c:val>
            <c:numRef>
              <c:f>'TABLES AND CHARTS'!$C$4:$C$6</c:f>
              <c:numCache>
                <c:formatCode>0.00</c:formatCode>
                <c:ptCount val="1"/>
                <c:pt idx="0">
                  <c:v>0</c:v>
                </c:pt>
              </c:numCache>
            </c:numRef>
          </c:val>
          <c:extLst>
            <c:ext xmlns:c16="http://schemas.microsoft.com/office/drawing/2014/chart" uri="{C3380CC4-5D6E-409C-BE32-E72D297353CC}">
              <c16:uniqueId val="{00000001-A101-4B9E-B4C6-92A159E1270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ofPieChart>
        <c:ofPieType val="bar"/>
        <c:varyColors val="1"/>
        <c:ser>
          <c:idx val="0"/>
          <c:order val="0"/>
          <c:tx>
            <c:strRef>
              <c:f>'TABLES AND CHARTS'!$B$9</c:f>
              <c:strCache>
                <c:ptCount val="1"/>
                <c:pt idx="0">
                  <c:v>Column2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A2-4A12-A91A-7A4E61F1C944}"/>
              </c:ext>
            </c:extLst>
          </c:dPt>
          <c:val>
            <c:numRef>
              <c:f>'TABLES AND CHARTS'!$B$10</c:f>
            </c:numRef>
          </c:val>
          <c:extLst>
            <c:ext xmlns:c15="http://schemas.microsoft.com/office/drawing/2012/chart" uri="{02D57815-91ED-43cb-92C2-25804820EDAC}">
              <c15:filteredCategoryTitle>
                <c15:cat>
                  <c:strRef>
                    <c:extLst>
                      <c:ext uri="{02D57815-91ED-43cb-92C2-25804820EDAC}">
                        <c15:formulaRef>
                          <c15:sqref>'TABLES AND CHARTS'!$A$10</c15:sqref>
                        </c15:formulaRef>
                      </c:ext>
                    </c:extLst>
                  </c:strRef>
                </c15:cat>
              </c15:filteredCategoryTitle>
            </c:ext>
            <c:ext xmlns:c16="http://schemas.microsoft.com/office/drawing/2014/chart" uri="{C3380CC4-5D6E-409C-BE32-E72D297353CC}">
              <c16:uniqueId val="{00000000-AB99-4F51-B19A-A0687EC5B928}"/>
            </c:ext>
          </c:extLst>
        </c:ser>
        <c:ser>
          <c:idx val="1"/>
          <c:order val="1"/>
          <c:tx>
            <c:strRef>
              <c:f>'TABLES AND CHARTS'!$C$9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E0A2-4A12-A91A-7A4E61F1C9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E0A2-4A12-A91A-7A4E61F1C944}"/>
              </c:ext>
            </c:extLst>
          </c:dPt>
          <c:val>
            <c:numRef>
              <c:f>'TABLES AND CHARTS'!$C$10</c:f>
            </c:numRef>
          </c:val>
          <c:extLst>
            <c:ext xmlns:c15="http://schemas.microsoft.com/office/drawing/2012/chart" uri="{02D57815-91ED-43cb-92C2-25804820EDAC}">
              <c15:filteredCategoryTitle>
                <c15:cat>
                  <c:strRef>
                    <c:extLst>
                      <c:ext uri="{02D57815-91ED-43cb-92C2-25804820EDAC}">
                        <c15:formulaRef>
                          <c15:sqref>'TABLES AND CHARTS'!$A$10</c15:sqref>
                        </c15:formulaRef>
                      </c:ext>
                    </c:extLst>
                  </c:strRef>
                </c15:cat>
              </c15:filteredCategoryTitle>
            </c:ext>
            <c:ext xmlns:c16="http://schemas.microsoft.com/office/drawing/2014/chart" uri="{C3380CC4-5D6E-409C-BE32-E72D297353CC}">
              <c16:uniqueId val="{00000001-AB99-4F51-B19A-A0687EC5B928}"/>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ofPieChart>
        <c:ofPieType val="pie"/>
        <c:varyColors val="1"/>
        <c:ser>
          <c:idx val="0"/>
          <c:order val="0"/>
          <c:tx>
            <c:strRef>
              <c:f>'TABLES AND CHARTS'!$B$17</c:f>
              <c:strCache>
                <c:ptCount val="1"/>
                <c:pt idx="0">
                  <c:v>Column1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6C-4A39-82A6-6229C1E913CA}"/>
              </c:ext>
            </c:extLst>
          </c:dPt>
          <c:cat>
            <c:strRef>
              <c:f>'TABLES AND CHARTS'!$A$18</c:f>
              <c:strCache>
                <c:ptCount val="1"/>
                <c:pt idx="0">
                  <c:v>Average of Total Customer </c:v>
                </c:pt>
              </c:strCache>
            </c:strRef>
          </c:cat>
          <c:val>
            <c:numRef>
              <c:f>'TABLES AND CHARTS'!$B$18</c:f>
            </c:numRef>
          </c:val>
          <c:extLst>
            <c:ext xmlns:c16="http://schemas.microsoft.com/office/drawing/2014/chart" uri="{C3380CC4-5D6E-409C-BE32-E72D297353CC}">
              <c16:uniqueId val="{00000000-A0BE-4BCB-92A5-A667B2D38F65}"/>
            </c:ext>
          </c:extLst>
        </c:ser>
        <c:ser>
          <c:idx val="1"/>
          <c:order val="1"/>
          <c:tx>
            <c:strRef>
              <c:f>'TABLES AND CHARTS'!$C$17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A6C-4A39-82A6-6229C1E913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4A6C-4A39-82A6-6229C1E913CA}"/>
              </c:ext>
            </c:extLst>
          </c:dPt>
          <c:cat>
            <c:strRef>
              <c:f>'TABLES AND CHARTS'!$A$18</c:f>
              <c:strCache>
                <c:ptCount val="1"/>
                <c:pt idx="0">
                  <c:v>Average of Total Customer </c:v>
                </c:pt>
              </c:strCache>
            </c:strRef>
          </c:cat>
          <c:val>
            <c:numRef>
              <c:f>'TABLES AND CHARTS'!$C$18</c:f>
              <c:numCache>
                <c:formatCode>0.00</c:formatCode>
                <c:ptCount val="1"/>
                <c:pt idx="0">
                  <c:v>148.57142857142858</c:v>
                </c:pt>
              </c:numCache>
            </c:numRef>
          </c:val>
          <c:extLst>
            <c:ext xmlns:c16="http://schemas.microsoft.com/office/drawing/2014/chart" uri="{C3380CC4-5D6E-409C-BE32-E72D297353CC}">
              <c16:uniqueId val="{00000001-A0BE-4BCB-92A5-A667B2D38F65}"/>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'TABLES AND CHARTS'!$G$3</c:f>
              <c:strCache>
                <c:ptCount val="1"/>
                <c:pt idx="0">
                  <c:v>Sales</c:v>
                </c:pt>
              </c:strCache>
            </c:strRef>
          </c:tx>
          <c:spPr>
            <a:ln w="28575" cap="rnd">
              <a:solidFill>
                <a:schemeClr val="accent1"/>
              </a:solidFill>
              <a:round/>
            </a:ln>
            <a:effectLst/>
          </c:spPr>
          <c:marker>
            <c:symbol val="none"/>
          </c:marker>
          <c:cat>
            <c:strRef>
              <c:f>'TABLES AND CHARTS'!$F$4:$F$12</c:f>
              <c:strCache>
                <c:ptCount val="1"/>
                <c:pt idx="0">
                  <c:v>Jan</c:v>
                </c:pt>
              </c:strCache>
            </c:strRef>
          </c:cat>
          <c:val>
            <c:numRef>
              <c:f>'TABLES AND CHARTS'!$G$4:$G$12</c:f>
              <c:numCache>
                <c:formatCode>0.00</c:formatCode>
                <c:ptCount val="1"/>
                <c:pt idx="0">
                  <c:v>30000</c:v>
                </c:pt>
              </c:numCache>
            </c:numRef>
          </c:val>
          <c:smooth val="0"/>
          <c:extLst>
            <c:ext xmlns:c16="http://schemas.microsoft.com/office/drawing/2014/chart" uri="{C3380CC4-5D6E-409C-BE32-E72D297353CC}">
              <c16:uniqueId val="{00000000-CB0A-40E6-BDFF-0897E917BD75}"/>
            </c:ext>
          </c:extLst>
        </c:ser>
        <c:ser>
          <c:idx val="1"/>
          <c:order val="1"/>
          <c:tx>
            <c:strRef>
              <c:f>'TABLES AND CHARTS'!$H$3</c:f>
              <c:strCache>
                <c:ptCount val="1"/>
                <c:pt idx="0">
                  <c:v>Target Sale</c:v>
                </c:pt>
              </c:strCache>
            </c:strRef>
          </c:tx>
          <c:spPr>
            <a:ln w="28575" cap="rnd">
              <a:solidFill>
                <a:schemeClr val="accent2"/>
              </a:solidFill>
              <a:round/>
            </a:ln>
            <a:effectLst/>
          </c:spPr>
          <c:marker>
            <c:symbol val="none"/>
          </c:marker>
          <c:cat>
            <c:strRef>
              <c:f>'TABLES AND CHARTS'!$F$4:$F$12</c:f>
              <c:strCache>
                <c:ptCount val="1"/>
                <c:pt idx="0">
                  <c:v>Jan</c:v>
                </c:pt>
              </c:strCache>
            </c:strRef>
          </c:cat>
          <c:val>
            <c:numRef>
              <c:f>'TABLES AND CHARTS'!$H$4:$H$12</c:f>
              <c:numCache>
                <c:formatCode>"₹"\ #,##0.00</c:formatCode>
                <c:ptCount val="1"/>
                <c:pt idx="0">
                  <c:v>20000.000000000004</c:v>
                </c:pt>
              </c:numCache>
            </c:numRef>
          </c:val>
          <c:smooth val="0"/>
          <c:extLst>
            <c:ext xmlns:c16="http://schemas.microsoft.com/office/drawing/2014/chart" uri="{C3380CC4-5D6E-409C-BE32-E72D297353CC}">
              <c16:uniqueId val="{00000001-CB0A-40E6-BDFF-0897E917BD75}"/>
            </c:ext>
          </c:extLst>
        </c:ser>
        <c:dLbls>
          <c:showLegendKey val="0"/>
          <c:showVal val="0"/>
          <c:showCatName val="0"/>
          <c:showSerName val="0"/>
          <c:showPercent val="0"/>
          <c:showBubbleSize val="0"/>
        </c:dLbls>
        <c:smooth val="0"/>
        <c:axId val="904561055"/>
        <c:axId val="927602191"/>
      </c:lineChart>
      <c:catAx>
        <c:axId val="90456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602191"/>
        <c:crosses val="autoZero"/>
        <c:auto val="1"/>
        <c:lblAlgn val="ctr"/>
        <c:lblOffset val="100"/>
        <c:noMultiLvlLbl val="0"/>
      </c:catAx>
      <c:valAx>
        <c:axId val="9276021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1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 Dashboard Final1.xlsx]TABLES AND CHARTS!PivotTable5</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727513373073549E-2"/>
          <c:y val="0.11204179733765937"/>
          <c:w val="0.74538637165559585"/>
          <c:h val="0.72249717525505652"/>
        </c:manualLayout>
      </c:layout>
      <c:barChart>
        <c:barDir val="col"/>
        <c:grouping val="clustered"/>
        <c:varyColors val="0"/>
        <c:ser>
          <c:idx val="0"/>
          <c:order val="0"/>
          <c:tx>
            <c:strRef>
              <c:f>'TABLES AND CHARTS'!$R$4:$R$5</c:f>
              <c:strCache>
                <c:ptCount val="1"/>
                <c:pt idx="0">
                  <c:v>₹ 10,000.00</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CHARTS'!$R$6:$R$15</c:f>
              <c:numCache>
                <c:formatCode>General</c:formatCode>
                <c:ptCount val="9"/>
                <c:pt idx="7">
                  <c:v>69285.71428571429</c:v>
                </c:pt>
                <c:pt idx="8">
                  <c:v>72857.142857142855</c:v>
                </c:pt>
              </c:numCache>
            </c:numRef>
          </c:val>
          <c:extLst>
            <c:ext xmlns:c16="http://schemas.microsoft.com/office/drawing/2014/chart" uri="{C3380CC4-5D6E-409C-BE32-E72D297353CC}">
              <c16:uniqueId val="{00000000-9287-4085-8764-D62D7C48FF66}"/>
            </c:ext>
          </c:extLst>
        </c:ser>
        <c:ser>
          <c:idx val="1"/>
          <c:order val="1"/>
          <c:tx>
            <c:strRef>
              <c:f>'TABLES AND CHARTS'!$S$4:$S$5</c:f>
              <c:strCache>
                <c:ptCount val="1"/>
                <c:pt idx="0">
                  <c:v>₹ 11,428.57</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CHARTS'!$S$6:$S$15</c:f>
              <c:numCache>
                <c:formatCode>General</c:formatCode>
                <c:ptCount val="9"/>
                <c:pt idx="6">
                  <c:v>65714.28571428571</c:v>
                </c:pt>
              </c:numCache>
            </c:numRef>
          </c:val>
          <c:extLst>
            <c:ext xmlns:c16="http://schemas.microsoft.com/office/drawing/2014/chart" uri="{C3380CC4-5D6E-409C-BE32-E72D297353CC}">
              <c16:uniqueId val="{00000001-9287-4085-8764-D62D7C48FF66}"/>
            </c:ext>
          </c:extLst>
        </c:ser>
        <c:ser>
          <c:idx val="2"/>
          <c:order val="2"/>
          <c:tx>
            <c:strRef>
              <c:f>'TABLES AND CHARTS'!$T$4:$T$5</c:f>
              <c:strCache>
                <c:ptCount val="1"/>
                <c:pt idx="0">
                  <c:v>₹ 12,857.14</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CHARTS'!$T$6:$T$15</c:f>
              <c:numCache>
                <c:formatCode>General</c:formatCode>
                <c:ptCount val="9"/>
                <c:pt idx="5">
                  <c:v>62142.857142857138</c:v>
                </c:pt>
              </c:numCache>
            </c:numRef>
          </c:val>
          <c:extLst>
            <c:ext xmlns:c16="http://schemas.microsoft.com/office/drawing/2014/chart" uri="{C3380CC4-5D6E-409C-BE32-E72D297353CC}">
              <c16:uniqueId val="{00000002-9287-4085-8764-D62D7C48FF66}"/>
            </c:ext>
          </c:extLst>
        </c:ser>
        <c:ser>
          <c:idx val="3"/>
          <c:order val="3"/>
          <c:tx>
            <c:strRef>
              <c:f>'TABLES AND CHARTS'!$U$4:$U$5</c:f>
              <c:strCache>
                <c:ptCount val="1"/>
                <c:pt idx="0">
                  <c:v>₹ 14,285.71</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CHARTS'!$U$6:$U$15</c:f>
              <c:numCache>
                <c:formatCode>General</c:formatCode>
                <c:ptCount val="9"/>
                <c:pt idx="4">
                  <c:v>58571.428571428565</c:v>
                </c:pt>
              </c:numCache>
            </c:numRef>
          </c:val>
          <c:extLst>
            <c:ext xmlns:c16="http://schemas.microsoft.com/office/drawing/2014/chart" uri="{C3380CC4-5D6E-409C-BE32-E72D297353CC}">
              <c16:uniqueId val="{00000003-9287-4085-8764-D62D7C48FF66}"/>
            </c:ext>
          </c:extLst>
        </c:ser>
        <c:ser>
          <c:idx val="4"/>
          <c:order val="4"/>
          <c:tx>
            <c:strRef>
              <c:f>'TABLES AND CHARTS'!$V$4:$V$5</c:f>
              <c:strCache>
                <c:ptCount val="1"/>
                <c:pt idx="0">
                  <c:v>₹ 15,714.29</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CHARTS'!$V$6:$V$15</c:f>
              <c:numCache>
                <c:formatCode>General</c:formatCode>
                <c:ptCount val="9"/>
                <c:pt idx="3">
                  <c:v>54999.999999999993</c:v>
                </c:pt>
              </c:numCache>
            </c:numRef>
          </c:val>
          <c:extLst>
            <c:ext xmlns:c16="http://schemas.microsoft.com/office/drawing/2014/chart" uri="{C3380CC4-5D6E-409C-BE32-E72D297353CC}">
              <c16:uniqueId val="{00000004-9287-4085-8764-D62D7C48FF66}"/>
            </c:ext>
          </c:extLst>
        </c:ser>
        <c:ser>
          <c:idx val="5"/>
          <c:order val="5"/>
          <c:tx>
            <c:strRef>
              <c:f>'TABLES AND CHARTS'!$W$4:$W$5</c:f>
              <c:strCache>
                <c:ptCount val="1"/>
                <c:pt idx="0">
                  <c:v>₹ 17,142.86</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CHARTS'!$W$6:$W$15</c:f>
              <c:numCache>
                <c:formatCode>General</c:formatCode>
                <c:ptCount val="9"/>
                <c:pt idx="2">
                  <c:v>60000</c:v>
                </c:pt>
              </c:numCache>
            </c:numRef>
          </c:val>
          <c:extLst>
            <c:ext xmlns:c16="http://schemas.microsoft.com/office/drawing/2014/chart" uri="{C3380CC4-5D6E-409C-BE32-E72D297353CC}">
              <c16:uniqueId val="{00000005-9287-4085-8764-D62D7C48FF66}"/>
            </c:ext>
          </c:extLst>
        </c:ser>
        <c:ser>
          <c:idx val="6"/>
          <c:order val="6"/>
          <c:tx>
            <c:strRef>
              <c:f>'TABLES AND CHARTS'!$X$4:$X$5</c:f>
              <c:strCache>
                <c:ptCount val="1"/>
                <c:pt idx="0">
                  <c:v>₹ 18,571.43</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CHARTS'!$X$6:$X$15</c:f>
              <c:numCache>
                <c:formatCode>General</c:formatCode>
                <c:ptCount val="9"/>
                <c:pt idx="1">
                  <c:v>45000</c:v>
                </c:pt>
              </c:numCache>
            </c:numRef>
          </c:val>
          <c:extLst>
            <c:ext xmlns:c16="http://schemas.microsoft.com/office/drawing/2014/chart" uri="{C3380CC4-5D6E-409C-BE32-E72D297353CC}">
              <c16:uniqueId val="{00000006-9287-4085-8764-D62D7C48FF66}"/>
            </c:ext>
          </c:extLst>
        </c:ser>
        <c:ser>
          <c:idx val="7"/>
          <c:order val="7"/>
          <c:tx>
            <c:strRef>
              <c:f>'TABLES AND CHARTS'!$Y$4:$Y$5</c:f>
              <c:strCache>
                <c:ptCount val="1"/>
                <c:pt idx="0">
                  <c:v>₹ 20,000.00</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'TABLES AND CHARTS'!$Q$6:$Q$15</c:f>
              <c:strCache>
                <c:ptCount val="9"/>
                <c:pt idx="0">
                  <c:v>Jan</c:v>
                </c:pt>
                <c:pt idx="1">
                  <c:v>Feb</c:v>
                </c:pt>
                <c:pt idx="2">
                  <c:v>Mar</c:v>
                </c:pt>
                <c:pt idx="3">
                  <c:v>Apr</c:v>
                </c:pt>
                <c:pt idx="4">
                  <c:v>May</c:v>
                </c:pt>
                <c:pt idx="5">
                  <c:v>Jun</c:v>
                </c:pt>
                <c:pt idx="6">
                  <c:v>Jul</c:v>
                </c:pt>
                <c:pt idx="7">
                  <c:v>Aug</c:v>
                </c:pt>
                <c:pt idx="8">
                  <c:v>Sep</c:v>
                </c:pt>
              </c:strCache>
            </c:strRef>
          </c:cat>
          <c:val>
            <c:numRef>
              <c:f>'TABLES AND CHARTS'!$Y$6:$Y$15</c:f>
              <c:numCache>
                <c:formatCode>General</c:formatCode>
                <c:ptCount val="9"/>
                <c:pt idx="0">
                  <c:v>30000</c:v>
                </c:pt>
              </c:numCache>
            </c:numRef>
          </c:val>
          <c:extLst>
            <c:ext xmlns:c16="http://schemas.microsoft.com/office/drawing/2014/chart" uri="{C3380CC4-5D6E-409C-BE32-E72D297353CC}">
              <c16:uniqueId val="{00000007-9287-4085-8764-D62D7C48FF66}"/>
            </c:ext>
          </c:extLst>
        </c:ser>
        <c:dLbls>
          <c:showLegendKey val="0"/>
          <c:showVal val="0"/>
          <c:showCatName val="0"/>
          <c:showSerName val="0"/>
          <c:showPercent val="0"/>
          <c:showBubbleSize val="0"/>
        </c:dLbls>
        <c:gapWidth val="315"/>
        <c:overlap val="-40"/>
        <c:axId val="1535930432"/>
        <c:axId val="812843168"/>
      </c:barChart>
      <c:catAx>
        <c:axId val="15359304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2843168"/>
        <c:crosses val="autoZero"/>
        <c:auto val="1"/>
        <c:lblAlgn val="ctr"/>
        <c:lblOffset val="100"/>
        <c:noMultiLvlLbl val="0"/>
      </c:catAx>
      <c:valAx>
        <c:axId val="8128431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3593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[Ayush Dashboard Final1.xlsx]TABLES AND CHARTS!PivotTable4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123649597214"/>
          <c:y val="0.29139292209919521"/>
          <c:w val="0.69491097735119212"/>
          <c:h val="0.48839379517693138"/>
        </c:manualLayout>
      </c:layout>
      <c:barChart>
        <c:barDir val="col"/>
        <c:grouping val="clustered"/>
        <c:varyColors val="0"/>
        <c:ser>
          <c:idx val="0"/>
          <c:order val="0"/>
          <c:tx>
            <c:strRef>
              <c:f>'TABLES AND CHARTS'!$N$7</c:f>
              <c:strCache>
                <c:ptCount val="1"/>
                <c:pt idx="0">
                  <c:v>Total</c:v>
                </c:pt>
              </c:strCache>
            </c:strRef>
          </c:tx>
          <c:spPr>
            <a:solidFill>
              <a:schemeClr val="accent1"/>
            </a:solidFill>
            <a:ln>
              <a:noFill/>
            </a:ln>
            <a:effectLst/>
          </c:spPr>
          <c:invertIfNegative val="0"/>
          <c:cat>
            <c:strRef>
              <c:f>'TABLES AND CHARTS'!$M$8:$M$11</c:f>
              <c:strCache>
                <c:ptCount val="3"/>
                <c:pt idx="0">
                  <c:v>Sum of Profit</c:v>
                </c:pt>
                <c:pt idx="1">
                  <c:v>Sum of Sales</c:v>
                </c:pt>
                <c:pt idx="2">
                  <c:v>Total Customers </c:v>
                </c:pt>
              </c:strCache>
            </c:strRef>
          </c:cat>
          <c:val>
            <c:numRef>
              <c:f>'TABLES AND CHARTS'!$N$8:$N$11</c:f>
              <c:numCache>
                <c:formatCode>General</c:formatCode>
                <c:ptCount val="3"/>
                <c:pt idx="0">
                  <c:v>891111</c:v>
                </c:pt>
                <c:pt idx="1">
                  <c:v>754940.69999999937</c:v>
                </c:pt>
                <c:pt idx="2">
                  <c:v>9360</c:v>
                </c:pt>
              </c:numCache>
            </c:numRef>
          </c:val>
          <c:extLst>
            <c:ext xmlns:c16="http://schemas.microsoft.com/office/drawing/2014/chart" uri="{C3380CC4-5D6E-409C-BE32-E72D297353CC}">
              <c16:uniqueId val="{00000000-5884-4C2D-8E0B-2C2B6F06CE69}"/>
            </c:ext>
          </c:extLst>
        </c:ser>
        <c:dLbls>
          <c:showLegendKey val="0"/>
          <c:showVal val="0"/>
          <c:showCatName val="0"/>
          <c:showSerName val="0"/>
          <c:showPercent val="0"/>
          <c:showBubbleSize val="0"/>
        </c:dLbls>
        <c:gapWidth val="219"/>
        <c:overlap val="-27"/>
        <c:axId val="1535929472"/>
        <c:axId val="1526433952"/>
      </c:barChart>
      <c:catAx>
        <c:axId val="153592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433952"/>
        <c:crosses val="autoZero"/>
        <c:auto val="1"/>
        <c:lblAlgn val="ctr"/>
        <c:lblOffset val="100"/>
        <c:noMultiLvlLbl val="0"/>
      </c:catAx>
      <c:valAx>
        <c:axId val="152643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92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598157044600385"/>
          <c:y val="0.13062476767858111"/>
          <c:w val="0.67774572002892064"/>
          <c:h val="0.94370312573724291"/>
        </c:manualLayout>
      </c:layout>
      <c:doughnutChart>
        <c:varyColors val="1"/>
        <c:ser>
          <c:idx val="0"/>
          <c:order val="0"/>
          <c:tx>
            <c:strRef>
              <c:f>'TABLES AND CHARTS'!$B$3</c:f>
              <c:strCache>
                <c:ptCount val="1"/>
                <c:pt idx="0">
                  <c:v>Column2</c:v>
                </c:pt>
              </c:strCache>
            </c:strRef>
          </c:tx>
          <c:cat>
            <c:strRef>
              <c:f>'TABLES AND CHARTS'!$A$4:$A$6</c:f>
              <c:strCache>
                <c:ptCount val="1"/>
                <c:pt idx="0">
                  <c:v>Sum of Sales</c:v>
                </c:pt>
              </c:strCache>
            </c:strRef>
          </c:cat>
          <c:val>
            <c:numRef>
              <c:f>'TABLES AND CHARTS'!$B$4:$B$6</c:f>
            </c:numRef>
          </c:val>
          <c:extLst>
            <c:ext xmlns:c16="http://schemas.microsoft.com/office/drawing/2014/chart" uri="{C3380CC4-5D6E-409C-BE32-E72D297353CC}">
              <c16:uniqueId val="{00000000-81FB-40AC-9770-AE015614A6EE}"/>
            </c:ext>
          </c:extLst>
        </c:ser>
        <c:ser>
          <c:idx val="1"/>
          <c:order val="1"/>
          <c:tx>
            <c:strRef>
              <c:f>'TABLES AND CHARTS'!$C$3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81FB-40AC-9770-AE015614A6EE}"/>
              </c:ext>
            </c:extLst>
          </c:dPt>
          <c:cat>
            <c:strRef>
              <c:f>'TABLES AND CHARTS'!$A$4:$A$6</c:f>
              <c:strCache>
                <c:ptCount val="1"/>
                <c:pt idx="0">
                  <c:v>Sum of Sales</c:v>
                </c:pt>
              </c:strCache>
            </c:strRef>
          </c:cat>
          <c:val>
            <c:numRef>
              <c:f>'TABLES AND CHARTS'!$C$4:$C$6</c:f>
              <c:numCache>
                <c:formatCode>0.00</c:formatCode>
                <c:ptCount val="1"/>
                <c:pt idx="0">
                  <c:v>0</c:v>
                </c:pt>
              </c:numCache>
            </c:numRef>
          </c:val>
          <c:extLst>
            <c:ext xmlns:c16="http://schemas.microsoft.com/office/drawing/2014/chart" uri="{C3380CC4-5D6E-409C-BE32-E72D297353CC}">
              <c16:uniqueId val="{00000007-81FB-40AC-9770-AE015614A6EE}"/>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ofPieChart>
        <c:ofPieType val="bar"/>
        <c:varyColors val="1"/>
        <c:ser>
          <c:idx val="0"/>
          <c:order val="0"/>
          <c:tx>
            <c:strRef>
              <c:f>'TABLES AND CHARTS'!$B$9</c:f>
              <c:strCache>
                <c:ptCount val="1"/>
                <c:pt idx="0">
                  <c:v>Column2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B7-41F7-9AEC-116730934ADD}"/>
              </c:ext>
            </c:extLst>
          </c:dPt>
          <c:val>
            <c:numRef>
              <c:f>'TABLES AND CHARTS'!$B$10</c:f>
            </c:numRef>
          </c:val>
          <c:extLst>
            <c:ext xmlns:c15="http://schemas.microsoft.com/office/drawing/2012/chart" uri="{02D57815-91ED-43cb-92C2-25804820EDAC}">
              <c15:filteredCategoryTitle>
                <c15:cat>
                  <c:strRef>
                    <c:extLst>
                      <c:ext uri="{02D57815-91ED-43cb-92C2-25804820EDAC}">
                        <c15:formulaRef>
                          <c15:sqref>'TABLES AND CHARTS'!$A$10</c15:sqref>
                        </c15:formulaRef>
                      </c:ext>
                    </c:extLst>
                  </c:strRef>
                </c15:cat>
              </c15:filteredCategoryTitle>
            </c:ext>
            <c:ext xmlns:c16="http://schemas.microsoft.com/office/drawing/2014/chart" uri="{C3380CC4-5D6E-409C-BE32-E72D297353CC}">
              <c16:uniqueId val="{00000002-8AB7-41F7-9AEC-116730934ADD}"/>
            </c:ext>
          </c:extLst>
        </c:ser>
        <c:ser>
          <c:idx val="1"/>
          <c:order val="1"/>
          <c:tx>
            <c:strRef>
              <c:f>'TABLES AND CHARTS'!$C$9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AB7-41F7-9AEC-116730934A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8AB7-41F7-9AEC-116730934ADD}"/>
              </c:ext>
            </c:extLst>
          </c:dPt>
          <c:val>
            <c:numRef>
              <c:f>'TABLES AND CHARTS'!$C$10</c:f>
            </c:numRef>
          </c:val>
          <c:extLst>
            <c:ext xmlns:c15="http://schemas.microsoft.com/office/drawing/2012/chart" uri="{02D57815-91ED-43cb-92C2-25804820EDAC}">
              <c15:filteredCategoryTitle>
                <c15:cat>
                  <c:strRef>
                    <c:extLst>
                      <c:ext uri="{02D57815-91ED-43cb-92C2-25804820EDAC}">
                        <c15:formulaRef>
                          <c15:sqref>'TABLES AND CHARTS'!$A$10</c15:sqref>
                        </c15:formulaRef>
                      </c:ext>
                    </c:extLst>
                  </c:strRef>
                </c15:cat>
              </c15:filteredCategoryTitle>
            </c:ext>
            <c:ext xmlns:c16="http://schemas.microsoft.com/office/drawing/2014/chart" uri="{C3380CC4-5D6E-409C-BE32-E72D297353CC}">
              <c16:uniqueId val="{00000007-8AB7-41F7-9AEC-116730934ADD}"/>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786527491265675"/>
          <c:y val="6.3593856761983023E-2"/>
          <c:w val="0.81213472508734319"/>
          <c:h val="0.7366928089053244"/>
        </c:manualLayout>
      </c:layout>
      <c:ofPieChart>
        <c:ofPieType val="pie"/>
        <c:varyColors val="1"/>
        <c:ser>
          <c:idx val="0"/>
          <c:order val="0"/>
          <c:tx>
            <c:strRef>
              <c:f>'TABLES AND CHARTS'!$B$17</c:f>
              <c:strCache>
                <c:ptCount val="1"/>
                <c:pt idx="0">
                  <c:v>Column1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A8-4C66-855B-0DA54AB74CFE}"/>
              </c:ext>
            </c:extLst>
          </c:dPt>
          <c:cat>
            <c:strRef>
              <c:f>'TABLES AND CHARTS'!$A$18</c:f>
              <c:strCache>
                <c:ptCount val="1"/>
                <c:pt idx="0">
                  <c:v>Average of Total Customer </c:v>
                </c:pt>
              </c:strCache>
            </c:strRef>
          </c:cat>
          <c:val>
            <c:numRef>
              <c:f>'TABLES AND CHARTS'!$B$18</c:f>
            </c:numRef>
          </c:val>
          <c:extLst>
            <c:ext xmlns:c16="http://schemas.microsoft.com/office/drawing/2014/chart" uri="{C3380CC4-5D6E-409C-BE32-E72D297353CC}">
              <c16:uniqueId val="{00000002-E1A8-4C66-855B-0DA54AB74CFE}"/>
            </c:ext>
          </c:extLst>
        </c:ser>
        <c:ser>
          <c:idx val="1"/>
          <c:order val="1"/>
          <c:tx>
            <c:strRef>
              <c:f>'TABLES AND CHARTS'!$C$17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1A8-4C66-855B-0DA54AB74C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E1A8-4C66-855B-0DA54AB74CFE}"/>
              </c:ext>
            </c:extLst>
          </c:dPt>
          <c:cat>
            <c:strRef>
              <c:f>'TABLES AND CHARTS'!$A$18</c:f>
              <c:strCache>
                <c:ptCount val="1"/>
                <c:pt idx="0">
                  <c:v>Average of Total Customer </c:v>
                </c:pt>
              </c:strCache>
            </c:strRef>
          </c:cat>
          <c:val>
            <c:numRef>
              <c:f>'TABLES AND CHARTS'!$C$18</c:f>
              <c:numCache>
                <c:formatCode>0.00</c:formatCode>
                <c:ptCount val="1"/>
                <c:pt idx="0">
                  <c:v>148.57142857142858</c:v>
                </c:pt>
              </c:numCache>
            </c:numRef>
          </c:val>
          <c:extLst>
            <c:ext xmlns:c16="http://schemas.microsoft.com/office/drawing/2014/chart" uri="{C3380CC4-5D6E-409C-BE32-E72D297353CC}">
              <c16:uniqueId val="{00000007-E1A8-4C66-855B-0DA54AB74CFE}"/>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'TABLES AND CHARTS'!$G$3</c:f>
              <c:strCache>
                <c:ptCount val="1"/>
                <c:pt idx="0">
                  <c:v>Sales</c:v>
                </c:pt>
              </c:strCache>
            </c:strRef>
          </c:tx>
          <c:spPr>
            <a:ln w="28575" cap="rnd">
              <a:solidFill>
                <a:schemeClr val="accent1"/>
              </a:solidFill>
              <a:round/>
            </a:ln>
            <a:effectLst/>
          </c:spPr>
          <c:marker>
            <c:symbol val="none"/>
          </c:marker>
          <c:cat>
            <c:strRef>
              <c:f>'TABLES AND CHARTS'!$F$4:$F$12</c:f>
              <c:strCache>
                <c:ptCount val="1"/>
                <c:pt idx="0">
                  <c:v>Jan</c:v>
                </c:pt>
              </c:strCache>
            </c:strRef>
          </c:cat>
          <c:val>
            <c:numRef>
              <c:f>'TABLES AND CHARTS'!$G$4:$G$12</c:f>
              <c:numCache>
                <c:formatCode>0.00</c:formatCode>
                <c:ptCount val="1"/>
                <c:pt idx="0">
                  <c:v>30000</c:v>
                </c:pt>
              </c:numCache>
            </c:numRef>
          </c:val>
          <c:smooth val="0"/>
          <c:extLst>
            <c:ext xmlns:c16="http://schemas.microsoft.com/office/drawing/2014/chart" uri="{C3380CC4-5D6E-409C-BE32-E72D297353CC}">
              <c16:uniqueId val="{00000000-B1A2-492A-8BA0-E275965E5C61}"/>
            </c:ext>
          </c:extLst>
        </c:ser>
        <c:ser>
          <c:idx val="1"/>
          <c:order val="1"/>
          <c:tx>
            <c:strRef>
              <c:f>'TABLES AND CHARTS'!$H$3</c:f>
              <c:strCache>
                <c:ptCount val="1"/>
                <c:pt idx="0">
                  <c:v>Target Sale</c:v>
                </c:pt>
              </c:strCache>
            </c:strRef>
          </c:tx>
          <c:spPr>
            <a:ln w="28575" cap="rnd">
              <a:solidFill>
                <a:schemeClr val="accent2"/>
              </a:solidFill>
              <a:round/>
            </a:ln>
            <a:effectLst/>
          </c:spPr>
          <c:marker>
            <c:symbol val="none"/>
          </c:marker>
          <c:cat>
            <c:strRef>
              <c:f>'TABLES AND CHARTS'!$F$4:$F$12</c:f>
              <c:strCache>
                <c:ptCount val="1"/>
                <c:pt idx="0">
                  <c:v>Jan</c:v>
                </c:pt>
              </c:strCache>
            </c:strRef>
          </c:cat>
          <c:val>
            <c:numRef>
              <c:f>'TABLES AND CHARTS'!$H$4:$H$12</c:f>
              <c:numCache>
                <c:formatCode>"₹"\ #,##0.00</c:formatCode>
                <c:ptCount val="1"/>
                <c:pt idx="0">
                  <c:v>20000.000000000004</c:v>
                </c:pt>
              </c:numCache>
            </c:numRef>
          </c:val>
          <c:smooth val="0"/>
          <c:extLst>
            <c:ext xmlns:c16="http://schemas.microsoft.com/office/drawing/2014/chart" uri="{C3380CC4-5D6E-409C-BE32-E72D297353CC}">
              <c16:uniqueId val="{00000001-B1A2-492A-8BA0-E275965E5C61}"/>
            </c:ext>
          </c:extLst>
        </c:ser>
        <c:dLbls>
          <c:showLegendKey val="0"/>
          <c:showVal val="0"/>
          <c:showCatName val="0"/>
          <c:showSerName val="0"/>
          <c:showPercent val="0"/>
          <c:showBubbleSize val="0"/>
        </c:dLbls>
        <c:smooth val="0"/>
        <c:axId val="904561055"/>
        <c:axId val="927602191"/>
      </c:lineChart>
      <c:catAx>
        <c:axId val="90456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602191"/>
        <c:crosses val="autoZero"/>
        <c:auto val="1"/>
        <c:lblAlgn val="ctr"/>
        <c:lblOffset val="100"/>
        <c:noMultiLvlLbl val="0"/>
      </c:catAx>
      <c:valAx>
        <c:axId val="9276021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1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image" Target="../media/image1.emf"/><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829879</xdr:colOff>
      <xdr:row>13</xdr:row>
      <xdr:rowOff>182821</xdr:rowOff>
    </xdr:from>
    <xdr:to>
      <xdr:col>14</xdr:col>
      <xdr:colOff>544619</xdr:colOff>
      <xdr:row>28</xdr:row>
      <xdr:rowOff>63729</xdr:rowOff>
    </xdr:to>
    <xdr:graphicFrame macro="">
      <xdr:nvGraphicFramePr>
        <xdr:cNvPr id="2" name="Chart 1">
          <a:extLst>
            <a:ext uri="{FF2B5EF4-FFF2-40B4-BE49-F238E27FC236}">
              <a16:creationId xmlns:a16="http://schemas.microsoft.com/office/drawing/2014/main" id="{46C7E9FA-C4A0-4098-700E-EC913E21B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87978</xdr:colOff>
      <xdr:row>15</xdr:row>
      <xdr:rowOff>152847</xdr:rowOff>
    </xdr:from>
    <xdr:to>
      <xdr:col>26</xdr:col>
      <xdr:colOff>10079</xdr:colOff>
      <xdr:row>31</xdr:row>
      <xdr:rowOff>40317</xdr:rowOff>
    </xdr:to>
    <xdr:graphicFrame macro="">
      <xdr:nvGraphicFramePr>
        <xdr:cNvPr id="3" name="Chart 2">
          <a:extLst>
            <a:ext uri="{FF2B5EF4-FFF2-40B4-BE49-F238E27FC236}">
              <a16:creationId xmlns:a16="http://schemas.microsoft.com/office/drawing/2014/main" id="{22E8C8AB-3C3E-26BF-66D5-F724AE0D7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112404</xdr:colOff>
      <xdr:row>21</xdr:row>
      <xdr:rowOff>10588</xdr:rowOff>
    </xdr:from>
    <xdr:to>
      <xdr:col>3</xdr:col>
      <xdr:colOff>164459</xdr:colOff>
      <xdr:row>31</xdr:row>
      <xdr:rowOff>155145</xdr:rowOff>
    </xdr:to>
    <xdr:graphicFrame macro="">
      <xdr:nvGraphicFramePr>
        <xdr:cNvPr id="4" name="Chart 3">
          <a:extLst>
            <a:ext uri="{FF2B5EF4-FFF2-40B4-BE49-F238E27FC236}">
              <a16:creationId xmlns:a16="http://schemas.microsoft.com/office/drawing/2014/main" id="{6EAF5654-3FF7-C832-55B1-E618B49D2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36763</xdr:colOff>
      <xdr:row>33</xdr:row>
      <xdr:rowOff>4233</xdr:rowOff>
    </xdr:from>
    <xdr:to>
      <xdr:col>3</xdr:col>
      <xdr:colOff>167105</xdr:colOff>
      <xdr:row>44</xdr:row>
      <xdr:rowOff>144825</xdr:rowOff>
    </xdr:to>
    <xdr:graphicFrame macro="">
      <xdr:nvGraphicFramePr>
        <xdr:cNvPr id="5" name="Chart 4">
          <a:extLst>
            <a:ext uri="{FF2B5EF4-FFF2-40B4-BE49-F238E27FC236}">
              <a16:creationId xmlns:a16="http://schemas.microsoft.com/office/drawing/2014/main" id="{43123F11-4F75-8B3F-B7F3-FCD51F321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45</xdr:row>
      <xdr:rowOff>171339</xdr:rowOff>
    </xdr:from>
    <xdr:to>
      <xdr:col>3</xdr:col>
      <xdr:colOff>119202</xdr:colOff>
      <xdr:row>56</xdr:row>
      <xdr:rowOff>167106</xdr:rowOff>
    </xdr:to>
    <xdr:graphicFrame macro="">
      <xdr:nvGraphicFramePr>
        <xdr:cNvPr id="6" name="Chart 5">
          <a:extLst>
            <a:ext uri="{FF2B5EF4-FFF2-40B4-BE49-F238E27FC236}">
              <a16:creationId xmlns:a16="http://schemas.microsoft.com/office/drawing/2014/main" id="{86428FEE-6078-7206-B1CD-C5FCC75A0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4</xdr:col>
      <xdr:colOff>18493</xdr:colOff>
      <xdr:row>44</xdr:row>
      <xdr:rowOff>6238</xdr:rowOff>
    </xdr:from>
    <xdr:to>
      <xdr:col>6</xdr:col>
      <xdr:colOff>521591</xdr:colOff>
      <xdr:row>57</xdr:row>
      <xdr:rowOff>68346</xdr:rowOff>
    </xdr:to>
    <mc:AlternateContent xmlns:mc="http://schemas.openxmlformats.org/markup-compatibility/2006" xmlns:sle15="http://schemas.microsoft.com/office/drawing/2012/slicer">
      <mc:Choice Requires="sle15">
        <xdr:graphicFrame macro="">
          <xdr:nvGraphicFramePr>
            <xdr:cNvPr id="7" name="Month">
              <a:extLst>
                <a:ext uri="{FF2B5EF4-FFF2-40B4-BE49-F238E27FC236}">
                  <a16:creationId xmlns:a16="http://schemas.microsoft.com/office/drawing/2014/main" id="{0F12C02E-A3DF-F8E8-2682-5795E47362A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694809" y="682413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82550</xdr:colOff>
      <xdr:row>43</xdr:row>
      <xdr:rowOff>170558</xdr:rowOff>
    </xdr:from>
    <xdr:to>
      <xdr:col>9</xdr:col>
      <xdr:colOff>463104</xdr:colOff>
      <xdr:row>57</xdr:row>
      <xdr:rowOff>43280</xdr:rowOff>
    </xdr:to>
    <mc:AlternateContent xmlns:mc="http://schemas.openxmlformats.org/markup-compatibility/2006" xmlns:sle15="http://schemas.microsoft.com/office/drawing/2012/slicer">
      <mc:Choice Requires="sle15">
        <xdr:graphicFrame macro="">
          <xdr:nvGraphicFramePr>
            <xdr:cNvPr id="8" name="Sales">
              <a:extLst>
                <a:ext uri="{FF2B5EF4-FFF2-40B4-BE49-F238E27FC236}">
                  <a16:creationId xmlns:a16="http://schemas.microsoft.com/office/drawing/2014/main" id="{88F6B78D-37B1-148B-76B1-7D62F519D960}"/>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5797550" y="679906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191169</xdr:colOff>
      <xdr:row>43</xdr:row>
      <xdr:rowOff>167773</xdr:rowOff>
    </xdr:from>
    <xdr:to>
      <xdr:col>12</xdr:col>
      <xdr:colOff>794530</xdr:colOff>
      <xdr:row>57</xdr:row>
      <xdr:rowOff>40495</xdr:rowOff>
    </xdr:to>
    <mc:AlternateContent xmlns:mc="http://schemas.openxmlformats.org/markup-compatibility/2006" xmlns:sle15="http://schemas.microsoft.com/office/drawing/2012/slicer">
      <mc:Choice Requires="sle15">
        <xdr:graphicFrame macro="">
          <xdr:nvGraphicFramePr>
            <xdr:cNvPr id="9" name="Target Sale">
              <a:extLst>
                <a:ext uri="{FF2B5EF4-FFF2-40B4-BE49-F238E27FC236}">
                  <a16:creationId xmlns:a16="http://schemas.microsoft.com/office/drawing/2014/main" id="{51E8B0E8-270A-DD6C-9511-D6F0AD45557B}"/>
                </a:ext>
              </a:extLst>
            </xdr:cNvPr>
            <xdr:cNvGraphicFramePr/>
          </xdr:nvGraphicFramePr>
          <xdr:xfrm>
            <a:off x="0" y="0"/>
            <a:ext cx="0" cy="0"/>
          </xdr:xfrm>
          <a:graphic>
            <a:graphicData uri="http://schemas.microsoft.com/office/drawing/2010/slicer">
              <sle:slicer xmlns:sle="http://schemas.microsoft.com/office/drawing/2010/slicer" name="Target Sale"/>
            </a:graphicData>
          </a:graphic>
        </xdr:graphicFrame>
      </mc:Choice>
      <mc:Fallback xmlns="">
        <xdr:sp macro="" textlink="">
          <xdr:nvSpPr>
            <xdr:cNvPr id="0" name=""/>
            <xdr:cNvSpPr>
              <a:spLocks noTextEdit="1"/>
            </xdr:cNvSpPr>
          </xdr:nvSpPr>
          <xdr:spPr>
            <a:xfrm>
              <a:off x="7967134" y="6796282"/>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15</xdr:col>
      <xdr:colOff>575677</xdr:colOff>
      <xdr:row>36</xdr:row>
      <xdr:rowOff>181087</xdr:rowOff>
    </xdr:from>
    <xdr:to>
      <xdr:col>21</xdr:col>
      <xdr:colOff>5013</xdr:colOff>
      <xdr:row>51</xdr:row>
      <xdr:rowOff>87675</xdr:rowOff>
    </xdr:to>
    <xdr:graphicFrame macro="">
      <xdr:nvGraphicFramePr>
        <xdr:cNvPr id="10" name="Chart 9">
          <a:extLst>
            <a:ext uri="{FF2B5EF4-FFF2-40B4-BE49-F238E27FC236}">
              <a16:creationId xmlns:a16="http://schemas.microsoft.com/office/drawing/2014/main" id="{7BBCBB57-FC63-E935-7C2D-2A067DC0D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143387</xdr:colOff>
      <xdr:row>0</xdr:row>
      <xdr:rowOff>170699</xdr:rowOff>
    </xdr:from>
    <xdr:to>
      <xdr:col>21</xdr:col>
      <xdr:colOff>133685</xdr:colOff>
      <xdr:row>6</xdr:row>
      <xdr:rowOff>116075</xdr:rowOff>
    </xdr:to>
    <xdr:sp macro="" textlink="">
      <xdr:nvSpPr>
        <xdr:cNvPr id="3" name="Rectangle: Rounded Corners 2">
          <a:extLst>
            <a:ext uri="{FF2B5EF4-FFF2-40B4-BE49-F238E27FC236}">
              <a16:creationId xmlns:a16="http://schemas.microsoft.com/office/drawing/2014/main" id="{61262949-60A1-02AC-C349-2E16CBA66CD1}"/>
            </a:ext>
          </a:extLst>
        </xdr:cNvPr>
        <xdr:cNvSpPr/>
      </xdr:nvSpPr>
      <xdr:spPr>
        <a:xfrm>
          <a:off x="143387" y="170699"/>
          <a:ext cx="12798916" cy="104827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800">
              <a:solidFill>
                <a:schemeClr val="tx1">
                  <a:lumMod val="95000"/>
                  <a:lumOff val="5000"/>
                </a:schemeClr>
              </a:solidFill>
            </a:rPr>
            <a:t>                                DASHBOARD</a:t>
          </a:r>
        </a:p>
      </xdr:txBody>
    </xdr:sp>
    <xdr:clientData/>
  </xdr:twoCellAnchor>
  <xdr:twoCellAnchor>
    <xdr:from>
      <xdr:col>0</xdr:col>
      <xdr:colOff>128203</xdr:colOff>
      <xdr:row>7</xdr:row>
      <xdr:rowOff>40968</xdr:rowOff>
    </xdr:from>
    <xdr:to>
      <xdr:col>2</xdr:col>
      <xdr:colOff>434474</xdr:colOff>
      <xdr:row>48</xdr:row>
      <xdr:rowOff>91908</xdr:rowOff>
    </xdr:to>
    <xdr:sp macro="" textlink="">
      <xdr:nvSpPr>
        <xdr:cNvPr id="4" name="Rectangle: Rounded Corners 3">
          <a:extLst>
            <a:ext uri="{FF2B5EF4-FFF2-40B4-BE49-F238E27FC236}">
              <a16:creationId xmlns:a16="http://schemas.microsoft.com/office/drawing/2014/main" id="{AB2842D6-9BBB-A0DE-6A76-F6205B423EF5}"/>
            </a:ext>
          </a:extLst>
        </xdr:cNvPr>
        <xdr:cNvSpPr/>
      </xdr:nvSpPr>
      <xdr:spPr>
        <a:xfrm>
          <a:off x="128203" y="1327679"/>
          <a:ext cx="1526139" cy="779626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tx1">
                  <a:lumMod val="95000"/>
                  <a:lumOff val="5000"/>
                </a:schemeClr>
              </a:solidFill>
            </a:rPr>
            <a:t>  SLICERS</a:t>
          </a:r>
          <a:r>
            <a:rPr lang="en-IN" sz="1100"/>
            <a:t>S</a:t>
          </a:r>
        </a:p>
      </xdr:txBody>
    </xdr:sp>
    <xdr:clientData/>
  </xdr:twoCellAnchor>
  <xdr:twoCellAnchor>
    <xdr:from>
      <xdr:col>2</xdr:col>
      <xdr:colOff>462881</xdr:colOff>
      <xdr:row>12</xdr:row>
      <xdr:rowOff>128254</xdr:rowOff>
    </xdr:from>
    <xdr:to>
      <xdr:col>21</xdr:col>
      <xdr:colOff>242303</xdr:colOff>
      <xdr:row>48</xdr:row>
      <xdr:rowOff>0</xdr:rowOff>
    </xdr:to>
    <xdr:sp macro="" textlink="">
      <xdr:nvSpPr>
        <xdr:cNvPr id="5" name="Rectangle: Rounded Corners 4">
          <a:extLst>
            <a:ext uri="{FF2B5EF4-FFF2-40B4-BE49-F238E27FC236}">
              <a16:creationId xmlns:a16="http://schemas.microsoft.com/office/drawing/2014/main" id="{02DA5639-06E5-E628-5E1F-A15A0EB29314}"/>
            </a:ext>
          </a:extLst>
        </xdr:cNvPr>
        <xdr:cNvSpPr/>
      </xdr:nvSpPr>
      <xdr:spPr>
        <a:xfrm>
          <a:off x="1682749" y="2542925"/>
          <a:ext cx="11368172" cy="648911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139532</xdr:colOff>
      <xdr:row>15</xdr:row>
      <xdr:rowOff>58486</xdr:rowOff>
    </xdr:from>
    <xdr:to>
      <xdr:col>12</xdr:col>
      <xdr:colOff>593223</xdr:colOff>
      <xdr:row>44</xdr:row>
      <xdr:rowOff>125328</xdr:rowOff>
    </xdr:to>
    <xdr:graphicFrame macro="">
      <xdr:nvGraphicFramePr>
        <xdr:cNvPr id="7" name="Chart 6">
          <a:extLst>
            <a:ext uri="{FF2B5EF4-FFF2-40B4-BE49-F238E27FC236}">
              <a16:creationId xmlns:a16="http://schemas.microsoft.com/office/drawing/2014/main" id="{AD310B59-823D-424B-9459-59D9DC8F2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0</xdr:colOff>
      <xdr:row>15</xdr:row>
      <xdr:rowOff>0</xdr:rowOff>
    </xdr:from>
    <xdr:to>
      <xdr:col>23</xdr:col>
      <xdr:colOff>6350</xdr:colOff>
      <xdr:row>16</xdr:row>
      <xdr:rowOff>6350</xdr:rowOff>
    </xdr:to>
    <xdr:pic>
      <xdr:nvPicPr>
        <xdr:cNvPr id="9" name="Picture 8">
          <a:extLst>
            <a:ext uri="{FF2B5EF4-FFF2-40B4-BE49-F238E27FC236}">
              <a16:creationId xmlns:a16="http://schemas.microsoft.com/office/drawing/2014/main" id="{5A16A52D-4004-AE22-0004-A134EDFC79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11200" y="2762250"/>
          <a:ext cx="6159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15</xdr:row>
      <xdr:rowOff>0</xdr:rowOff>
    </xdr:from>
    <xdr:to>
      <xdr:col>23</xdr:col>
      <xdr:colOff>6350</xdr:colOff>
      <xdr:row>16</xdr:row>
      <xdr:rowOff>6350</xdr:rowOff>
    </xdr:to>
    <xdr:pic>
      <xdr:nvPicPr>
        <xdr:cNvPr id="11" name="Picture 10">
          <a:extLst>
            <a:ext uri="{FF2B5EF4-FFF2-40B4-BE49-F238E27FC236}">
              <a16:creationId xmlns:a16="http://schemas.microsoft.com/office/drawing/2014/main" id="{E9BC8A74-831C-C1D4-BAAF-8FB52A9A66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18553" y="2757237"/>
          <a:ext cx="616284" cy="190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250658</xdr:colOff>
      <xdr:row>15</xdr:row>
      <xdr:rowOff>61411</xdr:rowOff>
    </xdr:from>
    <xdr:to>
      <xdr:col>20</xdr:col>
      <xdr:colOff>401052</xdr:colOff>
      <xdr:row>30</xdr:row>
      <xdr:rowOff>167105</xdr:rowOff>
    </xdr:to>
    <xdr:graphicFrame macro="">
      <xdr:nvGraphicFramePr>
        <xdr:cNvPr id="13" name="Chart 12">
          <a:extLst>
            <a:ext uri="{FF2B5EF4-FFF2-40B4-BE49-F238E27FC236}">
              <a16:creationId xmlns:a16="http://schemas.microsoft.com/office/drawing/2014/main" id="{220F9FE7-B51C-4254-959C-DB81A1BE1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392701</xdr:colOff>
      <xdr:row>7</xdr:row>
      <xdr:rowOff>83552</xdr:rowOff>
    </xdr:from>
    <xdr:to>
      <xdr:col>7</xdr:col>
      <xdr:colOff>192174</xdr:colOff>
      <xdr:row>12</xdr:row>
      <xdr:rowOff>33420</xdr:rowOff>
    </xdr:to>
    <xdr:graphicFrame macro="">
      <xdr:nvGraphicFramePr>
        <xdr:cNvPr id="16" name="Chart 15">
          <a:extLst>
            <a:ext uri="{FF2B5EF4-FFF2-40B4-BE49-F238E27FC236}">
              <a16:creationId xmlns:a16="http://schemas.microsoft.com/office/drawing/2014/main" id="{5406F4D2-73DA-45EC-B90D-8063EC995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334210</xdr:colOff>
      <xdr:row>7</xdr:row>
      <xdr:rowOff>91907</xdr:rowOff>
    </xdr:from>
    <xdr:to>
      <xdr:col>13</xdr:col>
      <xdr:colOff>484604</xdr:colOff>
      <xdr:row>12</xdr:row>
      <xdr:rowOff>50131</xdr:rowOff>
    </xdr:to>
    <xdr:graphicFrame macro="">
      <xdr:nvGraphicFramePr>
        <xdr:cNvPr id="22" name="Chart 21">
          <a:extLst>
            <a:ext uri="{FF2B5EF4-FFF2-40B4-BE49-F238E27FC236}">
              <a16:creationId xmlns:a16="http://schemas.microsoft.com/office/drawing/2014/main" id="{9F210072-4550-4662-9F28-30E3CAACF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451185</xdr:colOff>
      <xdr:row>7</xdr:row>
      <xdr:rowOff>8354</xdr:rowOff>
    </xdr:from>
    <xdr:to>
      <xdr:col>21</xdr:col>
      <xdr:colOff>108619</xdr:colOff>
      <xdr:row>11</xdr:row>
      <xdr:rowOff>183815</xdr:rowOff>
    </xdr:to>
    <xdr:graphicFrame macro="">
      <xdr:nvGraphicFramePr>
        <xdr:cNvPr id="24" name="Chart 23">
          <a:extLst>
            <a:ext uri="{FF2B5EF4-FFF2-40B4-BE49-F238E27FC236}">
              <a16:creationId xmlns:a16="http://schemas.microsoft.com/office/drawing/2014/main" id="{AD1FBA1C-F286-40F1-B46B-344CA41758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0</xdr:col>
      <xdr:colOff>128203</xdr:colOff>
      <xdr:row>9</xdr:row>
      <xdr:rowOff>163290</xdr:rowOff>
    </xdr:from>
    <xdr:to>
      <xdr:col>2</xdr:col>
      <xdr:colOff>393366</xdr:colOff>
      <xdr:row>21</xdr:row>
      <xdr:rowOff>147387</xdr:rowOff>
    </xdr:to>
    <mc:AlternateContent xmlns:mc="http://schemas.openxmlformats.org/markup-compatibility/2006" xmlns:sle15="http://schemas.microsoft.com/office/drawing/2012/slicer">
      <mc:Choice Requires="sle15">
        <xdr:graphicFrame macro="">
          <xdr:nvGraphicFramePr>
            <xdr:cNvPr id="8" name="Month 1">
              <a:extLst>
                <a:ext uri="{FF2B5EF4-FFF2-40B4-BE49-F238E27FC236}">
                  <a16:creationId xmlns:a16="http://schemas.microsoft.com/office/drawing/2014/main" id="{C2ABDB1A-2E35-4FD2-B571-C56F6B378BA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8203" y="1820640"/>
              <a:ext cx="1484363" cy="239876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136559</xdr:colOff>
      <xdr:row>22</xdr:row>
      <xdr:rowOff>12896</xdr:rowOff>
    </xdr:from>
    <xdr:to>
      <xdr:col>2</xdr:col>
      <xdr:colOff>418432</xdr:colOff>
      <xdr:row>35</xdr:row>
      <xdr:rowOff>92912</xdr:rowOff>
    </xdr:to>
    <mc:AlternateContent xmlns:mc="http://schemas.openxmlformats.org/markup-compatibility/2006" xmlns:sle15="http://schemas.microsoft.com/office/drawing/2012/slicer">
      <mc:Choice Requires="sle15">
        <xdr:graphicFrame macro="">
          <xdr:nvGraphicFramePr>
            <xdr:cNvPr id="10" name="Sales 1">
              <a:extLst>
                <a:ext uri="{FF2B5EF4-FFF2-40B4-BE49-F238E27FC236}">
                  <a16:creationId xmlns:a16="http://schemas.microsoft.com/office/drawing/2014/main" id="{260A286A-6963-46D7-9A5E-1689A769C8C6}"/>
                </a:ext>
              </a:extLst>
            </xdr:cNvPr>
            <xdr:cNvGraphicFramePr/>
          </xdr:nvGraphicFramePr>
          <xdr:xfrm>
            <a:off x="0" y="0"/>
            <a:ext cx="0" cy="0"/>
          </xdr:xfrm>
          <a:graphic>
            <a:graphicData uri="http://schemas.microsoft.com/office/drawing/2010/slicer">
              <sle:slicer xmlns:sle="http://schemas.microsoft.com/office/drawing/2010/slicer" name="Sales 1"/>
            </a:graphicData>
          </a:graphic>
        </xdr:graphicFrame>
      </mc:Choice>
      <mc:Fallback xmlns="">
        <xdr:sp macro="" textlink="">
          <xdr:nvSpPr>
            <xdr:cNvPr id="0" name=""/>
            <xdr:cNvSpPr>
              <a:spLocks noTextEdit="1"/>
            </xdr:cNvSpPr>
          </xdr:nvSpPr>
          <xdr:spPr>
            <a:xfrm>
              <a:off x="136559" y="4268733"/>
              <a:ext cx="1501073" cy="247396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178335</xdr:colOff>
      <xdr:row>35</xdr:row>
      <xdr:rowOff>125524</xdr:rowOff>
    </xdr:from>
    <xdr:to>
      <xdr:col>2</xdr:col>
      <xdr:colOff>401721</xdr:colOff>
      <xdr:row>47</xdr:row>
      <xdr:rowOff>72189</xdr:rowOff>
    </xdr:to>
    <mc:AlternateContent xmlns:mc="http://schemas.openxmlformats.org/markup-compatibility/2006" xmlns:sle15="http://schemas.microsoft.com/office/drawing/2012/slicer">
      <mc:Choice Requires="sle15">
        <xdr:graphicFrame macro="">
          <xdr:nvGraphicFramePr>
            <xdr:cNvPr id="12" name="Target Sale 1">
              <a:extLst>
                <a:ext uri="{FF2B5EF4-FFF2-40B4-BE49-F238E27FC236}">
                  <a16:creationId xmlns:a16="http://schemas.microsoft.com/office/drawing/2014/main" id="{A9215400-C4C2-44AB-8553-CC7E677A8E2D}"/>
                </a:ext>
              </a:extLst>
            </xdr:cNvPr>
            <xdr:cNvGraphicFramePr/>
          </xdr:nvGraphicFramePr>
          <xdr:xfrm>
            <a:off x="0" y="0"/>
            <a:ext cx="0" cy="0"/>
          </xdr:xfrm>
          <a:graphic>
            <a:graphicData uri="http://schemas.microsoft.com/office/drawing/2010/slicer">
              <sle:slicer xmlns:sle="http://schemas.microsoft.com/office/drawing/2010/slicer" name="Target Sale 1"/>
            </a:graphicData>
          </a:graphic>
        </xdr:graphicFrame>
      </mc:Choice>
      <mc:Fallback xmlns="">
        <xdr:sp macro="" textlink="">
          <xdr:nvSpPr>
            <xdr:cNvPr id="0" name=""/>
            <xdr:cNvSpPr>
              <a:spLocks noTextEdit="1"/>
            </xdr:cNvSpPr>
          </xdr:nvSpPr>
          <xdr:spPr>
            <a:xfrm>
              <a:off x="178335" y="6775311"/>
              <a:ext cx="1442586" cy="215646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262354</xdr:colOff>
      <xdr:row>31</xdr:row>
      <xdr:rowOff>53057</xdr:rowOff>
    </xdr:from>
    <xdr:to>
      <xdr:col>20</xdr:col>
      <xdr:colOff>434474</xdr:colOff>
      <xdr:row>45</xdr:row>
      <xdr:rowOff>25066</xdr:rowOff>
    </xdr:to>
    <xdr:graphicFrame macro="">
      <xdr:nvGraphicFramePr>
        <xdr:cNvPr id="15" name="Chart 14">
          <a:extLst>
            <a:ext uri="{FF2B5EF4-FFF2-40B4-BE49-F238E27FC236}">
              <a16:creationId xmlns:a16="http://schemas.microsoft.com/office/drawing/2014/main" id="{B3BA1668-6587-4E1B-9613-303BEC2BA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KUMAR SINGH" refreshedDate="45231.520987731485" createdVersion="8" refreshedVersion="8" minRefreshableVersion="3" recordCount="3" xr:uid="{580036B7-4BFB-40A6-A0F9-F9F7CDAC1FEE}">
  <cacheSource type="worksheet">
    <worksheetSource name="Table3"/>
  </cacheSource>
  <cacheFields count="3">
    <cacheField name="Value" numFmtId="0">
      <sharedItems count="3">
        <s v="Sum of Sales"/>
        <s v="Sum of Profit"/>
        <s v="Total Customers "/>
      </sharedItems>
    </cacheField>
    <cacheField name="Column2" numFmtId="0">
      <sharedItems containsNonDate="0" containsString="0" containsBlank="1" count="1">
        <m/>
      </sharedItems>
    </cacheField>
    <cacheField name="Total" numFmtId="2">
      <sharedItems containsSemiMixedTypes="0" containsString="0" containsNumber="1" minValue="9360" maxValue="89111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KUMAR SINGH" refreshedDate="45231.523000000001" createdVersion="8" refreshedVersion="8" minRefreshableVersion="3" recordCount="9" xr:uid="{4791719A-7C65-4661-B16C-33072B23DEB4}">
  <cacheSource type="worksheet">
    <worksheetSource name="Table7"/>
  </cacheSource>
  <cacheFields count="3">
    <cacheField name="Month" numFmtId="0">
      <sharedItems count="9">
        <s v="Jan"/>
        <s v="Feb"/>
        <s v="Mar"/>
        <s v="Apr"/>
        <s v="May"/>
        <s v="Jun"/>
        <s v="Jul"/>
        <s v="Aug"/>
        <s v="Sep"/>
      </sharedItems>
    </cacheField>
    <cacheField name="Sales" numFmtId="2">
      <sharedItems containsSemiMixedTypes="0" containsString="0" containsNumber="1" minValue="30000" maxValue="72857.142857142855" count="9">
        <n v="30000"/>
        <n v="45000"/>
        <n v="60000"/>
        <n v="54999.999999999993"/>
        <n v="58571.428571428565"/>
        <n v="62142.857142857138"/>
        <n v="65714.28571428571"/>
        <n v="69285.71428571429"/>
        <n v="72857.142857142855"/>
      </sharedItems>
    </cacheField>
    <cacheField name="Target Sale" numFmtId="165">
      <sharedItems containsSemiMixedTypes="0" containsString="0" containsNumber="1" minValue="10000.000000000002" maxValue="20000.000000000004" count="8">
        <n v="20000.000000000004"/>
        <n v="18571.428571428572"/>
        <n v="17142.857142857145"/>
        <n v="15714.285714285717"/>
        <n v="14285.71428571429"/>
        <n v="12857.142857142861"/>
        <n v="11428.571428571431"/>
        <n v="10000.00000000000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n v="754940.69999999937"/>
  </r>
  <r>
    <x v="1"/>
    <x v="0"/>
    <n v="891111"/>
  </r>
  <r>
    <x v="2"/>
    <x v="0"/>
    <n v="93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r>
  <r>
    <x v="1"/>
    <x v="1"/>
    <x v="1"/>
  </r>
  <r>
    <x v="2"/>
    <x v="2"/>
    <x v="2"/>
  </r>
  <r>
    <x v="3"/>
    <x v="3"/>
    <x v="3"/>
  </r>
  <r>
    <x v="4"/>
    <x v="4"/>
    <x v="4"/>
  </r>
  <r>
    <x v="5"/>
    <x v="5"/>
    <x v="5"/>
  </r>
  <r>
    <x v="6"/>
    <x v="6"/>
    <x v="6"/>
  </r>
  <r>
    <x v="7"/>
    <x v="7"/>
    <x v="7"/>
  </r>
  <r>
    <x v="8"/>
    <x v="8"/>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7A5EF2-B0ED-4945-980C-132E1E83C18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Q4:Z15" firstHeaderRow="1" firstDataRow="2" firstDataCol="1"/>
  <pivotFields count="3">
    <pivotField axis="axisRow" showAll="0">
      <items count="10">
        <item x="0"/>
        <item x="1"/>
        <item x="2"/>
        <item x="3"/>
        <item x="4"/>
        <item x="5"/>
        <item x="6"/>
        <item x="7"/>
        <item x="8"/>
        <item t="default"/>
      </items>
    </pivotField>
    <pivotField dataField="1" numFmtId="2" showAll="0">
      <items count="10">
        <item x="0"/>
        <item x="1"/>
        <item x="3"/>
        <item x="4"/>
        <item x="2"/>
        <item x="5"/>
        <item x="6"/>
        <item x="7"/>
        <item x="8"/>
        <item t="default"/>
      </items>
    </pivotField>
    <pivotField axis="axisCol" numFmtId="165" showAll="0">
      <items count="9">
        <item x="7"/>
        <item x="6"/>
        <item x="5"/>
        <item x="4"/>
        <item x="3"/>
        <item x="2"/>
        <item x="1"/>
        <item x="0"/>
        <item t="default"/>
      </items>
    </pivotField>
  </pivotFields>
  <rowFields count="1">
    <field x="0"/>
  </rowFields>
  <rowItems count="10">
    <i>
      <x/>
    </i>
    <i>
      <x v="1"/>
    </i>
    <i>
      <x v="2"/>
    </i>
    <i>
      <x v="3"/>
    </i>
    <i>
      <x v="4"/>
    </i>
    <i>
      <x v="5"/>
    </i>
    <i>
      <x v="6"/>
    </i>
    <i>
      <x v="7"/>
    </i>
    <i>
      <x v="8"/>
    </i>
    <i t="grand">
      <x/>
    </i>
  </rowItems>
  <colFields count="1">
    <field x="2"/>
  </colFields>
  <colItems count="9">
    <i>
      <x/>
    </i>
    <i>
      <x v="1"/>
    </i>
    <i>
      <x v="2"/>
    </i>
    <i>
      <x v="3"/>
    </i>
    <i>
      <x v="4"/>
    </i>
    <i>
      <x v="5"/>
    </i>
    <i>
      <x v="6"/>
    </i>
    <i>
      <x v="7"/>
    </i>
    <i t="grand">
      <x/>
    </i>
  </colItems>
  <dataFields count="1">
    <dataField name="Sum of Sales" fld="1" baseField="0" baseItem="0"/>
  </dataFields>
  <chartFormats count="25">
    <chartFormat chart="0" format="27" series="1">
      <pivotArea type="data" outline="0" fieldPosition="0">
        <references count="2">
          <reference field="4294967294" count="1" selected="0">
            <x v="0"/>
          </reference>
          <reference field="2" count="1" selected="0">
            <x v="0"/>
          </reference>
        </references>
      </pivotArea>
    </chartFormat>
    <chartFormat chart="0" format="28" series="1">
      <pivotArea type="data" outline="0" fieldPosition="0">
        <references count="2">
          <reference field="4294967294" count="1" selected="0">
            <x v="0"/>
          </reference>
          <reference field="2" count="1" selected="0">
            <x v="1"/>
          </reference>
        </references>
      </pivotArea>
    </chartFormat>
    <chartFormat chart="0" format="29" series="1">
      <pivotArea type="data" outline="0" fieldPosition="0">
        <references count="2">
          <reference field="4294967294" count="1" selected="0">
            <x v="0"/>
          </reference>
          <reference field="2" count="1" selected="0">
            <x v="2"/>
          </reference>
        </references>
      </pivotArea>
    </chartFormat>
    <chartFormat chart="0" format="30" series="1">
      <pivotArea type="data" outline="0" fieldPosition="0">
        <references count="2">
          <reference field="4294967294" count="1" selected="0">
            <x v="0"/>
          </reference>
          <reference field="2" count="1" selected="0">
            <x v="3"/>
          </reference>
        </references>
      </pivotArea>
    </chartFormat>
    <chartFormat chart="0" format="31" series="1">
      <pivotArea type="data" outline="0" fieldPosition="0">
        <references count="2">
          <reference field="4294967294" count="1" selected="0">
            <x v="0"/>
          </reference>
          <reference field="2" count="1" selected="0">
            <x v="4"/>
          </reference>
        </references>
      </pivotArea>
    </chartFormat>
    <chartFormat chart="0" format="32" series="1">
      <pivotArea type="data" outline="0" fieldPosition="0">
        <references count="2">
          <reference field="4294967294" count="1" selected="0">
            <x v="0"/>
          </reference>
          <reference field="2" count="1" selected="0">
            <x v="5"/>
          </reference>
        </references>
      </pivotArea>
    </chartFormat>
    <chartFormat chart="0" format="33" series="1">
      <pivotArea type="data" outline="0" fieldPosition="0">
        <references count="2">
          <reference field="4294967294" count="1" selected="0">
            <x v="0"/>
          </reference>
          <reference field="2" count="1" selected="0">
            <x v="6"/>
          </reference>
        </references>
      </pivotArea>
    </chartFormat>
    <chartFormat chart="0" format="34" series="1">
      <pivotArea type="data" outline="0" fieldPosition="0">
        <references count="2">
          <reference field="4294967294" count="1" selected="0">
            <x v="0"/>
          </reference>
          <reference field="2" count="1" selected="0">
            <x v="7"/>
          </reference>
        </references>
      </pivotArea>
    </chartFormat>
    <chartFormat chart="0" format="35" series="1">
      <pivotArea type="data" outline="0" fieldPosition="0">
        <references count="1">
          <reference field="4294967294" count="1" selected="0">
            <x v="0"/>
          </reference>
        </references>
      </pivotArea>
    </chartFormat>
    <chartFormat chart="0" format="36" series="1">
      <pivotArea type="data" outline="0" fieldPosition="0">
        <references count="2">
          <reference field="4294967294" count="1" selected="0">
            <x v="0"/>
          </reference>
          <reference field="0" count="1" selected="0">
            <x v="1"/>
          </reference>
        </references>
      </pivotArea>
    </chartFormat>
    <chartFormat chart="0" format="37" series="1">
      <pivotArea type="data" outline="0" fieldPosition="0">
        <references count="2">
          <reference field="4294967294" count="1" selected="0">
            <x v="0"/>
          </reference>
          <reference field="0" count="1" selected="0">
            <x v="2"/>
          </reference>
        </references>
      </pivotArea>
    </chartFormat>
    <chartFormat chart="0" format="38" series="1">
      <pivotArea type="data" outline="0" fieldPosition="0">
        <references count="2">
          <reference field="4294967294" count="1" selected="0">
            <x v="0"/>
          </reference>
          <reference field="0" count="1" selected="0">
            <x v="3"/>
          </reference>
        </references>
      </pivotArea>
    </chartFormat>
    <chartFormat chart="0" format="39" series="1">
      <pivotArea type="data" outline="0" fieldPosition="0">
        <references count="2">
          <reference field="4294967294" count="1" selected="0">
            <x v="0"/>
          </reference>
          <reference field="0" count="1" selected="0">
            <x v="4"/>
          </reference>
        </references>
      </pivotArea>
    </chartFormat>
    <chartFormat chart="0" format="40" series="1">
      <pivotArea type="data" outline="0" fieldPosition="0">
        <references count="2">
          <reference field="4294967294" count="1" selected="0">
            <x v="0"/>
          </reference>
          <reference field="0" count="1" selected="0">
            <x v="5"/>
          </reference>
        </references>
      </pivotArea>
    </chartFormat>
    <chartFormat chart="0" format="41" series="1">
      <pivotArea type="data" outline="0" fieldPosition="0">
        <references count="2">
          <reference field="4294967294" count="1" selected="0">
            <x v="0"/>
          </reference>
          <reference field="0" count="1" selected="0">
            <x v="6"/>
          </reference>
        </references>
      </pivotArea>
    </chartFormat>
    <chartFormat chart="0" format="42" series="1">
      <pivotArea type="data" outline="0" fieldPosition="0">
        <references count="2">
          <reference field="4294967294" count="1" selected="0">
            <x v="0"/>
          </reference>
          <reference field="0" count="1" selected="0">
            <x v="7"/>
          </reference>
        </references>
      </pivotArea>
    </chartFormat>
    <chartFormat chart="0" format="43" series="1">
      <pivotArea type="data" outline="0" fieldPosition="0">
        <references count="2">
          <reference field="4294967294" count="1" selected="0">
            <x v="0"/>
          </reference>
          <reference field="0" count="1" selected="0">
            <x v="8"/>
          </reference>
        </references>
      </pivotArea>
    </chartFormat>
    <chartFormat chart="3" format="52" series="1">
      <pivotArea type="data" outline="0" fieldPosition="0">
        <references count="2">
          <reference field="4294967294" count="1" selected="0">
            <x v="0"/>
          </reference>
          <reference field="2" count="1" selected="0">
            <x v="0"/>
          </reference>
        </references>
      </pivotArea>
    </chartFormat>
    <chartFormat chart="3" format="53" series="1">
      <pivotArea type="data" outline="0" fieldPosition="0">
        <references count="2">
          <reference field="4294967294" count="1" selected="0">
            <x v="0"/>
          </reference>
          <reference field="2" count="1" selected="0">
            <x v="1"/>
          </reference>
        </references>
      </pivotArea>
    </chartFormat>
    <chartFormat chart="3" format="54" series="1">
      <pivotArea type="data" outline="0" fieldPosition="0">
        <references count="2">
          <reference field="4294967294" count="1" selected="0">
            <x v="0"/>
          </reference>
          <reference field="2" count="1" selected="0">
            <x v="2"/>
          </reference>
        </references>
      </pivotArea>
    </chartFormat>
    <chartFormat chart="3" format="55" series="1">
      <pivotArea type="data" outline="0" fieldPosition="0">
        <references count="2">
          <reference field="4294967294" count="1" selected="0">
            <x v="0"/>
          </reference>
          <reference field="2" count="1" selected="0">
            <x v="3"/>
          </reference>
        </references>
      </pivotArea>
    </chartFormat>
    <chartFormat chart="3" format="56" series="1">
      <pivotArea type="data" outline="0" fieldPosition="0">
        <references count="2">
          <reference field="4294967294" count="1" selected="0">
            <x v="0"/>
          </reference>
          <reference field="2" count="1" selected="0">
            <x v="4"/>
          </reference>
        </references>
      </pivotArea>
    </chartFormat>
    <chartFormat chart="3" format="57" series="1">
      <pivotArea type="data" outline="0" fieldPosition="0">
        <references count="2">
          <reference field="4294967294" count="1" selected="0">
            <x v="0"/>
          </reference>
          <reference field="2" count="1" selected="0">
            <x v="5"/>
          </reference>
        </references>
      </pivotArea>
    </chartFormat>
    <chartFormat chart="3" format="58" series="1">
      <pivotArea type="data" outline="0" fieldPosition="0">
        <references count="2">
          <reference field="4294967294" count="1" selected="0">
            <x v="0"/>
          </reference>
          <reference field="2" count="1" selected="0">
            <x v="6"/>
          </reference>
        </references>
      </pivotArea>
    </chartFormat>
    <chartFormat chart="3" format="59"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494F1B-6DAE-418F-8AD8-981F09B0305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Value">
  <location ref="M7:N11" firstHeaderRow="1" firstDataRow="1" firstDataCol="1"/>
  <pivotFields count="3">
    <pivotField axis="axisRow" showAll="0">
      <items count="4">
        <item x="1"/>
        <item x="0"/>
        <item x="2"/>
        <item t="default"/>
      </items>
    </pivotField>
    <pivotField showAll="0">
      <items count="2">
        <item x="0"/>
        <item t="default"/>
      </items>
    </pivotField>
    <pivotField dataField="1" numFmtId="2" showAll="0"/>
  </pivotFields>
  <rowFields count="1">
    <field x="0"/>
  </rowFields>
  <rowItems count="4">
    <i>
      <x/>
    </i>
    <i>
      <x v="1"/>
    </i>
    <i>
      <x v="2"/>
    </i>
    <i t="grand">
      <x/>
    </i>
  </rowItems>
  <colItems count="1">
    <i/>
  </colItems>
  <dataFields count="1">
    <dataField name="Sum of Total" fld="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54481B9-6F3A-456F-ACB9-6AEF03489F89}" sourceName="Month">
  <extLst>
    <x:ext xmlns:x15="http://schemas.microsoft.com/office/spreadsheetml/2010/11/main" uri="{2F2917AC-EB37-4324-AD4E-5DD8C200BD13}">
      <x15:tableSlicerCache tableId="7"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27717357-3EC0-46B0-AC2F-A460DD80B7AC}" sourceName="Sales">
  <extLst>
    <x:ext xmlns:x15="http://schemas.microsoft.com/office/spreadsheetml/2010/11/main" uri="{2F2917AC-EB37-4324-AD4E-5DD8C200BD13}">
      <x15:tableSlicerCache tableId="7"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_Sale" xr10:uid="{23B0B66E-BC3A-4DC4-BC4D-07F96B13B22F}" sourceName="Target Sale">
  <extLst>
    <x:ext xmlns:x15="http://schemas.microsoft.com/office/spreadsheetml/2010/11/main" uri="{2F2917AC-EB37-4324-AD4E-5DD8C200BD13}">
      <x15:tableSlicerCache tableId="7"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84E66E7-B482-4CB9-A5C3-5ACD84063D01}" cache="Slicer_Month" caption="Month" rowHeight="241300"/>
  <slicer name="Sales" xr10:uid="{B626F4FC-9D21-4C14-9822-6756F0B5EC4A}" cache="Slicer_Sales" caption="Sales" rowHeight="241300"/>
  <slicer name="Target Sale" xr10:uid="{7AA9472A-A4E9-4D6E-BCEE-1E6C6D4B490E}" cache="Slicer_Target_Sale" caption="Target Sal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B832A005-32B8-422F-8C6E-C5620B62ACF9}" cache="Slicer_Month" caption="Month" rowHeight="241300"/>
  <slicer name="Sales 1" xr10:uid="{19F019B3-6C93-41B6-9E50-E883CF3CB3BA}" cache="Slicer_Sales" caption="Sales" rowHeight="241300"/>
  <slicer name="Target Sale 1" xr10:uid="{F92290D6-3C46-4B22-A221-6A1F43214D43}" cache="Slicer_Target_Sale" caption="Target Sa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F652A5-047C-4224-80E1-DAC28647511C}" name="Table1" displayName="Table1" ref="A1:J64" totalsRowShown="0" headerRowDxfId="17" dataDxfId="16" headerRowCellStyle="Normal 2" dataCellStyle="Normal 2">
  <autoFilter ref="A1:J64" xr:uid="{1BF652A5-047C-4224-80E1-DAC28647511C}"/>
  <tableColumns count="10">
    <tableColumn id="1" xr3:uid="{39DEE6FA-8ABD-4F43-A14C-DA605782861D}" name="Month" dataDxfId="15" dataCellStyle="Normal 2"/>
    <tableColumn id="2" xr3:uid="{FB408ABA-E097-48BD-8B5C-E14692EF1884}" name="Region" dataDxfId="14" dataCellStyle="Normal 2"/>
    <tableColumn id="3" xr3:uid="{5B39B5CF-C436-4E6C-A00A-453F65DDEE34}" name="Sales" dataDxfId="13" dataCellStyle="Normal 2"/>
    <tableColumn id="4" xr3:uid="{9CB24AF4-9374-47CA-A6E7-0BFE5E9CE8B9}" name="Profit" dataDxfId="12" dataCellStyle="Normal 2"/>
    <tableColumn id="5" xr3:uid="{A74B99B8-87CA-4A39-89A4-C6513A742540}" name="Target Sales" dataDxfId="11" dataCellStyle="Normal 2"/>
    <tableColumn id="6" xr3:uid="{72B24E56-F7CF-4230-8F1A-F0D311BFADD9}" name="Customers" dataDxfId="10" dataCellStyle="Normal 2"/>
    <tableColumn id="7" xr3:uid="{B4770EF3-4B5D-4167-8BCC-68BF1C7E9687}" name="Quarter" dataDxfId="9" dataCellStyle="Normal 2"/>
    <tableColumn id="8" xr3:uid="{D0A77FAB-4DFD-46EE-9DFF-886E16AE8B78}" name="Sales Completion Rate" dataDxfId="8" dataCellStyle="Normal 2"/>
    <tableColumn id="9" xr3:uid="{56623472-6211-467A-9354-905751D27AFB}" name="Profit Completion Rate" dataDxfId="7" dataCellStyle="Normal 2"/>
    <tableColumn id="10" xr3:uid="{B87682E6-60FE-4D5B-99F8-B1757425DA21}" name="Customer Completion Rate" dataDxfId="6"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5D6680-7F74-486B-86B1-1387B37C25FB}" name="Table3" displayName="Table3" ref="A3:C6" totalsRowShown="0">
  <autoFilter ref="A3:C6" xr:uid="{285D6680-7F74-486B-86B1-1387B37C25FB}"/>
  <tableColumns count="3">
    <tableColumn id="1" xr3:uid="{BE34889A-340B-48F9-856C-3E05A3A72D20}" name="Value"/>
    <tableColumn id="2" xr3:uid="{0DAE1B33-B4DD-451E-8552-773C6923094B}" name="Column2"/>
    <tableColumn id="3" xr3:uid="{209B1608-BD4A-4D9D-8C75-876DB25453B7}" name="Total"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8AAAB0-69B5-41BC-8296-5E9AD47CD5E0}" name="Table4" displayName="Table4" ref="A9:C10" totalsRowShown="0">
  <autoFilter ref="A9:C10" xr:uid="{788AAAB0-69B5-41BC-8296-5E9AD47CD5E0}"/>
  <tableColumns count="3">
    <tableColumn id="1" xr3:uid="{2937D0E1-9362-4B76-9AE7-EDB3034E6356}" name="Averages"/>
    <tableColumn id="2" xr3:uid="{08990E68-37D3-443B-8982-6317FF233199}" name="Column2"/>
    <tableColumn id="4" xr3:uid="{270EAB76-CB2E-434E-9497-D74120E73B1C}" name="Total" dataDxfId="4">
      <calculatedColumnFormula>AVERAGE(Table1[Sales Completion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E1513D-176B-47B4-B54F-8936F55D96A4}" name="Table5" displayName="Table5" ref="A13:C14" totalsRowShown="0">
  <autoFilter ref="A13:C14" xr:uid="{9EE1513D-176B-47B4-B54F-8936F55D96A4}"/>
  <tableColumns count="3">
    <tableColumn id="1" xr3:uid="{B83B3A39-79F3-41E7-BA3D-3E0C0557B2C1}" name="Averages"/>
    <tableColumn id="2" xr3:uid="{F17B49B3-A15E-42AF-A52B-E082B84D4A6C}" name="Column1"/>
    <tableColumn id="3" xr3:uid="{51C69D99-5E3E-423B-BCF1-5C999575950A}" name="Total " dataDxfId="3">
      <calculatedColumnFormula>AVERAGE(Table1[Profit Completion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0E17B70-7538-4A0D-8D6A-E78C361400EE}" name="Table6" displayName="Table6" ref="A17:C18" totalsRowShown="0">
  <autoFilter ref="A17:C18" xr:uid="{B0E17B70-7538-4A0D-8D6A-E78C361400EE}"/>
  <tableColumns count="3">
    <tableColumn id="1" xr3:uid="{7AE2CF7C-ADBB-4B88-A9D6-53F8B3045221}" name="Averages"/>
    <tableColumn id="2" xr3:uid="{EC74E46F-CAAF-4D93-890A-B99264447487}" name="Column1"/>
    <tableColumn id="3" xr3:uid="{A52A0F49-3342-4556-99CC-818E8CB33460}" name="Total" dataDxfId="2">
      <calculatedColumnFormula>AVERAGE(Table1[Customers])</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7FDC141-EB2C-499E-A04D-43ACF810CEE8}" name="Table7" displayName="Table7" ref="F3:H12" totalsRowShown="0">
  <autoFilter ref="F3:H12" xr:uid="{57FDC141-EB2C-499E-A04D-43ACF810CEE8}">
    <filterColumn colId="0">
      <filters>
        <filter val="Jan"/>
      </filters>
    </filterColumn>
  </autoFilter>
  <tableColumns count="3">
    <tableColumn id="1" xr3:uid="{E479C4F5-6DFA-40F2-9ECE-46689792C187}" name="Month"/>
    <tableColumn id="2" xr3:uid="{56AED925-7AD0-4303-B844-B4EC5D8C38FC}" name="Sales" dataDxfId="1">
      <calculatedColumnFormula>SUM('DATA SET'!C20:C26)</calculatedColumnFormula>
    </tableColumn>
    <tableColumn id="3" xr3:uid="{E2CB21E4-5B2A-4207-8608-2939D202D525}" name="Target Sale" dataDxfId="0">
      <calculatedColumnFormula>SUM('DATA SET'!E2:E8)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drawing" Target="../drawings/drawing1.xml"/><Relationship Id="rId7" Type="http://schemas.openxmlformats.org/officeDocument/2006/relationships/table" Target="../tables/table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70776-7F2C-46FB-97D3-E122C4A3A2ED}">
  <dimension ref="A1:J64"/>
  <sheetViews>
    <sheetView topLeftCell="A17" zoomScale="85" zoomScaleNormal="100" workbookViewId="0">
      <selection activeCell="B2" sqref="B2:B64"/>
    </sheetView>
  </sheetViews>
  <sheetFormatPr defaultRowHeight="14.5" x14ac:dyDescent="0.35"/>
  <cols>
    <col min="1" max="1" width="13.1796875" customWidth="1"/>
    <col min="2" max="2" width="14.81640625" customWidth="1"/>
    <col min="3" max="4" width="11.08984375" style="7" bestFit="1" customWidth="1"/>
    <col min="5" max="5" width="13.7265625" style="7" customWidth="1"/>
    <col min="6" max="6" width="12.6328125" customWidth="1"/>
    <col min="7" max="7" width="11.1796875" customWidth="1"/>
    <col min="8" max="8" width="23.1796875" customWidth="1"/>
    <col min="9" max="9" width="23.7265625" customWidth="1"/>
    <col min="10" max="10" width="27.453125" customWidth="1"/>
  </cols>
  <sheetData>
    <row r="1" spans="1:10" ht="15.5" x14ac:dyDescent="0.35">
      <c r="A1" s="1" t="s">
        <v>0</v>
      </c>
      <c r="B1" s="1" t="s">
        <v>1</v>
      </c>
      <c r="C1" s="5" t="s">
        <v>2</v>
      </c>
      <c r="D1" s="5" t="s">
        <v>3</v>
      </c>
      <c r="E1" s="5" t="s">
        <v>4</v>
      </c>
      <c r="F1" s="1" t="s">
        <v>5</v>
      </c>
      <c r="G1" s="1" t="s">
        <v>6</v>
      </c>
      <c r="H1" s="1" t="s">
        <v>7</v>
      </c>
      <c r="I1" s="1" t="s">
        <v>8</v>
      </c>
      <c r="J1" s="1" t="s">
        <v>9</v>
      </c>
    </row>
    <row r="2" spans="1:10" ht="15.5" x14ac:dyDescent="0.35">
      <c r="A2" s="2">
        <v>44927</v>
      </c>
      <c r="B2" s="1" t="s">
        <v>10</v>
      </c>
      <c r="C2" s="6">
        <v>5000</v>
      </c>
      <c r="D2" s="6">
        <v>2581</v>
      </c>
      <c r="E2" s="6">
        <v>2857.1428571428573</v>
      </c>
      <c r="F2" s="1">
        <v>80</v>
      </c>
      <c r="G2" s="3" t="s">
        <v>11</v>
      </c>
      <c r="H2" s="4">
        <v>0.89</v>
      </c>
      <c r="I2" s="4">
        <v>0.85</v>
      </c>
      <c r="J2" s="4">
        <v>0.72</v>
      </c>
    </row>
    <row r="3" spans="1:10" ht="15.5" x14ac:dyDescent="0.35">
      <c r="A3" s="2">
        <v>44927</v>
      </c>
      <c r="B3" s="1" t="s">
        <v>12</v>
      </c>
      <c r="C3" s="6">
        <v>3500</v>
      </c>
      <c r="D3" s="6">
        <v>3944</v>
      </c>
      <c r="E3" s="6">
        <v>2857.1428571428573</v>
      </c>
      <c r="F3" s="1">
        <v>30</v>
      </c>
      <c r="G3" s="3" t="s">
        <v>11</v>
      </c>
      <c r="H3" s="4">
        <v>0.94</v>
      </c>
      <c r="I3" s="4">
        <v>0.95</v>
      </c>
      <c r="J3" s="4">
        <v>0.86</v>
      </c>
    </row>
    <row r="4" spans="1:10" ht="15.5" x14ac:dyDescent="0.35">
      <c r="A4" s="2">
        <v>44927</v>
      </c>
      <c r="B4" s="1" t="s">
        <v>13</v>
      </c>
      <c r="C4" s="6">
        <v>1500</v>
      </c>
      <c r="D4" s="5">
        <v>3293</v>
      </c>
      <c r="E4" s="6">
        <v>2857.1428571428573</v>
      </c>
      <c r="F4" s="1">
        <v>15</v>
      </c>
      <c r="G4" s="3" t="s">
        <v>11</v>
      </c>
      <c r="H4" s="4">
        <v>0.82</v>
      </c>
      <c r="I4" s="4">
        <v>0.8</v>
      </c>
      <c r="J4" s="4">
        <v>0.76</v>
      </c>
    </row>
    <row r="5" spans="1:10" ht="15.5" x14ac:dyDescent="0.35">
      <c r="A5" s="2">
        <v>44927</v>
      </c>
      <c r="B5" s="1" t="s">
        <v>14</v>
      </c>
      <c r="C5" s="6">
        <v>1500</v>
      </c>
      <c r="D5" s="5">
        <v>2019</v>
      </c>
      <c r="E5" s="6">
        <v>2857.1428571428573</v>
      </c>
      <c r="F5" s="1">
        <v>40</v>
      </c>
      <c r="G5" s="3" t="s">
        <v>11</v>
      </c>
      <c r="H5" s="4">
        <v>0.79</v>
      </c>
      <c r="I5" s="4">
        <v>0.79</v>
      </c>
      <c r="J5" s="4">
        <v>0.79</v>
      </c>
    </row>
    <row r="6" spans="1:10" ht="15.5" x14ac:dyDescent="0.35">
      <c r="A6" s="2">
        <v>44927</v>
      </c>
      <c r="B6" s="1" t="s">
        <v>15</v>
      </c>
      <c r="C6" s="6">
        <v>6000</v>
      </c>
      <c r="D6" s="5">
        <v>2980</v>
      </c>
      <c r="E6" s="6">
        <v>2857.1428571428573</v>
      </c>
      <c r="F6" s="1">
        <v>100</v>
      </c>
      <c r="G6" s="3" t="s">
        <v>11</v>
      </c>
      <c r="H6" s="4">
        <v>0.96</v>
      </c>
      <c r="I6" s="4">
        <v>0.79</v>
      </c>
      <c r="J6" s="4">
        <v>0.7</v>
      </c>
    </row>
    <row r="7" spans="1:10" ht="15.5" x14ac:dyDescent="0.35">
      <c r="A7" s="2">
        <v>44927</v>
      </c>
      <c r="B7" s="1" t="s">
        <v>16</v>
      </c>
      <c r="C7" s="6">
        <v>2500</v>
      </c>
      <c r="D7" s="5">
        <v>2209</v>
      </c>
      <c r="E7" s="6">
        <v>2857.1428571428573</v>
      </c>
      <c r="F7" s="1">
        <v>15</v>
      </c>
      <c r="G7" s="3" t="s">
        <v>11</v>
      </c>
      <c r="H7" s="4">
        <v>0.79</v>
      </c>
      <c r="I7" s="4">
        <v>0.79</v>
      </c>
      <c r="J7" s="4">
        <v>0.77</v>
      </c>
    </row>
    <row r="8" spans="1:10" ht="15.5" x14ac:dyDescent="0.35">
      <c r="A8" s="2">
        <v>44927</v>
      </c>
      <c r="B8" s="1" t="s">
        <v>17</v>
      </c>
      <c r="C8" s="6">
        <v>10000</v>
      </c>
      <c r="D8" s="5">
        <v>2440</v>
      </c>
      <c r="E8" s="6">
        <v>2857.1428571428573</v>
      </c>
      <c r="F8" s="1">
        <v>20</v>
      </c>
      <c r="G8" s="3" t="s">
        <v>11</v>
      </c>
      <c r="H8" s="4">
        <v>0.75</v>
      </c>
      <c r="I8" s="4">
        <v>0.72</v>
      </c>
      <c r="J8" s="4">
        <v>0.93</v>
      </c>
    </row>
    <row r="9" spans="1:10" ht="15.5" x14ac:dyDescent="0.35">
      <c r="A9" s="2">
        <v>44958</v>
      </c>
      <c r="B9" s="1" t="s">
        <v>10</v>
      </c>
      <c r="C9" s="6">
        <v>5000</v>
      </c>
      <c r="D9" s="6">
        <v>2000</v>
      </c>
      <c r="E9" s="6">
        <v>1428.5714285714287</v>
      </c>
      <c r="F9" s="1">
        <v>90</v>
      </c>
      <c r="G9" s="3" t="s">
        <v>11</v>
      </c>
      <c r="H9" s="4">
        <v>0.92</v>
      </c>
      <c r="I9" s="4">
        <v>0.99</v>
      </c>
      <c r="J9" s="4">
        <v>0.74</v>
      </c>
    </row>
    <row r="10" spans="1:10" ht="15.5" x14ac:dyDescent="0.35">
      <c r="A10" s="2">
        <v>44958</v>
      </c>
      <c r="B10" s="1" t="s">
        <v>12</v>
      </c>
      <c r="C10" s="6">
        <v>15000</v>
      </c>
      <c r="D10" s="6">
        <v>14431</v>
      </c>
      <c r="E10" s="6">
        <v>1428.5714285714287</v>
      </c>
      <c r="F10" s="1">
        <v>30</v>
      </c>
      <c r="G10" s="3" t="s">
        <v>11</v>
      </c>
      <c r="H10" s="4">
        <v>0.7</v>
      </c>
      <c r="I10" s="4">
        <v>0.99</v>
      </c>
      <c r="J10" s="4">
        <v>0.95</v>
      </c>
    </row>
    <row r="11" spans="1:10" ht="15.5" x14ac:dyDescent="0.35">
      <c r="A11" s="2">
        <v>44958</v>
      </c>
      <c r="B11" s="1" t="s">
        <v>13</v>
      </c>
      <c r="C11" s="6">
        <v>1500</v>
      </c>
      <c r="D11" s="5">
        <v>3000</v>
      </c>
      <c r="E11" s="6">
        <v>1428.5714285714287</v>
      </c>
      <c r="F11" s="1">
        <v>15</v>
      </c>
      <c r="G11" s="3" t="s">
        <v>11</v>
      </c>
      <c r="H11" s="4">
        <v>0.91</v>
      </c>
      <c r="I11" s="4">
        <v>0.98</v>
      </c>
      <c r="J11" s="4">
        <v>0.89</v>
      </c>
    </row>
    <row r="12" spans="1:10" ht="15.5" x14ac:dyDescent="0.35">
      <c r="A12" s="2">
        <v>44958</v>
      </c>
      <c r="B12" s="1" t="s">
        <v>14</v>
      </c>
      <c r="C12" s="6">
        <v>3500</v>
      </c>
      <c r="D12" s="5">
        <v>4000</v>
      </c>
      <c r="E12" s="6">
        <v>1428.5714285714287</v>
      </c>
      <c r="F12" s="1">
        <v>40</v>
      </c>
      <c r="G12" s="3" t="s">
        <v>11</v>
      </c>
      <c r="H12" s="4">
        <v>0.74</v>
      </c>
      <c r="I12" s="4">
        <v>0.85</v>
      </c>
      <c r="J12" s="4">
        <v>0.7</v>
      </c>
    </row>
    <row r="13" spans="1:10" ht="15.5" x14ac:dyDescent="0.35">
      <c r="A13" s="2">
        <v>44958</v>
      </c>
      <c r="B13" s="1" t="s">
        <v>15</v>
      </c>
      <c r="C13" s="6">
        <v>6000</v>
      </c>
      <c r="D13" s="5">
        <v>2000</v>
      </c>
      <c r="E13" s="6">
        <v>1428.5714285714287</v>
      </c>
      <c r="F13" s="1">
        <v>100</v>
      </c>
      <c r="G13" s="3" t="s">
        <v>11</v>
      </c>
      <c r="H13" s="4">
        <v>0.9</v>
      </c>
      <c r="I13" s="4">
        <v>0.9</v>
      </c>
      <c r="J13" s="4">
        <v>0.72</v>
      </c>
    </row>
    <row r="14" spans="1:10" ht="15.5" x14ac:dyDescent="0.35">
      <c r="A14" s="2">
        <v>44958</v>
      </c>
      <c r="B14" s="1" t="s">
        <v>16</v>
      </c>
      <c r="C14" s="6">
        <v>4000</v>
      </c>
      <c r="D14" s="5">
        <v>2000</v>
      </c>
      <c r="E14" s="6">
        <v>1428.5714285714287</v>
      </c>
      <c r="F14" s="1">
        <v>15</v>
      </c>
      <c r="G14" s="3" t="s">
        <v>11</v>
      </c>
      <c r="H14" s="4">
        <v>0.95</v>
      </c>
      <c r="I14" s="4">
        <v>0.97</v>
      </c>
      <c r="J14" s="4">
        <v>0.81</v>
      </c>
    </row>
    <row r="15" spans="1:10" ht="15.5" x14ac:dyDescent="0.35">
      <c r="A15" s="2">
        <v>44958</v>
      </c>
      <c r="B15" s="1" t="s">
        <v>17</v>
      </c>
      <c r="C15" s="6">
        <v>10000</v>
      </c>
      <c r="D15" s="5">
        <v>2000</v>
      </c>
      <c r="E15" s="6">
        <v>1428.5714285714287</v>
      </c>
      <c r="F15" s="1">
        <v>20</v>
      </c>
      <c r="G15" s="3" t="s">
        <v>11</v>
      </c>
      <c r="H15" s="4">
        <v>0.99</v>
      </c>
      <c r="I15" s="4">
        <v>0.79</v>
      </c>
      <c r="J15" s="4">
        <v>0.75</v>
      </c>
    </row>
    <row r="16" spans="1:10" ht="15.5" x14ac:dyDescent="0.35">
      <c r="A16" s="2">
        <v>44986</v>
      </c>
      <c r="B16" s="1" t="s">
        <v>10</v>
      </c>
      <c r="C16" s="6">
        <v>8571.4285714285706</v>
      </c>
      <c r="D16" s="6">
        <v>4000</v>
      </c>
      <c r="E16" s="6">
        <v>1428.5714285714287</v>
      </c>
      <c r="F16" s="1">
        <v>45</v>
      </c>
      <c r="G16" s="3" t="s">
        <v>11</v>
      </c>
      <c r="H16" s="4">
        <v>0.86</v>
      </c>
      <c r="I16" s="4">
        <v>0.97</v>
      </c>
      <c r="J16" s="4">
        <v>0.89</v>
      </c>
    </row>
    <row r="17" spans="1:10" ht="15.5" x14ac:dyDescent="0.35">
      <c r="A17" s="2">
        <v>44986</v>
      </c>
      <c r="B17" s="1" t="s">
        <v>12</v>
      </c>
      <c r="C17" s="6">
        <v>8571.4285714285706</v>
      </c>
      <c r="D17" s="6">
        <v>6000</v>
      </c>
      <c r="E17" s="6">
        <v>1428.5714285714287</v>
      </c>
      <c r="F17" s="1">
        <v>43</v>
      </c>
      <c r="G17" s="3" t="s">
        <v>11</v>
      </c>
      <c r="H17" s="4">
        <v>0.83</v>
      </c>
      <c r="I17" s="4">
        <v>0.72</v>
      </c>
      <c r="J17" s="4">
        <v>0.74</v>
      </c>
    </row>
    <row r="18" spans="1:10" ht="15.5" x14ac:dyDescent="0.35">
      <c r="A18" s="2">
        <v>44986</v>
      </c>
      <c r="B18" s="1" t="s">
        <v>13</v>
      </c>
      <c r="C18" s="6">
        <v>8571.4285714285706</v>
      </c>
      <c r="D18" s="5">
        <v>6500</v>
      </c>
      <c r="E18" s="6">
        <v>1428.5714285714287</v>
      </c>
      <c r="F18" s="1">
        <v>43</v>
      </c>
      <c r="G18" s="3" t="s">
        <v>11</v>
      </c>
      <c r="H18" s="4">
        <v>0.74</v>
      </c>
      <c r="I18" s="4">
        <v>0.78</v>
      </c>
      <c r="J18" s="4">
        <v>0.94</v>
      </c>
    </row>
    <row r="19" spans="1:10" ht="15.5" x14ac:dyDescent="0.35">
      <c r="A19" s="2">
        <v>44986</v>
      </c>
      <c r="B19" s="1" t="s">
        <v>14</v>
      </c>
      <c r="C19" s="6">
        <v>8571.4285714285706</v>
      </c>
      <c r="D19" s="5">
        <v>12000</v>
      </c>
      <c r="E19" s="6">
        <v>1428.5714285714287</v>
      </c>
      <c r="F19" s="1">
        <v>43</v>
      </c>
      <c r="G19" s="3" t="s">
        <v>11</v>
      </c>
      <c r="H19" s="4">
        <v>0.8</v>
      </c>
      <c r="I19" s="4">
        <v>0.84</v>
      </c>
      <c r="J19" s="4">
        <v>0.81</v>
      </c>
    </row>
    <row r="20" spans="1:10" ht="15.5" x14ac:dyDescent="0.35">
      <c r="A20" s="2">
        <v>44986</v>
      </c>
      <c r="B20" s="1" t="s">
        <v>15</v>
      </c>
      <c r="C20" s="6">
        <v>8571.4285714285706</v>
      </c>
      <c r="D20" s="5">
        <v>3000</v>
      </c>
      <c r="E20" s="6">
        <v>1428.5714285714287</v>
      </c>
      <c r="F20" s="1">
        <v>43</v>
      </c>
      <c r="G20" s="3" t="s">
        <v>11</v>
      </c>
      <c r="H20" s="4">
        <v>0.89</v>
      </c>
      <c r="I20" s="4">
        <v>0.99</v>
      </c>
      <c r="J20" s="4">
        <v>0.97</v>
      </c>
    </row>
    <row r="21" spans="1:10" ht="15.5" x14ac:dyDescent="0.35">
      <c r="A21" s="2">
        <v>44986</v>
      </c>
      <c r="B21" s="1" t="s">
        <v>16</v>
      </c>
      <c r="C21" s="6">
        <v>8571.4285714285706</v>
      </c>
      <c r="D21" s="5">
        <v>2000</v>
      </c>
      <c r="E21" s="6">
        <v>1428.5714285714287</v>
      </c>
      <c r="F21" s="1">
        <v>40</v>
      </c>
      <c r="G21" s="3" t="s">
        <v>11</v>
      </c>
      <c r="H21" s="4">
        <v>0.71</v>
      </c>
      <c r="I21" s="4">
        <v>0.87</v>
      </c>
      <c r="J21" s="4">
        <v>0.94</v>
      </c>
    </row>
    <row r="22" spans="1:10" ht="15.5" x14ac:dyDescent="0.35">
      <c r="A22" s="2">
        <v>44986</v>
      </c>
      <c r="B22" s="1" t="s">
        <v>17</v>
      </c>
      <c r="C22" s="6">
        <v>8571.4285714285706</v>
      </c>
      <c r="D22" s="5">
        <v>2000</v>
      </c>
      <c r="E22" s="6">
        <v>1428.5714285714287</v>
      </c>
      <c r="F22" s="1">
        <v>43</v>
      </c>
      <c r="G22" s="3" t="s">
        <v>11</v>
      </c>
      <c r="H22" s="4">
        <v>0.9</v>
      </c>
      <c r="I22" s="4">
        <v>0.72</v>
      </c>
      <c r="J22" s="4">
        <v>0.94</v>
      </c>
    </row>
    <row r="23" spans="1:10" ht="15.5" x14ac:dyDescent="0.35">
      <c r="A23" s="2">
        <v>45017</v>
      </c>
      <c r="B23" s="1" t="s">
        <v>10</v>
      </c>
      <c r="C23" s="6">
        <v>7857.1428571428569</v>
      </c>
      <c r="D23" s="6">
        <v>3000</v>
      </c>
      <c r="E23" s="6">
        <v>5714.2857142857147</v>
      </c>
      <c r="F23" s="1">
        <v>100</v>
      </c>
      <c r="G23" s="1" t="s">
        <v>18</v>
      </c>
      <c r="H23" s="4">
        <v>0.89</v>
      </c>
      <c r="I23" s="4">
        <v>0.85</v>
      </c>
      <c r="J23" s="4">
        <v>0.87</v>
      </c>
    </row>
    <row r="24" spans="1:10" ht="15.5" x14ac:dyDescent="0.35">
      <c r="A24" s="2">
        <v>45017</v>
      </c>
      <c r="B24" s="1" t="s">
        <v>12</v>
      </c>
      <c r="C24" s="6">
        <v>7857.1428571428569</v>
      </c>
      <c r="D24" s="6">
        <v>4500</v>
      </c>
      <c r="E24" s="6">
        <v>5714.2857142857147</v>
      </c>
      <c r="F24" s="1">
        <v>100</v>
      </c>
      <c r="G24" s="1" t="s">
        <v>18</v>
      </c>
      <c r="H24" s="4">
        <v>0.89</v>
      </c>
      <c r="I24" s="4">
        <v>0.8</v>
      </c>
      <c r="J24" s="4">
        <v>0.88</v>
      </c>
    </row>
    <row r="25" spans="1:10" ht="15.5" x14ac:dyDescent="0.35">
      <c r="A25" s="2">
        <v>45017</v>
      </c>
      <c r="B25" s="1" t="s">
        <v>13</v>
      </c>
      <c r="C25" s="6">
        <v>7857.1428571428569</v>
      </c>
      <c r="D25" s="5">
        <v>5500</v>
      </c>
      <c r="E25" s="6">
        <v>5714.2857142857147</v>
      </c>
      <c r="F25" s="1">
        <v>100</v>
      </c>
      <c r="G25" s="1" t="s">
        <v>18</v>
      </c>
      <c r="H25" s="4">
        <v>0.98</v>
      </c>
      <c r="I25" s="4">
        <v>0.99</v>
      </c>
      <c r="J25" s="4">
        <v>0.81</v>
      </c>
    </row>
    <row r="26" spans="1:10" ht="15.5" x14ac:dyDescent="0.35">
      <c r="A26" s="2">
        <v>45017</v>
      </c>
      <c r="B26" s="1" t="s">
        <v>14</v>
      </c>
      <c r="C26" s="6">
        <v>7857.1428571428569</v>
      </c>
      <c r="D26" s="5">
        <v>10000</v>
      </c>
      <c r="E26" s="6">
        <v>5714.2857142857147</v>
      </c>
      <c r="F26" s="1">
        <v>100</v>
      </c>
      <c r="G26" s="1" t="s">
        <v>18</v>
      </c>
      <c r="H26" s="4">
        <v>0.81</v>
      </c>
      <c r="I26" s="4">
        <v>0.91</v>
      </c>
      <c r="J26" s="4">
        <v>0.95</v>
      </c>
    </row>
    <row r="27" spans="1:10" ht="15.5" x14ac:dyDescent="0.35">
      <c r="A27" s="2">
        <v>45017</v>
      </c>
      <c r="B27" s="1" t="s">
        <v>15</v>
      </c>
      <c r="C27" s="6">
        <v>7857.1428571428569</v>
      </c>
      <c r="D27" s="5">
        <v>2000</v>
      </c>
      <c r="E27" s="6">
        <v>5714.2857142857147</v>
      </c>
      <c r="F27" s="1">
        <v>100</v>
      </c>
      <c r="G27" s="1" t="s">
        <v>18</v>
      </c>
      <c r="H27" s="4">
        <v>0.97</v>
      </c>
      <c r="I27" s="4">
        <v>0.85</v>
      </c>
      <c r="J27" s="4">
        <v>0.85</v>
      </c>
    </row>
    <row r="28" spans="1:10" ht="15.5" x14ac:dyDescent="0.35">
      <c r="A28" s="2">
        <v>45017</v>
      </c>
      <c r="B28" s="1" t="s">
        <v>16</v>
      </c>
      <c r="C28" s="6">
        <v>7857.1428571428569</v>
      </c>
      <c r="D28" s="5">
        <v>2000</v>
      </c>
      <c r="E28" s="6">
        <v>5714.2857142857147</v>
      </c>
      <c r="F28" s="1">
        <v>100</v>
      </c>
      <c r="G28" s="1" t="s">
        <v>18</v>
      </c>
      <c r="H28" s="4">
        <v>0.89</v>
      </c>
      <c r="I28" s="4">
        <v>0.94</v>
      </c>
      <c r="J28" s="4">
        <v>0.8</v>
      </c>
    </row>
    <row r="29" spans="1:10" ht="15.5" x14ac:dyDescent="0.35">
      <c r="A29" s="2">
        <v>45017</v>
      </c>
      <c r="B29" s="1" t="s">
        <v>17</v>
      </c>
      <c r="C29" s="6">
        <v>7857.1428571428569</v>
      </c>
      <c r="D29" s="5">
        <v>2000</v>
      </c>
      <c r="E29" s="6">
        <v>5714.2857142857147</v>
      </c>
      <c r="F29" s="1">
        <v>100</v>
      </c>
      <c r="G29" s="1" t="s">
        <v>18</v>
      </c>
      <c r="H29" s="4">
        <v>0.88</v>
      </c>
      <c r="I29" s="4">
        <v>0.94</v>
      </c>
      <c r="J29" s="4">
        <v>0.7</v>
      </c>
    </row>
    <row r="30" spans="1:10" ht="15.5" x14ac:dyDescent="0.35">
      <c r="A30" s="2">
        <v>45047</v>
      </c>
      <c r="B30" s="1" t="s">
        <v>10</v>
      </c>
      <c r="C30" s="6">
        <v>11428.571428571429</v>
      </c>
      <c r="D30" s="6">
        <v>20000</v>
      </c>
      <c r="E30" s="6">
        <v>2857.1428571428573</v>
      </c>
      <c r="F30" s="1">
        <v>90</v>
      </c>
      <c r="G30" s="1" t="s">
        <v>18</v>
      </c>
      <c r="H30" s="4">
        <v>0.75</v>
      </c>
      <c r="I30" s="4">
        <v>0.77</v>
      </c>
      <c r="J30" s="4">
        <v>0.84</v>
      </c>
    </row>
    <row r="31" spans="1:10" ht="15.5" x14ac:dyDescent="0.35">
      <c r="A31" s="2">
        <v>45047</v>
      </c>
      <c r="B31" s="1" t="s">
        <v>12</v>
      </c>
      <c r="C31" s="6">
        <v>11428.571428571429</v>
      </c>
      <c r="D31" s="6">
        <v>17000</v>
      </c>
      <c r="E31" s="6">
        <v>2857.1428571428573</v>
      </c>
      <c r="F31" s="1">
        <v>80</v>
      </c>
      <c r="G31" s="1" t="s">
        <v>18</v>
      </c>
      <c r="H31" s="4">
        <v>0.73</v>
      </c>
      <c r="I31" s="4">
        <v>0.96</v>
      </c>
      <c r="J31" s="4">
        <v>0.93</v>
      </c>
    </row>
    <row r="32" spans="1:10" ht="15.5" x14ac:dyDescent="0.35">
      <c r="A32" s="2">
        <v>45047</v>
      </c>
      <c r="B32" s="1" t="s">
        <v>13</v>
      </c>
      <c r="C32" s="6">
        <v>11428.571428571429</v>
      </c>
      <c r="D32" s="5">
        <v>16000</v>
      </c>
      <c r="E32" s="6">
        <v>2857.1428571428573</v>
      </c>
      <c r="F32" s="1">
        <v>90</v>
      </c>
      <c r="G32" s="1" t="s">
        <v>18</v>
      </c>
      <c r="H32" s="4">
        <v>0.93</v>
      </c>
      <c r="I32" s="4">
        <v>0.74</v>
      </c>
      <c r="J32" s="4">
        <v>0.93</v>
      </c>
    </row>
    <row r="33" spans="1:10" ht="15.5" x14ac:dyDescent="0.35">
      <c r="A33" s="2">
        <v>45047</v>
      </c>
      <c r="B33" s="1" t="s">
        <v>14</v>
      </c>
      <c r="C33" s="6">
        <v>11428.571428571429</v>
      </c>
      <c r="D33" s="5">
        <v>12000</v>
      </c>
      <c r="E33" s="6">
        <v>2857.1428571428573</v>
      </c>
      <c r="F33" s="1">
        <v>110</v>
      </c>
      <c r="G33" s="1" t="s">
        <v>18</v>
      </c>
      <c r="H33" s="4">
        <v>0.85</v>
      </c>
      <c r="I33" s="4">
        <v>0.7</v>
      </c>
      <c r="J33" s="4">
        <v>0.99</v>
      </c>
    </row>
    <row r="34" spans="1:10" ht="15.5" x14ac:dyDescent="0.35">
      <c r="A34" s="2">
        <v>45047</v>
      </c>
      <c r="B34" s="1" t="s">
        <v>15</v>
      </c>
      <c r="C34" s="6">
        <v>11428.571428571429</v>
      </c>
      <c r="D34" s="5">
        <v>20500</v>
      </c>
      <c r="E34" s="6">
        <v>2857.1428571428573</v>
      </c>
      <c r="F34" s="1">
        <v>90</v>
      </c>
      <c r="G34" s="1" t="s">
        <v>18</v>
      </c>
      <c r="H34" s="4">
        <v>0.92</v>
      </c>
      <c r="I34" s="4">
        <v>0.99</v>
      </c>
      <c r="J34" s="4">
        <v>0.88</v>
      </c>
    </row>
    <row r="35" spans="1:10" ht="15.5" x14ac:dyDescent="0.35">
      <c r="A35" s="2">
        <v>45047</v>
      </c>
      <c r="B35" s="1" t="s">
        <v>16</v>
      </c>
      <c r="C35" s="6">
        <v>11428.571428571429</v>
      </c>
      <c r="D35" s="5">
        <v>21000</v>
      </c>
      <c r="E35" s="6">
        <v>2857.1428571428573</v>
      </c>
      <c r="F35" s="1">
        <v>100</v>
      </c>
      <c r="G35" s="1" t="s">
        <v>18</v>
      </c>
      <c r="H35" s="4">
        <v>0.75</v>
      </c>
      <c r="I35" s="4">
        <v>0.97</v>
      </c>
      <c r="J35" s="4">
        <v>0.83</v>
      </c>
    </row>
    <row r="36" spans="1:10" ht="15.5" x14ac:dyDescent="0.35">
      <c r="A36" s="2">
        <v>45047</v>
      </c>
      <c r="B36" s="1" t="s">
        <v>17</v>
      </c>
      <c r="C36" s="6">
        <v>11428.571428571429</v>
      </c>
      <c r="D36" s="5">
        <v>21500</v>
      </c>
      <c r="E36" s="6">
        <v>2857.1428571428573</v>
      </c>
      <c r="F36" s="1">
        <v>90</v>
      </c>
      <c r="G36" s="1" t="s">
        <v>18</v>
      </c>
      <c r="H36" s="4">
        <v>0.77</v>
      </c>
      <c r="I36" s="4">
        <v>0.97</v>
      </c>
      <c r="J36" s="4">
        <v>0.78</v>
      </c>
    </row>
    <row r="37" spans="1:10" ht="15.5" x14ac:dyDescent="0.35">
      <c r="A37" s="2">
        <v>45078</v>
      </c>
      <c r="B37" s="1" t="s">
        <v>10</v>
      </c>
      <c r="C37" s="6">
        <v>14285.714285714286</v>
      </c>
      <c r="D37" s="6">
        <v>22000</v>
      </c>
      <c r="E37" s="6">
        <v>857.14285714285711</v>
      </c>
      <c r="F37" s="1">
        <v>228</v>
      </c>
      <c r="G37" s="1" t="s">
        <v>18</v>
      </c>
      <c r="H37" s="4">
        <v>0.79</v>
      </c>
      <c r="I37" s="4">
        <v>0.75</v>
      </c>
      <c r="J37" s="4">
        <v>0.93</v>
      </c>
    </row>
    <row r="38" spans="1:10" ht="15.5" x14ac:dyDescent="0.35">
      <c r="A38" s="2">
        <v>45078</v>
      </c>
      <c r="B38" s="1" t="s">
        <v>12</v>
      </c>
      <c r="C38" s="6">
        <v>14285.714285714286</v>
      </c>
      <c r="D38" s="6">
        <v>18000</v>
      </c>
      <c r="E38" s="6">
        <v>857.14285714285711</v>
      </c>
      <c r="F38" s="1">
        <v>220</v>
      </c>
      <c r="G38" s="1" t="s">
        <v>18</v>
      </c>
      <c r="H38" s="4">
        <v>0.81</v>
      </c>
      <c r="I38" s="4">
        <v>0.98</v>
      </c>
      <c r="J38" s="4">
        <v>0.86</v>
      </c>
    </row>
    <row r="39" spans="1:10" ht="15.5" x14ac:dyDescent="0.35">
      <c r="A39" s="2">
        <v>45078</v>
      </c>
      <c r="B39" s="1" t="s">
        <v>13</v>
      </c>
      <c r="C39" s="6">
        <v>14285.714285714286</v>
      </c>
      <c r="D39" s="5">
        <v>18500</v>
      </c>
      <c r="E39" s="6">
        <v>857.14285714285711</v>
      </c>
      <c r="F39" s="1">
        <v>228</v>
      </c>
      <c r="G39" s="1" t="s">
        <v>18</v>
      </c>
      <c r="H39" s="4">
        <v>0.86</v>
      </c>
      <c r="I39" s="4">
        <v>0.82</v>
      </c>
      <c r="J39" s="4">
        <v>0.86</v>
      </c>
    </row>
    <row r="40" spans="1:10" ht="15.5" x14ac:dyDescent="0.35">
      <c r="A40" s="2">
        <v>45078</v>
      </c>
      <c r="B40" s="1" t="s">
        <v>14</v>
      </c>
      <c r="C40" s="6">
        <v>14285.714285714286</v>
      </c>
      <c r="D40" s="5">
        <v>14314</v>
      </c>
      <c r="E40" s="6">
        <v>857.14285714285711</v>
      </c>
      <c r="F40" s="1">
        <v>238</v>
      </c>
      <c r="G40" s="1" t="s">
        <v>18</v>
      </c>
      <c r="H40" s="4">
        <v>0.72</v>
      </c>
      <c r="I40" s="4">
        <v>0.95</v>
      </c>
      <c r="J40" s="4">
        <v>0.9</v>
      </c>
    </row>
    <row r="41" spans="1:10" ht="15.5" x14ac:dyDescent="0.35">
      <c r="A41" s="2">
        <v>45078</v>
      </c>
      <c r="B41" s="1" t="s">
        <v>15</v>
      </c>
      <c r="C41" s="6">
        <v>14285.714285714286</v>
      </c>
      <c r="D41" s="5">
        <v>21000</v>
      </c>
      <c r="E41" s="6">
        <v>857.14285714285711</v>
      </c>
      <c r="F41" s="1">
        <v>228</v>
      </c>
      <c r="G41" s="1" t="s">
        <v>18</v>
      </c>
      <c r="H41" s="4">
        <v>0.71</v>
      </c>
      <c r="I41" s="4">
        <v>0.8</v>
      </c>
      <c r="J41" s="4">
        <v>0.76</v>
      </c>
    </row>
    <row r="42" spans="1:10" ht="15.5" x14ac:dyDescent="0.35">
      <c r="A42" s="2">
        <v>45078</v>
      </c>
      <c r="B42" s="1" t="s">
        <v>16</v>
      </c>
      <c r="C42" s="6">
        <v>14285.714285714286</v>
      </c>
      <c r="D42" s="5">
        <v>22500</v>
      </c>
      <c r="E42" s="6">
        <v>857.14285714285711</v>
      </c>
      <c r="F42" s="1">
        <v>230</v>
      </c>
      <c r="G42" s="1" t="s">
        <v>18</v>
      </c>
      <c r="H42" s="4">
        <v>0.97</v>
      </c>
      <c r="I42" s="4">
        <v>0.95</v>
      </c>
      <c r="J42" s="4">
        <v>0.85</v>
      </c>
    </row>
    <row r="43" spans="1:10" ht="15.5" x14ac:dyDescent="0.35">
      <c r="A43" s="2">
        <v>45078</v>
      </c>
      <c r="B43" s="1" t="s">
        <v>17</v>
      </c>
      <c r="C43" s="6">
        <v>14285.714285714286</v>
      </c>
      <c r="D43" s="5">
        <v>22900</v>
      </c>
      <c r="E43" s="6">
        <v>857.14285714285711</v>
      </c>
      <c r="F43" s="1">
        <v>228</v>
      </c>
      <c r="G43" s="1" t="s">
        <v>18</v>
      </c>
      <c r="H43" s="4">
        <v>0.95</v>
      </c>
      <c r="I43" s="4">
        <v>0.85</v>
      </c>
      <c r="J43" s="4">
        <v>0.91</v>
      </c>
    </row>
    <row r="44" spans="1:10" ht="15.5" x14ac:dyDescent="0.35">
      <c r="A44" s="2">
        <v>45108</v>
      </c>
      <c r="B44" s="1" t="s">
        <v>10</v>
      </c>
      <c r="C44" s="6">
        <v>18562.957142857143</v>
      </c>
      <c r="D44" s="6">
        <v>25000</v>
      </c>
      <c r="E44" s="6">
        <v>714.28571428571433</v>
      </c>
      <c r="F44" s="1">
        <v>250</v>
      </c>
      <c r="G44" s="1" t="s">
        <v>19</v>
      </c>
      <c r="H44" s="4">
        <v>0.97</v>
      </c>
      <c r="I44" s="4">
        <v>0.7</v>
      </c>
      <c r="J44" s="4">
        <v>0.93</v>
      </c>
    </row>
    <row r="45" spans="1:10" ht="15.5" x14ac:dyDescent="0.35">
      <c r="A45" s="2">
        <v>45108</v>
      </c>
      <c r="B45" s="1" t="s">
        <v>12</v>
      </c>
      <c r="C45" s="6">
        <v>18562.957142857143</v>
      </c>
      <c r="D45" s="6">
        <v>22000</v>
      </c>
      <c r="E45" s="6">
        <v>714.28571428571433</v>
      </c>
      <c r="F45" s="1">
        <v>240</v>
      </c>
      <c r="G45" s="1" t="s">
        <v>19</v>
      </c>
      <c r="H45" s="4">
        <v>0.9</v>
      </c>
      <c r="I45" s="4">
        <v>0.98</v>
      </c>
      <c r="J45" s="4">
        <v>0.96</v>
      </c>
    </row>
    <row r="46" spans="1:10" ht="15.5" x14ac:dyDescent="0.35">
      <c r="A46" s="2">
        <v>45108</v>
      </c>
      <c r="B46" s="1" t="s">
        <v>13</v>
      </c>
      <c r="C46" s="6">
        <v>18562.957142857143</v>
      </c>
      <c r="D46" s="5">
        <v>25000</v>
      </c>
      <c r="E46" s="6">
        <v>714.28571428571433</v>
      </c>
      <c r="F46" s="1">
        <v>270</v>
      </c>
      <c r="G46" s="1" t="s">
        <v>19</v>
      </c>
      <c r="H46" s="4">
        <v>0.9</v>
      </c>
      <c r="I46" s="4">
        <v>0.95</v>
      </c>
      <c r="J46" s="4">
        <v>0.98</v>
      </c>
    </row>
    <row r="47" spans="1:10" ht="15.5" x14ac:dyDescent="0.35">
      <c r="A47" s="2">
        <v>45108</v>
      </c>
      <c r="B47" s="1" t="s">
        <v>14</v>
      </c>
      <c r="C47" s="6">
        <v>18562.957142857143</v>
      </c>
      <c r="D47" s="5">
        <v>25000</v>
      </c>
      <c r="E47" s="6">
        <v>714.28571428571433</v>
      </c>
      <c r="F47" s="1">
        <v>259</v>
      </c>
      <c r="G47" s="1" t="s">
        <v>19</v>
      </c>
      <c r="H47" s="4">
        <v>0.96</v>
      </c>
      <c r="I47" s="4">
        <v>0.81</v>
      </c>
      <c r="J47" s="4">
        <v>0.85</v>
      </c>
    </row>
    <row r="48" spans="1:10" ht="15.5" x14ac:dyDescent="0.35">
      <c r="A48" s="2">
        <v>45108</v>
      </c>
      <c r="B48" s="1" t="s">
        <v>15</v>
      </c>
      <c r="C48" s="6">
        <v>18562.957142857143</v>
      </c>
      <c r="D48" s="5">
        <v>25000</v>
      </c>
      <c r="E48" s="6">
        <v>714.28571428571433</v>
      </c>
      <c r="F48" s="1">
        <v>260</v>
      </c>
      <c r="G48" s="1" t="s">
        <v>19</v>
      </c>
      <c r="H48" s="4">
        <v>0.98</v>
      </c>
      <c r="I48" s="4">
        <v>0.84</v>
      </c>
      <c r="J48" s="4">
        <v>0.89</v>
      </c>
    </row>
    <row r="49" spans="1:10" ht="15.5" x14ac:dyDescent="0.35">
      <c r="A49" s="2">
        <v>45108</v>
      </c>
      <c r="B49" s="1" t="s">
        <v>16</v>
      </c>
      <c r="C49" s="6">
        <v>18562.957142857143</v>
      </c>
      <c r="D49" s="5">
        <v>25000</v>
      </c>
      <c r="E49" s="6">
        <v>714.28571428571433</v>
      </c>
      <c r="F49" s="1">
        <v>260</v>
      </c>
      <c r="G49" s="1" t="s">
        <v>19</v>
      </c>
      <c r="H49" s="4">
        <v>0.76</v>
      </c>
      <c r="I49" s="4">
        <v>0.7</v>
      </c>
      <c r="J49" s="4">
        <v>0.86</v>
      </c>
    </row>
    <row r="50" spans="1:10" ht="15.5" x14ac:dyDescent="0.35">
      <c r="A50" s="2">
        <v>45108</v>
      </c>
      <c r="B50" s="1" t="s">
        <v>17</v>
      </c>
      <c r="C50" s="6">
        <v>18562.957142857143</v>
      </c>
      <c r="D50" s="5">
        <v>25000</v>
      </c>
      <c r="E50" s="6">
        <v>714.28571428571433</v>
      </c>
      <c r="F50" s="1">
        <v>261</v>
      </c>
      <c r="G50" s="1" t="s">
        <v>19</v>
      </c>
      <c r="H50" s="4">
        <v>0.91</v>
      </c>
      <c r="I50" s="4">
        <v>0.77</v>
      </c>
      <c r="J50" s="4">
        <v>0.75</v>
      </c>
    </row>
    <row r="51" spans="1:10" ht="15.5" x14ac:dyDescent="0.35">
      <c r="A51" s="2">
        <v>45139</v>
      </c>
      <c r="B51" s="1" t="s">
        <v>10</v>
      </c>
      <c r="C51" s="6">
        <v>18571.428571428572</v>
      </c>
      <c r="D51" s="6">
        <v>25000</v>
      </c>
      <c r="E51" s="6">
        <v>714.28571428571433</v>
      </c>
      <c r="F51" s="1">
        <v>242</v>
      </c>
      <c r="G51" s="1" t="s">
        <v>19</v>
      </c>
      <c r="H51" s="4">
        <v>0.79</v>
      </c>
      <c r="I51" s="4">
        <v>0.81</v>
      </c>
      <c r="J51" s="4">
        <v>0.74</v>
      </c>
    </row>
    <row r="52" spans="1:10" ht="15.5" x14ac:dyDescent="0.35">
      <c r="A52" s="2">
        <v>45139</v>
      </c>
      <c r="B52" s="1" t="s">
        <v>12</v>
      </c>
      <c r="C52" s="6">
        <v>18571.428571428572</v>
      </c>
      <c r="D52" s="6">
        <v>22500</v>
      </c>
      <c r="E52" s="6">
        <v>714.28571428571433</v>
      </c>
      <c r="F52" s="1">
        <v>250</v>
      </c>
      <c r="G52" s="1" t="s">
        <v>19</v>
      </c>
      <c r="H52" s="4">
        <v>0.85</v>
      </c>
      <c r="I52" s="4">
        <v>0.82</v>
      </c>
      <c r="J52" s="4">
        <v>0.73</v>
      </c>
    </row>
    <row r="53" spans="1:10" ht="15.5" x14ac:dyDescent="0.35">
      <c r="A53" s="2">
        <v>45139</v>
      </c>
      <c r="B53" s="1" t="s">
        <v>13</v>
      </c>
      <c r="C53" s="6">
        <v>18571.428571428572</v>
      </c>
      <c r="D53" s="5">
        <v>25000</v>
      </c>
      <c r="E53" s="6">
        <v>714.28571428571433</v>
      </c>
      <c r="F53" s="1">
        <v>242</v>
      </c>
      <c r="G53" s="1" t="s">
        <v>19</v>
      </c>
      <c r="H53" s="4">
        <v>0.88</v>
      </c>
      <c r="I53" s="4">
        <v>0.84</v>
      </c>
      <c r="J53" s="4">
        <v>0.75</v>
      </c>
    </row>
    <row r="54" spans="1:10" ht="15.5" x14ac:dyDescent="0.35">
      <c r="A54" s="2">
        <v>45139</v>
      </c>
      <c r="B54" s="1" t="s">
        <v>14</v>
      </c>
      <c r="C54" s="6">
        <v>18571.428571428572</v>
      </c>
      <c r="D54" s="5">
        <v>25000</v>
      </c>
      <c r="E54" s="6">
        <v>714.28571428571433</v>
      </c>
      <c r="F54" s="1">
        <v>242</v>
      </c>
      <c r="G54" s="1" t="s">
        <v>19</v>
      </c>
      <c r="H54" s="4">
        <v>0.81</v>
      </c>
      <c r="I54" s="4">
        <v>0.92</v>
      </c>
      <c r="J54" s="4">
        <v>0.91</v>
      </c>
    </row>
    <row r="55" spans="1:10" ht="15.5" x14ac:dyDescent="0.35">
      <c r="A55" s="2">
        <v>45139</v>
      </c>
      <c r="B55" s="1" t="s">
        <v>15</v>
      </c>
      <c r="C55" s="6">
        <v>18571.428571428572</v>
      </c>
      <c r="D55" s="5">
        <v>25000</v>
      </c>
      <c r="E55" s="6">
        <v>714.28571428571433</v>
      </c>
      <c r="F55" s="1">
        <v>242</v>
      </c>
      <c r="G55" s="1" t="s">
        <v>19</v>
      </c>
      <c r="H55" s="4">
        <v>0.84</v>
      </c>
      <c r="I55" s="4">
        <v>0.73</v>
      </c>
      <c r="J55" s="4">
        <v>0.99</v>
      </c>
    </row>
    <row r="56" spans="1:10" ht="15.5" x14ac:dyDescent="0.35">
      <c r="A56" s="2">
        <v>45139</v>
      </c>
      <c r="B56" s="1" t="s">
        <v>16</v>
      </c>
      <c r="C56" s="6">
        <v>18571.428571428572</v>
      </c>
      <c r="D56" s="5">
        <v>25000</v>
      </c>
      <c r="E56" s="6">
        <v>714.28571428571433</v>
      </c>
      <c r="F56" s="1">
        <v>240</v>
      </c>
      <c r="G56" s="1" t="s">
        <v>19</v>
      </c>
      <c r="H56" s="4">
        <v>0.93</v>
      </c>
      <c r="I56" s="4">
        <v>0.79</v>
      </c>
      <c r="J56" s="4">
        <v>0.72</v>
      </c>
    </row>
    <row r="57" spans="1:10" ht="15.5" x14ac:dyDescent="0.35">
      <c r="A57" s="2">
        <v>45139</v>
      </c>
      <c r="B57" s="1" t="s">
        <v>17</v>
      </c>
      <c r="C57" s="6">
        <v>18571.428571428572</v>
      </c>
      <c r="D57" s="5">
        <v>25000</v>
      </c>
      <c r="E57" s="6">
        <v>714.28571428571433</v>
      </c>
      <c r="F57" s="1">
        <v>242</v>
      </c>
      <c r="G57" s="1" t="s">
        <v>19</v>
      </c>
      <c r="H57" s="4">
        <v>0.84</v>
      </c>
      <c r="I57" s="4">
        <v>0.79</v>
      </c>
      <c r="J57" s="4">
        <v>0.8</v>
      </c>
    </row>
    <row r="58" spans="1:10" ht="15.5" x14ac:dyDescent="0.35">
      <c r="A58" s="2">
        <v>45170</v>
      </c>
      <c r="B58" s="1" t="s">
        <v>10</v>
      </c>
      <c r="C58" s="6">
        <v>17857.142857142859</v>
      </c>
      <c r="D58" s="6">
        <v>22500</v>
      </c>
      <c r="E58" s="6">
        <v>285.71428571428572</v>
      </c>
      <c r="F58" s="1">
        <v>285</v>
      </c>
      <c r="G58" s="1" t="s">
        <v>19</v>
      </c>
      <c r="H58" s="4">
        <v>0.85</v>
      </c>
      <c r="I58" s="4">
        <v>0.91</v>
      </c>
      <c r="J58" s="4">
        <v>0.84</v>
      </c>
    </row>
    <row r="59" spans="1:10" ht="15.5" x14ac:dyDescent="0.35">
      <c r="A59" s="2">
        <v>45170</v>
      </c>
      <c r="B59" s="1" t="s">
        <v>12</v>
      </c>
      <c r="C59" s="6">
        <v>17857.142857142859</v>
      </c>
      <c r="D59" s="6">
        <v>21500</v>
      </c>
      <c r="E59" s="6">
        <v>285.71428571428572</v>
      </c>
      <c r="F59" s="1">
        <v>275</v>
      </c>
      <c r="G59" s="1" t="s">
        <v>19</v>
      </c>
      <c r="H59" s="4">
        <v>0.86</v>
      </c>
      <c r="I59" s="4">
        <v>0.75</v>
      </c>
      <c r="J59" s="4">
        <v>0.96</v>
      </c>
    </row>
    <row r="60" spans="1:10" ht="15.5" x14ac:dyDescent="0.35">
      <c r="A60" s="2">
        <v>45170</v>
      </c>
      <c r="B60" s="1" t="s">
        <v>13</v>
      </c>
      <c r="C60" s="6">
        <v>17857.142857142859</v>
      </c>
      <c r="D60" s="5">
        <v>24000</v>
      </c>
      <c r="E60" s="6">
        <v>285.71428571428572</v>
      </c>
      <c r="F60" s="1">
        <v>285</v>
      </c>
      <c r="G60" s="1" t="s">
        <v>19</v>
      </c>
      <c r="H60" s="4">
        <v>0.96</v>
      </c>
      <c r="I60" s="4">
        <v>0.77</v>
      </c>
      <c r="J60" s="4">
        <v>0.92</v>
      </c>
    </row>
    <row r="61" spans="1:10" ht="15.5" x14ac:dyDescent="0.35">
      <c r="A61" s="2">
        <v>45170</v>
      </c>
      <c r="B61" s="1" t="s">
        <v>14</v>
      </c>
      <c r="C61" s="6">
        <v>17857.142857142859</v>
      </c>
      <c r="D61" s="5">
        <v>24500</v>
      </c>
      <c r="E61" s="6">
        <v>285.71428571428572</v>
      </c>
      <c r="F61" s="1">
        <v>290</v>
      </c>
      <c r="G61" s="1" t="s">
        <v>19</v>
      </c>
      <c r="H61" s="4">
        <v>0.99</v>
      </c>
      <c r="I61" s="4">
        <v>0.97</v>
      </c>
      <c r="J61" s="4">
        <v>0.73</v>
      </c>
    </row>
    <row r="62" spans="1:10" ht="15.5" x14ac:dyDescent="0.35">
      <c r="A62" s="2">
        <v>45170</v>
      </c>
      <c r="B62" s="1" t="s">
        <v>15</v>
      </c>
      <c r="C62" s="6">
        <v>17857.142857142859</v>
      </c>
      <c r="D62" s="5">
        <v>24500</v>
      </c>
      <c r="E62" s="6">
        <v>285.71428571428572</v>
      </c>
      <c r="F62" s="1">
        <v>310</v>
      </c>
      <c r="G62" s="1" t="s">
        <v>19</v>
      </c>
      <c r="H62" s="4">
        <v>0.77</v>
      </c>
      <c r="I62" s="4">
        <v>0.72</v>
      </c>
      <c r="J62" s="4">
        <v>0.85</v>
      </c>
    </row>
    <row r="63" spans="1:10" ht="15.5" x14ac:dyDescent="0.35">
      <c r="A63" s="2">
        <v>45170</v>
      </c>
      <c r="B63" s="1" t="s">
        <v>16</v>
      </c>
      <c r="C63" s="6">
        <v>17857.142857142859</v>
      </c>
      <c r="D63" s="5">
        <v>24500</v>
      </c>
      <c r="E63" s="6">
        <v>285.71428571428572</v>
      </c>
      <c r="F63" s="1">
        <v>270</v>
      </c>
      <c r="G63" s="1" t="s">
        <v>19</v>
      </c>
      <c r="H63" s="4">
        <v>0.77</v>
      </c>
      <c r="I63" s="4">
        <v>0.96</v>
      </c>
      <c r="J63" s="4">
        <v>0.78</v>
      </c>
    </row>
    <row r="64" spans="1:10" ht="15.5" x14ac:dyDescent="0.35">
      <c r="A64" s="2">
        <v>45170</v>
      </c>
      <c r="B64" s="1" t="s">
        <v>17</v>
      </c>
      <c r="C64" s="6">
        <v>17857.142857142859</v>
      </c>
      <c r="D64" s="5">
        <v>24500</v>
      </c>
      <c r="E64" s="6">
        <v>285.71428571428572</v>
      </c>
      <c r="F64" s="1">
        <v>285</v>
      </c>
      <c r="G64" s="1" t="s">
        <v>19</v>
      </c>
      <c r="H64" s="4">
        <v>0.78</v>
      </c>
      <c r="I64" s="4">
        <v>0.8</v>
      </c>
      <c r="J64" s="4">
        <v>0.85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866A4-0046-4924-820B-7085D844E1E7}">
  <dimension ref="A3:Z53"/>
  <sheetViews>
    <sheetView topLeftCell="A9" zoomScale="72" workbookViewId="0">
      <selection activeCell="Q53" sqref="Q53"/>
    </sheetView>
  </sheetViews>
  <sheetFormatPr defaultRowHeight="14.5" x14ac:dyDescent="0.35"/>
  <cols>
    <col min="1" max="1" width="30.36328125" customWidth="1"/>
    <col min="2" max="2" width="10.90625" hidden="1" customWidth="1"/>
    <col min="3" max="4" width="11.08984375" customWidth="1"/>
    <col min="6" max="6" width="10.1796875" customWidth="1"/>
    <col min="7" max="7" width="10.26953125" style="11" bestFit="1" customWidth="1"/>
    <col min="8" max="8" width="12" customWidth="1"/>
    <col min="13" max="13" width="14.90625" bestFit="1" customWidth="1"/>
    <col min="14" max="14" width="11.36328125" bestFit="1" customWidth="1"/>
    <col min="15" max="15" width="10.7265625" bestFit="1" customWidth="1"/>
    <col min="17" max="17" width="12.7265625" bestFit="1" customWidth="1"/>
    <col min="18" max="18" width="15.26953125" bestFit="1" customWidth="1"/>
    <col min="19" max="21" width="12.26953125" bestFit="1" customWidth="1"/>
    <col min="22" max="25" width="10.6328125" bestFit="1" customWidth="1"/>
    <col min="26" max="27" width="12.26953125" bestFit="1" customWidth="1"/>
    <col min="28" max="28" width="10.6328125" bestFit="1" customWidth="1"/>
    <col min="29" max="29" width="13.1796875" bestFit="1" customWidth="1"/>
    <col min="30" max="30" width="10.6328125" bestFit="1" customWidth="1"/>
    <col min="31" max="31" width="13.1796875" bestFit="1" customWidth="1"/>
    <col min="32" max="32" width="10.6328125" bestFit="1" customWidth="1"/>
    <col min="33" max="33" width="13.1796875" bestFit="1" customWidth="1"/>
    <col min="34" max="34" width="10.6328125" bestFit="1" customWidth="1"/>
    <col min="35" max="35" width="13.1796875" bestFit="1" customWidth="1"/>
    <col min="36" max="36" width="10.7265625" bestFit="1" customWidth="1"/>
  </cols>
  <sheetData>
    <row r="3" spans="1:26" x14ac:dyDescent="0.35">
      <c r="A3" t="s">
        <v>39</v>
      </c>
      <c r="B3" t="s">
        <v>37</v>
      </c>
      <c r="C3" s="7" t="s">
        <v>38</v>
      </c>
      <c r="F3" t="s">
        <v>0</v>
      </c>
      <c r="G3" s="11" t="s">
        <v>2</v>
      </c>
      <c r="H3" t="s">
        <v>45</v>
      </c>
    </row>
    <row r="4" spans="1:26" x14ac:dyDescent="0.35">
      <c r="A4" t="s">
        <v>34</v>
      </c>
      <c r="C4" s="11" t="str">
        <f>Table4[[#Headers],[Total]]</f>
        <v>Total</v>
      </c>
      <c r="F4" t="s">
        <v>24</v>
      </c>
      <c r="G4" s="11">
        <f>SUM('DATA SET'!C2:C8)</f>
        <v>30000</v>
      </c>
      <c r="H4" s="7">
        <f>SUM('DATA SET'!E2:E8)</f>
        <v>20000.000000000004</v>
      </c>
      <c r="Q4" s="9" t="s">
        <v>34</v>
      </c>
      <c r="R4" s="9" t="s">
        <v>23</v>
      </c>
    </row>
    <row r="5" spans="1:26" hidden="1" x14ac:dyDescent="0.35">
      <c r="A5" t="s">
        <v>33</v>
      </c>
      <c r="C5" s="11">
        <f>SUM(Table1[Profit])</f>
        <v>891111</v>
      </c>
      <c r="F5" t="s">
        <v>25</v>
      </c>
      <c r="G5" s="11">
        <f>SUM('DATA SET'!C9:C15)</f>
        <v>45000</v>
      </c>
      <c r="H5" s="7">
        <f>SUM('DATA SET'!E3:E9)</f>
        <v>18571.428571428572</v>
      </c>
      <c r="Q5" s="9" t="s">
        <v>21</v>
      </c>
      <c r="R5" s="7">
        <v>10000.000000000002</v>
      </c>
      <c r="S5" s="7">
        <v>11428.571428571431</v>
      </c>
      <c r="T5" s="7">
        <v>12857.142857142861</v>
      </c>
      <c r="U5" s="7">
        <v>14285.71428571429</v>
      </c>
      <c r="V5" s="7">
        <v>15714.285714285717</v>
      </c>
      <c r="W5" s="7">
        <v>17142.857142857145</v>
      </c>
      <c r="X5" s="7">
        <v>18571.428571428572</v>
      </c>
      <c r="Y5" s="7">
        <v>20000.000000000004</v>
      </c>
      <c r="Z5" s="7" t="s">
        <v>22</v>
      </c>
    </row>
    <row r="6" spans="1:26" hidden="1" x14ac:dyDescent="0.35">
      <c r="A6" t="s">
        <v>35</v>
      </c>
      <c r="C6" s="11">
        <f>SUM(Table1[Customers])</f>
        <v>9360</v>
      </c>
      <c r="F6" t="s">
        <v>26</v>
      </c>
      <c r="G6" s="11">
        <f>SUM('DATA SET'!C16:C22)</f>
        <v>60000</v>
      </c>
      <c r="H6" s="7">
        <f>SUM('DATA SET'!E4:E10)</f>
        <v>17142.857142857145</v>
      </c>
      <c r="Q6" s="10" t="s">
        <v>24</v>
      </c>
      <c r="Y6">
        <v>30000</v>
      </c>
      <c r="Z6">
        <v>30000</v>
      </c>
    </row>
    <row r="7" spans="1:26" hidden="1" x14ac:dyDescent="0.35">
      <c r="F7" t="s">
        <v>27</v>
      </c>
      <c r="G7" s="11">
        <f>SUM('DATA SET'!C23:C29)</f>
        <v>54999.999999999993</v>
      </c>
      <c r="H7" s="7">
        <f>SUM('DATA SET'!E5:E11)</f>
        <v>15714.285714285717</v>
      </c>
      <c r="M7" s="9" t="s">
        <v>39</v>
      </c>
      <c r="N7" t="s">
        <v>46</v>
      </c>
      <c r="Q7" s="10" t="s">
        <v>25</v>
      </c>
      <c r="X7">
        <v>45000</v>
      </c>
      <c r="Z7">
        <v>45000</v>
      </c>
    </row>
    <row r="8" spans="1:26" hidden="1" x14ac:dyDescent="0.35">
      <c r="F8" t="s">
        <v>28</v>
      </c>
      <c r="G8" s="11">
        <f>SUM('DATA SET'!C24:C30)</f>
        <v>58571.428571428565</v>
      </c>
      <c r="H8" s="7">
        <f>SUM('DATA SET'!E6:E12)</f>
        <v>14285.71428571429</v>
      </c>
      <c r="M8" s="10" t="s">
        <v>33</v>
      </c>
      <c r="N8">
        <v>891111</v>
      </c>
      <c r="Q8" s="10" t="s">
        <v>26</v>
      </c>
      <c r="W8">
        <v>60000</v>
      </c>
      <c r="Z8">
        <v>60000</v>
      </c>
    </row>
    <row r="9" spans="1:26" hidden="1" x14ac:dyDescent="0.35">
      <c r="A9" t="s">
        <v>41</v>
      </c>
      <c r="B9" t="s">
        <v>37</v>
      </c>
      <c r="C9" s="12" t="s">
        <v>38</v>
      </c>
      <c r="F9" t="s">
        <v>29</v>
      </c>
      <c r="G9" s="11">
        <f>SUM('DATA SET'!C25:C31)</f>
        <v>62142.857142857138</v>
      </c>
      <c r="H9" s="7">
        <f>SUM('DATA SET'!E7:E13)</f>
        <v>12857.142857142861</v>
      </c>
      <c r="M9" s="10" t="s">
        <v>34</v>
      </c>
      <c r="N9">
        <v>754940.69999999937</v>
      </c>
      <c r="Q9" s="10" t="s">
        <v>27</v>
      </c>
      <c r="V9">
        <v>54999.999999999993</v>
      </c>
      <c r="Z9">
        <v>54999.999999999993</v>
      </c>
    </row>
    <row r="10" spans="1:26" hidden="1" x14ac:dyDescent="0.35">
      <c r="A10" t="s">
        <v>40</v>
      </c>
      <c r="C10" s="12">
        <f>AVERAGE(Table1[Sales Completion Rate])</f>
        <v>0.85555555555555574</v>
      </c>
      <c r="F10" t="s">
        <v>30</v>
      </c>
      <c r="G10" s="11">
        <f>SUM('DATA SET'!C26:C32)</f>
        <v>65714.28571428571</v>
      </c>
      <c r="H10" s="7">
        <f>SUM('DATA SET'!E8:E14)</f>
        <v>11428.571428571431</v>
      </c>
      <c r="M10" s="10" t="s">
        <v>35</v>
      </c>
      <c r="N10">
        <v>9360</v>
      </c>
      <c r="Q10" s="10" t="s">
        <v>28</v>
      </c>
      <c r="U10">
        <v>58571.428571428565</v>
      </c>
      <c r="Z10">
        <v>58571.428571428565</v>
      </c>
    </row>
    <row r="11" spans="1:26" hidden="1" x14ac:dyDescent="0.35">
      <c r="F11" t="s">
        <v>31</v>
      </c>
      <c r="G11" s="11">
        <f>SUM('DATA SET'!C27:C33)</f>
        <v>69285.71428571429</v>
      </c>
      <c r="H11" s="7">
        <f>SUM('DATA SET'!E9:E15)</f>
        <v>10000.000000000002</v>
      </c>
      <c r="M11" s="10" t="s">
        <v>22</v>
      </c>
      <c r="N11">
        <v>1655411.6999999993</v>
      </c>
      <c r="Q11" s="10" t="s">
        <v>29</v>
      </c>
      <c r="T11">
        <v>62142.857142857138</v>
      </c>
      <c r="Z11">
        <v>62142.857142857138</v>
      </c>
    </row>
    <row r="12" spans="1:26" hidden="1" x14ac:dyDescent="0.35">
      <c r="F12" t="s">
        <v>32</v>
      </c>
      <c r="G12" s="11">
        <f>SUM('DATA SET'!C28:C34)</f>
        <v>72857.142857142855</v>
      </c>
      <c r="H12" s="7">
        <f>SUM('DATA SET'!E10:E16)</f>
        <v>10000.000000000002</v>
      </c>
      <c r="Q12" s="10" t="s">
        <v>30</v>
      </c>
      <c r="S12">
        <v>65714.28571428571</v>
      </c>
      <c r="Z12">
        <v>65714.28571428571</v>
      </c>
    </row>
    <row r="13" spans="1:26" x14ac:dyDescent="0.35">
      <c r="A13" t="s">
        <v>41</v>
      </c>
      <c r="B13" t="s">
        <v>36</v>
      </c>
      <c r="C13" t="s">
        <v>43</v>
      </c>
      <c r="H13" s="7"/>
      <c r="Q13" s="10" t="s">
        <v>31</v>
      </c>
      <c r="R13">
        <v>69285.71428571429</v>
      </c>
      <c r="Z13">
        <v>69285.71428571429</v>
      </c>
    </row>
    <row r="14" spans="1:26" x14ac:dyDescent="0.35">
      <c r="A14" t="s">
        <v>42</v>
      </c>
      <c r="C14" s="12">
        <f>AVERAGE(Table1[Profit Completion Rate])</f>
        <v>0.85492063492063519</v>
      </c>
      <c r="Q14" s="10" t="s">
        <v>32</v>
      </c>
      <c r="R14">
        <v>72857.142857142855</v>
      </c>
      <c r="Z14">
        <v>72857.142857142855</v>
      </c>
    </row>
    <row r="15" spans="1:26" x14ac:dyDescent="0.35">
      <c r="F15" t="s">
        <v>1</v>
      </c>
      <c r="G15" s="11" t="s">
        <v>33</v>
      </c>
      <c r="Q15" s="10" t="s">
        <v>22</v>
      </c>
      <c r="R15">
        <v>142142.85714285716</v>
      </c>
      <c r="S15">
        <v>65714.28571428571</v>
      </c>
      <c r="T15">
        <v>62142.857142857138</v>
      </c>
      <c r="U15">
        <v>58571.428571428565</v>
      </c>
      <c r="V15">
        <v>54999.999999999993</v>
      </c>
      <c r="W15">
        <v>60000</v>
      </c>
      <c r="X15">
        <v>45000</v>
      </c>
      <c r="Y15">
        <v>30000</v>
      </c>
      <c r="Z15">
        <v>518571.42857142864</v>
      </c>
    </row>
    <row r="16" spans="1:26" x14ac:dyDescent="0.35">
      <c r="F16" t="str" cm="1">
        <f t="array" ref="F16:F22">_xlfn.UNIQUE(Table1[Region])</f>
        <v>Argentina</v>
      </c>
    </row>
    <row r="17" spans="1:9" x14ac:dyDescent="0.35">
      <c r="A17" t="s">
        <v>41</v>
      </c>
      <c r="B17" t="s">
        <v>36</v>
      </c>
      <c r="C17" t="s">
        <v>38</v>
      </c>
      <c r="F17" t="str">
        <v>Brazil</v>
      </c>
    </row>
    <row r="18" spans="1:9" x14ac:dyDescent="0.35">
      <c r="A18" t="s">
        <v>44</v>
      </c>
      <c r="C18" s="11">
        <f>AVERAGE(Table1[Customers])</f>
        <v>148.57142857142858</v>
      </c>
      <c r="F18" t="str">
        <v>Chicaco</v>
      </c>
    </row>
    <row r="19" spans="1:9" x14ac:dyDescent="0.35">
      <c r="F19" t="str">
        <v>Chile</v>
      </c>
    </row>
    <row r="20" spans="1:9" x14ac:dyDescent="0.35">
      <c r="F20" t="str">
        <v>Columbia</v>
      </c>
    </row>
    <row r="21" spans="1:9" x14ac:dyDescent="0.35">
      <c r="F21" t="str">
        <v>Los Angeles</v>
      </c>
    </row>
    <row r="22" spans="1:9" x14ac:dyDescent="0.35">
      <c r="F22" t="str">
        <v>Peru</v>
      </c>
    </row>
    <row r="30" spans="1:9" x14ac:dyDescent="0.35">
      <c r="I30" t="s">
        <v>50</v>
      </c>
    </row>
    <row r="33" spans="17:17" x14ac:dyDescent="0.35">
      <c r="Q33" t="s">
        <v>51</v>
      </c>
    </row>
    <row r="34" spans="17:17" x14ac:dyDescent="0.35">
      <c r="Q34" t="s">
        <v>52</v>
      </c>
    </row>
    <row r="53" spans="17:17" x14ac:dyDescent="0.35">
      <c r="Q53" t="s">
        <v>53</v>
      </c>
    </row>
  </sheetData>
  <phoneticPr fontId="3" type="noConversion"/>
  <pageMargins left="0.7" right="0.7" top="0.75" bottom="0.75" header="0.3" footer="0.3"/>
  <drawing r:id="rId3"/>
  <tableParts count="5">
    <tablePart r:id="rId4"/>
    <tablePart r:id="rId5"/>
    <tablePart r:id="rId6"/>
    <tablePart r:id="rId7"/>
    <tablePart r:id="rId8"/>
  </tableParts>
  <extLst>
    <ext xmlns:x15="http://schemas.microsoft.com/office/spreadsheetml/2010/11/main" uri="{3A4CF648-6AED-40f4-86FF-DC5316D8AED3}">
      <x14:slicerList xmlns:x14="http://schemas.microsoft.com/office/spreadsheetml/2009/9/main">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EA5D-1A65-4D4A-BD98-4BE5161607EB}">
  <dimension ref="D7:S10"/>
  <sheetViews>
    <sheetView tabSelected="1" topLeftCell="A27" zoomScale="74" zoomScaleNormal="100" workbookViewId="0">
      <selection activeCell="Z30" sqref="Z30"/>
    </sheetView>
  </sheetViews>
  <sheetFormatPr defaultRowHeight="14.5" x14ac:dyDescent="0.35"/>
  <cols>
    <col min="1" max="16384" width="8.7265625" style="8"/>
  </cols>
  <sheetData>
    <row r="7" spans="4:19" x14ac:dyDescent="0.35">
      <c r="S7" s="8" t="s">
        <v>20</v>
      </c>
    </row>
    <row r="10" spans="4:19" ht="31" x14ac:dyDescent="0.7">
      <c r="D10" s="14" t="s">
        <v>48</v>
      </c>
      <c r="E10" s="13"/>
      <c r="I10" s="14" t="s">
        <v>47</v>
      </c>
      <c r="J10" s="14"/>
      <c r="O10" s="14" t="s">
        <v>49</v>
      </c>
      <c r="P10" s="14"/>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D3BEAF6FFEC440A906AECE7E20655F" ma:contentTypeVersion="3" ma:contentTypeDescription="Create a new document." ma:contentTypeScope="" ma:versionID="7047ef16dfeee3e178d5407edf4b1995">
  <xsd:schema xmlns:xsd="http://www.w3.org/2001/XMLSchema" xmlns:xs="http://www.w3.org/2001/XMLSchema" xmlns:p="http://schemas.microsoft.com/office/2006/metadata/properties" xmlns:ns3="d5d45257-2b98-4ec7-8b8e-6a8ddcda08e4" targetNamespace="http://schemas.microsoft.com/office/2006/metadata/properties" ma:root="true" ma:fieldsID="18f3661fa4b2816be98a06fd87c84993" ns3:_="">
    <xsd:import namespace="d5d45257-2b98-4ec7-8b8e-6a8ddcda08e4"/>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d45257-2b98-4ec7-8b8e-6a8ddcda08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DDF6B0-209E-4310-84FC-60241865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d45257-2b98-4ec7-8b8e-6a8ddcda08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3A4DE-4452-4D90-B143-37270E8D3BAB}">
  <ds:schemaRefs>
    <ds:schemaRef ds:uri="http://schemas.microsoft.com/office/2006/metadata/properties"/>
    <ds:schemaRef ds:uri="http://www.w3.org/XML/1998/namespace"/>
    <ds:schemaRef ds:uri="http://purl.org/dc/dcmitype/"/>
    <ds:schemaRef ds:uri="http://schemas.openxmlformats.org/package/2006/metadata/core-properties"/>
    <ds:schemaRef ds:uri="d5d45257-2b98-4ec7-8b8e-6a8ddcda08e4"/>
    <ds:schemaRef ds:uri="http://schemas.microsoft.com/office/2006/documentManagement/types"/>
    <ds:schemaRef ds:uri="http://schemas.microsoft.com/office/infopath/2007/PartnerControls"/>
    <ds:schemaRef ds:uri="http://purl.org/dc/terms/"/>
    <ds:schemaRef ds:uri="http://purl.org/dc/elements/1.1/"/>
  </ds:schemaRefs>
</ds:datastoreItem>
</file>

<file path=customXml/itemProps3.xml><?xml version="1.0" encoding="utf-8"?>
<ds:datastoreItem xmlns:ds="http://schemas.openxmlformats.org/officeDocument/2006/customXml" ds:itemID="{B975F6CE-7218-4198-8661-1FC33B05EB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SET</vt:lpstr>
      <vt:lpstr>TABLES AND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Kumar Singh</dc:creator>
  <cp:lastModifiedBy>Ayush Kumar Singh</cp:lastModifiedBy>
  <dcterms:created xsi:type="dcterms:W3CDTF">2023-11-01T05:51:00Z</dcterms:created>
  <dcterms:modified xsi:type="dcterms:W3CDTF">2024-05-08T05:06:35Z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0x0101006ED3BEAF6FFEC440A906AECE7E20655F</vt:lpwstr>
  </property>
</Properties>
</file>