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0b5eb17ece67e4a/Desktop/itvedanth/Demart/"/>
    </mc:Choice>
  </mc:AlternateContent>
  <xr:revisionPtr revIDLastSave="132" documentId="8_{D59B6684-454F-42D1-B914-12CECAD84C2C}" xr6:coauthVersionLast="47" xr6:coauthVersionMax="47" xr10:uidLastSave="{0B40C9F1-4407-4F7A-86AC-5A4CC167EC7B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Sheet1!$A$1:$M$15346</definedName>
    <definedName name="_xlnm._FilterDatabase" localSheetId="1" hidden="1">Sheet2!$A$1:$A$3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24" i="1" l="1"/>
  <c r="R24" i="1"/>
  <c r="S24" i="1"/>
  <c r="T24" i="1"/>
  <c r="Q32" i="1"/>
  <c r="R32" i="1"/>
  <c r="Y33" i="1" s="1" a="1"/>
  <c r="Y38" i="1" s="1"/>
  <c r="S32" i="1"/>
  <c r="T32" i="1"/>
  <c r="Q36" i="1"/>
  <c r="R36" i="1"/>
  <c r="S36" i="1"/>
  <c r="T36" i="1"/>
  <c r="V27" i="1"/>
  <c r="X33" i="1" a="1"/>
  <c r="X23" i="1" a="1"/>
  <c r="Q13" i="1"/>
  <c r="Q10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F3" i="1"/>
  <c r="N3" i="1" s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F2" i="1"/>
  <c r="N2" i="1" s="1"/>
  <c r="Y23" i="1" l="1" a="1"/>
  <c r="Q17" i="1"/>
  <c r="V36" i="1"/>
  <c r="Y2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<sst xmlns="http://schemas.openxmlformats.org/spreadsheetml/2006/main" count="92106" uniqueCount="15398">
  <si>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</si>
  <si>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</si>
  <si>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</si>
  <si>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</si>
  <si>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</si>
  <si>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</si>
  <si>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</si>
  <si>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</si>
  <si>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</si>
  <si>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</si>
  <si>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</si>
  <si>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</si>
  <si>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</si>
  <si>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</si>
  <si>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</si>
  <si>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</si>
  <si>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</si>
  <si>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</si>
  <si>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</si>
  <si>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</si>
  <si>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</si>
  <si>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</si>
  <si>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</si>
  <si>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</si>
  <si>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</si>
  <si>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</si>
  <si>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</si>
  <si>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</si>
  <si>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</si>
  <si>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</si>
  <si>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</si>
  <si>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</si>
  <si>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</si>
  <si>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</si>
  <si>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</si>
  <si>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</si>
  <si>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</si>
  <si>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</si>
  <si>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</si>
  <si>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</si>
  <si>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</si>
  <si>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</si>
  <si>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</si>
  <si>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</si>
  <si>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</si>
  <si>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</si>
  <si>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</si>
  <si>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</si>
  <si>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</si>
  <si>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</si>
  <si>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</si>
  <si>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</si>
  <si>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</si>
  <si>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</si>
  <si>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</si>
  <si>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</si>
  <si>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</si>
  <si>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</si>
  <si>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</si>
  <si>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</si>
  <si>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</si>
  <si>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</si>
  <si>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</si>
  <si>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</si>
  <si>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</si>
  <si>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</si>
  <si>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</si>
  <si>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</si>
  <si>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</si>
  <si>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</si>
  <si>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</si>
  <si>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</si>
  <si>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</si>
  <si>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</si>
  <si>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</si>
  <si>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</si>
  <si>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</si>
  <si>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</si>
  <si>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</si>
  <si>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</si>
  <si>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</si>
  <si>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</si>
  <si>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</si>
  <si>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</si>
  <si>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</si>
  <si>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</si>
  <si>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</si>
  <si>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</si>
  <si>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</si>
  <si>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</si>
  <si>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</si>
  <si>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</si>
  <si>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</si>
  <si>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</si>
  <si>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</si>
  <si>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</si>
  <si>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</si>
  <si>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</si>
  <si>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</si>
  <si>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</si>
  <si>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</si>
  <si>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</si>
  <si>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</si>
  <si>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</si>
  <si>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</si>
  <si>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</si>
  <si>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</si>
  <si>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</si>
  <si>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</si>
  <si>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</si>
  <si>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</si>
  <si>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</si>
  <si>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</si>
  <si>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</si>
  <si>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</si>
  <si>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</si>
  <si>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</si>
  <si>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</si>
  <si>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</si>
  <si>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</si>
  <si>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</si>
  <si>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</si>
  <si>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</si>
  <si>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</si>
  <si>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</si>
  <si>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</si>
  <si>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</si>
  <si>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</si>
  <si>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</si>
  <si>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</si>
  <si>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</si>
  <si>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</si>
  <si>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</si>
  <si>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</si>
  <si>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</si>
  <si>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</si>
  <si>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</si>
  <si>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</si>
  <si>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</si>
  <si>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</si>
  <si>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</si>
  <si>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</si>
  <si>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</si>
  <si>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</si>
  <si>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</si>
  <si>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</si>
  <si>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</si>
  <si>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</si>
  <si>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</si>
  <si>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</si>
  <si>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</si>
  <si>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</si>
  <si>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</si>
  <si>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</si>
  <si>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</si>
  <si>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</si>
  <si>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</si>
  <si>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</si>
  <si>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</si>
  <si>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</si>
  <si>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</si>
  <si>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</si>
  <si>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</si>
  <si>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</si>
  <si>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</si>
  <si>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</si>
  <si>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</si>
  <si>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</si>
  <si>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</si>
  <si>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</si>
  <si>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</si>
  <si>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</si>
  <si>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</si>
  <si>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</si>
  <si>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</si>
  <si>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</si>
  <si>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</si>
  <si>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</si>
  <si>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</si>
  <si>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</si>
  <si>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</si>
  <si>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</si>
  <si>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</si>
  <si>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</si>
  <si>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</si>
  <si>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</si>
  <si>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</si>
  <si>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</si>
  <si>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</si>
  <si>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</si>
  <si>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</si>
  <si>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</si>
  <si>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</si>
  <si>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</si>
  <si>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</si>
  <si>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</si>
  <si>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</si>
  <si>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</si>
  <si>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</si>
  <si>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</si>
  <si>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</si>
  <si>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</si>
  <si>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</si>
  <si>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</si>
  <si>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</si>
  <si>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</si>
  <si>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</si>
  <si>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</si>
  <si>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</si>
  <si>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</si>
  <si>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</si>
  <si>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</si>
  <si>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</si>
  <si>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</si>
  <si>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</si>
  <si>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</si>
  <si>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</si>
  <si>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</si>
  <si>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</si>
  <si>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</si>
  <si>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</si>
  <si>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</si>
  <si>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</si>
  <si>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</si>
  <si>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</si>
  <si>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</si>
  <si>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</si>
  <si>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</si>
  <si>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</si>
  <si>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</si>
  <si>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</si>
  <si>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</si>
  <si>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</si>
  <si>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</si>
  <si>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</si>
  <si>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</si>
  <si>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</si>
  <si>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</si>
  <si>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</si>
  <si>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</si>
  <si>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</si>
  <si>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</si>
  <si>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</si>
  <si>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</si>
  <si>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</si>
  <si>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</si>
  <si>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</si>
  <si>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</si>
  <si>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</si>
  <si>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</si>
  <si>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</si>
  <si>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</si>
  <si>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</si>
  <si>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</si>
  <si>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</si>
  <si>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</si>
  <si>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</si>
  <si>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</si>
  <si>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</si>
  <si>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</si>
  <si>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</si>
  <si>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</si>
  <si>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</si>
  <si>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</si>
  <si>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</si>
  <si>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</si>
  <si>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</si>
  <si>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</si>
  <si>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</si>
  <si>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</si>
  <si>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</si>
  <si>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</si>
  <si>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</si>
  <si>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</si>
  <si>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</si>
  <si>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</si>
  <si>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</si>
  <si>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</si>
  <si>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</si>
  <si>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</si>
  <si>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</si>
  <si>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</si>
  <si>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</si>
  <si>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</si>
  <si>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</si>
  <si>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</si>
  <si>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</si>
  <si>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</si>
  <si>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</si>
  <si>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</si>
  <si>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</si>
  <si>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</si>
  <si>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</si>
  <si>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</si>
  <si>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</si>
  <si>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</si>
  <si>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</si>
  <si>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</si>
  <si>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</si>
  <si>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</si>
  <si>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</si>
  <si>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</si>
  <si>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</si>
  <si>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</si>
  <si>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</si>
  <si>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</si>
  <si>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</si>
  <si>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</si>
  <si>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</si>
  <si>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</si>
  <si>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</si>
  <si>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</si>
  <si>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</si>
  <si>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</si>
  <si>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</si>
  <si>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</si>
  <si>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</si>
  <si>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</si>
  <si>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</si>
  <si>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</si>
  <si>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</si>
  <si>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</si>
  <si>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</si>
  <si>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</si>
  <si>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</si>
  <si>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</si>
  <si>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</si>
  <si>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</si>
  <si>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</si>
  <si>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</si>
  <si>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</si>
  <si>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</si>
  <si>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</si>
  <si>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</si>
  <si>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</si>
  <si>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</si>
  <si>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</si>
  <si>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</si>
  <si>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</si>
  <si>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</si>
  <si>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</si>
  <si>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</si>
  <si>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</si>
  <si>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</si>
  <si>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</si>
  <si>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</si>
  <si>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</si>
  <si>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</si>
  <si>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</si>
  <si>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</si>
  <si>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</si>
  <si>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</si>
  <si>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</si>
  <si>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</si>
  <si>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</si>
  <si>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</si>
  <si>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</si>
  <si>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</si>
  <si>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</si>
  <si>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</si>
  <si>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</si>
  <si>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</si>
  <si>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</si>
  <si>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</si>
  <si>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</si>
  <si>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</si>
  <si>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</si>
  <si>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</si>
  <si>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</si>
  <si>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</si>
  <si>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</si>
  <si>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</si>
  <si>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</si>
  <si>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</si>
  <si>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</si>
  <si>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</si>
  <si>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</si>
  <si>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</si>
  <si>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</si>
  <si>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</si>
  <si>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</si>
  <si>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</si>
  <si>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</si>
  <si>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</si>
  <si>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</si>
  <si>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</si>
  <si>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</si>
  <si>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</si>
  <si>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</si>
  <si>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</si>
  <si>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</si>
  <si>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</si>
  <si>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</si>
  <si>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</si>
  <si>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</si>
  <si>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</si>
  <si>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</si>
  <si>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</si>
  <si>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</si>
  <si>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</si>
  <si>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</si>
  <si>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</si>
  <si>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</si>
  <si>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</si>
  <si>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</si>
  <si>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</si>
  <si>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</si>
  <si>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</si>
  <si>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</si>
  <si>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</si>
  <si>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</si>
  <si>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</si>
  <si>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</si>
  <si>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</si>
  <si>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</si>
  <si>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</si>
  <si>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</si>
  <si>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</si>
  <si>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</si>
  <si>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</si>
  <si>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</si>
  <si>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</si>
  <si>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</si>
  <si>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</si>
  <si>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</si>
  <si>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</si>
  <si>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</si>
  <si>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</si>
  <si>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</si>
  <si>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</si>
  <si>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</si>
  <si>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</si>
  <si>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</si>
  <si>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</si>
  <si>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</si>
  <si>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</si>
  <si>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</si>
  <si>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</si>
  <si>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</si>
  <si>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</si>
  <si>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</si>
  <si>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</si>
  <si>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</si>
  <si>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</si>
  <si>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</si>
  <si>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</si>
  <si>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</si>
  <si>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</si>
  <si>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</si>
  <si>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</si>
  <si>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</si>
  <si>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</si>
  <si>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</si>
  <si>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</si>
  <si>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</si>
  <si>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</si>
  <si>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</si>
  <si>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</si>
  <si>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</si>
  <si>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</si>
  <si>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</si>
  <si>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</si>
  <si>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</si>
  <si>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</si>
  <si>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</si>
  <si>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</si>
  <si>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</si>
  <si>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</si>
  <si>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</si>
  <si>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</si>
  <si>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</si>
  <si>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</si>
  <si>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</si>
  <si>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</si>
  <si>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</si>
  <si>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</si>
  <si>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</si>
  <si>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</si>
  <si>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</si>
  <si>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</si>
  <si>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</si>
  <si>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</si>
  <si>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</si>
  <si>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</si>
  <si>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</si>
  <si>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</si>
  <si>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</si>
  <si>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</si>
  <si>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</si>
  <si>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</si>
  <si>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</si>
  <si>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</si>
  <si>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</si>
  <si>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</si>
  <si>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</si>
  <si>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</si>
  <si>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</si>
  <si>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</si>
  <si>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</si>
  <si>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</si>
  <si>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</si>
  <si>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</si>
  <si>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</si>
  <si>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</si>
  <si>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</si>
  <si>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</si>
  <si>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</si>
  <si>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</si>
  <si>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</si>
  <si>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</si>
  <si>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</si>
  <si>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</si>
  <si>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</si>
  <si>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</si>
  <si>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</si>
  <si>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</si>
  <si>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</si>
  <si>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</si>
  <si>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</si>
  <si>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</si>
  <si>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</si>
  <si>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</si>
  <si>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</si>
  <si>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</si>
  <si>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</si>
  <si>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</si>
  <si>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</si>
  <si>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</si>
  <si>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</si>
  <si>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</si>
  <si>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</si>
  <si>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</si>
  <si>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</si>
  <si>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</si>
  <si>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</si>
  <si>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</si>
  <si>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</si>
  <si>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</si>
  <si>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</si>
  <si>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</si>
  <si>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</si>
  <si>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</si>
  <si>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</si>
  <si>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</si>
  <si>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</si>
  <si>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</si>
  <si>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</si>
  <si>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</si>
  <si>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</si>
  <si>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</si>
  <si>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</si>
  <si>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</si>
  <si>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</si>
  <si>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</si>
  <si>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</si>
  <si>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</si>
  <si>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</si>
  <si>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</si>
  <si>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</si>
  <si>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</si>
  <si>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</si>
  <si>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</si>
  <si>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</si>
  <si>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</si>
  <si>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</si>
  <si>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</si>
  <si>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</si>
  <si>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</si>
  <si>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</si>
  <si>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</si>
  <si>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</si>
  <si>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</si>
  <si>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</si>
  <si>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</si>
  <si>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</si>
  <si>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</si>
  <si>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</si>
  <si>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</si>
  <si>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</si>
  <si>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</si>
  <si>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</si>
  <si>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</si>
  <si>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</si>
  <si>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</si>
  <si>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</si>
  <si>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</si>
  <si>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</si>
  <si>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</si>
  <si>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</si>
  <si>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</si>
  <si>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</si>
  <si>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</si>
  <si>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</si>
  <si>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</si>
  <si>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</si>
  <si>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</si>
  <si>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</si>
  <si>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</si>
  <si>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</si>
  <si>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</si>
  <si>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</si>
  <si>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</si>
  <si>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</si>
  <si>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</si>
  <si>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</si>
  <si>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</si>
  <si>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</si>
  <si>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</si>
  <si>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</si>
  <si>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</si>
  <si>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</si>
  <si>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</si>
  <si>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</si>
  <si>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</si>
  <si>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</si>
  <si>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</si>
  <si>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</si>
  <si>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</si>
  <si>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</si>
  <si>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</si>
  <si>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</si>
  <si>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</si>
  <si>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</si>
  <si>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</si>
  <si>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</si>
  <si>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</si>
  <si>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</si>
  <si>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</si>
  <si>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</si>
  <si>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</si>
  <si>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</si>
  <si>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</si>
  <si>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</si>
  <si>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</si>
  <si>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</si>
  <si>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</si>
  <si>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</si>
  <si>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</si>
  <si>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</si>
  <si>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</si>
  <si>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</si>
  <si>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</si>
  <si>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</si>
  <si>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</si>
  <si>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</si>
  <si>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</si>
  <si>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</si>
  <si>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</si>
  <si>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</si>
  <si>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</si>
  <si>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</si>
  <si>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</si>
  <si>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</si>
  <si>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</si>
  <si>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</si>
  <si>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</si>
  <si>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</si>
  <si>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</si>
  <si>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</si>
  <si>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</si>
  <si>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</si>
  <si>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</si>
  <si>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</si>
  <si>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</si>
  <si>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</si>
  <si>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</si>
  <si>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</si>
  <si>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</si>
  <si>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</si>
  <si>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</si>
  <si>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</si>
  <si>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</si>
  <si>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</si>
  <si>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</si>
  <si>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</si>
  <si>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</si>
  <si>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</si>
  <si>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</si>
  <si>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</si>
  <si>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</si>
  <si>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</si>
  <si>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</si>
  <si>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</si>
  <si>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</si>
  <si>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</si>
  <si>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</si>
  <si>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</si>
  <si>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</si>
  <si>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</si>
  <si>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</si>
  <si>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</si>
  <si>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</si>
  <si>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</si>
  <si>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</si>
  <si>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</si>
  <si>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</si>
  <si>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</si>
  <si>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</si>
  <si>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</si>
  <si>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</si>
  <si>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</si>
  <si>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</si>
  <si>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</si>
  <si>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</si>
  <si>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</si>
  <si>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</si>
  <si>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</si>
  <si>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</si>
  <si>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</si>
  <si>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</si>
  <si>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</si>
  <si>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</si>
  <si>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</si>
  <si>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</si>
  <si>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</si>
  <si>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</si>
  <si>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</si>
  <si>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</si>
  <si>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</si>
  <si>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</si>
  <si>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</si>
  <si>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</si>
  <si>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</si>
  <si>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</si>
  <si>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</si>
  <si>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</si>
  <si>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</si>
  <si>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</si>
  <si>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</si>
  <si>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</si>
  <si>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</si>
  <si>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</si>
  <si>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</si>
  <si>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</si>
  <si>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</si>
  <si>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</si>
  <si>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</si>
  <si>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</si>
  <si>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</si>
  <si>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</si>
  <si>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</si>
  <si>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</si>
  <si>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</si>
  <si>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</si>
  <si>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</si>
  <si>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</si>
  <si>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</si>
  <si>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</si>
  <si>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</si>
  <si>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</si>
  <si>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</si>
  <si>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</si>
  <si>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</si>
  <si>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</si>
  <si>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</si>
  <si>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</si>
  <si>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</si>
  <si>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</si>
  <si>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</si>
  <si>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</si>
  <si>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</si>
  <si>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</si>
  <si>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</si>
  <si>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</si>
  <si>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</si>
  <si>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</si>
  <si>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</si>
  <si>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</si>
  <si>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</si>
  <si>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</si>
  <si>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</si>
  <si>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</si>
  <si>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</si>
  <si>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</si>
  <si>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</si>
  <si>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</si>
  <si>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</si>
  <si>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</si>
  <si>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</si>
  <si>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</si>
  <si>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</si>
  <si>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</si>
  <si>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</si>
  <si>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</si>
  <si>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</si>
  <si>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</si>
  <si>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</si>
  <si>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</si>
  <si>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</si>
  <si>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</si>
  <si>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</si>
  <si>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</si>
  <si>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</si>
  <si>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</si>
  <si>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</si>
  <si>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</si>
  <si>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</si>
  <si>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</si>
  <si>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</si>
  <si>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</si>
  <si>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</si>
  <si>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</si>
  <si>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</si>
  <si>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</si>
  <si>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</si>
  <si>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</si>
  <si>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</si>
  <si>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</si>
  <si>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</si>
  <si>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</si>
  <si>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</si>
  <si>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</si>
  <si>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</si>
  <si>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</si>
  <si>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</si>
  <si>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</si>
  <si>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</si>
  <si>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</si>
  <si>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</si>
  <si>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</si>
  <si>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</si>
  <si>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</si>
  <si>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</si>
  <si>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</si>
  <si>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</si>
  <si>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</si>
  <si>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</si>
  <si>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</si>
  <si>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</si>
  <si>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</si>
  <si>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</si>
  <si>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</si>
  <si>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</si>
  <si>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</si>
  <si>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</si>
  <si>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</si>
  <si>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</si>
  <si>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</si>
  <si>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</si>
  <si>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</si>
  <si>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</si>
  <si>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</si>
  <si>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</si>
  <si>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</si>
  <si>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</si>
  <si>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</si>
  <si>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</si>
  <si>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</si>
  <si>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</si>
  <si>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</si>
  <si>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</si>
  <si>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</si>
  <si>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</si>
  <si>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</si>
  <si>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</si>
  <si>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</si>
  <si>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</si>
  <si>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</si>
  <si>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</si>
  <si>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</si>
  <si>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</si>
  <si>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</si>
  <si>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</si>
  <si>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</si>
  <si>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</si>
  <si>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</si>
  <si>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</si>
  <si>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</si>
  <si>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</si>
  <si>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</si>
  <si>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</si>
  <si>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</si>
  <si>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</si>
  <si>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</si>
  <si>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</si>
  <si>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</si>
  <si>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</si>
  <si>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</si>
  <si>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</si>
  <si>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</si>
  <si>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</si>
  <si>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</si>
  <si>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</si>
  <si>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</si>
  <si>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</si>
  <si>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</si>
  <si>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</si>
  <si>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</si>
  <si>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</si>
  <si>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</si>
  <si>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</si>
  <si>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</si>
  <si>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</si>
  <si>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</si>
  <si>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</si>
  <si>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</si>
  <si>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</si>
  <si>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</si>
  <si>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</si>
  <si>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</si>
  <si>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</si>
  <si>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</si>
  <si>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</si>
  <si>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</si>
  <si>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</si>
  <si>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</si>
  <si>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</si>
  <si>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</si>
  <si>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</si>
  <si>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</si>
  <si>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</si>
  <si>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</si>
  <si>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</si>
  <si>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</si>
  <si>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</si>
  <si>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</si>
  <si>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</si>
  <si>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</si>
  <si>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</si>
  <si>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</si>
  <si>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</si>
  <si>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</si>
  <si>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</si>
  <si>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</si>
  <si>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</si>
  <si>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</si>
  <si>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</si>
  <si>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</si>
  <si>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</si>
  <si>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</si>
  <si>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</si>
  <si>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</si>
  <si>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</si>
  <si>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</si>
  <si>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</si>
  <si>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</si>
  <si>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</si>
  <si>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</si>
  <si>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</si>
  <si>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</si>
  <si>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</si>
  <si>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</si>
  <si>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</si>
  <si>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</si>
  <si>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</si>
  <si>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</si>
  <si>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</si>
  <si>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</si>
  <si>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</si>
  <si>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</si>
  <si>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</si>
  <si>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</si>
  <si>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</si>
  <si>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</si>
  <si>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</si>
  <si>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</si>
  <si>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</si>
  <si>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</si>
  <si>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</si>
  <si>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</si>
  <si>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</si>
  <si>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</si>
  <si>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</si>
  <si>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</si>
  <si>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</si>
  <si>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</si>
  <si>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</si>
  <si>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</si>
  <si>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</si>
  <si>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</si>
  <si>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</si>
  <si>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</si>
  <si>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</si>
  <si>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</si>
  <si>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</si>
  <si>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</si>
  <si>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</si>
  <si>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</si>
  <si>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</si>
  <si>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</si>
  <si>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</si>
  <si>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</si>
  <si>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</si>
  <si>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</si>
  <si>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</si>
  <si>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</si>
  <si>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</si>
  <si>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</si>
  <si>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</si>
  <si>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</si>
  <si>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</si>
  <si>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</si>
  <si>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</si>
  <si>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</si>
  <si>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</si>
  <si>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</si>
  <si>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</si>
  <si>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</si>
  <si>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</si>
  <si>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</si>
  <si>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</si>
  <si>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</si>
  <si>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</si>
  <si>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</si>
  <si>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</si>
  <si>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</si>
  <si>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</si>
  <si>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</si>
  <si>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</si>
  <si>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</si>
  <si>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</si>
  <si>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</si>
  <si>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</si>
  <si>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</si>
  <si>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</si>
  <si>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</si>
  <si>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</si>
  <si>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</si>
  <si>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</si>
  <si>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</si>
  <si>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</si>
  <si>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</si>
  <si>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</si>
  <si>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</si>
  <si>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</si>
  <si>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</si>
  <si>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</si>
  <si>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</si>
  <si>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</si>
  <si>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</si>
  <si>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</si>
  <si>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</si>
  <si>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</si>
  <si>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</si>
  <si>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</si>
  <si>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</si>
  <si>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</si>
  <si>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</si>
  <si>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</si>
  <si>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</si>
  <si>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</si>
  <si>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</si>
  <si>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</si>
  <si>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</si>
  <si>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</si>
  <si>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</si>
  <si>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</si>
  <si>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</si>
  <si>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</si>
  <si>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</si>
  <si>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</si>
  <si>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</si>
  <si>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</si>
  <si>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</si>
  <si>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</si>
  <si>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</si>
  <si>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</si>
  <si>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</si>
  <si>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</si>
  <si>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</si>
  <si>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</si>
  <si>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</si>
  <si>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</si>
  <si>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</si>
  <si>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</si>
  <si>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</si>
  <si>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</si>
  <si>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</si>
  <si>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</si>
  <si>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</si>
  <si>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</si>
  <si>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</si>
  <si>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</si>
  <si>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</si>
  <si>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</si>
  <si>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</si>
  <si>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</si>
  <si>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</si>
  <si>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</si>
  <si>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</si>
  <si>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</si>
  <si>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</si>
  <si>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</si>
  <si>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</si>
  <si>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</si>
  <si>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</si>
  <si>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</si>
  <si>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</si>
  <si>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</si>
  <si>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</si>
  <si>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</si>
  <si>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</si>
  <si>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</si>
  <si>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</si>
  <si>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</si>
  <si>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</si>
  <si>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</si>
  <si>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</si>
  <si>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</si>
  <si>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</si>
  <si>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</si>
  <si>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</si>
  <si>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</si>
  <si>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</si>
  <si>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</si>
  <si>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</si>
  <si>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</si>
  <si>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</si>
  <si>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</si>
  <si>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</si>
  <si>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</si>
  <si>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</si>
  <si>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</si>
  <si>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</si>
  <si>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</si>
  <si>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</si>
  <si>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</si>
  <si>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</si>
  <si>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</si>
  <si>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</si>
  <si>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</si>
  <si>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</si>
  <si>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</si>
  <si>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</si>
  <si>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</si>
  <si>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</si>
  <si>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</si>
  <si>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</si>
  <si>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</si>
  <si>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</si>
  <si>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</si>
  <si>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</si>
  <si>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</si>
  <si>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</si>
  <si>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</si>
  <si>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</si>
  <si>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</si>
  <si>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</si>
  <si>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</si>
  <si>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</si>
  <si>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</si>
  <si>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</si>
  <si>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</si>
  <si>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</si>
  <si>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</si>
  <si>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</si>
  <si>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</si>
  <si>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</si>
  <si>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</si>
  <si>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</si>
  <si>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</si>
  <si>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</si>
  <si>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</si>
  <si>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</si>
  <si>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</si>
  <si>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</si>
  <si>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</si>
  <si>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</si>
  <si>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</si>
  <si>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</si>
  <si>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</si>
  <si>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</si>
  <si>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</si>
  <si>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</si>
  <si>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</si>
  <si>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</si>
  <si>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</si>
  <si>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</si>
  <si>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</si>
  <si>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</si>
  <si>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</si>
  <si>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</si>
  <si>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</si>
  <si>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</si>
  <si>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</si>
  <si>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</si>
  <si>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</si>
  <si>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</si>
  <si>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</si>
  <si>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</si>
  <si>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</si>
  <si>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</si>
  <si>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</si>
  <si>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</si>
  <si>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</si>
  <si>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</si>
  <si>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</si>
  <si>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</si>
  <si>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</si>
  <si>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</si>
  <si>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</si>
  <si>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</si>
  <si>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</si>
  <si>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</si>
  <si>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</si>
  <si>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</si>
  <si>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</si>
  <si>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</si>
  <si>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</si>
  <si>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</si>
  <si>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</si>
  <si>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</si>
  <si>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</si>
  <si>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</si>
  <si>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</si>
  <si>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</si>
  <si>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</si>
  <si>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</si>
  <si>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</si>
  <si>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</si>
  <si>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</si>
  <si>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</si>
  <si>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</si>
  <si>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</si>
  <si>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</si>
  <si>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</si>
  <si>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</si>
  <si>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</si>
  <si>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</si>
  <si>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</si>
  <si>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</si>
  <si>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</si>
  <si>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</si>
  <si>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</si>
  <si>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</si>
  <si>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</si>
  <si>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</si>
  <si>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</si>
  <si>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</si>
  <si>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</si>
  <si>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</si>
  <si>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</si>
  <si>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</si>
  <si>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</si>
  <si>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</si>
  <si>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</si>
  <si>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</si>
  <si>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</si>
  <si>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</si>
  <si>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</si>
  <si>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</si>
  <si>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</si>
  <si>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</si>
  <si>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</si>
  <si>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</si>
  <si>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</si>
  <si>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</si>
  <si>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</si>
  <si>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</si>
  <si>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</si>
  <si>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</si>
  <si>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</si>
  <si>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</si>
  <si>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</si>
  <si>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</si>
  <si>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</si>
  <si>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</si>
  <si>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</si>
  <si>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</si>
  <si>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</si>
  <si>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</si>
  <si>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</si>
  <si>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</si>
  <si>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</si>
  <si>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</si>
  <si>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</si>
  <si>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</si>
  <si>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</si>
  <si>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</si>
  <si>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</si>
  <si>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</si>
  <si>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</si>
  <si>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</si>
  <si>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</si>
  <si>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</si>
  <si>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</si>
  <si>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</si>
  <si>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</si>
  <si>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</si>
  <si>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</si>
  <si>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</si>
  <si>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</si>
  <si>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</si>
  <si>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</si>
  <si>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</si>
  <si>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</si>
  <si>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</si>
  <si>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</si>
  <si>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</si>
  <si>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</si>
  <si>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</si>
  <si>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</si>
  <si>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</si>
  <si>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</si>
  <si>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</si>
  <si>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</si>
  <si>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</si>
  <si>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</si>
  <si>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</si>
  <si>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</si>
  <si>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</si>
  <si>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</si>
  <si>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</si>
  <si>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</si>
  <si>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</si>
  <si>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</si>
  <si>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</si>
  <si>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</si>
  <si>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</si>
  <si>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</si>
  <si>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</si>
  <si>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</si>
  <si>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</si>
  <si>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</si>
  <si>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</si>
  <si>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</si>
  <si>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</si>
  <si>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</si>
  <si>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</si>
  <si>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</si>
  <si>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</si>
  <si>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</si>
  <si>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</si>
  <si>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</si>
  <si>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</si>
  <si>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</si>
  <si>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</si>
  <si>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</si>
  <si>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</si>
  <si>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</si>
  <si>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</si>
  <si>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</si>
  <si>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</si>
  <si>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</si>
  <si>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</si>
  <si>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</si>
  <si>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</si>
  <si>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</si>
  <si>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</si>
  <si>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</si>
  <si>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</si>
  <si>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</si>
  <si>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</si>
  <si>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</si>
  <si>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</si>
  <si>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</si>
  <si>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</si>
  <si>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</si>
  <si>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</si>
  <si>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</si>
  <si>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</si>
  <si>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</si>
  <si>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</si>
  <si>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</si>
  <si>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</si>
  <si>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</si>
  <si>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</si>
  <si>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</si>
  <si>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</si>
  <si>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</si>
  <si>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</si>
  <si>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</si>
  <si>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</si>
  <si>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</si>
  <si>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</si>
  <si>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</si>
  <si>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</si>
  <si>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</si>
  <si>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</si>
  <si>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</si>
  <si>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</si>
  <si>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</si>
  <si>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</si>
  <si>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</si>
  <si>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</si>
  <si>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</si>
  <si>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</si>
  <si>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</si>
  <si>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</si>
  <si>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</si>
  <si>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</si>
  <si>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</si>
  <si>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</si>
  <si>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</si>
  <si>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</si>
  <si>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</si>
  <si>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</si>
  <si>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</si>
  <si>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</si>
  <si>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</si>
  <si>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</si>
  <si>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</si>
  <si>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</si>
  <si>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</si>
  <si>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</si>
  <si>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</si>
  <si>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</si>
  <si>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</si>
  <si>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</si>
  <si>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</si>
  <si>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</si>
  <si>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</si>
  <si>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</si>
  <si>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</si>
  <si>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</si>
  <si>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</si>
  <si>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</si>
  <si>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</si>
  <si>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</si>
  <si>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</si>
  <si>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</si>
  <si>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</si>
  <si>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</si>
  <si>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</si>
  <si>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</si>
  <si>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</si>
  <si>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</si>
  <si>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</si>
  <si>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</si>
  <si>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</si>
  <si>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</si>
  <si>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</si>
  <si>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</si>
  <si>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</si>
  <si>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</si>
  <si>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</si>
  <si>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</si>
  <si>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</si>
  <si>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</si>
  <si>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</si>
  <si>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</si>
  <si>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</si>
  <si>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</si>
  <si>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</si>
  <si>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</si>
  <si>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</si>
  <si>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</si>
  <si>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</si>
  <si>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</si>
  <si>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</si>
  <si>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</si>
  <si>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</si>
  <si>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</si>
  <si>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</si>
  <si>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</si>
  <si>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</si>
  <si>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</si>
  <si>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</si>
  <si>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</si>
  <si>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</si>
  <si>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</si>
  <si>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</si>
  <si>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</si>
  <si>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</si>
  <si>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</si>
  <si>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</si>
  <si>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</si>
  <si>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</si>
  <si>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</si>
  <si>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</si>
  <si>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</si>
  <si>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</si>
  <si>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</si>
  <si>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</si>
  <si>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</si>
  <si>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</si>
  <si>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</si>
  <si>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</si>
  <si>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</si>
  <si>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</si>
  <si>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</si>
  <si>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</si>
  <si>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</si>
  <si>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</si>
  <si>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</si>
  <si>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</si>
  <si>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</si>
  <si>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</si>
  <si>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</si>
  <si>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</si>
  <si>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</si>
  <si>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</si>
  <si>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</si>
  <si>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</si>
  <si>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</si>
  <si>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</si>
  <si>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</si>
  <si>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</si>
  <si>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</si>
  <si>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</si>
  <si>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</si>
  <si>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</si>
  <si>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</si>
  <si>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</si>
  <si>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</si>
  <si>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</si>
  <si>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</si>
  <si>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</si>
  <si>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</si>
  <si>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</si>
  <si>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</si>
  <si>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</si>
  <si>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</si>
  <si>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</si>
  <si>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</si>
  <si>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</si>
  <si>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</si>
  <si>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</si>
  <si>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</si>
  <si>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</si>
  <si>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</si>
  <si>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</si>
  <si>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</si>
  <si>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</si>
  <si>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</si>
  <si>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</si>
  <si>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</si>
  <si>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</si>
  <si>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</si>
  <si>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</si>
  <si>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</si>
  <si>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</si>
  <si>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</si>
  <si>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</si>
  <si>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</si>
  <si>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</si>
  <si>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</si>
  <si>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</si>
  <si>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</si>
  <si>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</si>
  <si>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</si>
  <si>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</si>
  <si>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</si>
  <si>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</si>
  <si>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</si>
  <si>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</si>
  <si>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</si>
  <si>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</si>
  <si>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</si>
  <si>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</si>
  <si>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</si>
  <si>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</si>
  <si>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</si>
  <si>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</si>
  <si>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</si>
  <si>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</si>
  <si>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</si>
  <si>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</si>
  <si>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</si>
  <si>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</si>
  <si>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</si>
  <si>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</si>
  <si>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</si>
  <si>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</si>
  <si>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</si>
  <si>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</si>
  <si>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</si>
  <si>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</si>
  <si>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</si>
  <si>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</si>
  <si>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</si>
  <si>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</si>
  <si>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</si>
  <si>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</si>
  <si>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</si>
  <si>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</si>
  <si>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</si>
  <si>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</si>
  <si>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</si>
  <si>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</si>
  <si>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</si>
  <si>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</si>
  <si>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</si>
  <si>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</si>
  <si>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</si>
  <si>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</si>
  <si>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</si>
  <si>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</si>
  <si>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</si>
  <si>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</si>
  <si>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</si>
  <si>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</si>
  <si>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</si>
  <si>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</si>
  <si>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</si>
  <si>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</si>
  <si>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</si>
  <si>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</si>
  <si>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</si>
  <si>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</si>
  <si>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</si>
  <si>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</si>
  <si>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</si>
  <si>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</si>
  <si>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</si>
  <si>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</si>
  <si>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</si>
  <si>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</si>
  <si>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</si>
  <si>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</si>
  <si>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</si>
  <si>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</si>
  <si>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</si>
  <si>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</si>
  <si>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</si>
  <si>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</si>
  <si>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</si>
  <si>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</si>
  <si>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</si>
  <si>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</si>
  <si>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</si>
  <si>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</si>
  <si>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</si>
  <si>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</si>
  <si>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</si>
  <si>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</si>
  <si>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</si>
  <si>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</si>
  <si>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</si>
  <si>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</si>
  <si>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</si>
  <si>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</si>
  <si>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</si>
  <si>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</si>
  <si>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</si>
  <si>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</si>
  <si>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</si>
  <si>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</si>
  <si>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</si>
  <si>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</si>
  <si>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</si>
  <si>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</si>
  <si>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</si>
  <si>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</si>
  <si>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</si>
  <si>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</si>
  <si>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</si>
  <si>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</si>
  <si>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</si>
  <si>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</si>
  <si>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</si>
  <si>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</si>
  <si>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</si>
  <si>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</si>
  <si>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</si>
  <si>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</si>
  <si>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</si>
  <si>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</si>
  <si>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</si>
  <si>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</si>
  <si>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</si>
  <si>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</si>
  <si>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</si>
  <si>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</si>
  <si>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</si>
  <si>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</si>
  <si>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</si>
  <si>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</si>
  <si>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</si>
  <si>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</si>
  <si>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</si>
  <si>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</si>
  <si>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</si>
  <si>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</si>
  <si>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</si>
  <si>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</si>
  <si>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</si>
  <si>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</si>
  <si>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</si>
  <si>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</si>
  <si>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</si>
  <si>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</si>
  <si>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</si>
  <si>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</si>
  <si>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</si>
  <si>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</si>
  <si>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</si>
  <si>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</si>
  <si>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</si>
  <si>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</si>
  <si>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</si>
  <si>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</si>
  <si>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</si>
  <si>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</si>
  <si>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</si>
  <si>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</si>
  <si>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</si>
  <si>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</si>
  <si>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</si>
  <si>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</si>
  <si>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</si>
  <si>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</si>
  <si>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</si>
  <si>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</si>
  <si>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</si>
  <si>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</si>
  <si>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</si>
  <si>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</si>
  <si>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</si>
  <si>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</si>
  <si>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</si>
  <si>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</si>
  <si>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</si>
  <si>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</si>
  <si>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</si>
  <si>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</si>
  <si>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</si>
  <si>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</si>
  <si>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</si>
  <si>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</si>
  <si>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</si>
  <si>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</si>
  <si>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</si>
  <si>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</si>
  <si>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</si>
  <si>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</si>
  <si>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</si>
  <si>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</si>
  <si>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</si>
  <si>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</si>
  <si>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</si>
  <si>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</si>
  <si>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</si>
  <si>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</si>
  <si>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</si>
  <si>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</si>
  <si>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</si>
  <si>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</si>
  <si>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</si>
  <si>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</si>
  <si>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</si>
  <si>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</si>
  <si>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</si>
  <si>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</si>
  <si>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</si>
  <si>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</si>
  <si>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</si>
  <si>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</si>
  <si>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</si>
  <si>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</si>
  <si>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</si>
  <si>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</si>
  <si>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</si>
  <si>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</si>
  <si>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</si>
  <si>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</si>
  <si>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</si>
  <si>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</si>
  <si>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</si>
  <si>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</si>
  <si>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</si>
  <si>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</si>
  <si>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</si>
  <si>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</si>
  <si>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</si>
  <si>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</si>
  <si>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</si>
  <si>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</si>
  <si>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</si>
  <si>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</si>
  <si>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</si>
  <si>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</si>
  <si>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</si>
  <si>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</si>
  <si>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</si>
  <si>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</si>
  <si>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</si>
  <si>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</si>
  <si>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</si>
  <si>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</si>
  <si>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</si>
  <si>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</si>
  <si>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</si>
  <si>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</si>
  <si>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</si>
  <si>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</si>
  <si>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</si>
  <si>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</si>
  <si>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</si>
  <si>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</si>
  <si>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</si>
  <si>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</si>
  <si>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</si>
  <si>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</si>
  <si>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</si>
  <si>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</si>
  <si>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</si>
  <si>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</si>
  <si>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</si>
  <si>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</si>
  <si>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</si>
  <si>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</si>
  <si>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</si>
  <si>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</si>
  <si>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</si>
  <si>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</si>
  <si>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</si>
  <si>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</si>
  <si>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</si>
  <si>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</si>
  <si>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</si>
  <si>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</si>
  <si>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</si>
  <si>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</si>
  <si>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</si>
  <si>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</si>
  <si>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</si>
  <si>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</si>
  <si>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</si>
  <si>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</si>
  <si>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</si>
  <si>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</si>
  <si>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</si>
  <si>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</si>
  <si>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</si>
  <si>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</si>
  <si>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</si>
  <si>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</si>
  <si>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</si>
  <si>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</si>
  <si>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</si>
  <si>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</si>
  <si>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</si>
  <si>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</si>
  <si>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</si>
  <si>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</si>
  <si>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</si>
  <si>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</si>
  <si>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</si>
  <si>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</si>
  <si>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</si>
  <si>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</si>
  <si>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</si>
  <si>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</si>
  <si>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</si>
  <si>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</si>
  <si>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</si>
  <si>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</si>
  <si>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</si>
  <si>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</si>
  <si>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</si>
  <si>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</si>
  <si>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</si>
  <si>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</si>
  <si>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</si>
  <si>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</si>
  <si>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</si>
  <si>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</si>
  <si>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</si>
  <si>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</si>
  <si>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</si>
  <si>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</si>
  <si>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</si>
  <si>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</si>
  <si>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</si>
  <si>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</si>
  <si>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</si>
  <si>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</si>
  <si>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</si>
  <si>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</si>
  <si>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</si>
  <si>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</si>
  <si>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</si>
  <si>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</si>
  <si>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</si>
  <si>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</si>
  <si>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</si>
  <si>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</si>
  <si>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</si>
  <si>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</si>
  <si>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</si>
  <si>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</si>
  <si>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</si>
  <si>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</si>
  <si>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</si>
  <si>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</si>
  <si>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</si>
  <si>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</si>
  <si>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</si>
  <si>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</si>
  <si>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</si>
  <si>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</si>
  <si>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</si>
  <si>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</si>
  <si>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</si>
  <si>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</si>
  <si>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</si>
  <si>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</si>
  <si>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</si>
  <si>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</si>
  <si>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</si>
  <si>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</si>
  <si>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</si>
  <si>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</si>
  <si>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</si>
  <si>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</si>
  <si>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</si>
  <si>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</si>
  <si>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</si>
  <si>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</si>
  <si>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</si>
  <si>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</si>
  <si>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</si>
  <si>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</si>
  <si>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</si>
  <si>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</si>
  <si>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</si>
  <si>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</si>
  <si>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</si>
  <si>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</si>
  <si>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</si>
  <si>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</si>
  <si>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</si>
  <si>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</si>
  <si>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</si>
  <si>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</si>
  <si>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</si>
  <si>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</si>
  <si>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</si>
  <si>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</si>
  <si>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</si>
  <si>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</si>
  <si>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</si>
  <si>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</si>
  <si>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</si>
  <si>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</si>
  <si>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</si>
  <si>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</si>
  <si>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</si>
  <si>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</si>
  <si>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</si>
  <si>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</si>
  <si>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</si>
  <si>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</si>
  <si>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</si>
  <si>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</si>
  <si>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</si>
  <si>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</si>
  <si>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</si>
  <si>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</si>
  <si>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</si>
  <si>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</si>
  <si>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</si>
  <si>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</si>
  <si>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</si>
  <si>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</si>
  <si>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</si>
  <si>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</si>
  <si>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</si>
  <si>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</si>
  <si>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</si>
  <si>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</si>
  <si>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</si>
  <si>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</si>
  <si>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</si>
  <si>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</si>
  <si>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</si>
  <si>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</si>
  <si>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</si>
  <si>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</si>
  <si>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</si>
  <si>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</si>
  <si>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</si>
  <si>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</si>
  <si>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</si>
  <si>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</si>
  <si>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</si>
  <si>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</si>
  <si>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</si>
  <si>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</si>
  <si>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</si>
  <si>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</si>
  <si>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</si>
  <si>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</si>
  <si>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</si>
  <si>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</si>
  <si>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</si>
  <si>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</si>
  <si>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</si>
  <si>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</si>
  <si>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</si>
  <si>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</si>
  <si>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</si>
  <si>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</si>
  <si>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</si>
  <si>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</si>
  <si>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</si>
  <si>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</si>
  <si>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</si>
  <si>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</si>
  <si>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</si>
  <si>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</si>
  <si>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</si>
  <si>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</si>
  <si>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</si>
  <si>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</si>
  <si>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</si>
  <si>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</si>
  <si>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</si>
  <si>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</si>
  <si>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</si>
  <si>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</si>
  <si>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</si>
  <si>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</si>
  <si>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</si>
  <si>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</si>
  <si>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</si>
  <si>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</si>
  <si>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</si>
  <si>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</si>
  <si>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</si>
  <si>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</si>
  <si>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</si>
  <si>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</si>
  <si>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</si>
  <si>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</si>
  <si>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</si>
  <si>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</si>
  <si>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</si>
  <si>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</si>
  <si>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</si>
  <si>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</si>
  <si>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</si>
  <si>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</si>
  <si>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</si>
  <si>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</si>
  <si>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</si>
  <si>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</si>
  <si>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</si>
  <si>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</si>
  <si>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</si>
  <si>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</si>
  <si>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</si>
  <si>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</si>
  <si>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</si>
  <si>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</si>
  <si>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</si>
  <si>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</si>
  <si>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</si>
  <si>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</si>
  <si>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</si>
  <si>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</si>
  <si>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</si>
  <si>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</si>
  <si>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</si>
  <si>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</si>
  <si>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</si>
  <si>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</si>
  <si>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</si>
  <si>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</si>
  <si>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</si>
  <si>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</si>
  <si>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</si>
  <si>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</si>
  <si>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</si>
  <si>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</si>
  <si>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</si>
  <si>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</si>
  <si>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</si>
  <si>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</si>
  <si>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</si>
  <si>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</si>
  <si>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</si>
  <si>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</si>
  <si>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</si>
  <si>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</si>
  <si>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</si>
  <si>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</si>
  <si>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</si>
  <si>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</si>
  <si>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</si>
  <si>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</si>
  <si>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</si>
  <si>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</si>
  <si>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</si>
  <si>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</si>
  <si>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</si>
  <si>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</si>
  <si>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</si>
  <si>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</si>
  <si>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</si>
  <si>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</si>
  <si>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</si>
  <si>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</si>
  <si>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</si>
  <si>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</si>
  <si>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</si>
  <si>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</si>
  <si>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</si>
  <si>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</si>
  <si>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</si>
  <si>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</si>
  <si>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</si>
  <si>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</si>
  <si>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</si>
  <si>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</si>
  <si>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</si>
  <si>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</si>
  <si>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</si>
  <si>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</si>
  <si>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</si>
  <si>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</si>
  <si>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</si>
  <si>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</si>
  <si>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</si>
  <si>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</si>
  <si>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</si>
  <si>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</si>
  <si>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</si>
  <si>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</si>
  <si>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</si>
  <si>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</si>
  <si>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</si>
  <si>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</si>
  <si>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</si>
  <si>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</si>
  <si>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</si>
  <si>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</si>
  <si>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</si>
  <si>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</si>
  <si>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</si>
  <si>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</si>
  <si>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</si>
  <si>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</si>
  <si>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</si>
  <si>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</si>
  <si>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</si>
  <si>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</si>
  <si>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</si>
  <si>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</si>
  <si>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</si>
  <si>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</si>
  <si>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</si>
  <si>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</si>
  <si>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</si>
  <si>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</si>
  <si>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</si>
  <si>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</si>
  <si>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</si>
  <si>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</si>
  <si>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</si>
  <si>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</si>
  <si>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</si>
  <si>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</si>
  <si>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</si>
  <si>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</si>
  <si>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</si>
  <si>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</si>
  <si>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</si>
  <si>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</si>
  <si>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</si>
  <si>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</si>
  <si>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</si>
  <si>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</si>
  <si>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</si>
  <si>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</si>
  <si>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</si>
  <si>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</si>
  <si>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</si>
  <si>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</si>
  <si>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</si>
  <si>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</si>
  <si>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</si>
  <si>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</si>
  <si>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</si>
  <si>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</si>
  <si>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</si>
  <si>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</si>
  <si>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</si>
  <si>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</si>
  <si>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</si>
  <si>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</si>
  <si>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</si>
  <si>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</si>
  <si>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</si>
  <si>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</si>
  <si>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</si>
  <si>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</si>
  <si>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</si>
  <si>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</si>
  <si>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</si>
  <si>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</si>
  <si>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</si>
  <si>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</si>
  <si>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</si>
  <si>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</si>
  <si>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</si>
  <si>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</si>
  <si>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</si>
  <si>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</si>
  <si>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</si>
  <si>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</si>
  <si>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</si>
  <si>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</si>
  <si>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</si>
  <si>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</si>
  <si>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</si>
  <si>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</si>
  <si>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</si>
  <si>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</si>
  <si>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</si>
  <si>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</si>
  <si>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</si>
  <si>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</si>
  <si>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</si>
  <si>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</si>
  <si>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</si>
  <si>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</si>
  <si>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</si>
  <si>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</si>
  <si>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</si>
  <si>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</si>
  <si>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</si>
  <si>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</si>
  <si>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</si>
  <si>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</si>
  <si>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</si>
  <si>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</si>
  <si>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</si>
  <si>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</si>
  <si>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</si>
  <si>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</si>
  <si>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</si>
  <si>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</si>
  <si>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</si>
  <si>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</si>
  <si>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</si>
  <si>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</si>
  <si>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</si>
  <si>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</si>
  <si>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</si>
  <si>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</si>
  <si>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</si>
  <si>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</si>
  <si>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</si>
  <si>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</si>
  <si>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</si>
  <si>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</si>
  <si>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</si>
  <si>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</si>
  <si>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</si>
  <si>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</si>
  <si>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</si>
  <si>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</si>
  <si>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</si>
  <si>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</si>
  <si>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</si>
  <si>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</si>
  <si>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</si>
  <si>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</si>
  <si>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</si>
  <si>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</si>
  <si>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</si>
  <si>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</si>
  <si>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</si>
  <si>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</si>
  <si>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</si>
  <si>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</si>
  <si>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</si>
  <si>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</si>
  <si>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</si>
  <si>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</si>
  <si>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</si>
  <si>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</si>
  <si>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</si>
  <si>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</si>
  <si>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</si>
  <si>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</si>
  <si>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</si>
  <si>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</si>
  <si>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</si>
  <si>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</si>
  <si>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</si>
  <si>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</si>
  <si>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</si>
  <si>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</si>
  <si>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</si>
  <si>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</si>
  <si>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</si>
  <si>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</si>
  <si>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</si>
  <si>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</si>
  <si>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</si>
  <si>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</si>
  <si>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</si>
  <si>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</si>
  <si>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</si>
  <si>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</si>
  <si>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</si>
  <si>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</si>
  <si>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</si>
  <si>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</si>
  <si>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</si>
  <si>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</si>
  <si>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</si>
  <si>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</si>
  <si>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</si>
  <si>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</si>
  <si>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</si>
  <si>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</si>
  <si>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</si>
  <si>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</si>
  <si>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</si>
  <si>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</si>
  <si>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</si>
  <si>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</si>
  <si>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</si>
  <si>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</si>
  <si>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</si>
  <si>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</si>
  <si>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</si>
  <si>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</si>
  <si>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</si>
  <si>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</si>
  <si>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</si>
  <si>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</si>
  <si>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</si>
  <si>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</si>
  <si>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</si>
  <si>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</si>
  <si>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</si>
  <si>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</si>
  <si>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</si>
  <si>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</si>
  <si>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</si>
  <si>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</si>
  <si>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</si>
  <si>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</si>
  <si>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</si>
  <si>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</si>
  <si>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</si>
  <si>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</si>
  <si>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</si>
  <si>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</si>
  <si>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</si>
  <si>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</si>
  <si>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</si>
  <si>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</si>
  <si>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</si>
  <si>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</si>
  <si>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</si>
  <si>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</si>
  <si>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</si>
  <si>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</si>
  <si>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</si>
  <si>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</si>
  <si>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</si>
  <si>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</si>
  <si>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</si>
  <si>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</si>
  <si>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</si>
  <si>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</si>
  <si>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</si>
  <si>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</si>
  <si>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</si>
  <si>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</si>
  <si>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</si>
  <si>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</si>
  <si>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</si>
  <si>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</si>
  <si>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</si>
  <si>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</si>
  <si>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</si>
  <si>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</si>
  <si>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</si>
  <si>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</si>
  <si>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</si>
  <si>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</si>
  <si>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</si>
  <si>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</si>
  <si>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</si>
  <si>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</si>
  <si>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</si>
  <si>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</si>
  <si>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</si>
  <si>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</si>
  <si>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</si>
  <si>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</si>
  <si>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</si>
  <si>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</si>
  <si>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</si>
  <si>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</si>
  <si>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</si>
  <si>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</si>
  <si>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</si>
  <si>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</si>
  <si>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</si>
  <si>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</si>
  <si>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</si>
  <si>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</si>
  <si>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</si>
  <si>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</si>
  <si>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</si>
  <si>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</si>
  <si>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</si>
  <si>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</si>
  <si>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</si>
  <si>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</si>
  <si>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</si>
  <si>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</si>
  <si>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</si>
  <si>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</si>
  <si>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</si>
  <si>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</si>
  <si>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</si>
  <si>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</si>
  <si>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</si>
  <si>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</si>
  <si>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</si>
  <si>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</si>
  <si>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</si>
  <si>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</si>
  <si>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</si>
  <si>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</si>
  <si>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</si>
  <si>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</si>
  <si>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</si>
  <si>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</si>
  <si>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</si>
  <si>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</si>
  <si>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</si>
  <si>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</si>
  <si>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</si>
  <si>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</si>
  <si>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</si>
  <si>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</si>
  <si>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</si>
  <si>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</si>
  <si>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</si>
  <si>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</si>
  <si>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</si>
  <si>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</si>
  <si>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</si>
  <si>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</si>
  <si>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</si>
  <si>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</si>
  <si>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</si>
  <si>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</si>
  <si>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</si>
  <si>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</si>
  <si>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</si>
  <si>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</si>
  <si>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</si>
  <si>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</si>
  <si>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</si>
  <si>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</si>
  <si>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</si>
  <si>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</si>
  <si>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</si>
  <si>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</si>
  <si>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</si>
  <si>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</si>
  <si>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</si>
  <si>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</si>
  <si>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</si>
  <si>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</si>
  <si>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</si>
  <si>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</si>
  <si>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</si>
  <si>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</si>
  <si>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</si>
  <si>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</si>
  <si>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</si>
  <si>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</si>
  <si>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</si>
  <si>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</si>
  <si>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</si>
  <si>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</si>
  <si>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</si>
  <si>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</si>
  <si>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</si>
  <si>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</si>
  <si>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</si>
  <si>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</si>
  <si>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</si>
  <si>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</si>
  <si>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</si>
  <si>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</si>
  <si>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</si>
  <si>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</si>
  <si>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</si>
  <si>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</si>
  <si>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</si>
  <si>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</si>
  <si>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</si>
  <si>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</si>
  <si>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</si>
  <si>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</si>
  <si>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</si>
  <si>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</si>
  <si>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</si>
  <si>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</si>
  <si>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</si>
  <si>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</si>
  <si>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</si>
  <si>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</si>
  <si>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</si>
  <si>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</si>
  <si>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</si>
  <si>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</si>
  <si>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</si>
  <si>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</si>
  <si>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</si>
  <si>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</si>
  <si>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</si>
  <si>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</si>
  <si>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</si>
  <si>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</si>
  <si>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</si>
  <si>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</si>
  <si>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</si>
  <si>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</si>
  <si>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</si>
  <si>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</si>
  <si>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</si>
  <si>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</si>
  <si>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</si>
  <si>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</si>
  <si>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</si>
  <si>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</si>
  <si>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</si>
  <si>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</si>
  <si>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</si>
  <si>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</si>
  <si>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</si>
  <si>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</si>
  <si>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</si>
  <si>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</si>
  <si>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</si>
  <si>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</si>
  <si>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</si>
  <si>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</si>
  <si>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</si>
  <si>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</si>
  <si>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</si>
  <si>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</si>
  <si>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</si>
  <si>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</si>
  <si>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</si>
  <si>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</si>
  <si>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</si>
  <si>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</si>
  <si>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</si>
  <si>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</si>
  <si>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</si>
  <si>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</si>
  <si>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</si>
  <si>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</si>
  <si>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</si>
  <si>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</si>
  <si>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</si>
  <si>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</si>
  <si>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</si>
  <si>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</si>
  <si>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</si>
  <si>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</si>
  <si>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</si>
  <si>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</si>
  <si>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</si>
  <si>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</si>
  <si>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</si>
  <si>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</si>
  <si>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</si>
  <si>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</si>
  <si>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</si>
  <si>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</si>
  <si>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</si>
  <si>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</si>
  <si>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</si>
  <si>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</si>
  <si>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</si>
  <si>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</si>
  <si>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</si>
  <si>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</si>
  <si>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</si>
  <si>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</si>
  <si>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</si>
  <si>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</si>
  <si>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</si>
  <si>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</si>
  <si>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</si>
  <si>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</si>
  <si>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</si>
  <si>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</si>
  <si>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</si>
  <si>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</si>
  <si>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</si>
  <si>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</si>
  <si>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</si>
  <si>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</si>
  <si>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</si>
  <si>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</si>
  <si>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</si>
  <si>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</si>
  <si>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</si>
  <si>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</si>
  <si>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</si>
  <si>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</si>
  <si>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</si>
  <si>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</si>
  <si>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</si>
  <si>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</si>
  <si>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</si>
  <si>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</si>
  <si>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</si>
  <si>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</si>
  <si>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</si>
  <si>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</si>
  <si>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</si>
  <si>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</si>
  <si>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</si>
  <si>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</si>
  <si>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</si>
  <si>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</si>
  <si>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</si>
  <si>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</si>
  <si>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</si>
  <si>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</si>
  <si>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</si>
  <si>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</si>
  <si>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</si>
  <si>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</si>
  <si>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</si>
  <si>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</si>
  <si>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</si>
  <si>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</si>
  <si>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</si>
  <si>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</si>
  <si>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</si>
  <si>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</si>
  <si>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</si>
  <si>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</si>
  <si>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</si>
  <si>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</si>
  <si>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</si>
  <si>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</si>
  <si>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</si>
  <si>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</si>
  <si>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</si>
  <si>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</si>
  <si>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</si>
  <si>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</si>
  <si>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</si>
  <si>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</si>
  <si>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</si>
  <si>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</si>
  <si>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</si>
  <si>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</si>
  <si>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</si>
  <si>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</si>
  <si>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</si>
  <si>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</si>
  <si>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</si>
  <si>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</si>
  <si>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</si>
  <si>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</si>
  <si>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</si>
  <si>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</si>
  <si>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</si>
  <si>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</si>
  <si>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</si>
  <si>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</si>
  <si>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</si>
  <si>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</si>
  <si>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</si>
  <si>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</si>
  <si>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</si>
  <si>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</si>
  <si>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</si>
  <si>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</si>
  <si>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</si>
  <si>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</si>
  <si>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</si>
  <si>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</si>
  <si>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</si>
  <si>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</si>
  <si>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</si>
  <si>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</si>
  <si>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</si>
  <si>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</si>
  <si>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</si>
  <si>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</si>
  <si>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</si>
  <si>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</si>
  <si>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</si>
  <si>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</si>
  <si>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</si>
  <si>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</si>
  <si>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</si>
  <si>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</si>
  <si>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</si>
  <si>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</si>
  <si>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</si>
  <si>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</si>
  <si>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</si>
  <si>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</si>
  <si>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</si>
  <si>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</si>
  <si>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</si>
  <si>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</si>
  <si>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</si>
  <si>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</si>
  <si>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</si>
  <si>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</si>
  <si>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</si>
  <si>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</si>
  <si>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</si>
  <si>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</si>
  <si>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</si>
  <si>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</si>
  <si>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</si>
  <si>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</si>
  <si>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</si>
  <si>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</si>
  <si>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</si>
  <si>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</si>
  <si>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</si>
  <si>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</si>
  <si>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</si>
  <si>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</si>
  <si>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</si>
  <si>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</si>
  <si>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</si>
  <si>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</si>
  <si>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</si>
  <si>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</si>
  <si>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</si>
  <si>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</si>
  <si>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</si>
  <si>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</si>
  <si>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</si>
  <si>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</si>
  <si>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</si>
  <si>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</si>
  <si>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</si>
  <si>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</si>
  <si>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</si>
  <si>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</si>
  <si>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</si>
  <si>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</si>
  <si>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</si>
  <si>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</si>
  <si>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</si>
  <si>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</si>
  <si>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</si>
  <si>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</si>
  <si>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</si>
  <si>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</si>
  <si>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</si>
  <si>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</si>
  <si>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</si>
  <si>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</si>
  <si>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</si>
  <si>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</si>
  <si>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</si>
  <si>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</si>
  <si>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</si>
  <si>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</si>
  <si>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</si>
  <si>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</si>
  <si>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</si>
  <si>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</si>
  <si>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</si>
  <si>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</si>
  <si>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</si>
  <si>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</si>
  <si>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</si>
  <si>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</si>
  <si>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</si>
  <si>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</si>
  <si>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</si>
  <si>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</si>
  <si>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</si>
  <si>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</si>
  <si>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</si>
  <si>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</si>
  <si>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</si>
  <si>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</si>
  <si>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</si>
  <si>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</si>
  <si>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</si>
  <si>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</si>
  <si>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</si>
  <si>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</si>
  <si>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</si>
  <si>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</si>
  <si>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</si>
  <si>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</si>
  <si>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</si>
  <si>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</si>
  <si>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</si>
  <si>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</si>
  <si>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</si>
  <si>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</si>
  <si>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</si>
  <si>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</si>
  <si>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</si>
  <si>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</si>
  <si>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</si>
  <si>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</si>
  <si>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</si>
  <si>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</si>
  <si>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</si>
  <si>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</si>
  <si>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</si>
  <si>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</si>
  <si>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</si>
  <si>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</si>
  <si>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</si>
  <si>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</si>
  <si>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</si>
  <si>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</si>
  <si>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</si>
  <si>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</si>
  <si>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</si>
  <si>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</si>
  <si>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</si>
  <si>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</si>
  <si>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</si>
  <si>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</si>
  <si>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</si>
  <si>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</si>
  <si>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</si>
  <si>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</si>
  <si>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</si>
  <si>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</si>
  <si>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</si>
  <si>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</si>
  <si>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</si>
  <si>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</si>
  <si>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</si>
  <si>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</si>
  <si>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</si>
  <si>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</si>
  <si>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</si>
  <si>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</si>
  <si>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</si>
  <si>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</si>
  <si>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</si>
  <si>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</si>
  <si>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</si>
  <si>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</si>
  <si>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</si>
  <si>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</si>
  <si>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</si>
  <si>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</si>
  <si>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</si>
  <si>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</si>
  <si>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</si>
  <si>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</si>
  <si>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</si>
  <si>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</si>
  <si>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</si>
  <si>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</si>
  <si>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</si>
  <si>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</si>
  <si>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</si>
  <si>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</si>
  <si>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</si>
  <si>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</si>
  <si>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</si>
  <si>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</si>
  <si>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</si>
  <si>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</si>
  <si>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</si>
  <si>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</si>
  <si>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</si>
  <si>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</si>
  <si>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</si>
  <si>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</si>
  <si>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</si>
  <si>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</si>
  <si>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</si>
  <si>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</si>
  <si>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</si>
  <si>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</si>
  <si>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</si>
  <si>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</si>
  <si>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</si>
  <si>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</si>
  <si>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</si>
  <si>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</si>
  <si>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</si>
  <si>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</si>
  <si>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</si>
  <si>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</si>
  <si>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</si>
  <si>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</si>
  <si>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</si>
  <si>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</si>
  <si>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</si>
  <si>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</si>
  <si>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</si>
  <si>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</si>
  <si>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</si>
  <si>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</si>
  <si>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</si>
  <si>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</si>
  <si>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</si>
  <si>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</si>
  <si>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</si>
  <si>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</si>
  <si>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</si>
  <si>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</si>
  <si>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</si>
  <si>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</si>
  <si>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</si>
  <si>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</si>
  <si>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</si>
  <si>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</si>
  <si>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</si>
  <si>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</si>
  <si>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</si>
  <si>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</si>
  <si>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</si>
  <si>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</si>
  <si>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</si>
  <si>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</si>
  <si>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</si>
  <si>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</si>
  <si>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</si>
  <si>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</si>
  <si>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</si>
  <si>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</si>
  <si>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</si>
  <si>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</si>
  <si>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</si>
  <si>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</si>
  <si>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</si>
  <si>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</si>
  <si>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</si>
  <si>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</si>
  <si>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</si>
  <si>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</si>
  <si>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</si>
  <si>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</si>
  <si>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</si>
  <si>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</si>
  <si>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</si>
  <si>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</si>
  <si>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</si>
  <si>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</si>
  <si>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</si>
  <si>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</si>
  <si>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</si>
  <si>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</si>
  <si>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</si>
  <si>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</si>
  <si>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</si>
  <si>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</si>
  <si>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</si>
  <si>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</si>
  <si>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</si>
  <si>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</si>
  <si>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</si>
  <si>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</si>
  <si>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</si>
  <si>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</si>
  <si>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</si>
  <si>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</si>
  <si>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</si>
  <si>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</si>
  <si>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</si>
  <si>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</si>
  <si>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</si>
  <si>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</si>
  <si>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</si>
  <si>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</si>
  <si>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</si>
  <si>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</si>
  <si>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</si>
  <si>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</si>
  <si>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</si>
  <si>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</si>
  <si>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</si>
  <si>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</si>
  <si>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</si>
  <si>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</si>
  <si>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</si>
  <si>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</si>
  <si>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</si>
  <si>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</si>
  <si>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</si>
  <si>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</si>
  <si>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</si>
  <si>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</si>
  <si>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</si>
  <si>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</si>
  <si>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</si>
  <si>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</si>
  <si>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</si>
  <si>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</si>
  <si>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</si>
  <si>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</si>
  <si>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</si>
  <si>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</si>
  <si>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</si>
  <si>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</si>
  <si>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</si>
  <si>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</si>
  <si>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</si>
  <si>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</si>
  <si>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</si>
  <si>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</si>
  <si>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</si>
  <si>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</si>
  <si>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</si>
  <si>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</si>
  <si>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</si>
  <si>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</si>
  <si>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</si>
  <si>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</si>
  <si>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</si>
  <si>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</si>
  <si>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</si>
  <si>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</si>
  <si>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</si>
  <si>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</si>
  <si>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</si>
  <si>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</si>
  <si>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</si>
  <si>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</si>
  <si>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</si>
  <si>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</si>
  <si>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</si>
  <si>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</si>
  <si>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</si>
  <si>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</si>
  <si>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</si>
  <si>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</si>
  <si>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</si>
  <si>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</si>
  <si>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</si>
  <si>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</si>
  <si>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</si>
  <si>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</si>
  <si>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</si>
  <si>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</si>
  <si>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</si>
  <si>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</si>
  <si>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</si>
  <si>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</si>
  <si>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</si>
  <si>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</si>
  <si>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</si>
  <si>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</si>
  <si>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</si>
  <si>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</si>
  <si>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</si>
  <si>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</si>
  <si>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</si>
  <si>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</si>
  <si>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</si>
  <si>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</si>
  <si>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</si>
  <si>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</si>
  <si>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</si>
  <si>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</si>
  <si>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</si>
  <si>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</si>
  <si>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</si>
  <si>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</si>
  <si>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</si>
  <si>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</si>
  <si>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</si>
  <si>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</si>
  <si>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</si>
  <si>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</si>
  <si>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</si>
  <si>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</si>
  <si>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</si>
  <si>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</si>
  <si>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</si>
  <si>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</si>
  <si>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</si>
  <si>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</si>
  <si>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</si>
  <si>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</si>
  <si>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</si>
  <si>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</si>
  <si>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</si>
  <si>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</si>
  <si>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</si>
  <si>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</si>
  <si>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</si>
  <si>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</si>
  <si>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</si>
  <si>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</si>
  <si>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</si>
  <si>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</si>
  <si>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</si>
  <si>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</si>
  <si>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</si>
  <si>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</si>
  <si>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</si>
  <si>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</si>
  <si>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</si>
  <si>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</si>
  <si>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</si>
  <si>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</si>
  <si>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</si>
  <si>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</si>
  <si>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</si>
  <si>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</si>
  <si>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</si>
  <si>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</si>
  <si>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</si>
  <si>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</si>
  <si>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</si>
  <si>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</si>
  <si>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</si>
  <si>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</si>
  <si>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</si>
  <si>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</si>
  <si>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</si>
  <si>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</si>
  <si>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</si>
  <si>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</si>
  <si>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</si>
  <si>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</si>
  <si>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</si>
  <si>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</si>
  <si>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</si>
  <si>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</si>
  <si>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</si>
  <si>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</si>
  <si>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</si>
  <si>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</si>
  <si>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</si>
  <si>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</si>
  <si>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</si>
  <si>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</si>
  <si>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</si>
  <si>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</si>
  <si>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</si>
  <si>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</si>
  <si>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</si>
  <si>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</si>
  <si>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</si>
  <si>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</si>
  <si>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</si>
  <si>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</si>
  <si>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</si>
  <si>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</si>
  <si>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</si>
  <si>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</si>
  <si>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</si>
  <si>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</si>
  <si>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</si>
  <si>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</si>
  <si>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</si>
  <si>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</si>
  <si>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</si>
  <si>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</si>
  <si>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</si>
  <si>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</si>
  <si>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</si>
  <si>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</si>
  <si>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</si>
  <si>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</si>
  <si>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</si>
  <si>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</si>
  <si>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</si>
  <si>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</si>
  <si>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</si>
  <si>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</si>
  <si>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</si>
  <si>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</si>
  <si>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</si>
  <si>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</si>
  <si>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</si>
  <si>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</si>
  <si>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</si>
  <si>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</si>
  <si>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</si>
  <si>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</si>
  <si>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</si>
  <si>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</si>
  <si>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</si>
  <si>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</si>
  <si>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</si>
  <si>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</si>
  <si>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</si>
  <si>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</si>
  <si>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</si>
  <si>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</si>
  <si>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</si>
  <si>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</si>
  <si>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</si>
  <si>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</si>
  <si>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</si>
  <si>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</si>
  <si>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</si>
  <si>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</si>
  <si>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</si>
  <si>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</si>
  <si>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</si>
  <si>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</si>
  <si>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</si>
  <si>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</si>
  <si>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</si>
  <si>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</si>
  <si>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</si>
  <si>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</si>
  <si>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</si>
  <si>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</si>
  <si>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</si>
  <si>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</si>
  <si>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</si>
  <si>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</si>
  <si>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</si>
  <si>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</si>
  <si>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</si>
  <si>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</si>
  <si>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</si>
  <si>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</si>
  <si>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</si>
  <si>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</si>
  <si>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</si>
  <si>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</si>
  <si>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</si>
  <si>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</si>
  <si>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</si>
  <si>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</si>
  <si>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</si>
  <si>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</si>
  <si>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</si>
  <si>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</si>
  <si>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</si>
  <si>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</si>
  <si>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</si>
  <si>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</si>
  <si>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</si>
  <si>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</si>
  <si>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</si>
  <si>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</si>
  <si>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</si>
  <si>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</si>
  <si>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</si>
  <si>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</si>
  <si>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</si>
  <si>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</si>
  <si>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</si>
  <si>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</si>
  <si>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</si>
  <si>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</si>
  <si>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</si>
  <si>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</si>
  <si>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</si>
  <si>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</si>
  <si>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</si>
  <si>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</si>
  <si>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</si>
  <si>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</si>
  <si>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</si>
  <si>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</si>
  <si>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</si>
  <si>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</si>
  <si>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</si>
  <si>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</si>
  <si>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</si>
  <si>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</si>
  <si>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</si>
  <si>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</si>
  <si>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</si>
  <si>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</si>
  <si>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</si>
  <si>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</si>
  <si>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</si>
  <si>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</si>
  <si>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</si>
  <si>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</si>
  <si>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</si>
  <si>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</si>
  <si>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</si>
  <si>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</si>
  <si>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</si>
  <si>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</si>
  <si>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</si>
  <si>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</si>
  <si>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</si>
  <si>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</si>
  <si>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</si>
  <si>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</si>
  <si>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</si>
  <si>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</si>
  <si>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</si>
  <si>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</si>
  <si>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</si>
  <si>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</si>
  <si>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</si>
  <si>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</si>
  <si>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</si>
  <si>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</si>
  <si>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</si>
  <si>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</si>
  <si>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</si>
  <si>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</si>
  <si>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</si>
  <si>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</si>
  <si>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</si>
  <si>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</si>
  <si>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</si>
  <si>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</si>
  <si>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</si>
  <si>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</si>
  <si>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</si>
  <si>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</si>
  <si>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</si>
  <si>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</si>
  <si>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</si>
  <si>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</si>
  <si>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</si>
  <si>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</si>
  <si>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</si>
  <si>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</si>
  <si>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</si>
  <si>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</si>
  <si>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</si>
  <si>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</si>
  <si>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</si>
  <si>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</si>
  <si>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</si>
  <si>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</si>
  <si>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</si>
  <si>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</si>
  <si>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</si>
  <si>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</si>
  <si>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</si>
  <si>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</si>
  <si>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</si>
  <si>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</si>
  <si>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</si>
  <si>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</si>
  <si>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</si>
  <si>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</si>
  <si>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</si>
  <si>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</si>
  <si>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</si>
  <si>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</si>
  <si>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</si>
  <si>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</si>
  <si>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</si>
  <si>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</si>
  <si>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</si>
  <si>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</si>
  <si>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</si>
  <si>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</si>
  <si>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</si>
  <si>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</si>
  <si>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</si>
  <si>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</si>
  <si>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</si>
  <si>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</si>
  <si>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</si>
  <si>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</si>
  <si>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</si>
  <si>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</si>
  <si>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</si>
  <si>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</si>
  <si>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</si>
  <si>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</si>
  <si>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</si>
  <si>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</si>
  <si>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</si>
  <si>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</si>
  <si>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</si>
  <si>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</si>
  <si>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</si>
  <si>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</si>
  <si>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</si>
  <si>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</si>
  <si>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</si>
  <si>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</si>
  <si>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</si>
  <si>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</si>
  <si>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</si>
  <si>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</si>
  <si>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</si>
  <si>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</si>
  <si>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</si>
  <si>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</si>
  <si>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</si>
  <si>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</si>
  <si>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</si>
  <si>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</si>
  <si>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</si>
  <si>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</si>
  <si>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</si>
  <si>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</si>
  <si>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</si>
  <si>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</si>
  <si>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</si>
  <si>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</si>
  <si>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</si>
  <si>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</si>
  <si>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</si>
  <si>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</si>
  <si>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</si>
  <si>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</si>
  <si>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</si>
  <si>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</si>
  <si>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</si>
  <si>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</si>
  <si>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</si>
  <si>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</si>
  <si>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</si>
  <si>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</si>
  <si>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</si>
  <si>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</si>
  <si>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</si>
  <si>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</si>
  <si>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</si>
  <si>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</si>
  <si>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</si>
  <si>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</si>
  <si>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</si>
  <si>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</si>
  <si>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</si>
  <si>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</si>
  <si>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</si>
  <si>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</si>
  <si>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</si>
  <si>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</si>
  <si>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</si>
  <si>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</si>
  <si>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</si>
  <si>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</si>
  <si>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</si>
  <si>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</si>
  <si>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</si>
  <si>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</si>
  <si>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</si>
  <si>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</si>
  <si>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</si>
  <si>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</si>
  <si>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</si>
  <si>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</si>
  <si>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</si>
  <si>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</si>
  <si>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</si>
  <si>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</si>
  <si>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</si>
  <si>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</si>
  <si>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</si>
  <si>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</si>
  <si>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</si>
  <si>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</si>
  <si>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</si>
  <si>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</si>
  <si>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</si>
  <si>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</si>
  <si>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</si>
  <si>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</si>
  <si>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</si>
  <si>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</si>
  <si>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</si>
  <si>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</si>
  <si>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</si>
  <si>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</si>
  <si>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</si>
  <si>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</si>
  <si>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</si>
  <si>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</si>
  <si>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</si>
  <si>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</si>
  <si>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</si>
  <si>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</si>
  <si>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</si>
  <si>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</si>
  <si>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</si>
  <si>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</si>
  <si>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</si>
  <si>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</si>
  <si>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</si>
  <si>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</si>
  <si>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</si>
  <si>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</si>
  <si>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</si>
  <si>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</si>
  <si>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</si>
  <si>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</si>
  <si>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</si>
  <si>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</si>
  <si>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</si>
  <si>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</si>
  <si>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</si>
  <si>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</si>
  <si>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</si>
  <si>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</si>
  <si>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</si>
  <si>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</si>
  <si>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</si>
  <si>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</si>
  <si>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</si>
  <si>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</si>
  <si>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</si>
  <si>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</si>
  <si>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</si>
  <si>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</si>
  <si>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</si>
  <si>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</si>
  <si>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</si>
  <si>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</si>
  <si>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</si>
  <si>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</si>
  <si>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</si>
  <si>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</si>
  <si>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</si>
  <si>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</si>
  <si>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</si>
  <si>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</si>
  <si>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</si>
  <si>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</si>
  <si>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</si>
  <si>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</si>
  <si>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</si>
  <si>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</si>
  <si>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</si>
  <si>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</si>
  <si>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</si>
  <si>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</si>
  <si>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</si>
  <si>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</si>
  <si>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</si>
  <si>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</si>
  <si>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</si>
  <si>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</si>
  <si>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</si>
  <si>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</si>
  <si>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</si>
  <si>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</si>
  <si>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</si>
  <si>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</si>
  <si>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</si>
  <si>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</si>
  <si>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</si>
  <si>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</si>
  <si>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</si>
  <si>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</si>
  <si>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</si>
  <si>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</si>
  <si>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</si>
  <si>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</si>
  <si>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</si>
  <si>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</si>
  <si>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</si>
  <si>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</si>
  <si>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</si>
  <si>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</si>
  <si>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</si>
  <si>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</si>
  <si>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</si>
  <si>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</si>
  <si>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</si>
  <si>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</si>
  <si>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</si>
  <si>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</si>
  <si>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</si>
  <si>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</si>
  <si>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</si>
  <si>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</si>
  <si>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</si>
  <si>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</si>
  <si>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</si>
  <si>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</si>
  <si>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</si>
  <si>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</si>
  <si>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</si>
  <si>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</si>
  <si>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</si>
  <si>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</si>
  <si>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</si>
  <si>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</si>
  <si>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</si>
  <si>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</si>
  <si>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</si>
  <si>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</si>
  <si>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</si>
  <si>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</si>
  <si>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</si>
  <si>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</si>
  <si>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</si>
  <si>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</si>
  <si>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</si>
  <si>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</si>
  <si>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</si>
  <si>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</si>
  <si>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</si>
  <si>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</si>
  <si>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</si>
  <si>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</si>
  <si>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</si>
  <si>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</si>
  <si>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</si>
  <si>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</si>
  <si>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</si>
  <si>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</si>
  <si>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</si>
  <si>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</si>
  <si>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</si>
  <si>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</si>
  <si>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</si>
  <si>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</si>
  <si>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</si>
  <si>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</si>
  <si>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</si>
  <si>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</si>
  <si>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</si>
  <si>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</si>
  <si>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</si>
  <si>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</si>
  <si>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</si>
  <si>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</si>
  <si>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</si>
  <si>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</si>
  <si>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</si>
  <si>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</si>
  <si>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</si>
  <si>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</si>
  <si>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</si>
  <si>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</si>
  <si>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</si>
  <si>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</si>
  <si>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</si>
  <si>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</si>
  <si>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</si>
  <si>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</si>
  <si>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</si>
  <si>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</si>
  <si>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</si>
  <si>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</si>
  <si>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</si>
  <si>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</si>
  <si>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</si>
  <si>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</si>
  <si>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</si>
  <si>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</si>
  <si>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</si>
  <si>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</si>
  <si>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</si>
  <si>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</si>
  <si>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</si>
  <si>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</si>
  <si>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</si>
  <si>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</si>
  <si>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</si>
  <si>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</si>
  <si>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</si>
  <si>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</si>
  <si>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</si>
  <si>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</si>
  <si>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</si>
  <si>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</si>
  <si>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</si>
  <si>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</si>
  <si>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</si>
  <si>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</si>
  <si>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</si>
  <si>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</si>
  <si>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</si>
  <si>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</si>
  <si>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</si>
  <si>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</si>
  <si>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</si>
  <si>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</si>
  <si>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</si>
  <si>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</si>
  <si>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</si>
  <si>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</si>
  <si>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</si>
  <si>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</si>
  <si>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</si>
  <si>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</si>
  <si>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</si>
  <si>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</si>
  <si>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</si>
  <si>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</si>
  <si>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</si>
  <si>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</si>
  <si>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</si>
  <si>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</si>
  <si>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</si>
  <si>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</si>
  <si>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</si>
  <si>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</si>
  <si>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</si>
  <si>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</si>
  <si>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</si>
  <si>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</si>
  <si>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</si>
  <si>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</si>
  <si>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</si>
  <si>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</si>
  <si>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</si>
  <si>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</si>
  <si>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</si>
  <si>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</si>
  <si>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</si>
  <si>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</si>
  <si>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</si>
  <si>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</si>
  <si>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</si>
  <si>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</si>
  <si>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</si>
  <si>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</si>
  <si>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</si>
  <si>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</si>
  <si>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</si>
  <si>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</si>
  <si>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</si>
  <si>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</si>
  <si>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</si>
  <si>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</si>
  <si>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</si>
  <si>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</si>
  <si>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</si>
  <si>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</si>
  <si>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</si>
  <si>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</si>
  <si>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</si>
  <si>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</si>
  <si>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</si>
  <si>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</si>
  <si>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</si>
  <si>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</si>
  <si>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</si>
  <si>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</si>
  <si>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</si>
  <si>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</si>
  <si>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</si>
  <si>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</si>
  <si>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</si>
  <si>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</si>
  <si>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</si>
  <si>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</si>
  <si>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</si>
  <si>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</si>
  <si>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</si>
  <si>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</si>
  <si>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</si>
  <si>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</si>
  <si>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</si>
  <si>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</si>
  <si>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</si>
  <si>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</si>
  <si>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</si>
  <si>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</si>
  <si>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</si>
  <si>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</si>
  <si>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</si>
  <si>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</si>
  <si>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</si>
  <si>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</si>
  <si>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</si>
  <si>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</si>
  <si>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</si>
  <si>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</si>
  <si>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</si>
  <si>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</si>
  <si>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</si>
  <si>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</si>
  <si>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</si>
  <si>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</si>
  <si>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</si>
  <si>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</si>
  <si>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</si>
  <si>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</si>
  <si>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</si>
  <si>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</si>
  <si>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</si>
  <si>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</si>
  <si>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</si>
  <si>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</si>
  <si>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</si>
  <si>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</si>
  <si>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</si>
  <si>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</si>
  <si>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</si>
  <si>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</si>
  <si>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</si>
  <si>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</si>
  <si>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</si>
  <si>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</si>
  <si>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</si>
  <si>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</si>
  <si>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</si>
  <si>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</si>
  <si>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</si>
  <si>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</si>
  <si>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</si>
  <si>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</si>
  <si>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</si>
  <si>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</si>
  <si>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</si>
  <si>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</si>
  <si>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</si>
  <si>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</si>
  <si>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</si>
  <si>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</si>
  <si>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</si>
  <si>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</si>
  <si>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</si>
  <si>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</si>
  <si>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</si>
  <si>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</si>
  <si>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</si>
  <si>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</si>
  <si>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</si>
  <si>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</si>
  <si>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</si>
  <si>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</si>
  <si>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</si>
  <si>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</si>
  <si>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</si>
  <si>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</si>
  <si>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</si>
  <si>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</si>
  <si>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</si>
  <si>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</si>
  <si>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</si>
  <si>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</si>
  <si>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</si>
  <si>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</si>
  <si>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</si>
  <si>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</si>
  <si>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</si>
  <si>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</si>
  <si>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</si>
  <si>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</si>
  <si>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</si>
  <si>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</si>
  <si>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</si>
  <si>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</si>
  <si>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</si>
  <si>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</si>
  <si>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</si>
  <si>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</si>
  <si>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</si>
  <si>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</si>
  <si>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</si>
  <si>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</si>
  <si>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</si>
  <si>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</si>
  <si>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</si>
  <si>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</si>
  <si>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</si>
  <si>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</si>
  <si>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</si>
  <si>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</si>
  <si>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</si>
  <si>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</si>
  <si>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</si>
  <si>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</si>
  <si>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</si>
  <si>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</si>
  <si>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</si>
  <si>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</si>
  <si>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</si>
  <si>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</si>
  <si>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</si>
  <si>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</si>
  <si>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</si>
  <si>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</si>
  <si>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</si>
  <si>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</si>
  <si>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</si>
  <si>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</si>
  <si>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</si>
  <si>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</si>
  <si>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</si>
  <si>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</si>
  <si>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</si>
  <si>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</si>
  <si>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</si>
  <si>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</si>
  <si>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</si>
  <si>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</si>
  <si>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</si>
  <si>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</si>
  <si>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</si>
  <si>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</si>
  <si>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</si>
  <si>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</si>
  <si>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</si>
  <si>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</si>
  <si>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</si>
  <si>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</si>
  <si>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</si>
  <si>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</si>
  <si>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</si>
  <si>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</si>
  <si>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</si>
  <si>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</si>
  <si>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</si>
  <si>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</si>
  <si>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</si>
  <si>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</si>
  <si>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</si>
  <si>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</si>
  <si>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</si>
  <si>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</si>
  <si>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</si>
  <si>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</si>
  <si>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</si>
  <si>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</si>
  <si>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</si>
  <si>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</si>
  <si>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</si>
  <si>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</si>
  <si>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</si>
  <si>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</si>
  <si>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</si>
  <si>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</si>
  <si>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</si>
  <si>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</si>
  <si>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</si>
  <si>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</si>
  <si>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</si>
  <si>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</si>
  <si>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</si>
  <si>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</si>
  <si>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</si>
  <si>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</si>
  <si>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</si>
  <si>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</si>
  <si>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</si>
  <si>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</si>
  <si>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</si>
  <si>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</si>
  <si>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</si>
  <si>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</si>
  <si>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</si>
  <si>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</si>
  <si>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</si>
  <si>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</si>
  <si>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</si>
  <si>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</si>
  <si>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</si>
  <si>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</si>
  <si>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</si>
  <si>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</si>
  <si>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</si>
  <si>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</si>
  <si>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</si>
  <si>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</si>
  <si>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</si>
  <si>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</si>
  <si>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</si>
  <si>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</si>
  <si>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</si>
  <si>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</si>
  <si>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</si>
  <si>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</si>
  <si>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</si>
  <si>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</si>
  <si>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</si>
  <si>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</si>
  <si>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</si>
  <si>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</si>
  <si>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</si>
  <si>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</si>
  <si>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</si>
  <si>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</si>
  <si>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</si>
  <si>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</si>
  <si>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</si>
  <si>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</si>
  <si>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</si>
  <si>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</si>
  <si>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</si>
  <si>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</si>
  <si>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</si>
  <si>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</si>
  <si>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</si>
  <si>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</si>
  <si>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</si>
  <si>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</si>
  <si>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</si>
  <si>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</si>
  <si>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</si>
  <si>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</si>
  <si>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</si>
  <si>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</si>
  <si>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</si>
  <si>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</si>
  <si>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</si>
  <si>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</si>
  <si>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</si>
  <si>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</si>
  <si>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</si>
  <si>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</si>
  <si>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</si>
  <si>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</si>
  <si>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</si>
  <si>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</si>
  <si>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</si>
  <si>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</si>
  <si>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</si>
  <si>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</si>
  <si>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</si>
  <si>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</si>
  <si>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</si>
  <si>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</si>
  <si>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</si>
  <si>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</si>
  <si>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</si>
  <si>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</si>
  <si>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</si>
  <si>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</si>
  <si>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</si>
  <si>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</si>
  <si>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</si>
  <si>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</si>
  <si>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</si>
  <si>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</si>
  <si>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</si>
  <si>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</si>
  <si>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</si>
  <si>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</si>
  <si>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</si>
  <si>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</si>
  <si>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</si>
  <si>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</si>
  <si>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</si>
  <si>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</si>
  <si>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</si>
  <si>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</si>
  <si>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</si>
  <si>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</si>
  <si>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</si>
  <si>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</si>
  <si>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</si>
  <si>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</si>
  <si>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</si>
  <si>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</si>
  <si>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</si>
  <si>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</si>
  <si>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</si>
  <si>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</si>
  <si>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</si>
  <si>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</si>
  <si>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</si>
  <si>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</si>
  <si>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</si>
  <si>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</si>
  <si>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</si>
  <si>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</si>
  <si>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</si>
  <si>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</si>
  <si>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</si>
  <si>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</si>
  <si>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</si>
  <si>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</si>
  <si>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</si>
  <si>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</si>
  <si>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</si>
  <si>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</si>
  <si>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</si>
  <si>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</si>
  <si>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</si>
  <si>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</si>
  <si>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</si>
  <si>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</si>
  <si>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</si>
  <si>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</si>
  <si>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</si>
  <si>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</si>
  <si>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</si>
  <si>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</si>
  <si>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</si>
  <si>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</si>
  <si>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</si>
  <si>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</si>
  <si>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</si>
  <si>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</si>
  <si>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</si>
  <si>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</si>
  <si>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</si>
  <si>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</si>
  <si>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</si>
  <si>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</si>
  <si>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</si>
  <si>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</si>
  <si>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</si>
  <si>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</si>
  <si>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</si>
  <si>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</si>
  <si>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</si>
  <si>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</si>
  <si>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</si>
  <si>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</si>
  <si>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</si>
  <si>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</si>
  <si>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</si>
  <si>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</si>
  <si>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</si>
  <si>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</si>
  <si>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</si>
  <si>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</si>
  <si>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</si>
  <si>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</si>
  <si>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</si>
  <si>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</si>
  <si>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</si>
  <si>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</si>
  <si>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</si>
  <si>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</si>
  <si>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</si>
  <si>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</si>
  <si>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</si>
  <si>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</si>
  <si>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</si>
  <si>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</si>
  <si>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</si>
  <si>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</si>
  <si>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</si>
  <si>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</si>
  <si>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</si>
  <si>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</si>
  <si>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</si>
  <si>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</si>
  <si>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</si>
  <si>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</si>
  <si>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</si>
  <si>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</si>
  <si>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</si>
  <si>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</si>
  <si>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</si>
  <si>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</si>
  <si>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</si>
  <si>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</si>
  <si>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</si>
  <si>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</si>
  <si>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</si>
  <si>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</si>
  <si>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</si>
  <si>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</si>
  <si>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</si>
  <si>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</si>
  <si>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</si>
  <si>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</si>
  <si>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</si>
  <si>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</si>
  <si>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</si>
  <si>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</si>
  <si>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</si>
  <si>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</si>
  <si>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</si>
  <si>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</si>
  <si>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</si>
  <si>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</si>
  <si>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</si>
  <si>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</si>
  <si>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</si>
  <si>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</si>
  <si>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</si>
  <si>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</si>
  <si>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</si>
  <si>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</si>
  <si>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</si>
  <si>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</si>
  <si>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</si>
  <si>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</si>
  <si>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</si>
  <si>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</si>
  <si>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</si>
  <si>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</si>
  <si>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</si>
  <si>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</si>
  <si>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</si>
  <si>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</si>
  <si>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</si>
  <si>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</si>
  <si>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</si>
  <si>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</si>
  <si>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</si>
  <si>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</si>
  <si>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</si>
  <si>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</si>
  <si>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</si>
  <si>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</si>
  <si>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</si>
  <si>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</si>
  <si>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</si>
  <si>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</si>
  <si>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</si>
  <si>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</si>
  <si>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</si>
  <si>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</si>
  <si>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</si>
  <si>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</si>
  <si>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</si>
  <si>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</si>
  <si>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</si>
  <si>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</si>
  <si>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</si>
  <si>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</si>
  <si>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</si>
  <si>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</si>
  <si>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</si>
  <si>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</si>
  <si>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</si>
  <si>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</si>
  <si>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</si>
  <si>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</si>
  <si>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</si>
  <si>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</si>
  <si>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</si>
  <si>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</si>
  <si>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</si>
  <si>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</si>
  <si>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</si>
  <si>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</si>
  <si>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</si>
  <si>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</si>
  <si>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</si>
  <si>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</si>
  <si>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</si>
  <si>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</si>
  <si>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</si>
  <si>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</si>
  <si>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</si>
  <si>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</si>
  <si>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</si>
  <si>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</si>
  <si>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</si>
  <si>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</si>
  <si>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</si>
  <si>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</si>
  <si>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</si>
  <si>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</si>
  <si>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</si>
  <si>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</si>
  <si>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</si>
  <si>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</si>
  <si>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</si>
  <si>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</si>
  <si>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</si>
  <si>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</si>
  <si>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</si>
  <si>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</si>
  <si>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</si>
  <si>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</si>
  <si>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</si>
  <si>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</si>
  <si>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</si>
  <si>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</si>
  <si>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</si>
  <si>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</si>
  <si>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</si>
  <si>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</si>
  <si>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</si>
  <si>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</si>
  <si>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</si>
  <si>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</si>
  <si>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</si>
  <si>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</si>
  <si>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</si>
  <si>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</si>
  <si>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</si>
  <si>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</si>
  <si>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</si>
  <si>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</si>
  <si>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</si>
  <si>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</si>
  <si>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</si>
  <si>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</si>
  <si>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</si>
  <si>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</si>
  <si>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</si>
  <si>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</si>
  <si>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</si>
  <si>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</si>
  <si>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</si>
  <si>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</si>
  <si>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</si>
  <si>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</si>
  <si>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</si>
  <si>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</si>
  <si>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</si>
  <si>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</si>
  <si>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</si>
  <si>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</si>
  <si>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</si>
  <si>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</si>
  <si>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</si>
  <si>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</si>
  <si>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</si>
  <si>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</si>
  <si>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</si>
  <si>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</si>
  <si>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</si>
  <si>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</si>
  <si>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</si>
  <si>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</si>
  <si>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</si>
  <si>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</si>
  <si>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</si>
  <si>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</si>
  <si>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</si>
  <si>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</si>
  <si>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</si>
  <si>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</si>
  <si>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</si>
  <si>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</si>
  <si>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</si>
  <si>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</si>
  <si>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</si>
  <si>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</si>
  <si>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</si>
  <si>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</si>
  <si>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</si>
  <si>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</si>
  <si>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</si>
  <si>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</si>
  <si>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</si>
  <si>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</si>
  <si>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</si>
  <si>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</si>
  <si>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</si>
  <si>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</si>
  <si>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</si>
  <si>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</si>
  <si>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</si>
  <si>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</si>
  <si>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</si>
  <si>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</si>
  <si>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</si>
  <si>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</si>
  <si>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</si>
  <si>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</si>
  <si>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</si>
  <si>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</si>
  <si>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</si>
  <si>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</si>
  <si>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</si>
  <si>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</si>
  <si>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</si>
  <si>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</si>
  <si>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</si>
  <si>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</si>
  <si>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</si>
  <si>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</si>
  <si>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</si>
  <si>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</si>
  <si>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</si>
  <si>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</si>
  <si>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</si>
  <si>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</si>
  <si>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</si>
  <si>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</si>
  <si>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</si>
  <si>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</si>
  <si>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</si>
  <si>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</si>
  <si>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</si>
  <si>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</si>
  <si>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</si>
  <si>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</si>
  <si>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</si>
  <si>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</si>
  <si>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</si>
  <si>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</si>
  <si>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</si>
  <si>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</si>
  <si>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</si>
  <si>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</si>
  <si>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</si>
  <si>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</si>
  <si>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</si>
  <si>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</si>
  <si>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</si>
  <si>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</si>
  <si>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</si>
  <si>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</si>
  <si>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</si>
  <si>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</si>
  <si>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</si>
  <si>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</si>
  <si>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</si>
  <si>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</si>
  <si>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</si>
  <si>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</si>
  <si>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</si>
  <si>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</si>
  <si>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</si>
  <si>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</si>
  <si>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</si>
  <si>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</si>
  <si>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</si>
  <si>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</si>
  <si>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</si>
  <si>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</si>
  <si>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</si>
  <si>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</si>
  <si>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</si>
  <si>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</si>
  <si>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</si>
  <si>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</si>
  <si>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</si>
  <si>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</si>
  <si>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</si>
  <si>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</si>
  <si>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</si>
  <si>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</si>
  <si>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</si>
  <si>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</si>
  <si>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</si>
  <si>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</si>
  <si>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</si>
  <si>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</si>
  <si>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</si>
  <si>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</si>
  <si>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</si>
  <si>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</si>
  <si>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</si>
  <si>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</si>
  <si>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</si>
  <si>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</si>
  <si>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</si>
  <si>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</si>
  <si>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</si>
  <si>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</si>
  <si>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</si>
  <si>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</si>
  <si>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</si>
  <si>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</si>
  <si>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</si>
  <si>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</si>
  <si>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</si>
  <si>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</si>
  <si>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</si>
  <si>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</si>
  <si>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</si>
  <si>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</si>
  <si>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</si>
  <si>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</si>
  <si>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</si>
  <si>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</si>
  <si>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</si>
  <si>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</si>
  <si>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</si>
  <si>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</si>
  <si>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</si>
  <si>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</si>
  <si>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</si>
  <si>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</si>
  <si>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</si>
  <si>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</si>
  <si>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</si>
  <si>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</si>
  <si>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</si>
  <si>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</si>
  <si>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</si>
  <si>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</si>
  <si>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</si>
  <si>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</si>
  <si>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</si>
  <si>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</si>
  <si>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</si>
  <si>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</si>
  <si>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</si>
  <si>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</si>
  <si>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</si>
  <si>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</si>
  <si>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</si>
  <si>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</si>
  <si>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</si>
  <si>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</si>
  <si>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</si>
  <si>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</si>
  <si>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</si>
  <si>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</si>
  <si>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</si>
  <si>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</si>
  <si>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</si>
  <si>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</si>
  <si>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</si>
  <si>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</si>
  <si>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</si>
  <si>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</si>
  <si>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</si>
  <si>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</si>
  <si>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</si>
  <si>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</si>
  <si>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</si>
  <si>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</si>
  <si>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</si>
  <si>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</si>
  <si>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</si>
  <si>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</si>
  <si>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</si>
  <si>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</si>
  <si>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</si>
  <si>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</si>
  <si>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</si>
  <si>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</si>
  <si>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</si>
  <si>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</si>
  <si>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</si>
  <si>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</si>
  <si>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</si>
  <si>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</si>
  <si>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</si>
  <si>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</si>
  <si>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</si>
  <si>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</si>
  <si>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</si>
  <si>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</si>
  <si>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</si>
  <si>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</si>
  <si>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</si>
  <si>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</si>
  <si>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</si>
  <si>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</si>
  <si>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</si>
  <si>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</si>
  <si>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</si>
  <si>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</si>
  <si>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</si>
  <si>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</si>
  <si>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</si>
  <si>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</si>
  <si>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</si>
  <si>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</si>
  <si>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</si>
  <si>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</si>
  <si>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</si>
  <si>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</si>
  <si>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</si>
  <si>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</si>
  <si>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</si>
  <si>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</si>
  <si>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</si>
  <si>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</si>
  <si>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</si>
  <si>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</si>
  <si>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</si>
  <si>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</si>
  <si>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</si>
  <si>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</si>
  <si>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</si>
  <si>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</si>
  <si>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</si>
  <si>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</si>
  <si>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</si>
  <si>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</si>
  <si>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</si>
  <si>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</si>
  <si>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</si>
  <si>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</si>
  <si>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</si>
  <si>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</si>
  <si>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</si>
  <si>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</si>
  <si>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</si>
  <si>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</si>
  <si>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</si>
  <si>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</si>
  <si>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</si>
  <si>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</si>
  <si>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</si>
  <si>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</si>
  <si>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</si>
  <si>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</si>
  <si>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</si>
  <si>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</si>
  <si>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</si>
  <si>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</si>
  <si>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</si>
  <si>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</si>
  <si>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</si>
  <si>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</si>
  <si>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</si>
  <si>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</si>
  <si>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</si>
  <si>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</si>
  <si>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</si>
  <si>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</si>
  <si>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</si>
  <si>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</si>
  <si>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</si>
  <si>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</si>
  <si>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</si>
  <si>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</si>
  <si>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</si>
  <si>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</si>
  <si>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</si>
  <si>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</si>
  <si>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</si>
  <si>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</si>
  <si>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</si>
  <si>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</si>
  <si>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</si>
  <si>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</si>
  <si>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</si>
  <si>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</si>
  <si>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</si>
  <si>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</si>
  <si>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</si>
  <si>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</si>
  <si>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</si>
  <si>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</si>
  <si>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</si>
  <si>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</si>
  <si>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</si>
  <si>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</si>
  <si>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</si>
  <si>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</si>
  <si>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</si>
  <si>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</si>
  <si>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</si>
  <si>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</si>
  <si>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</si>
  <si>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</si>
  <si>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</si>
  <si>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</si>
  <si>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</si>
  <si>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</si>
  <si>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</si>
  <si>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</si>
  <si>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</si>
  <si>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</si>
  <si>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</si>
  <si>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</si>
  <si>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</si>
  <si>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</si>
  <si>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</si>
  <si>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</si>
  <si>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</si>
  <si>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</si>
  <si>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</si>
  <si>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</si>
  <si>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</si>
  <si>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</si>
  <si>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</si>
  <si>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</si>
  <si>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</si>
  <si>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</si>
  <si>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</si>
  <si>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</si>
  <si>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</si>
  <si>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</si>
  <si>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</si>
  <si>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</si>
  <si>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</si>
  <si>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</si>
  <si>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</si>
  <si>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</si>
  <si>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</si>
  <si>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</si>
  <si>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</si>
  <si>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</si>
  <si>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</si>
  <si>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</si>
  <si>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</si>
  <si>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</si>
  <si>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</si>
  <si>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</si>
  <si>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</si>
  <si>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</si>
  <si>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</si>
  <si>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</si>
  <si>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</si>
  <si>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</si>
  <si>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</si>
  <si>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</si>
  <si>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</si>
  <si>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</si>
  <si>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</si>
  <si>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</si>
  <si>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</si>
  <si>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</si>
  <si>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</si>
  <si>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</si>
  <si>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</si>
  <si>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</si>
  <si>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</si>
  <si>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</si>
  <si>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</si>
  <si>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</si>
  <si>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</si>
  <si>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</si>
  <si>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</si>
  <si>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</si>
  <si>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</si>
  <si>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</si>
  <si>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</si>
  <si>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</si>
  <si>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</si>
  <si>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</si>
  <si>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</si>
  <si>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</si>
  <si>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</si>
  <si>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</si>
  <si>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</si>
  <si>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</si>
  <si>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</si>
  <si>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</si>
  <si>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</si>
  <si>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</si>
  <si>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</si>
  <si>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</si>
  <si>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</si>
  <si>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</si>
  <si>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</si>
  <si>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</si>
  <si>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</si>
  <si>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</si>
  <si>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</si>
  <si>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</si>
  <si>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</si>
  <si>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</si>
  <si>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</si>
  <si>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</si>
  <si>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</si>
  <si>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</si>
  <si>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</si>
  <si>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</si>
  <si>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</si>
  <si>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</si>
  <si>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</si>
  <si>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</si>
  <si>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</si>
  <si>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</si>
  <si>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</si>
  <si>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</si>
  <si>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</si>
  <si>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</si>
  <si>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</si>
  <si>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</si>
  <si>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</si>
  <si>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</si>
  <si>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</si>
  <si>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</si>
  <si>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</si>
  <si>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</si>
  <si>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</si>
  <si>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</si>
  <si>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</si>
  <si>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</si>
  <si>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</si>
  <si>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</si>
  <si>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</si>
  <si>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</si>
  <si>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</si>
  <si>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</si>
  <si>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</si>
  <si>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</si>
  <si>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</si>
  <si>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</si>
  <si>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</si>
  <si>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</si>
  <si>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</si>
  <si>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</si>
  <si>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</si>
  <si>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</si>
  <si>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</si>
  <si>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</si>
  <si>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</si>
  <si>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</si>
  <si>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</si>
  <si>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</si>
  <si>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</si>
  <si>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</si>
  <si>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</si>
  <si>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</si>
  <si>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</si>
  <si>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</si>
  <si>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</si>
  <si>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</si>
  <si>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</si>
  <si>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</si>
  <si>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</si>
  <si>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</si>
  <si>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</si>
  <si>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</si>
  <si>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</si>
  <si>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</si>
  <si>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</si>
  <si>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</si>
  <si>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</si>
  <si>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</si>
  <si>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</si>
  <si>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</si>
  <si>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</si>
  <si>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</si>
  <si>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</si>
  <si>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</si>
  <si>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</si>
  <si>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</si>
  <si>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</si>
  <si>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</si>
  <si>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</si>
  <si>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</si>
  <si>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</si>
  <si>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</si>
  <si>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</si>
  <si>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</si>
  <si>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</si>
  <si>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</si>
  <si>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</si>
  <si>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</si>
  <si>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</si>
  <si>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</si>
  <si>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</si>
  <si>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</si>
  <si>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</si>
  <si>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</si>
  <si>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</si>
  <si>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</si>
  <si>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</si>
  <si>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</si>
  <si>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</si>
  <si>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</si>
  <si>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</si>
  <si>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</si>
  <si>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</si>
  <si>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</si>
  <si>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</si>
  <si>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</si>
  <si>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</si>
  <si>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</si>
  <si>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</si>
  <si>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</si>
  <si>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</si>
  <si>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</si>
  <si>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</si>
  <si>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</si>
  <si>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</si>
  <si>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</si>
  <si>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</si>
  <si>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</si>
  <si>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</si>
  <si>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</si>
  <si>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</si>
  <si>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</si>
  <si>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</si>
  <si>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</si>
  <si>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</si>
  <si>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</si>
  <si>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</si>
  <si>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</si>
  <si>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</si>
  <si>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</si>
  <si>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</si>
  <si>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</si>
  <si>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</si>
  <si>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</si>
  <si>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</si>
  <si>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</si>
  <si>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</si>
  <si>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</si>
  <si>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</si>
  <si>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</si>
  <si>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</si>
  <si>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</si>
  <si>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</si>
  <si>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</si>
  <si>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</si>
  <si>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</si>
  <si>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</si>
  <si>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</si>
  <si>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</si>
  <si>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</si>
  <si>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</si>
  <si>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</si>
  <si>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</si>
  <si>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</si>
  <si>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</si>
  <si>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</si>
  <si>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</si>
  <si>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</si>
  <si>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</si>
  <si>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</si>
  <si>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</si>
  <si>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</si>
  <si>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</si>
  <si>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</si>
  <si>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</si>
  <si>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</si>
  <si>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</si>
  <si>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</si>
  <si>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</si>
  <si>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</si>
  <si>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</si>
  <si>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</si>
  <si>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</si>
  <si>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</si>
  <si>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</si>
  <si>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</si>
  <si>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</si>
  <si>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</si>
  <si>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</si>
  <si>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</si>
  <si>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</si>
  <si>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</si>
  <si>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</si>
  <si>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</si>
  <si>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</si>
  <si>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</si>
  <si>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</si>
  <si>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</si>
  <si>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</si>
  <si>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</si>
  <si>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</si>
  <si>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</si>
  <si>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</si>
  <si>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</si>
  <si>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</si>
  <si>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</si>
  <si>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</si>
  <si>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</si>
  <si>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</si>
  <si>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</si>
  <si>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</si>
  <si>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</si>
  <si>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</si>
  <si>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</si>
  <si>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</si>
  <si>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</si>
  <si>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</si>
  <si>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</si>
  <si>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</si>
  <si>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</si>
  <si>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</si>
  <si>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</si>
  <si>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</si>
  <si>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</si>
  <si>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</si>
  <si>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</si>
  <si>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</si>
  <si>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</si>
  <si>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</si>
  <si>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</si>
  <si>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</si>
  <si>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</si>
  <si>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</si>
  <si>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</si>
  <si>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</si>
  <si>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</si>
  <si>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</si>
  <si>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</si>
  <si>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</si>
  <si>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</si>
  <si>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</si>
  <si>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</si>
  <si>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</si>
  <si>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</si>
  <si>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</si>
  <si>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</si>
  <si>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</si>
  <si>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</si>
  <si>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</si>
  <si>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</si>
  <si>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</si>
  <si>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</si>
  <si>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</si>
  <si>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</si>
  <si>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</si>
  <si>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</si>
  <si>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</si>
  <si>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</si>
  <si>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</si>
  <si>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</si>
  <si>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</si>
  <si>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</si>
  <si>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</si>
  <si>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</si>
  <si>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</si>
  <si>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</si>
  <si>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</si>
  <si>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</si>
  <si>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</si>
  <si>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</si>
  <si>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</si>
  <si>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</si>
  <si>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</si>
  <si>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</si>
  <si>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</si>
  <si>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</si>
  <si>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</si>
  <si>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</si>
  <si>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</si>
  <si>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</si>
  <si>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</si>
  <si>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</si>
  <si>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</si>
  <si>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</si>
  <si>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</si>
  <si>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</si>
  <si>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</si>
  <si>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</si>
  <si>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</si>
  <si>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</si>
  <si>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</si>
  <si>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</si>
  <si>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</si>
  <si>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</si>
  <si>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</si>
  <si>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</si>
  <si>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</si>
  <si>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</si>
  <si>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</si>
  <si>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</si>
  <si>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</si>
  <si>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</si>
  <si>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</si>
  <si>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</si>
  <si>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</si>
  <si>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</si>
  <si>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</si>
  <si>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</si>
  <si>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</si>
  <si>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</si>
  <si>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</si>
  <si>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</si>
  <si>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</si>
  <si>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</si>
  <si>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</si>
  <si>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</si>
  <si>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</si>
  <si>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</si>
  <si>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</si>
  <si>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</si>
  <si>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</si>
  <si>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</si>
  <si>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</si>
  <si>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</si>
  <si>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</si>
  <si>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</si>
  <si>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</si>
  <si>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</si>
  <si>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</si>
  <si>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</si>
  <si>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</si>
  <si>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</si>
  <si>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</si>
  <si>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</si>
  <si>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</si>
  <si>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</si>
  <si>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</si>
  <si>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</si>
  <si>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</si>
  <si>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</si>
  <si>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</si>
  <si>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</si>
  <si>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</si>
  <si>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</si>
  <si>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</si>
  <si>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</si>
  <si>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</si>
  <si>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</si>
  <si>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</si>
  <si>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</si>
  <si>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</si>
  <si>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</si>
  <si>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</si>
  <si>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</si>
  <si>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</si>
  <si>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</si>
  <si>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</si>
  <si>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</si>
  <si>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</si>
  <si>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</si>
  <si>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</si>
  <si>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</si>
  <si>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</si>
  <si>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</si>
  <si>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</si>
  <si>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</si>
  <si>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</si>
  <si>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</si>
  <si>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</si>
  <si>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</si>
  <si>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</si>
  <si>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</si>
  <si>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</si>
  <si>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</si>
  <si>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</si>
  <si>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</si>
  <si>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</si>
  <si>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</si>
  <si>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</si>
  <si>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</si>
  <si>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</si>
  <si>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</si>
  <si>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</si>
  <si>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</si>
  <si>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</si>
  <si>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</si>
  <si>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</si>
  <si>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</si>
  <si>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</si>
  <si>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</si>
  <si>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</si>
  <si>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</si>
  <si>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</si>
  <si>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</si>
  <si>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</si>
  <si>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</si>
  <si>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</si>
  <si>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</si>
  <si>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</si>
  <si>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</si>
  <si>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</si>
  <si>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</si>
  <si>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</si>
  <si>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</si>
  <si>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</si>
  <si>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</si>
  <si>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</si>
  <si>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</si>
  <si>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</si>
  <si>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</si>
  <si>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</si>
  <si>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</si>
  <si>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</si>
  <si>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</si>
  <si>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</si>
  <si>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</si>
  <si>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</si>
  <si>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</si>
  <si>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</si>
  <si>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</si>
  <si>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</si>
  <si>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</si>
  <si>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</si>
  <si>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</si>
  <si>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</si>
  <si>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</si>
  <si>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</si>
  <si>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</si>
  <si>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</si>
  <si>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</si>
  <si>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</si>
  <si>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</si>
  <si>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</si>
  <si>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</si>
  <si>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</si>
  <si>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</si>
  <si>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</si>
  <si>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</si>
  <si>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</si>
  <si>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</si>
  <si>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</si>
  <si>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</si>
  <si>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</si>
  <si>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</si>
  <si>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</si>
  <si>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</si>
  <si>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</si>
  <si>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</si>
  <si>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</si>
  <si>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</si>
  <si>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</si>
  <si>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</si>
  <si>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</si>
  <si>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</si>
  <si>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</si>
  <si>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</si>
  <si>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</si>
  <si>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</si>
  <si>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</si>
  <si>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</si>
  <si>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</si>
  <si>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</si>
  <si>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</si>
  <si>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</si>
  <si>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</si>
  <si>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</si>
  <si>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</si>
  <si>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</si>
  <si>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</si>
  <si>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</si>
  <si>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</si>
  <si>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</si>
  <si>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</si>
  <si>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</si>
  <si>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</si>
  <si>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</si>
  <si>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</si>
  <si>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</si>
  <si>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</si>
  <si>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</si>
  <si>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</si>
  <si>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</si>
  <si>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</si>
  <si>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</si>
  <si>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</si>
  <si>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</si>
  <si>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</si>
  <si>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</si>
  <si>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</si>
  <si>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</si>
  <si>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</si>
  <si>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</si>
  <si>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</si>
  <si>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</si>
  <si>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</si>
  <si>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</si>
  <si>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</si>
  <si>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</si>
  <si>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</si>
  <si>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</si>
  <si>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</si>
  <si>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</si>
  <si>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</si>
  <si>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</si>
  <si>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</si>
  <si>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</si>
  <si>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</si>
  <si>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</si>
  <si>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</si>
  <si>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</si>
  <si>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</si>
  <si>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</si>
  <si>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</si>
  <si>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</si>
  <si>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</si>
  <si>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</si>
  <si>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</si>
  <si>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</si>
  <si>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</si>
  <si>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</si>
  <si>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</si>
  <si>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</si>
  <si>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</si>
  <si>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</si>
  <si>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</si>
  <si>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</si>
  <si>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</si>
  <si>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</si>
  <si>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</si>
  <si>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</si>
  <si>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</si>
  <si>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</si>
  <si>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</si>
  <si>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</si>
  <si>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</si>
  <si>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</si>
  <si>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</si>
  <si>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</si>
  <si>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</si>
  <si>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</si>
  <si>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</si>
  <si>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</si>
  <si>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</si>
  <si>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</si>
  <si>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</si>
  <si>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</si>
  <si>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</si>
  <si>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</si>
  <si>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</si>
  <si>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</si>
  <si>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</si>
  <si>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</si>
  <si>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</si>
  <si>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</si>
  <si>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</si>
  <si>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</si>
  <si>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</si>
  <si>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</si>
  <si>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</si>
  <si>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</si>
  <si>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</si>
  <si>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</si>
  <si>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</si>
  <si>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</si>
  <si>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</si>
  <si>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</si>
  <si>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</si>
  <si>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</si>
  <si>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</si>
  <si>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</si>
  <si>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</si>
  <si>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</si>
  <si>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</si>
  <si>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</si>
  <si>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</si>
  <si>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</si>
  <si>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</si>
  <si>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</si>
  <si>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</si>
  <si>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</si>
  <si>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</si>
  <si>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</si>
  <si>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</si>
  <si>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</si>
  <si>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</si>
  <si>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</si>
  <si>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</si>
  <si>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</si>
  <si>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</si>
  <si>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</si>
  <si>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</si>
  <si>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</si>
  <si>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</si>
  <si>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</si>
  <si>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</si>
  <si>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</si>
  <si>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</si>
  <si>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</si>
  <si>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</si>
  <si>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</si>
  <si>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</si>
  <si>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</si>
  <si>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</si>
  <si>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</si>
  <si>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</si>
  <si>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</si>
  <si>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</si>
  <si>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</si>
  <si>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</si>
  <si>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</si>
  <si>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</si>
  <si>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</si>
  <si>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</si>
  <si>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</si>
  <si>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</si>
  <si>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</si>
  <si>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</si>
  <si>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</si>
  <si>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</si>
  <si>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</si>
  <si>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</si>
  <si>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</si>
  <si>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</si>
  <si>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</si>
  <si>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</si>
  <si>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</si>
  <si>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</si>
  <si>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</si>
  <si>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</si>
  <si>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</si>
  <si>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</si>
  <si>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</si>
  <si>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</si>
  <si>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</si>
  <si>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</si>
  <si>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</si>
  <si>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</si>
  <si>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</si>
  <si>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</si>
  <si>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</si>
  <si>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</si>
  <si>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</si>
  <si>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</si>
  <si>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</si>
  <si>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</si>
  <si>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</si>
  <si>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</si>
  <si>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</si>
  <si>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</si>
  <si>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</si>
  <si>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</si>
  <si>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</si>
  <si>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</si>
  <si>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</si>
  <si>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</si>
  <si>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</si>
  <si>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</si>
  <si>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</si>
  <si>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</si>
  <si>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</si>
  <si>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</si>
  <si>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</si>
  <si>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</si>
  <si>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</si>
  <si>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</si>
  <si>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</si>
  <si>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</si>
  <si>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</si>
  <si>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</si>
  <si>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</si>
  <si>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</si>
  <si>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</si>
  <si>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</si>
  <si>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</si>
  <si>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</si>
  <si>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</si>
  <si>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</si>
  <si>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</si>
  <si>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</si>
  <si>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</si>
  <si>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</si>
  <si>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</si>
  <si>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</si>
  <si>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</si>
  <si>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</si>
  <si>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</si>
  <si>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</si>
  <si>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</si>
  <si>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</si>
  <si>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</si>
  <si>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</si>
  <si>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</si>
  <si>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</si>
  <si>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</si>
  <si>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</si>
  <si>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</si>
  <si>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</si>
  <si>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</si>
  <si>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</si>
  <si>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</si>
  <si>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</si>
  <si>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</si>
  <si>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</si>
  <si>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</si>
  <si>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</si>
  <si>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</si>
  <si>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</si>
  <si>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</si>
  <si>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</si>
  <si>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</si>
  <si>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</si>
  <si>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</si>
  <si>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</si>
  <si>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</si>
  <si>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</si>
  <si>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</si>
  <si>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</si>
  <si>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</si>
  <si>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</si>
  <si>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</si>
  <si>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</si>
  <si>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</si>
  <si>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</si>
  <si>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</si>
  <si>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</si>
  <si>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</si>
  <si>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</si>
  <si>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</si>
  <si>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</si>
  <si>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</si>
  <si>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</si>
  <si>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</si>
  <si>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</si>
  <si>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</si>
  <si>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</si>
  <si>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</si>
  <si>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</si>
  <si>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</si>
  <si>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</si>
  <si>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</si>
  <si>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</si>
  <si>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</si>
  <si>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</si>
  <si>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</si>
  <si>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</si>
  <si>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</si>
  <si>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</si>
  <si>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</si>
  <si>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</si>
  <si>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</si>
  <si>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</si>
  <si>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</si>
  <si>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</si>
  <si>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</si>
  <si>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</si>
  <si>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</si>
  <si>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</si>
  <si>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</si>
  <si>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</si>
  <si>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</si>
  <si>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</si>
  <si>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</si>
  <si>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</si>
  <si>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</si>
  <si>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</si>
  <si>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</si>
  <si>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</si>
  <si>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</si>
  <si>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</si>
  <si>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</si>
  <si>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</si>
  <si>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</si>
  <si>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</si>
  <si>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</si>
  <si>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</si>
  <si>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</si>
  <si>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</si>
  <si>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</si>
  <si>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</si>
  <si>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</si>
  <si>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</si>
  <si>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</si>
  <si>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</si>
  <si>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</si>
  <si>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</si>
  <si>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</si>
  <si>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</si>
  <si>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</si>
  <si>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</si>
  <si>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</si>
  <si>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</si>
  <si>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</si>
  <si>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</si>
  <si>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</si>
  <si>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</si>
  <si>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</si>
  <si>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</si>
  <si>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</si>
  <si>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</si>
  <si>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</si>
  <si>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</si>
  <si>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</si>
  <si>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</si>
  <si>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</si>
  <si>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</si>
  <si>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</si>
  <si>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</si>
  <si>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</si>
  <si>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</si>
  <si>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</si>
  <si>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</si>
  <si>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</si>
  <si>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</si>
  <si>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</si>
  <si>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</si>
  <si>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</si>
  <si>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</si>
  <si>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</si>
  <si>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</si>
  <si>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</si>
  <si>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</si>
  <si>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</si>
  <si>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</si>
  <si>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</si>
  <si>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</si>
  <si>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</si>
  <si>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</si>
  <si>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</si>
  <si>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</si>
  <si>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</si>
  <si>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</si>
  <si>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</si>
  <si>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</si>
  <si>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</si>
  <si>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</si>
  <si>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</si>
  <si>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</si>
  <si>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</si>
  <si>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</si>
  <si>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</si>
  <si>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</si>
  <si>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</si>
  <si>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</si>
  <si>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</si>
  <si>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</si>
  <si>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</si>
  <si>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</si>
  <si>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</si>
  <si>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</si>
  <si>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</si>
  <si>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</si>
  <si>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</si>
  <si>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</si>
  <si>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</si>
  <si>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</si>
  <si>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</si>
  <si>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</si>
  <si>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</si>
  <si>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</si>
  <si>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</si>
  <si>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</si>
  <si>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</si>
  <si>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</si>
  <si>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</si>
  <si>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</si>
  <si>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</si>
  <si>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</si>
  <si>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</si>
  <si>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</si>
  <si>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</si>
  <si>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</si>
  <si>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</si>
  <si>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</si>
  <si>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</si>
  <si>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</si>
  <si>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</si>
  <si>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</si>
  <si>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</si>
  <si>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</si>
  <si>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</si>
  <si>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</si>
  <si>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</si>
  <si>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</si>
  <si>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</si>
  <si>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</si>
  <si>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</si>
  <si>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</si>
  <si>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</si>
  <si>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</si>
  <si>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</si>
  <si>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</si>
  <si>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</si>
  <si>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</si>
  <si>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</si>
  <si>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</si>
  <si>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</si>
  <si>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</si>
  <si>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</si>
  <si>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</si>
  <si>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</si>
  <si>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</si>
  <si>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</si>
  <si>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</si>
  <si>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</si>
  <si>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</si>
  <si>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</si>
  <si>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</si>
  <si>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</si>
  <si>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</si>
  <si>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</si>
  <si>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</si>
  <si>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</si>
  <si>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</si>
  <si>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</si>
  <si>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</si>
  <si>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</si>
  <si>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</si>
  <si>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</si>
  <si>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</si>
  <si>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</si>
  <si>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</si>
  <si>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</si>
  <si>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</si>
  <si>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</si>
  <si>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</si>
  <si>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</si>
  <si>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</si>
  <si>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</si>
  <si>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</si>
  <si>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</si>
  <si>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</si>
  <si>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</si>
  <si>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</si>
  <si>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</si>
  <si>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</si>
  <si>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</si>
  <si>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</si>
  <si>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</si>
  <si>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</si>
  <si>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</si>
  <si>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</si>
  <si>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</si>
  <si>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</si>
  <si>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</si>
  <si>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</si>
  <si>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</si>
  <si>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</si>
  <si>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</si>
  <si>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</si>
  <si>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</si>
  <si>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</si>
  <si>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</si>
  <si>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</si>
  <si>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</si>
  <si>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</si>
  <si>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</si>
  <si>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</si>
  <si>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</si>
  <si>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</si>
  <si>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</si>
  <si>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</si>
  <si>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</si>
  <si>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</si>
  <si>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</si>
  <si>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</si>
  <si>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</si>
  <si>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</si>
  <si>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</si>
  <si>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</si>
  <si>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</si>
  <si>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</si>
  <si>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</si>
  <si>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</si>
  <si>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</si>
  <si>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</si>
  <si>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</si>
  <si>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</si>
  <si>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</si>
  <si>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</si>
  <si>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</si>
  <si>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</si>
  <si>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</si>
  <si>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</si>
  <si>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</si>
  <si>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</si>
  <si>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</si>
  <si>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</si>
  <si>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</si>
  <si>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</si>
  <si>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</si>
  <si>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</si>
  <si>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</si>
  <si>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</si>
  <si>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</si>
  <si>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</si>
  <si>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</si>
  <si>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</si>
  <si>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</si>
  <si>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</si>
  <si>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</si>
  <si>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</si>
  <si>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</si>
  <si>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</si>
  <si>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</si>
  <si>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</si>
  <si>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</si>
  <si>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</si>
  <si>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</si>
  <si>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</si>
  <si>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</si>
  <si>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</si>
  <si>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</si>
  <si>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</si>
  <si>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</si>
  <si>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</si>
  <si>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</si>
  <si>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</si>
  <si>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</si>
  <si>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</si>
  <si>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</si>
  <si>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</si>
  <si>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</si>
  <si>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</si>
  <si>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</si>
  <si>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</si>
  <si>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</si>
  <si>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</si>
  <si>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</si>
  <si>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</si>
  <si>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</si>
  <si>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</si>
  <si>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</si>
  <si>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</si>
  <si>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</si>
  <si>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</si>
  <si>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</si>
  <si>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</si>
  <si>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</si>
  <si>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</si>
  <si>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</si>
  <si>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</si>
  <si>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</si>
  <si>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</si>
  <si>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</si>
  <si>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</si>
  <si>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</si>
  <si>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</si>
  <si>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</si>
  <si>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</si>
  <si>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</si>
  <si>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</si>
  <si>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</si>
  <si>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</si>
  <si>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</si>
  <si>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</si>
  <si>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</si>
  <si>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</si>
  <si>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</si>
  <si>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</si>
  <si>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</si>
  <si>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</si>
  <si>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</si>
  <si>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</si>
  <si>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</si>
  <si>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</si>
  <si>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</si>
  <si>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</si>
  <si>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</si>
  <si>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</si>
  <si>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</si>
  <si>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</si>
  <si>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</si>
  <si>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</si>
  <si>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</si>
  <si>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</si>
  <si>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</si>
  <si>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</si>
  <si>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</si>
  <si>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</si>
  <si>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</si>
  <si>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</si>
  <si>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</si>
  <si>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</si>
  <si>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</si>
  <si>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</si>
  <si>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</si>
  <si>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</si>
  <si>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</si>
  <si>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</si>
  <si>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</si>
  <si>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</si>
  <si>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</si>
  <si>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</si>
  <si>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</si>
  <si>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</si>
  <si>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</si>
  <si>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</si>
  <si>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</si>
  <si>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</si>
  <si>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</si>
  <si>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</si>
  <si>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</si>
  <si>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</si>
  <si>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</si>
  <si>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</si>
  <si>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</si>
  <si>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</si>
  <si>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</si>
  <si>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</si>
  <si>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</si>
  <si>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</si>
  <si>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</si>
  <si>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</si>
  <si>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</si>
  <si>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</si>
  <si>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</si>
  <si>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</si>
  <si>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</si>
  <si>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</si>
  <si>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</si>
  <si>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</si>
  <si>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</si>
  <si>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</si>
  <si>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</si>
  <si>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</si>
  <si>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</si>
  <si>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</si>
  <si>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</si>
  <si>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</si>
  <si>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</si>
  <si>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</si>
  <si>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</si>
  <si>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</si>
  <si>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</si>
  <si>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</si>
  <si>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</si>
  <si>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</si>
  <si>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</si>
  <si>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</si>
  <si>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</si>
  <si>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</si>
  <si>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</si>
  <si>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</si>
  <si>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</si>
  <si>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</si>
  <si>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</si>
  <si>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</si>
  <si>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</si>
  <si>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</si>
  <si>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</si>
  <si>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</si>
  <si>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</si>
  <si>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</si>
  <si>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</si>
  <si>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</si>
  <si>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</si>
  <si>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</si>
  <si>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</si>
  <si>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</si>
  <si>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</si>
  <si>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</si>
  <si>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</si>
  <si>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</si>
  <si>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</si>
  <si>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</si>
  <si>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</si>
  <si>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</si>
  <si>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</si>
  <si>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</si>
  <si>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</si>
  <si>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</si>
  <si>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</si>
  <si>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</si>
  <si>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</si>
  <si>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</si>
  <si>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</si>
  <si>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</si>
  <si>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</si>
  <si>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</si>
  <si>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</si>
  <si>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</si>
  <si>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</si>
  <si>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</si>
  <si>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</si>
  <si>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</si>
  <si>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</si>
  <si>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</si>
  <si>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</si>
  <si>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</si>
  <si>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</si>
  <si>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</si>
  <si>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</si>
  <si>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</si>
  <si>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</si>
  <si>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</si>
  <si>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</si>
  <si>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</si>
  <si>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</si>
  <si>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</si>
  <si>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</si>
  <si>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</si>
  <si>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</si>
  <si>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</si>
  <si>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</si>
  <si>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</si>
  <si>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</si>
  <si>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</si>
  <si>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</si>
  <si>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</si>
  <si>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</si>
  <si>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</si>
  <si>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</si>
  <si>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</si>
  <si>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</si>
  <si>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</si>
  <si>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</si>
  <si>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</si>
  <si>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</si>
  <si>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</si>
  <si>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</si>
  <si>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</si>
  <si>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</si>
  <si>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</si>
  <si>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</si>
  <si>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</si>
  <si>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</si>
  <si>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</si>
  <si>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</si>
  <si>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</si>
  <si>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</si>
  <si>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</si>
  <si>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</si>
  <si>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</si>
  <si>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</si>
  <si>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</si>
  <si>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</si>
  <si>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</si>
  <si>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</si>
  <si>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</si>
  <si>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</si>
  <si>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</si>
  <si>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</si>
  <si>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</si>
  <si>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</si>
  <si>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</si>
  <si>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</si>
  <si>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</si>
  <si>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</si>
  <si>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</si>
  <si>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</si>
  <si>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</si>
  <si>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</si>
  <si>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</si>
  <si>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</si>
  <si>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</si>
  <si>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</si>
  <si>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</si>
  <si>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</si>
  <si>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</si>
  <si>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</si>
  <si>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</si>
  <si>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</si>
  <si>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</si>
  <si>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</si>
  <si>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</si>
  <si>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</si>
  <si>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</si>
  <si>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</si>
  <si>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</si>
  <si>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</si>
  <si>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</si>
  <si>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</si>
  <si>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</si>
  <si>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</si>
  <si>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</si>
  <si>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</si>
  <si>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</si>
  <si>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</si>
  <si>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</si>
  <si>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</si>
  <si>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</si>
  <si>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</si>
  <si>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</si>
  <si>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</si>
  <si>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</si>
  <si>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</si>
  <si>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</si>
  <si>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</si>
  <si>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</si>
  <si>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</si>
  <si>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</si>
  <si>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</si>
  <si>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</si>
  <si>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</si>
  <si>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</si>
  <si>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</si>
  <si>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</si>
  <si>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</si>
  <si>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</si>
  <si>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</si>
  <si>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</si>
  <si>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</si>
  <si>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</si>
  <si>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</si>
  <si>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</si>
  <si>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</si>
  <si>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</si>
  <si>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</si>
  <si>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</si>
  <si>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</si>
  <si>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</si>
  <si>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</si>
  <si>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</si>
  <si>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</si>
  <si>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</si>
  <si>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</si>
  <si>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</si>
  <si>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</si>
  <si>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</si>
  <si>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</si>
  <si>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</si>
  <si>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</si>
  <si>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</si>
  <si>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</si>
  <si>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</si>
  <si>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</si>
  <si>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</si>
  <si>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</si>
  <si>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</si>
  <si>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</si>
  <si>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</si>
  <si>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</si>
  <si>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</si>
  <si>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</si>
  <si>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</si>
  <si>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</si>
  <si>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</si>
  <si>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</si>
  <si>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</si>
  <si>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</si>
  <si>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</si>
  <si>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</si>
  <si>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</si>
  <si>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</si>
  <si>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</si>
  <si>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</si>
  <si>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</si>
  <si>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</si>
  <si>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</si>
  <si>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</si>
  <si>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</si>
  <si>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</si>
  <si>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</si>
  <si>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</si>
  <si>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</si>
  <si>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</si>
  <si>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</si>
  <si>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</si>
  <si>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</si>
  <si>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</si>
  <si>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</si>
  <si>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</si>
  <si>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</si>
  <si>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</si>
  <si>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</si>
  <si>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</si>
  <si>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</si>
  <si>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</si>
  <si>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</si>
  <si>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</si>
  <si>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</si>
  <si>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</si>
  <si>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</si>
  <si>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</si>
  <si>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</si>
  <si>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</si>
  <si>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</si>
  <si>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</si>
  <si>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</si>
  <si>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</si>
  <si>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</si>
  <si>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</si>
  <si>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</si>
  <si>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</si>
  <si>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</si>
  <si>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</si>
  <si>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</si>
  <si>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</si>
  <si>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</si>
  <si>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</si>
  <si>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</si>
  <si>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</si>
  <si>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</si>
  <si>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</si>
  <si>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</si>
  <si>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</si>
  <si>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</si>
  <si>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</si>
  <si>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</si>
  <si>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</si>
  <si>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</si>
  <si>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</si>
  <si>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</si>
  <si>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</si>
  <si>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</si>
  <si>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</si>
  <si>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</si>
  <si>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</si>
  <si>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</si>
  <si>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</si>
  <si>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</si>
  <si>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</si>
  <si>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</si>
  <si>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</si>
  <si>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</si>
  <si>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</si>
  <si>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</si>
  <si>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</si>
  <si>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</si>
  <si>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</si>
  <si>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</si>
  <si>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</si>
  <si>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</si>
  <si>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</si>
  <si>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</si>
  <si>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</si>
  <si>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</si>
  <si>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</si>
  <si>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</si>
  <si>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</si>
  <si>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</si>
  <si>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</si>
  <si>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</si>
  <si>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</si>
  <si>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</si>
  <si>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</si>
  <si>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</si>
  <si>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</si>
  <si>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</si>
  <si>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</si>
  <si>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</si>
  <si>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</si>
  <si>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</si>
  <si>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</si>
  <si>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</si>
  <si>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</si>
  <si>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</si>
  <si>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</si>
  <si>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</si>
  <si>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</si>
  <si>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</si>
  <si>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</si>
  <si>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</si>
  <si>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</si>
  <si>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</si>
  <si>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</si>
  <si>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</si>
  <si>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</si>
  <si>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</si>
  <si>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</si>
  <si>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</si>
  <si>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</si>
  <si>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</si>
  <si>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</si>
  <si>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</si>
  <si>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</si>
  <si>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</si>
  <si>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</si>
  <si>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</si>
  <si>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</si>
  <si>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</si>
  <si>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</si>
  <si>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</si>
  <si>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</si>
  <si>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</si>
  <si>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</si>
  <si>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</si>
  <si>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</si>
  <si>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</si>
  <si>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</si>
  <si>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</si>
  <si>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</si>
  <si>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</si>
  <si>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</si>
  <si>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</si>
  <si>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</si>
  <si>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</si>
  <si>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</si>
  <si>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</si>
  <si>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</si>
  <si>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</si>
  <si>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</si>
  <si>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</si>
  <si>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</si>
  <si>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</si>
  <si>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</si>
  <si>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</si>
  <si>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</si>
  <si>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</si>
  <si>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</si>
  <si>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</si>
  <si>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</si>
  <si>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</si>
  <si>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</si>
  <si>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</si>
  <si>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</si>
  <si>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</si>
  <si>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</si>
  <si>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</si>
  <si>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</si>
  <si>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</si>
  <si>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</si>
  <si>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</si>
  <si>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</si>
  <si>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</si>
  <si>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</si>
  <si>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</si>
  <si>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</si>
  <si>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</si>
  <si>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</si>
  <si>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</si>
  <si>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</si>
  <si>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</si>
  <si>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</si>
  <si>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</si>
  <si>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</si>
  <si>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</si>
  <si>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</si>
  <si>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</si>
  <si>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</si>
  <si>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</si>
  <si>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</si>
  <si>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</si>
  <si>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</si>
  <si>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</si>
  <si>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</si>
  <si>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</si>
  <si>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</si>
  <si>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</si>
  <si>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</si>
  <si>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</si>
  <si>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</si>
  <si>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</si>
  <si>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</si>
  <si>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</si>
  <si>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</si>
  <si>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</si>
  <si>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</si>
  <si>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</si>
  <si>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</si>
  <si>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</si>
  <si>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</si>
  <si>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</si>
  <si>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</si>
  <si>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</si>
  <si>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</si>
  <si>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</si>
  <si>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</si>
  <si>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</si>
  <si>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</si>
  <si>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</si>
  <si>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</si>
  <si>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</si>
  <si>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</si>
  <si>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</si>
  <si>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</si>
  <si>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</si>
  <si>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</si>
  <si>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</si>
  <si>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</si>
  <si>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</si>
  <si>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</si>
  <si>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</si>
  <si>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</si>
  <si>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</si>
  <si>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</si>
  <si>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</si>
  <si>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</si>
  <si>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</si>
  <si>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</si>
  <si>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</si>
  <si>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</si>
  <si>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</si>
  <si>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</si>
  <si>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</si>
  <si>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</si>
  <si>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</si>
  <si>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</si>
  <si>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</si>
  <si>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</si>
  <si>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</si>
  <si>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</si>
  <si>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</si>
  <si>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</si>
  <si>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</si>
  <si>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</si>
  <si>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</si>
  <si>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</si>
  <si>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</si>
  <si>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</si>
  <si>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</si>
  <si>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</si>
  <si>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</si>
  <si>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</si>
  <si>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</si>
  <si>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</si>
  <si>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</si>
  <si>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</si>
  <si>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</si>
  <si>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</si>
  <si>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</si>
  <si>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</si>
  <si>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</si>
  <si>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</si>
  <si>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</si>
  <si>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</si>
  <si>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</si>
  <si>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</si>
  <si>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</si>
  <si>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</si>
  <si>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</si>
  <si>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</si>
  <si>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</si>
  <si>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</si>
  <si>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</si>
  <si>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</si>
  <si>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</si>
  <si>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</si>
  <si>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</si>
  <si>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</si>
  <si>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</si>
  <si>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</si>
  <si>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</si>
  <si>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</si>
  <si>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</si>
  <si>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</si>
  <si>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</si>
  <si>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</si>
  <si>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</si>
  <si>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</si>
  <si>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</si>
  <si>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</si>
  <si>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</si>
  <si>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</si>
  <si>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</si>
  <si>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</si>
  <si>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</si>
  <si>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</si>
  <si>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</si>
  <si>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</si>
  <si>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</si>
  <si>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</si>
  <si>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</si>
  <si>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</si>
  <si>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</si>
  <si>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</si>
  <si>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</si>
  <si>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</si>
  <si>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</si>
  <si>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</si>
  <si>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</si>
  <si>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</si>
  <si>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</si>
  <si>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</si>
  <si>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</si>
  <si>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</si>
  <si>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</si>
  <si>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</si>
  <si>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</si>
  <si>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</si>
  <si>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</si>
  <si>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</si>
  <si>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</si>
  <si>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</si>
  <si>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</si>
  <si>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</si>
  <si>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</si>
  <si>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</si>
  <si>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</si>
  <si>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</si>
  <si>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</si>
  <si>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</si>
  <si>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</si>
  <si>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</si>
  <si>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</si>
  <si>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</si>
  <si>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</si>
  <si>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</si>
  <si>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</si>
  <si>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</si>
  <si>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</si>
  <si>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</si>
  <si>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</si>
  <si>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</si>
  <si>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</si>
  <si>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</si>
  <si>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</si>
  <si>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</si>
  <si>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</si>
  <si>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</si>
  <si>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</si>
  <si>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</si>
  <si>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</si>
  <si>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</si>
  <si>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</si>
  <si>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</si>
  <si>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</si>
  <si>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</si>
  <si>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</si>
  <si>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</si>
  <si>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</si>
  <si>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</si>
  <si>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</si>
  <si>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</si>
  <si>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</si>
  <si>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</si>
  <si>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</si>
  <si>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</si>
  <si>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</si>
  <si>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</si>
  <si>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</si>
  <si>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</si>
  <si>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</si>
  <si>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</si>
  <si>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</si>
  <si>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</si>
  <si>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</si>
  <si>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</si>
  <si>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</si>
  <si>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</si>
  <si>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</si>
  <si>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</si>
  <si>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</si>
  <si>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</si>
  <si>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</si>
  <si>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</si>
  <si>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</si>
  <si>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</si>
  <si>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</si>
  <si>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</si>
  <si>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</si>
  <si>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</si>
  <si>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</si>
  <si>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</si>
  <si>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</si>
  <si>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</si>
  <si>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</si>
  <si>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</si>
  <si>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</si>
  <si>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</si>
  <si>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</si>
  <si>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</si>
  <si>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</si>
  <si>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</si>
  <si>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</si>
  <si>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</si>
  <si>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</si>
  <si>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</si>
  <si>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</si>
  <si>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</si>
  <si>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</si>
  <si>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</si>
  <si>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</si>
  <si>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</si>
  <si>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</si>
  <si>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</si>
  <si>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</si>
  <si>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</si>
  <si>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</si>
  <si>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</si>
  <si>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</si>
  <si>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</si>
  <si>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</si>
  <si>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</si>
  <si>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</si>
  <si>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</si>
  <si>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</si>
  <si>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</si>
  <si>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</si>
  <si>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</si>
  <si>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</si>
  <si>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</si>
  <si>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</si>
  <si>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</si>
  <si>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</si>
  <si>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</si>
  <si>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</si>
  <si>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</si>
  <si>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</si>
  <si>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</si>
  <si>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</si>
  <si>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</si>
  <si>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</si>
  <si>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</si>
  <si>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</si>
  <si>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</si>
  <si>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</si>
  <si>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</si>
  <si>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</si>
  <si>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</si>
  <si>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</si>
  <si>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</si>
  <si>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</si>
  <si>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</si>
  <si>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</si>
  <si>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</si>
  <si>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</si>
  <si>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</si>
  <si>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</si>
  <si>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</si>
  <si>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</si>
  <si>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</si>
  <si>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</si>
  <si>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</si>
  <si>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</si>
  <si>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</si>
  <si>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</si>
  <si>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</si>
  <si>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</si>
  <si>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</si>
  <si>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</si>
  <si>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</si>
  <si>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</si>
  <si>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</si>
  <si>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</si>
  <si>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</si>
  <si>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</si>
  <si>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</si>
  <si>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</si>
  <si>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</si>
  <si>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</si>
  <si>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</si>
  <si>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</si>
  <si>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</si>
  <si>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</si>
  <si>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</si>
  <si>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</si>
  <si>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</si>
  <si>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</si>
  <si>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</si>
  <si>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</si>
  <si>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</si>
  <si>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</si>
  <si>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</si>
  <si>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</si>
  <si>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</si>
  <si>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</si>
  <si>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</si>
  <si>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</si>
  <si>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</si>
  <si>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</si>
  <si>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</si>
  <si>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</si>
  <si>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</si>
  <si>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</si>
  <si>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</si>
  <si>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</si>
  <si>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</si>
  <si>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</si>
  <si>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</si>
  <si>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</si>
  <si>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</si>
  <si>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</si>
  <si>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</si>
  <si>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</si>
  <si>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</si>
  <si>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</si>
  <si>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</si>
  <si>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</si>
  <si>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</si>
  <si>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</si>
  <si>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</si>
  <si>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</si>
  <si>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</si>
  <si>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</si>
  <si>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</si>
  <si>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</si>
  <si>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</si>
  <si>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</si>
  <si>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</si>
  <si>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</si>
  <si>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</si>
  <si>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</si>
  <si>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</si>
  <si>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</si>
  <si>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</si>
  <si>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</si>
  <si>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</si>
  <si>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</si>
  <si>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</si>
  <si>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</si>
  <si>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</si>
  <si>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</si>
  <si>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</si>
  <si>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</si>
  <si>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</si>
  <si>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</si>
  <si>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</si>
  <si>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</si>
  <si>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</si>
  <si>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</si>
  <si>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</si>
  <si>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</si>
  <si>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</si>
  <si>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</si>
  <si>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</si>
  <si>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</si>
  <si>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</si>
  <si>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</si>
  <si>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</si>
  <si>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</si>
  <si>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</si>
  <si>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</si>
  <si>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</si>
  <si>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</si>
  <si>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</si>
  <si>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</si>
  <si>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</si>
  <si>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</si>
  <si>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</si>
  <si>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</si>
  <si>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</si>
  <si>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</si>
  <si>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</si>
  <si>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</si>
  <si>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</si>
  <si>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</si>
  <si>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</si>
  <si>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</si>
  <si>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</si>
  <si>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</si>
  <si>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</si>
  <si>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</si>
  <si>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</si>
  <si>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</si>
  <si>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</si>
  <si>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</si>
  <si>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</si>
  <si>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</si>
  <si>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</si>
  <si>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</si>
  <si>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</si>
  <si>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</si>
  <si>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</si>
  <si>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</si>
  <si>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</si>
  <si>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</si>
  <si>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</si>
  <si>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</si>
  <si>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</si>
  <si>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</si>
  <si>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</si>
  <si>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</si>
  <si>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</si>
  <si>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</si>
  <si>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</si>
  <si>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</si>
  <si>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</si>
  <si>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</si>
  <si>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</si>
  <si>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</si>
  <si>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</si>
  <si>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</si>
  <si>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</si>
  <si>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</si>
  <si>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</si>
  <si>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</si>
  <si>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</si>
  <si>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</si>
  <si>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</si>
  <si>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</si>
  <si>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</si>
  <si>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</si>
  <si>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</si>
  <si>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</si>
  <si>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</si>
  <si>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</si>
  <si>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</si>
  <si>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</si>
  <si>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</si>
  <si>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</si>
  <si>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</si>
  <si>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</si>
  <si>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</si>
  <si>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</si>
  <si>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</si>
  <si>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</si>
  <si>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</si>
  <si>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</si>
  <si>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</si>
  <si>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</si>
  <si>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</si>
  <si>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</si>
  <si>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</si>
  <si>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</si>
  <si>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</si>
  <si>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</si>
  <si>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</si>
  <si>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</si>
  <si>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</si>
  <si>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</si>
  <si>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</si>
  <si>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</si>
  <si>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</si>
  <si>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</si>
  <si>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</si>
  <si>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</si>
  <si>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</si>
  <si>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</si>
  <si>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</si>
  <si>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</si>
  <si>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</si>
  <si>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</si>
  <si>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</si>
  <si>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</si>
  <si>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</si>
  <si>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</si>
  <si>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</si>
  <si>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</si>
  <si>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</si>
  <si>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</si>
  <si>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</si>
  <si>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</si>
  <si>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</si>
  <si>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</si>
  <si>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</si>
  <si>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</si>
  <si>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</si>
  <si>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</si>
  <si>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</si>
  <si>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</si>
  <si>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</si>
  <si>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</si>
  <si>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</si>
  <si>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</si>
  <si>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</si>
  <si>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</si>
  <si>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</si>
  <si>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</si>
  <si>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</si>
  <si>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</si>
  <si>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</si>
  <si>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</si>
  <si>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</si>
  <si>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</si>
  <si>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</si>
  <si>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</si>
  <si>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</si>
  <si>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</si>
  <si>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</si>
  <si>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</si>
  <si>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</si>
  <si>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</si>
  <si>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</si>
  <si>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</si>
  <si>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</si>
  <si>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</si>
  <si>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</si>
  <si>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</si>
  <si>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</si>
  <si>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</si>
  <si>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</si>
  <si>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</si>
  <si>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</si>
  <si>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</si>
  <si>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</si>
  <si>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</si>
  <si>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</si>
  <si>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</si>
  <si>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</si>
  <si>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</si>
  <si>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</si>
  <si>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</si>
  <si>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</si>
  <si>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</si>
  <si>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</si>
  <si>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</si>
  <si>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</si>
  <si>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</si>
  <si>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</si>
  <si>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</si>
  <si>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</si>
  <si>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</si>
  <si>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</si>
  <si>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</si>
  <si>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</si>
  <si>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</si>
  <si>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</si>
  <si>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</si>
  <si>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</si>
  <si>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</si>
  <si>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</si>
  <si>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</si>
  <si>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</si>
  <si>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</si>
  <si>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</si>
  <si>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</si>
  <si>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</si>
  <si>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</si>
  <si>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</si>
  <si>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</si>
  <si>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</si>
  <si>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</si>
  <si>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</si>
  <si>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</si>
  <si>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</si>
  <si>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</si>
  <si>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</si>
  <si>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</si>
  <si>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</si>
  <si>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</si>
  <si>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</si>
  <si>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</si>
  <si>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</si>
  <si>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</si>
  <si>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</si>
  <si>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</si>
  <si>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</si>
  <si>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</si>
  <si>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</si>
  <si>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</si>
  <si>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</si>
  <si>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</si>
  <si>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</si>
  <si>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</si>
  <si>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</si>
  <si>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</si>
  <si>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</si>
  <si>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</si>
  <si>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</si>
  <si>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</si>
  <si>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</si>
  <si>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</si>
  <si>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</si>
  <si>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</si>
  <si>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</si>
  <si>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</si>
  <si>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</si>
  <si>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</si>
  <si>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</si>
  <si>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</si>
  <si>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</si>
  <si>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</si>
  <si>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</si>
  <si>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</si>
  <si>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</si>
  <si>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</si>
  <si>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</si>
  <si>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</si>
  <si>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</si>
  <si>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</si>
  <si>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</si>
  <si>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</si>
  <si>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</si>
  <si>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</si>
  <si>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</si>
  <si>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</si>
  <si>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</si>
  <si>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</si>
  <si>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</si>
  <si>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</si>
  <si>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</si>
  <si>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</si>
  <si>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</si>
  <si>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</si>
  <si>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</si>
  <si>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</si>
  <si>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</si>
  <si>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</si>
  <si>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</si>
  <si>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</si>
  <si>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</si>
  <si>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</si>
  <si>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</si>
  <si>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</si>
  <si>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</si>
  <si>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</si>
  <si>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</si>
  <si>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</si>
  <si>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</si>
  <si>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</si>
  <si>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</si>
  <si>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</si>
  <si>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</si>
  <si>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</si>
  <si>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</si>
  <si>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</si>
  <si>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</si>
  <si>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</si>
  <si>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</si>
  <si>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</si>
  <si>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</si>
  <si>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</si>
  <si>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</si>
  <si>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</si>
  <si>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</si>
  <si>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</si>
  <si>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</si>
  <si>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</si>
  <si>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</si>
  <si>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</si>
  <si>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</si>
  <si>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</si>
  <si>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</si>
  <si>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</si>
  <si>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</si>
  <si>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</si>
  <si>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</si>
  <si>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</si>
  <si>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</si>
  <si>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</si>
  <si>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</si>
  <si>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</si>
  <si>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</si>
  <si>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</si>
  <si>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</si>
  <si>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</si>
  <si>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</si>
  <si>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</si>
  <si>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</si>
  <si>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</si>
  <si>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</si>
  <si>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</si>
  <si>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</si>
  <si>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</si>
  <si>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</si>
  <si>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</si>
  <si>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</si>
  <si>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</si>
  <si>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</si>
  <si>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</si>
  <si>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</si>
  <si>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</si>
  <si>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</si>
  <si>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</si>
  <si>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</si>
  <si>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</si>
  <si>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</si>
  <si>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</si>
  <si>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</si>
  <si>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</si>
  <si>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</si>
  <si>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</si>
  <si>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</si>
  <si>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</si>
  <si>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</si>
  <si>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</si>
  <si>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</si>
  <si>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</si>
  <si>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</si>
  <si>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</si>
  <si>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</si>
  <si>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</si>
  <si>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</si>
  <si>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</si>
  <si>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</si>
  <si>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</si>
  <si>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</si>
  <si>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</si>
  <si>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</si>
  <si>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</si>
  <si>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</si>
  <si>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</si>
  <si>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</si>
  <si>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</si>
  <si>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</si>
  <si>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</si>
  <si>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</si>
  <si>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</si>
  <si>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</si>
  <si>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</si>
  <si>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</si>
  <si>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</si>
  <si>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</si>
  <si>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</si>
  <si>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</si>
  <si>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</si>
  <si>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</si>
  <si>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</si>
  <si>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</si>
  <si>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</si>
  <si>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</si>
  <si>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</si>
  <si>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</si>
  <si>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</si>
  <si>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</si>
  <si>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</si>
  <si>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</si>
  <si>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</si>
  <si>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</si>
  <si>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</si>
  <si>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</si>
  <si>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</si>
  <si>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</si>
  <si>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</si>
  <si>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</si>
  <si>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</si>
  <si>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</si>
  <si>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</si>
  <si>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</si>
  <si>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</si>
  <si>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</si>
  <si>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</si>
  <si>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</si>
  <si>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</si>
  <si>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</si>
  <si>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</si>
  <si>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</si>
  <si>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</si>
  <si>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</si>
  <si>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</si>
  <si>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</si>
  <si>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</si>
  <si>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</si>
  <si>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</si>
  <si>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</si>
  <si>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</si>
  <si>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</si>
  <si>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</si>
  <si>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</si>
  <si>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</si>
  <si>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</si>
  <si>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</si>
  <si>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</si>
  <si>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</si>
  <si>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</si>
  <si>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</si>
  <si>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</si>
  <si>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</si>
  <si>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</si>
  <si>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</si>
  <si>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</si>
  <si>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</si>
  <si>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</si>
  <si>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</si>
  <si>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</si>
  <si>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</si>
  <si>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</si>
  <si>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</si>
  <si>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</si>
  <si>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</si>
  <si>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</si>
  <si>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</si>
  <si>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</si>
  <si>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</si>
  <si>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</si>
  <si>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</si>
  <si>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</si>
  <si>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</si>
  <si>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</si>
  <si>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</si>
  <si>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</si>
  <si>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</si>
  <si>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</si>
  <si>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</si>
  <si>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</si>
  <si>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</si>
  <si>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</si>
  <si>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</si>
  <si>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</si>
  <si>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</si>
  <si>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</si>
  <si>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</si>
  <si>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</si>
  <si>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</si>
  <si>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</si>
  <si>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</si>
  <si>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</si>
  <si>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</si>
  <si>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</si>
  <si>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</si>
  <si>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</si>
  <si>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</si>
  <si>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</si>
  <si>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</si>
  <si>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</si>
  <si>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</si>
  <si>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</si>
  <si>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</si>
  <si>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</si>
  <si>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</si>
  <si>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</si>
  <si>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</si>
  <si>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</si>
  <si>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</si>
  <si>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</si>
  <si>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</si>
  <si>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</si>
  <si>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</si>
  <si>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</si>
  <si>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</si>
  <si>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</si>
  <si>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</si>
  <si>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</si>
  <si>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</si>
  <si>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</si>
  <si>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</si>
  <si>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</si>
  <si>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</si>
  <si>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</si>
  <si>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</si>
  <si>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</si>
  <si>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</si>
  <si>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</si>
  <si>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</si>
  <si>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</si>
  <si>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</si>
  <si>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</si>
  <si>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</si>
  <si>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</si>
  <si>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</si>
  <si>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</si>
  <si>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</si>
  <si>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</si>
  <si>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</si>
  <si>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</si>
  <si>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</si>
  <si>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</si>
  <si>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</si>
  <si>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</si>
  <si>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</si>
  <si>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</si>
  <si>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</si>
  <si>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</si>
  <si>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</si>
  <si>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</si>
  <si>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</si>
  <si>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</si>
  <si>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</si>
  <si>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</si>
  <si>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</si>
  <si>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</si>
  <si>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</si>
  <si>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</si>
  <si>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</si>
  <si>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</si>
  <si>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</si>
  <si>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</si>
  <si>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</si>
  <si>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</si>
  <si>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</si>
  <si>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</si>
  <si>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</si>
  <si>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</si>
  <si>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</si>
  <si>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</si>
  <si>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</si>
  <si>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</si>
  <si>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</si>
  <si>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</si>
  <si>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</si>
  <si>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</si>
  <si>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</si>
  <si>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</si>
  <si>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</si>
  <si>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</si>
  <si>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</si>
  <si>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</si>
  <si>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</si>
  <si>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</si>
  <si>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</si>
  <si>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</si>
  <si>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</si>
  <si>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</si>
  <si>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</si>
  <si>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</si>
  <si>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</si>
  <si>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</si>
  <si>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</si>
  <si>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</si>
  <si>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</si>
  <si>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</si>
  <si>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</si>
  <si>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</si>
  <si>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</si>
  <si>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</si>
  <si>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</si>
  <si>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</si>
  <si>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</si>
  <si>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</si>
  <si>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</si>
  <si>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</si>
  <si>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</si>
  <si>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</si>
  <si>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</si>
  <si>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</si>
  <si>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</si>
  <si>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</si>
  <si>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</si>
  <si>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</si>
  <si>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</si>
  <si>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</si>
  <si>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</si>
  <si>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</si>
  <si>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</si>
  <si>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</si>
  <si>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</si>
  <si>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</si>
  <si>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</si>
  <si>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</si>
  <si>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</si>
  <si>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</si>
  <si>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</si>
  <si>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</si>
  <si>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</si>
  <si>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</si>
  <si>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</si>
  <si>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</si>
  <si>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</si>
  <si>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</si>
  <si>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</si>
  <si>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</si>
  <si>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</si>
  <si>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</si>
  <si>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</si>
  <si>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</si>
  <si>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</si>
  <si>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</si>
  <si>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</si>
  <si>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</si>
  <si>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</si>
  <si>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</si>
  <si>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</si>
  <si>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</si>
  <si>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</si>
  <si>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</si>
  <si>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</si>
  <si>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</si>
  <si>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</si>
  <si>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</si>
  <si>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</si>
  <si>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</si>
  <si>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</si>
  <si>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</si>
  <si>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</si>
  <si>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</si>
  <si>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</si>
  <si>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</si>
  <si>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</si>
  <si>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</si>
  <si>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</si>
  <si>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</si>
  <si>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</si>
  <si>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</si>
  <si>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</si>
  <si>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</si>
  <si>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</si>
  <si>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</si>
  <si>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</si>
  <si>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</si>
  <si>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</si>
  <si>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</si>
  <si>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</si>
  <si>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</si>
  <si>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</si>
  <si>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</si>
  <si>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</si>
  <si>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</si>
  <si>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</si>
  <si>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</si>
  <si>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</si>
  <si>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</si>
  <si>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</si>
  <si>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</si>
  <si>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</si>
  <si>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</si>
  <si>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</si>
  <si>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</si>
  <si>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</si>
  <si>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</si>
  <si>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</si>
  <si>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</si>
  <si>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</si>
  <si>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</si>
  <si>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</si>
  <si>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</si>
  <si>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</si>
  <si>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</si>
  <si>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</si>
  <si>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</si>
  <si>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</si>
  <si>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</si>
  <si>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</si>
  <si>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</si>
  <si>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</si>
  <si>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</si>
  <si>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</si>
  <si>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</si>
  <si>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</si>
  <si>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</si>
  <si>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</si>
  <si>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</si>
  <si>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</si>
  <si>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</si>
  <si>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</si>
  <si>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</si>
  <si>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</si>
  <si>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</si>
  <si>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</si>
  <si>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</si>
  <si>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</si>
  <si>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</si>
  <si>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</si>
  <si>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</si>
  <si>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</si>
  <si>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</si>
  <si>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</si>
  <si>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</si>
  <si>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</si>
  <si>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</si>
  <si>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</si>
  <si>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</si>
  <si>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</si>
  <si>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</si>
  <si>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</si>
  <si>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</si>
  <si>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</si>
  <si>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</si>
  <si>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</si>
  <si>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</si>
  <si>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</si>
  <si>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</si>
  <si>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</si>
  <si>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</si>
  <si>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</si>
  <si>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</si>
  <si>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</si>
  <si>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</si>
  <si>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</si>
  <si>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</si>
  <si>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</si>
  <si>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</si>
  <si>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</si>
  <si>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</si>
  <si>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</si>
  <si>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</si>
  <si>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</si>
  <si>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</si>
  <si>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</si>
  <si>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</si>
  <si>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</si>
  <si>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</si>
  <si>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</si>
  <si>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</si>
  <si>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</si>
  <si>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</si>
  <si>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</si>
  <si>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</si>
  <si>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</si>
  <si>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</si>
  <si>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</si>
  <si>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</si>
  <si>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</si>
  <si>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</si>
  <si>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</si>
  <si>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</si>
  <si>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</si>
  <si>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</si>
  <si>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</si>
  <si>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</si>
  <si>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</si>
  <si>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</si>
  <si>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</si>
  <si>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</si>
  <si>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</si>
  <si>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</si>
  <si>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</si>
  <si>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</si>
  <si>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</si>
  <si>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</si>
  <si>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</si>
  <si>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</si>
  <si>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</si>
  <si>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</si>
  <si>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</si>
  <si>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</si>
  <si>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</si>
  <si>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</si>
  <si>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</si>
  <si>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</si>
  <si>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</si>
  <si>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</si>
  <si>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</si>
  <si>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</si>
  <si>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</si>
  <si>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</si>
  <si>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</si>
  <si>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</si>
  <si>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</si>
  <si>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</si>
  <si>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</si>
  <si>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</si>
  <si>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</si>
  <si>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</si>
  <si>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</si>
  <si>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</si>
  <si>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</si>
  <si>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</si>
  <si>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</si>
  <si>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</si>
  <si>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</si>
  <si>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</si>
  <si>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</si>
  <si>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</si>
  <si>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</si>
  <si>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</si>
  <si>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</si>
  <si>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</si>
  <si>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</si>
  <si>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</si>
  <si>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</si>
  <si>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</si>
  <si>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</si>
  <si>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</si>
  <si>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</si>
  <si>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</si>
  <si>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</si>
  <si>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</si>
  <si>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</si>
  <si>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</si>
  <si>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</si>
  <si>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</si>
  <si>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</si>
  <si>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</si>
  <si>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</si>
  <si>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</si>
  <si>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</si>
  <si>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</si>
  <si>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</si>
  <si>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</si>
  <si>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</si>
  <si>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</si>
  <si>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</si>
  <si>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</si>
  <si>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</si>
  <si>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</si>
  <si>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</si>
  <si>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</si>
  <si>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</si>
  <si>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</si>
  <si>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</si>
  <si>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</si>
  <si>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</si>
  <si>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</si>
  <si>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</si>
  <si>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</si>
  <si>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</si>
  <si>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</si>
  <si>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</si>
  <si>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</si>
  <si>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</si>
  <si>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</si>
  <si>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</si>
  <si>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</si>
  <si>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</si>
  <si>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</si>
  <si>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</si>
  <si>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</si>
  <si>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</si>
  <si>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</si>
  <si>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</si>
  <si>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</si>
  <si>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</si>
  <si>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</si>
  <si>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</si>
  <si>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</si>
  <si>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</si>
  <si>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</si>
  <si>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</si>
  <si>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</si>
  <si>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</si>
  <si>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</si>
  <si>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</si>
  <si>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</si>
  <si>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</si>
  <si>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</si>
  <si>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</si>
  <si>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</si>
  <si>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</si>
  <si>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</si>
  <si>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</si>
  <si>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</si>
  <si>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</si>
  <si>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</si>
  <si>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</si>
  <si>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</si>
  <si>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</si>
  <si>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</si>
  <si>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</si>
  <si>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</si>
  <si>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</si>
  <si>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</si>
  <si>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</si>
  <si>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</si>
  <si>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</si>
  <si>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</si>
  <si>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</si>
  <si>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</si>
  <si>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</si>
  <si>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</si>
  <si>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</si>
  <si>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</si>
  <si>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</si>
  <si>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</si>
  <si>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</si>
  <si>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</si>
  <si>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</si>
  <si>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</si>
  <si>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</si>
  <si>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</si>
  <si>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</si>
  <si>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</si>
  <si>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</si>
  <si>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</si>
  <si>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</si>
  <si>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</si>
  <si>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</si>
  <si>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</si>
  <si>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</si>
  <si>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</si>
  <si>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</si>
  <si>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</si>
  <si>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</si>
  <si>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</si>
  <si>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</si>
  <si>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</si>
  <si>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</si>
  <si>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</si>
  <si>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</si>
  <si>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</si>
  <si>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</si>
  <si>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</si>
  <si>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</si>
  <si>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</si>
  <si>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</si>
  <si>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</si>
  <si>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</si>
  <si>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</si>
  <si>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</si>
  <si>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</si>
  <si>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</si>
  <si>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</si>
  <si>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</si>
  <si>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</si>
  <si>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</si>
  <si>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</si>
  <si>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</si>
  <si>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</si>
  <si>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</si>
  <si>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</si>
  <si>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</si>
  <si>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</si>
  <si>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</si>
  <si>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</si>
  <si>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</si>
  <si>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</si>
  <si>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</si>
  <si>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</si>
  <si>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</si>
  <si>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</si>
  <si>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</si>
  <si>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</si>
  <si>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</si>
  <si>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</si>
  <si>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</si>
  <si>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</si>
  <si>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</si>
  <si>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</si>
  <si>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</si>
  <si>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</si>
  <si>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</si>
  <si>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</si>
  <si>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</si>
  <si>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</si>
  <si>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</si>
  <si>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</si>
  <si>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</si>
  <si>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</si>
  <si>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</si>
  <si>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</si>
  <si>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</si>
  <si>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</si>
  <si>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</si>
  <si>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</si>
  <si>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</si>
  <si>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</si>
  <si>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</si>
  <si>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</si>
  <si>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</si>
  <si>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</si>
  <si>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</si>
  <si>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</si>
  <si>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</si>
  <si>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</si>
  <si>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</si>
  <si>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</si>
  <si>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</si>
  <si>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</si>
  <si>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</si>
  <si>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</si>
  <si>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</si>
  <si>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</si>
  <si>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</si>
  <si>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</si>
  <si>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</si>
  <si>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</si>
  <si>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</si>
  <si>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</si>
  <si>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</si>
  <si>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</si>
  <si>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</si>
  <si>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</si>
  <si>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</si>
  <si>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</si>
  <si>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</si>
  <si>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</si>
  <si>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</si>
  <si>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</si>
  <si>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</si>
  <si>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</si>
  <si>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</si>
  <si>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</si>
  <si>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</si>
  <si>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</si>
  <si>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</si>
  <si>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</si>
  <si>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</si>
  <si>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</si>
  <si>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</si>
  <si>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</si>
  <si>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</si>
  <si>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</si>
  <si>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</si>
  <si>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</si>
  <si>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</si>
  <si>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</si>
  <si>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</si>
  <si>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</si>
  <si>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</si>
  <si>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</si>
  <si>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</si>
  <si>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</si>
  <si>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</si>
  <si>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</si>
  <si>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</si>
  <si>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</si>
  <si>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</si>
  <si>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</si>
  <si>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</si>
  <si>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</si>
  <si>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</si>
  <si>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</si>
  <si>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</si>
  <si>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</si>
  <si>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</si>
  <si>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</si>
  <si>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</si>
  <si>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</si>
  <si>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</si>
  <si>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</si>
  <si>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</si>
  <si>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</si>
  <si>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</si>
  <si>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</si>
  <si>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</si>
  <si>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</si>
  <si>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</si>
  <si>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</si>
  <si>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</si>
  <si>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</si>
  <si>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</si>
  <si>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</si>
  <si>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</si>
  <si>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</si>
  <si>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</si>
  <si>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</si>
  <si>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</si>
  <si>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</si>
  <si>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</si>
  <si>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</si>
  <si>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</si>
  <si>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</si>
  <si>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</si>
  <si>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</si>
  <si>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</si>
  <si>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</si>
  <si>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</si>
  <si>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</si>
  <si>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</si>
  <si>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</si>
  <si>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</si>
  <si>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</si>
  <si>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</si>
  <si>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</si>
  <si>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</si>
  <si>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</si>
  <si>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</si>
  <si>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</si>
  <si>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</si>
  <si>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</si>
  <si>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</si>
  <si>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</si>
  <si>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</si>
  <si>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</si>
  <si>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</si>
  <si>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</si>
  <si>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</si>
  <si>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</si>
  <si>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</si>
  <si>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</si>
  <si>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</si>
  <si>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</si>
  <si>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</si>
  <si>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</si>
  <si>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</si>
  <si>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</si>
  <si>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</si>
  <si>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</si>
  <si>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</si>
  <si>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</si>
  <si>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</si>
  <si>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</si>
  <si>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</si>
  <si>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</si>
  <si>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</si>
  <si>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</si>
  <si>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</si>
  <si>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</si>
  <si>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</si>
  <si>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</si>
  <si>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</si>
  <si>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</si>
  <si>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</si>
  <si>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</si>
  <si>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</si>
  <si>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</si>
  <si>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</si>
  <si>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</si>
  <si>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</si>
  <si>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</si>
  <si>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</si>
  <si>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</si>
  <si>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</si>
  <si>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</si>
  <si>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</si>
  <si>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</si>
  <si>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</si>
  <si>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</si>
  <si>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</si>
  <si>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</si>
  <si>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</si>
  <si>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</si>
  <si>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</si>
  <si>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</si>
  <si>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</si>
  <si>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</si>
  <si>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</si>
  <si>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</si>
  <si>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</si>
  <si>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</si>
  <si>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</si>
  <si>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</si>
  <si>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</si>
  <si>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</si>
  <si>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</si>
  <si>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</si>
  <si>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</si>
  <si>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</si>
  <si>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</si>
  <si>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</si>
  <si>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</si>
  <si>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</si>
  <si>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</si>
  <si>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</si>
  <si>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</si>
  <si>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</si>
  <si>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</si>
  <si>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</si>
  <si>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</si>
  <si>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</si>
  <si>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</si>
  <si>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</si>
  <si>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</si>
  <si>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</si>
  <si>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</si>
  <si>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</si>
  <si>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</si>
  <si>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</si>
  <si>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</si>
  <si>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</si>
  <si>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</si>
  <si>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</si>
  <si>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</si>
  <si>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</si>
  <si>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</si>
  <si>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</si>
  <si>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</si>
  <si>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</si>
  <si>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</si>
  <si>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</si>
  <si>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</si>
  <si>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</si>
  <si>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</si>
  <si>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</si>
  <si>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</si>
  <si>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</si>
  <si>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</si>
  <si>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</si>
  <si>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</si>
  <si>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</si>
  <si>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</si>
  <si>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</si>
  <si>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</si>
  <si>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</si>
  <si>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</si>
  <si>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</si>
  <si>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</si>
  <si>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</si>
  <si>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</si>
  <si>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</si>
  <si>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</si>
  <si>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</si>
  <si>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</si>
  <si>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</si>
  <si>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</si>
  <si>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</si>
  <si>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</si>
  <si>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</si>
  <si>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</si>
  <si>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</si>
  <si>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</si>
  <si>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</si>
  <si>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</si>
  <si>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</si>
  <si>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</si>
  <si>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</si>
  <si>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</si>
  <si>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</si>
  <si>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</si>
  <si>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</si>
  <si>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</si>
  <si>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</si>
  <si>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</si>
  <si>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</si>
  <si>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</si>
  <si>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</si>
  <si>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</si>
  <si>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</si>
  <si>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</si>
  <si>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</si>
  <si>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</si>
  <si>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</si>
  <si>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</si>
  <si>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</si>
  <si>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</si>
  <si>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</si>
  <si>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</si>
  <si>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</si>
  <si>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</si>
  <si>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</si>
  <si>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</si>
  <si>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</si>
  <si>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</si>
  <si>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</si>
  <si>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</si>
  <si>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</si>
  <si>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</si>
  <si>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</si>
  <si>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</si>
  <si>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</si>
  <si>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</si>
  <si>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</si>
  <si>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</si>
  <si>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</si>
  <si>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</si>
  <si>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</si>
  <si>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</si>
  <si>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</si>
  <si>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</si>
  <si>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</si>
  <si>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</si>
  <si>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</si>
  <si>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</si>
  <si>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</si>
  <si>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</si>
  <si>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</si>
  <si>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</si>
  <si>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</si>
  <si>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</si>
  <si>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</si>
  <si>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</si>
  <si>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</si>
  <si>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</si>
  <si>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</si>
  <si>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</si>
  <si>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</si>
  <si>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</si>
  <si>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</si>
  <si>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</si>
  <si>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</si>
  <si>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</si>
  <si>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</si>
  <si>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</si>
  <si>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</si>
  <si>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</si>
  <si>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</si>
  <si>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</si>
  <si>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</si>
  <si>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</si>
  <si>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</si>
  <si>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</si>
  <si>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</si>
  <si>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</si>
  <si>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</si>
  <si>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</si>
  <si>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</si>
  <si>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</si>
  <si>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</si>
  <si>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</si>
  <si>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</si>
  <si>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</si>
  <si>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</si>
  <si>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</si>
  <si>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</si>
  <si>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</si>
  <si>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</si>
  <si>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</si>
  <si>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</si>
  <si>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</si>
  <si>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</si>
  <si>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</si>
  <si>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</si>
  <si>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</si>
  <si>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</si>
  <si>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</si>
  <si>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</si>
  <si>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</si>
  <si>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</si>
  <si>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</si>
  <si>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</si>
  <si>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</si>
  <si>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</si>
  <si>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</si>
  <si>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</si>
  <si>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</si>
  <si>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</si>
  <si>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</si>
  <si>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</si>
  <si>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</si>
  <si>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</si>
  <si>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</si>
  <si>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</si>
  <si>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</si>
  <si>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</si>
  <si>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</si>
  <si>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</si>
  <si>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</si>
  <si>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</si>
  <si>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</si>
  <si>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</si>
  <si>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</si>
  <si>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</si>
  <si>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</si>
  <si>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</si>
  <si>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</si>
  <si>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</si>
  <si>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</si>
  <si>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</si>
  <si>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</si>
  <si>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</si>
  <si>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</si>
  <si>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</si>
  <si>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</si>
  <si>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</si>
  <si>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</si>
  <si>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</si>
  <si>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</si>
  <si>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</si>
  <si>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</si>
  <si>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</si>
  <si>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</si>
  <si>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</si>
  <si>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</si>
  <si>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</si>
  <si>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</si>
  <si>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</si>
  <si>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</si>
  <si>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</si>
  <si>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</si>
  <si>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</si>
  <si>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</si>
  <si>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</si>
  <si>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</si>
  <si>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</si>
  <si>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</si>
  <si>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</si>
  <si>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</si>
  <si>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</si>
  <si>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</si>
  <si>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</si>
  <si>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</si>
  <si>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</si>
  <si>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</si>
  <si>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</si>
  <si>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</si>
  <si>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</si>
  <si>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</si>
  <si>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</si>
  <si>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</si>
  <si>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</si>
  <si>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</si>
  <si>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</si>
  <si>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</si>
  <si>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</si>
  <si>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</si>
  <si>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</si>
  <si>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</si>
  <si>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</si>
  <si>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</si>
  <si>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</si>
  <si>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</si>
  <si>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</si>
  <si>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</si>
  <si>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</si>
  <si>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</si>
  <si>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</si>
  <si>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</si>
  <si>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</si>
  <si>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</si>
  <si>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</si>
  <si>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</si>
  <si>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</si>
  <si>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</si>
  <si>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</si>
  <si>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</si>
  <si>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</si>
  <si>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</si>
  <si>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</si>
  <si>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</si>
  <si>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</si>
  <si>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</si>
  <si>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</si>
  <si>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</si>
  <si>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</si>
  <si>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</si>
  <si>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</si>
  <si>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</si>
  <si>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</si>
  <si>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</si>
  <si>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</si>
  <si>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</si>
  <si>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</si>
  <si>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</si>
  <si>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</si>
  <si>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</si>
  <si>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</si>
  <si>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</si>
  <si>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</si>
  <si>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</si>
  <si>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</si>
  <si>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</si>
  <si>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</si>
  <si>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</si>
  <si>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</si>
  <si>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</si>
  <si>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</si>
  <si>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</si>
  <si>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</si>
  <si>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</si>
  <si>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</si>
  <si>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</si>
  <si>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</si>
  <si>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</si>
  <si>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</si>
  <si>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</si>
  <si>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</si>
  <si>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</si>
  <si>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</si>
  <si>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</si>
  <si>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</si>
  <si>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</si>
  <si>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</si>
  <si>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</si>
  <si>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</si>
  <si>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</si>
  <si>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</si>
  <si>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</si>
  <si>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</si>
  <si>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</si>
  <si>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</si>
  <si>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</si>
  <si>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</si>
  <si>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</si>
  <si>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</si>
  <si>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</si>
  <si>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</si>
  <si>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</si>
  <si>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</si>
  <si>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</si>
  <si>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</si>
  <si>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</si>
  <si>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</si>
  <si>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</si>
  <si>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</si>
  <si>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</si>
  <si>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</si>
  <si>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</si>
  <si>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</si>
  <si>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</si>
  <si>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</si>
  <si>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</si>
  <si>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</si>
  <si>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</si>
  <si>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</si>
  <si>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</si>
  <si>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</si>
  <si>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</si>
  <si>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</si>
  <si>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</si>
  <si>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</si>
  <si>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</si>
  <si>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</si>
  <si>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</si>
  <si>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</si>
  <si>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</si>
  <si>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</si>
  <si>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</si>
  <si>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</si>
  <si>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</si>
  <si>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</si>
  <si>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</si>
  <si>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</si>
  <si>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</si>
  <si>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</si>
  <si>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</si>
  <si>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</si>
  <si>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</si>
  <si>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</si>
  <si>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</si>
  <si>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</si>
  <si>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</si>
  <si>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</si>
  <si>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</si>
  <si>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</si>
  <si>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</si>
  <si>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</si>
  <si>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</si>
  <si>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</si>
  <si>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</si>
  <si>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</si>
  <si>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</si>
  <si>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</si>
  <si>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</si>
  <si>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</si>
  <si>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</si>
  <si>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</si>
  <si>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</si>
  <si>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</si>
  <si>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</si>
  <si>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</si>
  <si>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</si>
  <si>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</si>
  <si>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</si>
  <si>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</si>
  <si>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</si>
  <si>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</si>
  <si>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</si>
  <si>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</si>
  <si>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</si>
  <si>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</si>
  <si>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</si>
  <si>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</si>
  <si>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</si>
  <si>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</si>
  <si>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</si>
  <si>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</si>
  <si>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</si>
  <si>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</si>
  <si>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</si>
  <si>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</si>
  <si>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</si>
  <si>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</si>
  <si>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</si>
  <si>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</si>
  <si>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</si>
  <si>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</si>
  <si>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</si>
  <si>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</si>
  <si>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</si>
  <si>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</si>
  <si>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</si>
  <si>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</si>
  <si>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</si>
  <si>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</si>
  <si>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</si>
  <si>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</si>
  <si>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</si>
  <si>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</si>
  <si>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</si>
  <si>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</si>
  <si>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</si>
  <si>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</si>
  <si>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</si>
  <si>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</si>
  <si>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</si>
  <si>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</si>
  <si>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</si>
  <si>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</si>
  <si>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</si>
  <si>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</si>
  <si>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</si>
  <si>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</si>
  <si>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</si>
  <si>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</si>
  <si>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</si>
  <si>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</si>
  <si>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</si>
  <si>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</si>
  <si>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</si>
  <si>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</si>
  <si>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</si>
  <si>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</si>
  <si>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</si>
  <si>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</si>
  <si>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</si>
  <si>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</si>
  <si>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</si>
  <si>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</si>
  <si>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</si>
  <si>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</si>
  <si>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</si>
  <si>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</si>
  <si>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</si>
  <si>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</si>
  <si>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</si>
  <si>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</si>
  <si>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</si>
  <si>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</si>
  <si>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</si>
  <si>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</si>
  <si>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</si>
  <si>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</si>
  <si>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</si>
  <si>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</si>
  <si>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</si>
  <si>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</si>
  <si>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</si>
  <si>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</si>
  <si>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</si>
  <si>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</si>
  <si>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</si>
  <si>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</si>
  <si>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</si>
  <si>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</si>
  <si>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</si>
  <si>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</si>
  <si>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</si>
  <si>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</si>
  <si>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</si>
  <si>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</si>
  <si>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</si>
  <si>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</si>
  <si>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</si>
  <si>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</si>
  <si>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</si>
  <si>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</si>
  <si>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</si>
  <si>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</si>
  <si>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</si>
  <si>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</si>
  <si>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</si>
  <si>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</si>
  <si>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</si>
  <si>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</si>
  <si>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</si>
  <si>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</si>
  <si>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</si>
  <si>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</si>
  <si>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</si>
  <si>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</si>
  <si>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</si>
  <si>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</si>
  <si>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</si>
  <si>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</si>
  <si>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</si>
  <si>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</si>
  <si>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</si>
  <si>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</si>
  <si>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</si>
  <si>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</si>
  <si>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</si>
  <si>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</si>
  <si>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</si>
  <si>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</si>
  <si>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</si>
  <si>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</si>
  <si>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</si>
  <si>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</si>
  <si>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</si>
  <si>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</si>
  <si>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</si>
  <si>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</si>
  <si>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</si>
  <si>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</si>
  <si>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</si>
  <si>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</si>
  <si>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</si>
  <si>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</si>
  <si>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</si>
  <si>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</si>
  <si>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</si>
  <si>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</si>
  <si>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</si>
  <si>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</si>
  <si>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</si>
  <si>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</si>
  <si>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</si>
  <si>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</si>
  <si>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</si>
  <si>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</si>
  <si>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</si>
  <si>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</si>
  <si>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</si>
  <si>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</si>
  <si>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</si>
  <si>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</si>
  <si>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</si>
  <si>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</si>
  <si>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</si>
  <si>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</si>
  <si>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</si>
  <si>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</si>
  <si>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</si>
  <si>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</si>
  <si>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</si>
  <si>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</si>
  <si>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</si>
  <si>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</si>
  <si>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</si>
  <si>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</si>
  <si>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</si>
  <si>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</si>
  <si>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</si>
  <si>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</si>
  <si>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</si>
  <si>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</si>
  <si>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</si>
  <si>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</si>
  <si>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</si>
  <si>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</si>
  <si>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</si>
  <si>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</si>
  <si>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</si>
  <si>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</si>
  <si>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</si>
  <si>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</si>
  <si>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</si>
  <si>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</si>
  <si>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</si>
  <si>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</si>
  <si>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</si>
  <si>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</si>
  <si>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</si>
  <si>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</si>
  <si>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</si>
  <si>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</si>
  <si>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</si>
  <si>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</si>
  <si>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</si>
  <si>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</si>
  <si>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</si>
  <si>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</si>
  <si>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</si>
  <si>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</si>
  <si>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</si>
  <si>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</si>
  <si>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</si>
  <si>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</si>
  <si>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</si>
  <si>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</si>
  <si>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</si>
  <si>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</si>
  <si>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</si>
  <si>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</si>
  <si>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</si>
  <si>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</si>
  <si>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</si>
  <si>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</si>
  <si>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</si>
  <si>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</si>
  <si>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</si>
  <si>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</si>
  <si>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</si>
  <si>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</si>
  <si>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</si>
  <si>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</si>
  <si>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</si>
  <si>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</si>
  <si>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</si>
  <si>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</si>
  <si>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</si>
  <si>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</si>
  <si>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</si>
  <si>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</si>
  <si>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</si>
  <si>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</si>
  <si>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</si>
  <si>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</si>
  <si>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</si>
  <si>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</si>
  <si>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</si>
  <si>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</si>
  <si>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</si>
  <si>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</si>
  <si>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</si>
  <si>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</si>
  <si>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</si>
  <si>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</si>
  <si>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</si>
  <si>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</si>
  <si>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</si>
  <si>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</si>
  <si>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</si>
  <si>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</si>
  <si>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</si>
  <si>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</si>
  <si>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</si>
  <si>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</si>
  <si>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</si>
  <si>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</si>
  <si>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</si>
  <si>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</si>
  <si>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</si>
  <si>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</si>
  <si>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</si>
  <si>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</si>
  <si>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</si>
  <si>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</si>
  <si>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</si>
  <si>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</si>
  <si>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</si>
  <si>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</si>
  <si>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</si>
  <si>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</si>
  <si>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</si>
  <si>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</si>
  <si>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</si>
  <si>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</si>
  <si>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</si>
  <si>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</si>
  <si>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</si>
  <si>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</si>
  <si>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</si>
  <si>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</si>
  <si>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</si>
  <si>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</si>
  <si>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</si>
  <si>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</si>
  <si>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</si>
  <si>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</si>
  <si>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</si>
  <si>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</si>
  <si>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</si>
  <si>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</si>
  <si>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</si>
  <si>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</si>
  <si>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</si>
  <si>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</si>
  <si>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</si>
  <si>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</si>
  <si>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</si>
  <si>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</si>
  <si>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</si>
  <si>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</si>
  <si>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</si>
  <si>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</si>
  <si>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</si>
  <si>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</si>
  <si>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</si>
  <si>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</si>
  <si>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</si>
  <si>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</si>
  <si>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</si>
  <si>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</si>
  <si>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</si>
  <si>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</si>
  <si>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</si>
  <si>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</si>
  <si>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</si>
  <si>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</si>
  <si>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</si>
  <si>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</si>
  <si>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</si>
  <si>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</si>
  <si>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</si>
  <si>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</si>
  <si>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</si>
  <si>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</si>
  <si>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</si>
  <si>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</si>
  <si>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</si>
  <si>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</si>
  <si>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</si>
  <si>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</si>
  <si>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</si>
  <si>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</si>
  <si>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</si>
  <si>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</si>
  <si>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</si>
  <si>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</si>
  <si>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</si>
  <si>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</si>
  <si>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</si>
  <si>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</si>
  <si>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</si>
  <si>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</si>
  <si>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</si>
  <si>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</si>
  <si>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</si>
  <si>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</si>
  <si>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</si>
  <si>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</si>
  <si>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</si>
  <si>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</si>
  <si>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</si>
  <si>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</si>
  <si>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</si>
  <si>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</si>
  <si>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</si>
  <si>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</si>
  <si>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</si>
  <si>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</si>
  <si>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</si>
  <si>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</si>
  <si>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</si>
  <si>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</si>
  <si>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</si>
  <si>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</si>
  <si>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</si>
  <si>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</si>
  <si>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</si>
  <si>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</si>
  <si>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</si>
  <si>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</si>
  <si>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</si>
  <si>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</si>
  <si>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</si>
  <si>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</si>
  <si>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</si>
  <si>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</si>
  <si>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</si>
  <si>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</si>
  <si>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</si>
  <si>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</si>
  <si>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</si>
  <si>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</si>
  <si>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</si>
  <si>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</si>
  <si>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</si>
  <si>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</si>
  <si>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</si>
  <si>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</si>
  <si>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</si>
  <si>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</si>
  <si>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</si>
  <si>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</si>
  <si>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</si>
  <si>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</si>
  <si>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</si>
  <si>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</si>
  <si>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</si>
  <si>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</si>
  <si>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</si>
  <si>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</si>
  <si>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</si>
  <si>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</si>
  <si>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</si>
  <si>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</si>
  <si>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</si>
  <si>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</si>
  <si>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</si>
  <si>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</si>
  <si>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</si>
  <si>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</si>
  <si>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</si>
  <si>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</si>
  <si>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</si>
  <si>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</si>
  <si>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</si>
  <si>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</si>
  <si>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</si>
  <si>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</si>
  <si>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</si>
  <si>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</si>
  <si>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</si>
  <si>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</si>
  <si>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</si>
  <si>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</si>
  <si>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</si>
  <si>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</si>
  <si>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</si>
  <si>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</si>
  <si>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</si>
  <si>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</si>
  <si>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</si>
  <si>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</si>
  <si>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</si>
  <si>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</si>
  <si>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</si>
  <si>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</si>
  <si>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</si>
  <si>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</si>
  <si>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</si>
  <si>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</si>
  <si>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</si>
  <si>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</si>
  <si>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</si>
  <si>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</si>
  <si>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</si>
  <si>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</si>
  <si>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</si>
  <si>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</si>
  <si>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</si>
  <si>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</si>
  <si>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</si>
  <si>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</si>
  <si>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</si>
  <si>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</si>
  <si>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</si>
  <si>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</si>
  <si>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</si>
  <si>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</si>
  <si>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</si>
  <si>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</si>
  <si>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</si>
  <si>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</si>
  <si>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</si>
  <si>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</si>
  <si>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</si>
  <si>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</si>
  <si>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</si>
  <si>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</si>
  <si>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</si>
  <si>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</si>
  <si>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</si>
  <si>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</si>
  <si>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</si>
  <si>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</si>
  <si>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</si>
  <si>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</si>
  <si>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</si>
  <si>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</si>
  <si>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</si>
  <si>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</si>
  <si>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</si>
  <si>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</si>
  <si>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</si>
  <si>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</si>
  <si>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</si>
  <si>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</si>
  <si>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</si>
  <si>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</si>
  <si>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</si>
  <si>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</si>
  <si>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</si>
  <si>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</si>
  <si>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</si>
  <si>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</si>
  <si>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</si>
  <si>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</si>
  <si>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</si>
  <si>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</si>
  <si>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</si>
  <si>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</si>
  <si>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</si>
  <si>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</si>
  <si>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</si>
  <si>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</si>
  <si>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</si>
  <si>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</si>
  <si>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</si>
  <si>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</si>
  <si>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</si>
  <si>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</si>
  <si>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</si>
  <si>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</si>
  <si>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</si>
  <si>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</si>
  <si>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</si>
  <si>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</si>
  <si>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</si>
  <si>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</si>
  <si>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</si>
  <si>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</si>
  <si>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</si>
  <si>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</si>
  <si>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</si>
  <si>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</si>
  <si>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</si>
  <si>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</si>
  <si>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</si>
  <si>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</si>
  <si>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</si>
  <si>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</si>
  <si>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</si>
  <si>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</si>
  <si>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</si>
  <si>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</si>
  <si>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</si>
  <si>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</si>
  <si>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</si>
  <si>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</si>
  <si>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</si>
  <si>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</si>
  <si>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</si>
  <si>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</si>
  <si>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</si>
  <si>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</si>
  <si>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</si>
  <si>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</si>
  <si>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</si>
  <si>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</si>
  <si>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</si>
  <si>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</si>
  <si>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</si>
  <si>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</si>
  <si>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</si>
  <si>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</si>
  <si>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</si>
  <si>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</si>
  <si>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</si>
  <si>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</si>
  <si>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</si>
  <si>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</si>
  <si>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</si>
  <si>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</si>
  <si>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</si>
  <si>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</si>
  <si>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</si>
  <si>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</si>
  <si>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</si>
  <si>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</si>
  <si>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</si>
  <si>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</si>
  <si>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</si>
  <si>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</si>
  <si>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</si>
  <si>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</si>
  <si>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</si>
  <si>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</si>
  <si>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</si>
  <si>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</si>
  <si>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</si>
  <si>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</si>
  <si>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</si>
  <si>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</si>
  <si>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</si>
  <si>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</si>
  <si>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</si>
  <si>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</si>
  <si>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</si>
  <si>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</si>
  <si>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</si>
  <si>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</si>
  <si>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</si>
  <si>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</si>
  <si>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</si>
  <si>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</si>
  <si>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</si>
  <si>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</si>
  <si>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</si>
  <si>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</si>
  <si>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</si>
  <si>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</si>
  <si>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</si>
  <si>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</si>
  <si>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</si>
  <si>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</si>
  <si>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</si>
  <si>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</si>
  <si>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</si>
  <si>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</si>
  <si>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</si>
  <si>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</si>
  <si>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</si>
  <si>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</si>
  <si>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</si>
  <si>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</si>
  <si>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</si>
  <si>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</si>
  <si>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</si>
  <si>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</si>
  <si>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</si>
  <si>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</si>
  <si>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</si>
  <si>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</si>
  <si>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</si>
  <si>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</si>
  <si>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</si>
  <si>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</si>
  <si>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</si>
  <si>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</si>
  <si>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</si>
  <si>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</si>
  <si>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</si>
  <si>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</si>
  <si>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</si>
  <si>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</si>
  <si>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</si>
  <si>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</si>
  <si>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</si>
  <si>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</si>
  <si>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</si>
  <si>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</si>
  <si>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</si>
  <si>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</si>
  <si>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</si>
  <si>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</si>
  <si>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</si>
  <si>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</si>
  <si>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</si>
  <si>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</si>
  <si>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</si>
  <si>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</si>
  <si>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</si>
  <si>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</si>
  <si>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</si>
  <si>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</si>
  <si>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</si>
  <si>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</si>
  <si>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</si>
  <si>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</si>
  <si>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</si>
  <si>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</si>
  <si>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</si>
  <si>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</si>
  <si>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</si>
  <si>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</si>
  <si>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</si>
  <si>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</si>
  <si>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</si>
  <si>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</si>
  <si>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</si>
  <si>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</si>
  <si>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</si>
  <si>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</si>
  <si>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</si>
  <si>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</si>
  <si>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</si>
  <si>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</si>
  <si>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</si>
  <si>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</si>
  <si>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</si>
  <si>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</si>
  <si>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</si>
  <si>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</si>
  <si>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</si>
  <si>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</si>
  <si>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</si>
  <si>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</si>
  <si>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</si>
  <si>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</si>
  <si>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</si>
  <si>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</si>
  <si>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</si>
  <si>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</si>
  <si>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</si>
  <si>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</si>
  <si>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</si>
  <si>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</si>
  <si>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</si>
  <si>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</si>
  <si>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</si>
  <si>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</si>
  <si>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</si>
  <si>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</si>
  <si>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</si>
  <si>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</si>
  <si>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</si>
  <si>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</si>
  <si>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</si>
  <si>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</si>
  <si>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</si>
  <si>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</si>
  <si>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</si>
  <si>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</si>
  <si>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</si>
  <si>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</si>
  <si>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</si>
  <si>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</si>
  <si>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</si>
  <si>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</si>
  <si>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</si>
  <si>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</si>
  <si>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</si>
  <si>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</si>
  <si>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</si>
  <si>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</si>
  <si>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</si>
  <si>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</si>
  <si>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</si>
  <si>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</si>
  <si>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</si>
  <si>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</si>
  <si>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</si>
  <si>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</si>
  <si>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</si>
  <si>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</si>
  <si>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</si>
  <si>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</si>
  <si>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</si>
  <si>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</si>
  <si>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</si>
  <si>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</si>
  <si>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</si>
  <si>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</si>
  <si>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</si>
  <si>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</si>
  <si>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</si>
  <si>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</si>
  <si>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</si>
  <si>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</si>
  <si>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</si>
  <si>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</si>
  <si>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</si>
  <si>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</si>
  <si>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</si>
  <si>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</si>
  <si>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</si>
  <si>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</si>
  <si>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</si>
  <si>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</si>
  <si>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</si>
  <si>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</si>
  <si>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</si>
  <si>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</si>
  <si>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</si>
  <si>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</si>
  <si>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</si>
  <si>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</si>
  <si>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</si>
  <si>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</si>
  <si>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</si>
  <si>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</si>
  <si>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</si>
  <si>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</si>
  <si>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</si>
  <si>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</si>
  <si>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</si>
  <si>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</si>
  <si>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</si>
  <si>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</si>
  <si>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</si>
  <si>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</si>
  <si>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</si>
  <si>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</si>
  <si>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</si>
  <si>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</si>
  <si>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</si>
  <si>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</si>
  <si>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</si>
  <si>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</si>
  <si>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</si>
  <si>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</si>
  <si>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</si>
  <si>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</si>
  <si>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</si>
  <si>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</si>
  <si>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</si>
  <si>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</si>
  <si>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</si>
  <si>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</si>
  <si>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</si>
  <si>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</si>
  <si>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</si>
  <si>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</si>
  <si>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</si>
  <si>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</si>
  <si>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</si>
  <si>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</si>
  <si>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</si>
  <si>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</si>
  <si>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</si>
  <si>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</si>
  <si>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</si>
  <si>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</si>
  <si>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</si>
  <si>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</si>
  <si>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</si>
  <si>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</si>
  <si>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</si>
  <si>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</si>
  <si>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</si>
  <si>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</si>
  <si>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</si>
  <si>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</si>
  <si>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</si>
  <si>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</si>
  <si>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</si>
  <si>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</si>
  <si>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</si>
  <si>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</si>
  <si>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</si>
  <si>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</si>
  <si>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</si>
  <si>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</si>
  <si>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</si>
  <si>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</si>
  <si>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</si>
  <si>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</si>
  <si>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</si>
  <si>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</si>
  <si>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</si>
  <si>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</si>
  <si>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</si>
  <si>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</si>
  <si>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</si>
  <si>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</si>
  <si>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</si>
  <si>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</si>
  <si>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</si>
  <si>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</si>
  <si>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</si>
  <si>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</si>
  <si>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</si>
  <si>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</si>
  <si>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</si>
  <si>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</si>
  <si>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</si>
  <si>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</si>
  <si>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</si>
  <si>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</si>
  <si>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</si>
  <si>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</si>
  <si>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</si>
  <si>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</si>
  <si>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</si>
  <si>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</si>
  <si>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</si>
  <si>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</si>
  <si>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</si>
  <si>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</si>
  <si>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</si>
  <si>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</si>
  <si>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</si>
  <si>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</si>
  <si>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</si>
  <si>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</si>
  <si>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</si>
  <si>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</si>
  <si>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</si>
  <si>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</si>
  <si>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</si>
  <si>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</si>
  <si>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</si>
  <si>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</si>
  <si>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</si>
  <si>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</si>
  <si>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</si>
  <si>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</si>
  <si>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</si>
  <si>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</si>
  <si>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</si>
  <si>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</si>
  <si>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</si>
  <si>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</si>
  <si>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</si>
  <si>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</si>
  <si>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</si>
  <si>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</si>
  <si>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</si>
  <si>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</si>
  <si>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</si>
  <si>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</si>
  <si>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</si>
  <si>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</si>
  <si>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</si>
  <si>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</si>
  <si>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</si>
  <si>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</si>
  <si>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</si>
  <si>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</si>
  <si>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</si>
  <si>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</si>
  <si>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</si>
  <si>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</si>
  <si>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</si>
  <si>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</si>
  <si>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</si>
  <si>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</si>
  <si>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</si>
  <si>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</si>
  <si>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</si>
  <si>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</si>
  <si>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</si>
  <si>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</si>
  <si>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</si>
  <si>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</si>
  <si>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</si>
  <si>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</si>
  <si>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</si>
  <si>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</si>
  <si>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</si>
  <si>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</si>
  <si>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</si>
  <si>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</si>
  <si>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</si>
  <si>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</si>
  <si>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</si>
  <si>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</si>
  <si>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</si>
  <si>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</si>
  <si>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</si>
  <si>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</si>
  <si>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</si>
  <si>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</si>
  <si>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</si>
  <si>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</si>
  <si>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</si>
  <si>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</si>
  <si>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</si>
  <si>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</si>
  <si>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</si>
  <si>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</si>
  <si>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</si>
  <si>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</si>
  <si>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</si>
  <si>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</si>
  <si>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</si>
  <si>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</si>
  <si>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</si>
  <si>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</si>
  <si>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</si>
  <si>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</si>
  <si>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</si>
  <si>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</si>
  <si>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</si>
  <si>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</si>
  <si>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</si>
  <si>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</si>
  <si>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</si>
  <si>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</si>
  <si>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</si>
  <si>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</si>
  <si>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</si>
  <si>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</si>
  <si>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</si>
  <si>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</si>
  <si>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</si>
  <si>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</si>
  <si>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</si>
  <si>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</si>
  <si>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</si>
  <si>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</si>
  <si>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</si>
  <si>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</si>
  <si>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</si>
  <si>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</si>
  <si>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</si>
  <si>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</si>
  <si>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</si>
  <si>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</si>
  <si>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</si>
  <si>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</si>
  <si>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</si>
  <si>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</si>
  <si>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</si>
  <si>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</si>
  <si>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</si>
  <si>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</si>
  <si>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</si>
  <si>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</si>
  <si>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</si>
  <si>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</si>
  <si>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</si>
  <si>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</si>
  <si>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</si>
  <si>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</si>
  <si>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</si>
  <si>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</si>
  <si>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</si>
  <si>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</si>
  <si>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</si>
  <si>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</si>
  <si>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</si>
  <si>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</si>
  <si>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</si>
  <si>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</si>
  <si>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</si>
  <si>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</si>
  <si>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</si>
  <si>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</si>
  <si>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</si>
  <si>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</si>
  <si>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</si>
  <si>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</si>
  <si>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</si>
  <si>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</si>
  <si>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</si>
  <si>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</si>
  <si>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</si>
  <si>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</si>
  <si>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</si>
  <si>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</si>
  <si>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</si>
  <si>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</si>
  <si>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</si>
  <si>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</si>
  <si>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</si>
  <si>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</si>
  <si>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</si>
  <si>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</si>
  <si>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</si>
  <si>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</si>
  <si>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</si>
  <si>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</si>
  <si>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</si>
  <si>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</si>
  <si>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</si>
  <si>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</si>
  <si>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</si>
  <si>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</si>
  <si>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</si>
  <si>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</si>
  <si>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</si>
  <si>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</si>
  <si>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</si>
  <si>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</si>
  <si>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</si>
  <si>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</si>
  <si>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</si>
  <si>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</si>
  <si>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</si>
  <si>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</si>
  <si>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</si>
  <si>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</si>
  <si>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</si>
  <si>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</si>
  <si>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</si>
  <si>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</si>
  <si>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</si>
  <si>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</si>
  <si>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</si>
  <si>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</si>
  <si>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</si>
  <si>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</si>
  <si>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</si>
  <si>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</si>
  <si>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</si>
  <si>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</si>
  <si>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</si>
  <si>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</si>
  <si>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</si>
  <si>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</si>
  <si>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</si>
  <si>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</si>
  <si>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</si>
  <si>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</si>
  <si>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</si>
  <si>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</si>
  <si>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</si>
  <si>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</si>
  <si>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</si>
  <si>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</si>
  <si>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</si>
  <si>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</si>
  <si>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</si>
  <si>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</si>
  <si>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</si>
  <si>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</si>
  <si>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</si>
  <si>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</si>
  <si>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</si>
  <si>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</si>
  <si>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</si>
  <si>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</si>
  <si>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</si>
  <si>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</si>
  <si>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</si>
  <si>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</si>
  <si>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</si>
  <si>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</si>
  <si>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</si>
  <si>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</si>
  <si>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</si>
  <si>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</si>
  <si>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</si>
  <si>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</si>
  <si>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</si>
  <si>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</si>
  <si>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</si>
  <si>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</si>
  <si>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</si>
  <si>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</si>
  <si>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</si>
  <si>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</si>
  <si>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</si>
  <si>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</si>
  <si>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</si>
  <si>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</si>
  <si>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</si>
  <si>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</si>
  <si>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</si>
  <si>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</si>
  <si>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</si>
  <si>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</si>
  <si>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</si>
  <si>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</si>
  <si>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</si>
  <si>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</si>
  <si>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</si>
  <si>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</si>
  <si>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</si>
  <si>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</si>
  <si>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</si>
  <si>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</si>
  <si>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</si>
  <si>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</si>
  <si>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</si>
  <si>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</si>
  <si>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</si>
  <si>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</si>
  <si>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</si>
  <si>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</si>
  <si>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</si>
  <si>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</si>
  <si>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</si>
  <si>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</si>
  <si>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</si>
  <si>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</si>
  <si>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</si>
  <si>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</si>
  <si>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</si>
  <si>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</si>
  <si>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</si>
  <si>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</si>
  <si>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</si>
  <si>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</si>
  <si>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</si>
  <si>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</si>
  <si>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</si>
  <si>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</si>
  <si>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</si>
  <si>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</si>
  <si>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</si>
  <si>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</si>
  <si>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</si>
  <si>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</si>
  <si>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</si>
  <si>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</si>
  <si>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</si>
  <si>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</si>
  <si>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</si>
  <si>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</si>
  <si>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</si>
  <si>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</si>
  <si>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</si>
  <si>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</si>
  <si>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</si>
  <si>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</si>
  <si>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</si>
  <si>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</si>
  <si>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</si>
  <si>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</si>
  <si>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</si>
  <si>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</si>
  <si>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</si>
  <si>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</si>
  <si>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</si>
  <si>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</si>
  <si>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</si>
  <si>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</si>
  <si>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</si>
  <si>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</si>
  <si>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</si>
  <si>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</si>
  <si>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</si>
  <si>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</si>
  <si>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</si>
  <si>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</si>
  <si>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</si>
  <si>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</si>
  <si>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</si>
  <si>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</si>
  <si>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</si>
  <si>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</si>
  <si>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</si>
  <si>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</si>
  <si>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</si>
  <si>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</si>
  <si>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</si>
  <si>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</si>
  <si>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</si>
  <si>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</si>
  <si>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</si>
  <si>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</si>
  <si>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</si>
  <si>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</si>
  <si>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</si>
  <si>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</si>
  <si>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</si>
  <si>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</si>
  <si>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</si>
  <si>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</si>
  <si>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</si>
  <si>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</si>
  <si>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</si>
  <si>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</si>
  <si>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</si>
  <si>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</si>
  <si>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</si>
  <si>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</si>
  <si>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</si>
  <si>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</si>
  <si>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</si>
  <si>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</si>
  <si>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</si>
  <si>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</si>
  <si>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</si>
  <si>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</si>
  <si>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</si>
  <si>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</si>
  <si>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</si>
  <si>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</si>
  <si>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</si>
  <si>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</si>
  <si>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</si>
  <si>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</si>
  <si>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</si>
  <si>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</si>
  <si>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</si>
  <si>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</si>
  <si>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</si>
  <si>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</si>
  <si>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</si>
  <si>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</si>
  <si>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</si>
  <si>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</si>
  <si>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</si>
  <si>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</si>
  <si>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</si>
  <si>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</si>
  <si>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</si>
  <si>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</si>
  <si>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</si>
  <si>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</si>
  <si>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</si>
  <si>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</si>
  <si>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</si>
  <si>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</si>
  <si>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</si>
  <si>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</si>
  <si>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</si>
  <si>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</si>
  <si>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</si>
  <si>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</si>
  <si>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</si>
  <si>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</si>
  <si>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</si>
  <si>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</si>
  <si>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</si>
  <si>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</si>
  <si>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</si>
  <si>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</si>
  <si>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</si>
  <si>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</si>
  <si>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</si>
  <si>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</si>
  <si>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</si>
  <si>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</si>
  <si>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</si>
  <si>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</si>
  <si>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</si>
  <si>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</si>
  <si>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</si>
  <si>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</si>
  <si>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</si>
  <si>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</si>
  <si>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</si>
  <si>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</si>
  <si>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</si>
  <si>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</si>
  <si>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</si>
  <si>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</si>
  <si>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</si>
  <si>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</si>
  <si>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</si>
  <si>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</si>
  <si>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</si>
  <si>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</si>
  <si>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</si>
  <si>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</si>
  <si>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</si>
  <si>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</si>
  <si>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</si>
  <si>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</si>
  <si>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</si>
  <si>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</si>
  <si>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</si>
  <si>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</si>
  <si>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</si>
  <si>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</si>
  <si>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</si>
  <si>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</si>
  <si>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</si>
  <si>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</si>
  <si>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</si>
  <si>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</si>
  <si>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</si>
  <si>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</si>
  <si>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</si>
  <si>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</si>
  <si>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</si>
  <si>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</si>
  <si>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</si>
  <si>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</si>
  <si>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</si>
  <si>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</si>
  <si>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</si>
  <si>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</si>
  <si>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</si>
  <si>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</si>
  <si>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</si>
  <si>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</si>
  <si>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</si>
  <si>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</si>
  <si>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</si>
  <si>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</si>
  <si>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</si>
  <si>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</si>
  <si>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</si>
  <si>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</si>
  <si>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</si>
  <si>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</si>
  <si>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</si>
  <si>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</si>
  <si>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</si>
  <si>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</si>
  <si>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</si>
  <si>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</si>
  <si>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</si>
  <si>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</si>
  <si>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</si>
  <si>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</si>
  <si>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</si>
  <si>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</si>
  <si>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</si>
  <si>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</si>
  <si>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</si>
  <si>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</si>
  <si>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</si>
  <si>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</si>
  <si>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</si>
  <si>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</si>
  <si>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</si>
  <si>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</si>
  <si>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</si>
  <si>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</si>
  <si>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</si>
  <si>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</si>
  <si>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</si>
  <si>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</si>
  <si>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</si>
  <si>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</si>
  <si>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</si>
  <si>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</si>
  <si>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</si>
  <si>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</si>
  <si>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</si>
  <si>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</si>
  <si>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</si>
  <si>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</si>
  <si>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</si>
  <si>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</si>
  <si>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</si>
  <si>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</si>
  <si>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</si>
  <si>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</si>
  <si>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</si>
  <si>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</si>
  <si>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</si>
  <si>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</si>
  <si>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</si>
  <si>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</si>
  <si>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</si>
  <si>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</si>
  <si>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</si>
  <si>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</si>
  <si>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</si>
  <si>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</si>
  <si>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</si>
  <si>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</si>
  <si>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</si>
  <si>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</si>
  <si>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</si>
  <si>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</si>
  <si>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</si>
  <si>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</si>
  <si>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</si>
  <si>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</si>
  <si>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</si>
  <si>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</si>
  <si>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</si>
  <si>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</si>
  <si>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</si>
  <si>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</si>
  <si>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</si>
  <si>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</si>
  <si>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</si>
  <si>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</si>
  <si>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</si>
  <si>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</si>
  <si>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</si>
  <si>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</si>
  <si>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</si>
  <si>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</si>
  <si>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</si>
  <si>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</si>
  <si>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</si>
  <si>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</si>
  <si>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</si>
  <si>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</si>
  <si>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</si>
  <si>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</si>
  <si>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</si>
  <si>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</si>
  <si>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</si>
  <si>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</si>
  <si>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</si>
  <si>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</si>
  <si>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</si>
  <si>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</si>
  <si>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</si>
  <si>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</si>
  <si>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</si>
  <si>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</si>
  <si>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</si>
  <si>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</si>
  <si>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</si>
  <si>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</si>
  <si>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</si>
  <si>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</si>
  <si>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</si>
  <si>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</si>
  <si>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</si>
  <si>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</si>
  <si>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</si>
  <si>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</si>
  <si>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</si>
  <si>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</si>
  <si>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</si>
  <si>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</si>
  <si>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</si>
  <si>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</si>
  <si>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</si>
  <si>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</si>
  <si>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</si>
  <si>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</si>
  <si>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</si>
  <si>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</si>
  <si>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</si>
  <si>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</si>
  <si>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</si>
  <si>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</si>
  <si>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</si>
  <si>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</si>
  <si>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</si>
  <si>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</si>
  <si>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</si>
  <si>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</si>
  <si>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</si>
  <si>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</si>
  <si>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</si>
  <si>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</si>
  <si>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</si>
  <si>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</si>
  <si>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</si>
  <si>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</si>
  <si>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</si>
  <si>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</si>
  <si>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</si>
  <si>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</si>
  <si>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</si>
  <si>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</si>
  <si>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</si>
  <si>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</si>
  <si>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</si>
  <si>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</si>
  <si>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</si>
  <si>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</si>
  <si>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</si>
  <si>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</si>
  <si>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</si>
  <si>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</si>
  <si>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</si>
  <si>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</si>
  <si>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</si>
  <si>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</si>
  <si>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</si>
  <si>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</si>
  <si>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</si>
  <si>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</si>
  <si>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</si>
  <si>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</si>
  <si>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</si>
  <si>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</si>
  <si>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</si>
  <si>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</si>
  <si>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</si>
  <si>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</si>
  <si>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</si>
  <si>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</si>
  <si>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</si>
  <si>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</si>
  <si>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</si>
  <si>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</si>
  <si>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</si>
  <si>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</si>
  <si>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</si>
  <si>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</si>
  <si>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</si>
  <si>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</si>
  <si>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</si>
  <si>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</si>
  <si>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</si>
  <si>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</si>
  <si>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</si>
  <si>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</si>
  <si>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</si>
  <si>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</si>
  <si>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</si>
  <si>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</si>
  <si>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</si>
  <si>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</si>
  <si>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</si>
  <si>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</si>
  <si>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</si>
  <si>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</si>
  <si>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</si>
  <si>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</si>
  <si>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</si>
  <si>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</si>
  <si>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</si>
  <si>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</si>
  <si>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</si>
  <si>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</si>
  <si>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</si>
  <si>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</si>
  <si>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</si>
  <si>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</si>
  <si>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</si>
  <si>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</si>
  <si>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</si>
  <si>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</si>
  <si>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</si>
  <si>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</si>
  <si>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</si>
  <si>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</si>
  <si>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</si>
  <si>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</si>
  <si>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</si>
  <si>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</si>
  <si>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</si>
  <si>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</si>
  <si>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</si>
  <si>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</si>
  <si>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</si>
  <si>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</si>
  <si>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</si>
  <si>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</si>
  <si>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</si>
  <si>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</si>
  <si>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</si>
  <si>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</si>
  <si>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</si>
  <si>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</si>
  <si>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</si>
  <si>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</si>
  <si>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</si>
  <si>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</si>
  <si>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</si>
  <si>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</si>
  <si>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</si>
  <si>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</si>
  <si>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</si>
  <si>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</si>
  <si>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</si>
  <si>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</si>
  <si>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</si>
  <si>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</si>
  <si>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</si>
  <si>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</si>
  <si>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</si>
  <si>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</si>
  <si>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</si>
  <si>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</si>
  <si>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</si>
  <si>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</si>
  <si>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</si>
  <si>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</si>
  <si>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</si>
  <si>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</si>
  <si>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</si>
  <si>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</si>
  <si>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</si>
  <si>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</si>
  <si>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</si>
  <si>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</si>
  <si>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</si>
  <si>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</si>
  <si>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</si>
  <si>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</si>
  <si>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</si>
  <si>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</si>
  <si>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</si>
  <si>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</si>
  <si>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</si>
  <si>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</si>
  <si>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</si>
  <si>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</si>
  <si>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</si>
  <si>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</si>
  <si>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</si>
  <si>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</si>
  <si>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</si>
  <si>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</si>
  <si>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</si>
  <si>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</si>
  <si>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</si>
  <si>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</si>
  <si>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</si>
  <si>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</si>
  <si>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</si>
  <si>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</si>
  <si>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</si>
  <si>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</si>
  <si>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</si>
  <si>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</si>
  <si>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</si>
  <si>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</si>
  <si>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</si>
  <si>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</si>
  <si>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</si>
  <si>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</si>
  <si>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</si>
  <si>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</si>
  <si>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</si>
  <si>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</si>
  <si>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</si>
  <si>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</si>
  <si>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</si>
  <si>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</si>
  <si>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</si>
  <si>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</si>
  <si>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</si>
  <si>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</si>
  <si>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</si>
  <si>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</si>
  <si>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</si>
  <si>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</si>
  <si>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</si>
  <si>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</si>
  <si>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</si>
  <si>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</si>
  <si>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</si>
  <si>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</si>
  <si>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</si>
  <si>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</si>
  <si>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</si>
  <si>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</si>
  <si>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</si>
  <si>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</si>
  <si>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</si>
  <si>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</si>
  <si>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</si>
  <si>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</si>
  <si>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</si>
  <si>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</si>
  <si>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</si>
  <si>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</si>
  <si>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</si>
  <si>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</si>
  <si>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</si>
  <si>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</si>
  <si>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</si>
  <si>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</si>
  <si>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</si>
  <si>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</si>
  <si>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</si>
  <si>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</si>
  <si>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</si>
  <si>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</si>
  <si>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</si>
  <si>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</si>
  <si>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</si>
  <si>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</si>
  <si>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</si>
  <si>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</si>
  <si>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</si>
  <si>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</si>
  <si>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</si>
  <si>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</si>
  <si>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</si>
  <si>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</si>
  <si>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</si>
  <si>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</si>
  <si>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</si>
  <si>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</si>
  <si>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</si>
  <si>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</si>
  <si>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</si>
  <si>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</si>
  <si>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</si>
  <si>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</si>
  <si>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</si>
  <si>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</si>
  <si>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</si>
  <si>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</si>
  <si>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</si>
  <si>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</si>
  <si>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</si>
  <si>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</si>
  <si>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</si>
  <si>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</si>
  <si>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</si>
  <si>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</si>
  <si>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</si>
  <si>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</si>
  <si>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</si>
  <si>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</si>
  <si>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</si>
  <si>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</si>
  <si>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</si>
  <si>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</si>
  <si>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</si>
  <si>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</si>
  <si>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</si>
  <si>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</si>
  <si>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</si>
  <si>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</si>
  <si>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</si>
  <si>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</si>
  <si>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</si>
  <si>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</si>
  <si>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</si>
  <si>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</si>
  <si>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</si>
  <si>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</si>
  <si>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</si>
  <si>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</si>
  <si>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</si>
  <si>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</si>
  <si>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</si>
  <si>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</si>
  <si>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</si>
  <si>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</si>
  <si>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</si>
  <si>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</si>
  <si>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</si>
  <si>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</si>
  <si>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</si>
  <si>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</si>
  <si>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</si>
  <si>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</si>
  <si>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</si>
  <si>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</si>
  <si>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</si>
  <si>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</si>
  <si>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</si>
  <si>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</si>
  <si>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</si>
  <si>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</si>
  <si>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</si>
  <si>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</si>
  <si>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</si>
  <si>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</si>
  <si>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</si>
  <si>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</si>
  <si>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</si>
  <si>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</si>
  <si>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</si>
  <si>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</si>
  <si>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</si>
  <si>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</si>
  <si>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</si>
  <si>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</si>
  <si>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</si>
  <si>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</si>
  <si>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</si>
  <si>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</si>
  <si>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</si>
  <si>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</si>
  <si>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</si>
  <si>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</si>
  <si>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</si>
  <si>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</si>
  <si>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</si>
  <si>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</si>
  <si>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</si>
  <si>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</si>
  <si>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</si>
  <si>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</si>
  <si>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</si>
  <si>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</si>
  <si>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</si>
  <si>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</si>
  <si>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</si>
  <si>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</si>
  <si>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</si>
  <si>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</si>
  <si>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</si>
  <si>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</si>
  <si>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</si>
  <si>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</si>
  <si>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</si>
  <si>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</si>
  <si>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</si>
  <si>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</si>
  <si>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</si>
  <si>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</si>
  <si>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</si>
  <si>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</si>
  <si>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</si>
  <si>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</si>
  <si>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</si>
  <si>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</si>
  <si>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</si>
  <si>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</si>
  <si>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</si>
  <si>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</si>
  <si>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</si>
  <si>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</si>
  <si>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</si>
  <si>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</si>
  <si>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</si>
  <si>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</si>
  <si>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</si>
  <si>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</si>
  <si>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</si>
  <si>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</si>
  <si>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</si>
  <si>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</si>
  <si>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</si>
  <si>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</si>
  <si>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</si>
  <si>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</si>
  <si>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</si>
  <si>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</si>
  <si>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</si>
  <si>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</si>
  <si>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</si>
  <si>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</si>
  <si>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</si>
  <si>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</si>
  <si>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</si>
  <si>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</si>
  <si>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</si>
  <si>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</si>
  <si>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</si>
  <si>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</si>
  <si>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</si>
  <si>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</si>
  <si>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</si>
  <si>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</si>
  <si>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</si>
  <si>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</si>
  <si>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</si>
  <si>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</si>
  <si>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</si>
  <si>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</si>
  <si>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</si>
  <si>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</si>
  <si>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</si>
  <si>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</si>
  <si>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</si>
  <si>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</si>
  <si>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</si>
  <si>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</si>
  <si>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</si>
  <si>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</si>
  <si>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</si>
  <si>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</si>
  <si>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</si>
  <si>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</si>
  <si>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</si>
  <si>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</si>
  <si>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</si>
  <si>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</si>
  <si>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</si>
  <si>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</si>
  <si>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</si>
  <si>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</si>
  <si>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</si>
  <si>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</si>
  <si>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</si>
  <si>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</si>
  <si>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</si>
  <si>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</si>
  <si>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</si>
  <si>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</si>
  <si>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</si>
  <si>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</si>
  <si>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</si>
  <si>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</si>
  <si>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</si>
  <si>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</si>
  <si>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</si>
  <si>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</si>
  <si>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</si>
  <si>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</si>
  <si>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</si>
  <si>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</si>
  <si>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</si>
  <si>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</si>
  <si>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</si>
  <si>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</si>
  <si>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</si>
  <si>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</si>
  <si>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</si>
  <si>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</si>
  <si>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</si>
  <si>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</si>
  <si>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</si>
  <si>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</si>
  <si>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</si>
  <si>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</si>
  <si>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</si>
  <si>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</si>
  <si>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</si>
  <si>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</si>
  <si>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</si>
  <si>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</si>
  <si>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</si>
  <si>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</si>
  <si>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</si>
  <si>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</si>
  <si>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</si>
  <si>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</si>
  <si>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</si>
  <si>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</si>
  <si>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</si>
  <si>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</si>
  <si>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</si>
  <si>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</si>
  <si>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</si>
  <si>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</si>
  <si>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</si>
  <si>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</si>
  <si>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</si>
  <si>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</si>
  <si>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</si>
  <si>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</si>
  <si>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</si>
  <si>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</si>
  <si>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</si>
  <si>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</si>
  <si>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</si>
  <si>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</si>
  <si>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</si>
  <si>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</si>
  <si>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</si>
  <si>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</si>
  <si>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</si>
  <si>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</si>
  <si>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</si>
  <si>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</si>
  <si>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</si>
  <si>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</si>
  <si>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</si>
  <si>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</si>
  <si>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</si>
  <si>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</si>
  <si>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</si>
  <si>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</si>
  <si>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</si>
  <si>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</si>
  <si>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</si>
  <si>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</si>
  <si>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</si>
  <si>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</si>
  <si>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</si>
  <si>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</si>
  <si>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</si>
  <si>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</si>
  <si>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</si>
  <si>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</si>
  <si>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</si>
  <si>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</si>
  <si>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</si>
  <si>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</si>
  <si>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</si>
  <si>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</si>
  <si>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</si>
  <si>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</si>
  <si>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</si>
  <si>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</si>
  <si>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</si>
  <si>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</si>
  <si>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</si>
  <si>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</si>
  <si>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</si>
  <si>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</si>
  <si>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</si>
  <si>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</si>
  <si>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</si>
  <si>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</si>
  <si>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</si>
  <si>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</si>
  <si>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</si>
  <si>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</si>
  <si>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</si>
  <si>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</si>
  <si>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</si>
  <si>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</si>
  <si>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</si>
  <si>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</si>
  <si>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</si>
  <si>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</si>
  <si>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</si>
  <si>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</si>
  <si>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</si>
  <si>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</si>
  <si>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</si>
  <si>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</si>
  <si>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</si>
  <si>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</si>
  <si>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</si>
  <si>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</si>
  <si>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</si>
  <si>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</si>
  <si>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</si>
  <si>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</si>
  <si>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</si>
  <si>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</si>
  <si>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</si>
  <si>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</si>
  <si>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</si>
  <si>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</si>
  <si>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</si>
  <si>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</si>
  <si>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</si>
  <si>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</si>
  <si>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</si>
  <si>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</si>
  <si>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</si>
  <si>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</si>
  <si>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</si>
  <si>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</si>
  <si>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</si>
  <si>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</si>
  <si>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</si>
  <si>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</si>
  <si>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</si>
  <si>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</si>
  <si>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</si>
  <si>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</si>
  <si>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</si>
  <si>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</si>
  <si>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</si>
  <si>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</si>
  <si>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</si>
  <si>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</si>
  <si>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</si>
  <si>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</si>
  <si>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</si>
  <si>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</si>
  <si>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</si>
  <si>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</si>
  <si>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</si>
  <si>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</si>
  <si>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</si>
  <si>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</si>
  <si>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</si>
  <si>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</si>
  <si>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</si>
  <si>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</si>
  <si>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</si>
  <si>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</si>
  <si>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</si>
  <si>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</si>
  <si>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</si>
  <si>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</si>
  <si>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</si>
  <si>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</si>
  <si>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</si>
  <si>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</si>
  <si>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</si>
  <si>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</si>
  <si>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</si>
  <si>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</si>
  <si>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</si>
  <si>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</si>
  <si>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</si>
  <si>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</si>
  <si>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</si>
  <si>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</si>
  <si>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</si>
  <si>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</si>
  <si>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</si>
  <si>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</si>
  <si>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</si>
  <si>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</si>
  <si>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</si>
  <si>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</si>
  <si>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</si>
  <si>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</si>
  <si>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</si>
  <si>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</si>
  <si>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</si>
  <si>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</si>
  <si>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</si>
  <si>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</si>
  <si>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</si>
  <si>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</si>
  <si>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</si>
  <si>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</si>
  <si>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</si>
  <si>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</si>
  <si>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</si>
  <si>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</si>
  <si>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</si>
  <si>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</si>
  <si>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</si>
  <si>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</si>
  <si>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</si>
  <si>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</si>
  <si>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</si>
  <si>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</si>
  <si>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</si>
  <si>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</si>
  <si>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</si>
  <si>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</si>
  <si>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</si>
  <si>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</si>
  <si>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</si>
  <si>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</si>
  <si>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</si>
  <si>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</si>
  <si>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</si>
  <si>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</si>
  <si>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</si>
  <si>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</si>
  <si>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</si>
  <si>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</si>
  <si>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</si>
  <si>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</si>
  <si>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</si>
  <si>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</si>
  <si>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</si>
  <si>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</si>
  <si>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</si>
  <si>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</si>
  <si>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</si>
  <si>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</si>
  <si>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</si>
  <si>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</si>
  <si>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</si>
  <si>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</si>
  <si>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</si>
  <si>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</si>
  <si>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</si>
  <si>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</si>
  <si>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</si>
  <si>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</si>
  <si>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</si>
  <si>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</si>
  <si>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</si>
  <si>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</si>
  <si>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</si>
  <si>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</si>
  <si>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</si>
  <si>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</si>
  <si>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</si>
  <si>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</si>
  <si>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</si>
  <si>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</si>
  <si>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</si>
  <si>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</si>
  <si>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</si>
  <si>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</si>
  <si>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</si>
  <si>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</si>
  <si>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</si>
  <si>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</si>
  <si>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</si>
  <si>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</si>
  <si>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</si>
  <si>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</si>
  <si>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</si>
  <si>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</si>
  <si>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</si>
  <si>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</si>
  <si>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</si>
  <si>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</si>
  <si>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</si>
  <si>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</si>
  <si>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</si>
  <si>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</si>
  <si>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</si>
  <si>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</si>
  <si>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</si>
  <si>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</si>
  <si>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</si>
  <si>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</si>
  <si>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</si>
  <si>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</si>
  <si>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</si>
  <si>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</si>
  <si>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</si>
  <si>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</si>
  <si>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</si>
  <si>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</si>
  <si>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</si>
  <si>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</si>
  <si>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</si>
  <si>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</si>
  <si>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</si>
  <si>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</si>
  <si>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</si>
  <si>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</si>
  <si>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</si>
  <si>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</si>
  <si>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</si>
  <si>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</si>
  <si>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</si>
  <si>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</si>
  <si>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</si>
  <si>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</si>
  <si>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</si>
  <si>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</si>
  <si>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</si>
  <si>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</si>
  <si>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</si>
  <si>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</si>
  <si>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</si>
  <si>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</si>
  <si>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</si>
  <si>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</si>
  <si>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</si>
  <si>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</si>
  <si>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</si>
  <si>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</si>
  <si>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</si>
  <si>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</si>
  <si>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</si>
  <si>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</si>
  <si>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</si>
  <si>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</si>
  <si>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</si>
  <si>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</si>
  <si>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</si>
  <si>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</si>
  <si>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</si>
  <si>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</si>
  <si>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</si>
  <si>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</si>
  <si>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</si>
  <si>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</si>
  <si>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</si>
  <si>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</si>
  <si>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</si>
  <si>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</si>
  <si>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</si>
  <si>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</si>
  <si>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</si>
  <si>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</si>
  <si>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</si>
  <si>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</si>
  <si>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</si>
  <si>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</si>
  <si>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</si>
  <si>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</si>
  <si>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</si>
  <si>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</si>
  <si>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</si>
  <si>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</si>
  <si>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</si>
  <si>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</si>
  <si>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</si>
  <si>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</si>
  <si>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</si>
  <si>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</si>
  <si>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</si>
  <si>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</si>
  <si>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</si>
  <si>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</si>
  <si>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</si>
  <si>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</si>
  <si>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</si>
  <si>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</si>
  <si>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</si>
  <si>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</si>
  <si>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</si>
  <si>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</si>
  <si>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</si>
  <si>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</si>
  <si>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</si>
  <si>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</si>
  <si>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</si>
  <si>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</si>
  <si>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</si>
  <si>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</si>
  <si>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</si>
  <si>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</si>
  <si>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</si>
  <si>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</si>
  <si>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</si>
  <si>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</si>
  <si>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</si>
  <si>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</si>
  <si>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</si>
  <si>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</si>
  <si>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</si>
  <si>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</si>
  <si>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</si>
  <si>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</si>
  <si>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</si>
  <si>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</si>
  <si>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</si>
  <si>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</si>
  <si>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</si>
  <si>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</si>
  <si>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</si>
  <si>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</si>
  <si>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</si>
  <si>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</si>
  <si>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</si>
  <si>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</si>
  <si>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</si>
  <si>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</si>
  <si>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</si>
  <si>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</si>
  <si>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</si>
  <si>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</si>
  <si>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</si>
  <si>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</si>
  <si>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</si>
  <si>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</si>
  <si>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</si>
  <si>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</si>
  <si>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</si>
  <si>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</si>
  <si>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</si>
  <si>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</si>
  <si>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</si>
  <si>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</si>
  <si>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</si>
  <si>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</si>
  <si>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</si>
  <si>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</si>
  <si>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</si>
  <si>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</si>
  <si>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</si>
  <si>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</si>
  <si>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</si>
  <si>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</si>
  <si>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</si>
  <si>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</si>
  <si>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</si>
  <si>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</si>
  <si>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</si>
  <si>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</si>
  <si>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</si>
  <si>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</si>
  <si>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</si>
  <si>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</si>
  <si>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</si>
  <si>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</si>
  <si>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</si>
  <si>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</si>
  <si>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</si>
  <si>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</si>
  <si>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</si>
  <si>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</si>
  <si>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</si>
  <si>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</si>
  <si>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</si>
  <si>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</si>
  <si>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</si>
  <si>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</si>
  <si>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</si>
  <si>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</si>
  <si>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</si>
  <si>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</si>
  <si>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</si>
  <si>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</si>
  <si>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</si>
  <si>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</si>
  <si>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</si>
  <si>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</si>
  <si>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</si>
  <si>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</si>
  <si>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</si>
  <si>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</si>
  <si>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</si>
  <si>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</si>
  <si>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</si>
  <si>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</si>
  <si>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</si>
  <si>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</si>
  <si>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</si>
  <si>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</si>
  <si>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</si>
  <si>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</si>
  <si>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</si>
  <si>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</si>
  <si>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</si>
  <si>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</si>
  <si>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</si>
  <si>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</si>
  <si>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</si>
  <si>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</si>
  <si>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</si>
  <si>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</si>
  <si>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</si>
  <si>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</si>
  <si>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</si>
  <si>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</si>
  <si>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</si>
  <si>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</si>
  <si>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</si>
  <si>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</si>
  <si>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</si>
  <si>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</si>
  <si>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</si>
  <si>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</si>
  <si>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</si>
  <si>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</si>
  <si>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</si>
  <si>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</si>
  <si>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</si>
  <si>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</si>
  <si>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</si>
  <si>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</si>
  <si>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</si>
  <si>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</si>
  <si>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</si>
  <si>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</si>
  <si>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</si>
  <si>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</si>
  <si>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</si>
  <si>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</si>
  <si>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</si>
  <si>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</si>
  <si>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</si>
  <si>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</si>
  <si>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</si>
  <si>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</si>
  <si>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</si>
  <si>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</si>
  <si>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</si>
  <si>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</si>
  <si>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</si>
  <si>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</si>
  <si>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</si>
  <si>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</si>
  <si>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</si>
  <si>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</si>
  <si>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</si>
  <si>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</si>
  <si>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</si>
  <si>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</si>
  <si>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</si>
  <si>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</si>
  <si>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</si>
  <si>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</si>
  <si>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</si>
  <si>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</si>
  <si>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</si>
  <si>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</si>
  <si>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</si>
  <si>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</si>
  <si>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</si>
  <si>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</si>
  <si>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</si>
  <si>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</si>
  <si>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</si>
  <si>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</si>
  <si>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</si>
  <si>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</si>
  <si>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</si>
  <si>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</si>
  <si>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</si>
  <si>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</si>
  <si>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</si>
  <si>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</si>
  <si>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</si>
  <si>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</si>
  <si>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</si>
  <si>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</si>
  <si>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</si>
  <si>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</si>
  <si>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</si>
  <si>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</si>
  <si>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</si>
  <si>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</si>
  <si>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</si>
  <si>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</si>
  <si>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</si>
  <si>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</si>
  <si>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</si>
  <si>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</si>
  <si>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</si>
  <si>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</si>
  <si>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</si>
  <si>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</si>
  <si>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</si>
  <si>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</si>
  <si>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</si>
  <si>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</si>
  <si>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</si>
  <si>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</si>
  <si>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</si>
  <si>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</si>
  <si>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</si>
  <si>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</si>
  <si>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</si>
  <si>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</si>
  <si>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</si>
  <si>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</si>
  <si>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</si>
  <si>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</si>
  <si>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</si>
  <si>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</si>
  <si>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</si>
  <si>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</si>
  <si>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</si>
  <si>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</si>
  <si>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</si>
  <si>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</si>
  <si>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</si>
  <si>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</si>
  <si>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</si>
  <si>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</si>
  <si>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</si>
  <si>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</si>
  <si>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</si>
  <si>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</si>
  <si>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</si>
  <si>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</si>
  <si>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</si>
  <si>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</si>
  <si>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</si>
  <si>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</si>
  <si>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</si>
  <si>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</si>
  <si>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</si>
  <si>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</si>
  <si>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</si>
  <si>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</si>
  <si>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</si>
  <si>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</si>
  <si>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</si>
  <si>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</si>
  <si>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</si>
  <si>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</si>
  <si>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</si>
  <si>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</si>
  <si>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</si>
  <si>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</si>
  <si>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</si>
  <si>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</si>
  <si>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</si>
  <si>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</si>
  <si>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</si>
  <si>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</si>
  <si>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</si>
  <si>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</si>
  <si>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</si>
  <si>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</si>
  <si>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</si>
  <si>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</si>
  <si>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</si>
  <si>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</si>
  <si>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</si>
  <si>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</si>
  <si>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</si>
  <si>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</si>
  <si>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</si>
  <si>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</si>
  <si>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</si>
  <si>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</si>
  <si>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</si>
  <si>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</si>
  <si>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</si>
  <si>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</si>
  <si>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</si>
  <si>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</si>
  <si>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</si>
  <si>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</si>
  <si>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</si>
  <si>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</si>
  <si>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</si>
  <si>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</si>
  <si>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</si>
  <si>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</si>
  <si>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</si>
  <si>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</si>
  <si>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</si>
  <si>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</si>
  <si>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</si>
  <si>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</si>
  <si>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</si>
  <si>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</si>
  <si>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</si>
  <si>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</si>
  <si>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</si>
  <si>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</si>
  <si>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</si>
  <si>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</si>
  <si>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</si>
  <si>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</si>
  <si>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</si>
  <si>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</si>
  <si>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</si>
  <si>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</si>
  <si>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</si>
  <si>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</si>
  <si>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</si>
  <si>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</si>
  <si>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</si>
  <si>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</si>
  <si>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</si>
  <si>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</si>
  <si>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</si>
  <si>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</si>
  <si>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</si>
  <si>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</si>
  <si>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</si>
  <si>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</si>
  <si>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</si>
  <si>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</si>
  <si>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</si>
  <si>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</si>
  <si>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</si>
  <si>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</si>
  <si>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</si>
  <si>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</si>
  <si>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</si>
  <si>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</si>
  <si>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</si>
  <si>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</si>
  <si>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</si>
  <si>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</si>
  <si>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</si>
  <si>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</si>
  <si>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</si>
  <si>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</si>
  <si>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</si>
  <si>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</si>
  <si>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</si>
  <si>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</si>
  <si>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</si>
  <si>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</si>
  <si>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</si>
  <si>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</si>
  <si>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</si>
  <si>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</si>
  <si>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</si>
  <si>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</si>
  <si>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</si>
  <si>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</si>
  <si>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</si>
  <si>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</si>
  <si>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</si>
  <si>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</si>
  <si>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</si>
  <si>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</si>
  <si>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</si>
  <si>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</si>
  <si>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</si>
  <si>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</si>
  <si>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</si>
  <si>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</si>
  <si>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</si>
  <si>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</si>
  <si>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</si>
  <si>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</si>
  <si>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</si>
  <si>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</si>
  <si>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</si>
  <si>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</si>
  <si>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</si>
  <si>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</si>
  <si>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</si>
  <si>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</si>
  <si>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</si>
  <si>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</si>
  <si>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</si>
  <si>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</si>
  <si>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</si>
  <si>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</si>
  <si>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</si>
  <si>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</si>
  <si>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</si>
  <si>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</si>
  <si>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</si>
  <si>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</si>
  <si>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</si>
  <si>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</si>
  <si>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</si>
  <si>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</si>
  <si>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</si>
  <si>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</si>
  <si>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</si>
  <si>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</si>
  <si>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</si>
  <si>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</si>
  <si>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</si>
  <si>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</si>
  <si>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</si>
  <si>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</si>
  <si>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</si>
  <si>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</si>
  <si>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</si>
  <si>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</si>
  <si>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</si>
  <si>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</si>
  <si>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</si>
  <si>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</si>
  <si>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</si>
  <si>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</si>
  <si>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</si>
  <si>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</si>
  <si>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</si>
  <si>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</si>
  <si>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</si>
  <si>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</si>
  <si>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</si>
  <si>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</si>
  <si>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</si>
  <si>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</si>
  <si>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</si>
  <si>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</si>
  <si>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</si>
  <si>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</si>
  <si>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</si>
  <si>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</si>
  <si>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</si>
  <si>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</si>
  <si>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</si>
  <si>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</si>
  <si>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</si>
  <si>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</si>
  <si>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</si>
  <si>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</si>
  <si>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</si>
  <si>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</si>
  <si>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</si>
  <si>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</si>
  <si>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</si>
  <si>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</si>
  <si>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</si>
  <si>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</si>
  <si>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</si>
  <si>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</si>
  <si>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</si>
  <si>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</si>
  <si>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</si>
  <si>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</si>
  <si>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</si>
  <si>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</si>
  <si>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</si>
  <si>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</si>
  <si>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</si>
  <si>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</si>
  <si>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</si>
  <si>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</si>
  <si>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</si>
  <si>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</si>
  <si>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</si>
  <si>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</si>
  <si>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</si>
  <si>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</si>
  <si>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</si>
  <si>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</si>
  <si>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</si>
  <si>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</si>
  <si>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</si>
  <si>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</si>
  <si>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</si>
  <si>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</si>
  <si>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</si>
  <si>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</si>
  <si>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</si>
  <si>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</si>
  <si>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</si>
  <si>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</si>
  <si>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</si>
  <si>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</si>
  <si>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</si>
  <si>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</si>
  <si>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</si>
  <si>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</si>
  <si>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</si>
  <si>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</si>
  <si>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</si>
  <si>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</si>
  <si>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</si>
  <si>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</si>
  <si>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</si>
  <si>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</si>
  <si>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</si>
  <si>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</si>
  <si>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</si>
  <si>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</si>
  <si>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</si>
  <si>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</si>
  <si>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</si>
  <si>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</si>
  <si>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</si>
  <si>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</si>
  <si>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</si>
  <si>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</si>
  <si>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</si>
  <si>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</si>
  <si>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</si>
  <si>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</si>
  <si>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</si>
  <si>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</si>
  <si>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</si>
  <si>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</si>
  <si>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</si>
  <si>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</si>
  <si>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</si>
  <si>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</si>
  <si>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</si>
  <si>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</si>
  <si>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</si>
  <si>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</si>
  <si>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</si>
  <si>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</si>
  <si>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</si>
  <si>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</si>
  <si>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</si>
  <si>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</si>
  <si>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</si>
  <si>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</si>
  <si>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</si>
  <si>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</si>
  <si>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</si>
  <si>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</si>
  <si>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</si>
  <si>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</si>
  <si>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</si>
  <si>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</si>
  <si>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</si>
  <si>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</si>
  <si>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</si>
  <si>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</si>
  <si>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</si>
  <si>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</si>
  <si>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</si>
  <si>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</si>
  <si>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</si>
  <si>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</si>
  <si>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</si>
  <si>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</si>
  <si>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</si>
  <si>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</si>
  <si>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</si>
  <si>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</si>
  <si>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</si>
  <si>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</si>
  <si>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</si>
  <si>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</si>
  <si>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</si>
  <si>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</si>
  <si>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</si>
  <si>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</si>
  <si>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</si>
  <si>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</si>
  <si>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</si>
  <si>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</si>
  <si>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</si>
  <si>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</si>
  <si>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</si>
  <si>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</si>
  <si>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</si>
  <si>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</si>
  <si>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</si>
  <si>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</si>
  <si>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</si>
  <si>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</si>
  <si>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</si>
  <si>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</si>
  <si>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</si>
  <si>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</si>
  <si>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</si>
  <si>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</si>
  <si>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</si>
  <si>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</si>
  <si>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</si>
  <si>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</si>
  <si>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</si>
  <si>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</si>
  <si>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</si>
  <si>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</si>
  <si>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</si>
  <si>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</si>
  <si>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</si>
  <si>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</si>
  <si>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</si>
  <si>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</si>
  <si>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</si>
  <si>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</si>
  <si>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</si>
  <si>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</si>
  <si>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</si>
  <si>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</si>
  <si>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</si>
  <si>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</si>
  <si>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</si>
  <si>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</si>
  <si>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</si>
  <si>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</si>
  <si>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</si>
  <si>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</si>
  <si>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</si>
  <si>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</si>
  <si>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</si>
  <si>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</si>
  <si>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</si>
  <si>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</si>
  <si>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</si>
  <si>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</si>
  <si>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</si>
  <si>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</si>
  <si>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</si>
  <si>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</si>
  <si>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</si>
  <si>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</si>
  <si>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</si>
  <si>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</si>
  <si>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</si>
  <si>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</si>
  <si>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</si>
  <si>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</si>
  <si>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</si>
  <si>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</si>
  <si>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</si>
  <si>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</si>
  <si>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</si>
  <si>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</si>
  <si>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</si>
  <si>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</si>
  <si>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</si>
  <si>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</si>
  <si>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</si>
  <si>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</si>
  <si>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</si>
  <si>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</si>
  <si>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</si>
  <si>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</si>
  <si>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</si>
  <si>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</si>
  <si>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</si>
  <si>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</si>
  <si>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</si>
  <si>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</si>
  <si>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</si>
  <si>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</si>
  <si>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</si>
  <si>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</si>
  <si>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</si>
  <si>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</si>
  <si>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</si>
  <si>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</si>
  <si>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</si>
  <si>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</si>
  <si>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</si>
  <si>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</si>
  <si>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</si>
  <si>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</si>
  <si>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</si>
  <si>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</si>
  <si>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</si>
  <si>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</si>
  <si>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</si>
  <si>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</si>
  <si>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</si>
  <si>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</si>
  <si>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</si>
  <si>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</si>
  <si>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</si>
  <si>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</si>
  <si>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</si>
  <si>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</si>
  <si>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</si>
  <si>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</si>
  <si>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</si>
  <si>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</si>
  <si>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</si>
  <si>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</si>
  <si>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</si>
  <si>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</si>
  <si>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</si>
  <si>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</si>
  <si>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</si>
  <si>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</si>
  <si>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</si>
  <si>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</si>
  <si>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</si>
  <si>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</si>
  <si>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</si>
  <si>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</si>
  <si>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</si>
  <si>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</si>
  <si>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</si>
  <si>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</si>
  <si>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</si>
  <si>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</si>
  <si>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</si>
  <si>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</si>
  <si>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</si>
  <si>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</si>
  <si>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</si>
  <si>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</si>
  <si>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</si>
  <si>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</si>
  <si>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</si>
  <si>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</si>
  <si>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</si>
  <si>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</si>
  <si>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</si>
  <si>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</si>
  <si>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</si>
  <si>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</si>
  <si>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</si>
  <si>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</si>
  <si>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</si>
  <si>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</si>
  <si>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</si>
  <si>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</si>
  <si>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</si>
  <si>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</si>
  <si>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</si>
  <si>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</si>
  <si>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</si>
  <si>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</si>
  <si>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</si>
  <si>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</si>
  <si>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</si>
  <si>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</si>
  <si>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</si>
  <si>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</si>
  <si>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</si>
  <si>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</si>
  <si>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</si>
  <si>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</si>
  <si>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</si>
  <si>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</si>
  <si>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</si>
  <si>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</si>
  <si>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</si>
  <si>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</si>
  <si>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</si>
  <si>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</si>
  <si>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</si>
  <si>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</si>
  <si>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</si>
  <si>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</si>
  <si>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</si>
  <si>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</si>
  <si>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</si>
  <si>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</si>
  <si>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</si>
  <si>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</si>
  <si>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</si>
  <si>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</si>
  <si>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</si>
  <si>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</si>
  <si>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</si>
  <si>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</si>
  <si>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</si>
  <si>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</si>
  <si>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</si>
  <si>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</si>
  <si>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</si>
  <si>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</si>
  <si>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</si>
  <si>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</si>
  <si>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</si>
  <si>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</si>
  <si>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</si>
  <si>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</si>
  <si>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</si>
  <si>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</si>
  <si>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</si>
  <si>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</si>
  <si>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</si>
  <si>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</si>
  <si>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</si>
  <si>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</si>
  <si>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</si>
  <si>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</si>
  <si>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</si>
  <si>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</si>
  <si>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</si>
  <si>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</si>
  <si>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</si>
  <si>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</si>
  <si>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</si>
  <si>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</si>
  <si>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</si>
  <si>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</si>
  <si>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</si>
  <si>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</si>
  <si>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</si>
  <si>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</si>
  <si>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</si>
  <si>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</si>
  <si>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</si>
  <si>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</si>
  <si>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</si>
  <si>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</si>
  <si>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</si>
  <si>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</si>
  <si>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</si>
  <si>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</si>
  <si>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</si>
  <si>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</si>
  <si>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</si>
  <si>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</si>
  <si>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</si>
  <si>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</si>
  <si>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</si>
  <si>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</si>
  <si>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</si>
  <si>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</si>
  <si>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</si>
  <si>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</si>
  <si>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</si>
  <si>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</si>
  <si>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</si>
  <si>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</si>
  <si>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</si>
  <si>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</si>
  <si>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</si>
  <si>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</si>
  <si>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</si>
  <si>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</si>
  <si>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</si>
  <si>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</si>
  <si>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</si>
  <si>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</si>
  <si>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</si>
  <si>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</si>
  <si>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</si>
  <si>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</si>
  <si>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</si>
  <si>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</si>
  <si>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</si>
  <si>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</si>
  <si>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</si>
  <si>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</si>
  <si>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</si>
  <si>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</si>
  <si>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</si>
  <si>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</si>
  <si>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</si>
  <si>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</si>
  <si>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</si>
  <si>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</si>
  <si>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</si>
  <si>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</si>
  <si>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</si>
  <si>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</si>
  <si>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</si>
  <si>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</si>
  <si>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</si>
  <si>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</si>
  <si>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</si>
  <si>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</si>
  <si>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</si>
  <si>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</si>
  <si>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</si>
  <si>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</si>
  <si>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</si>
  <si>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</si>
  <si>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</si>
  <si>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</si>
  <si>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</si>
  <si>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</si>
  <si>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</si>
  <si>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</si>
  <si>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</si>
  <si>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</si>
  <si>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</si>
  <si>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</si>
  <si>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</si>
  <si>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</si>
  <si>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</si>
  <si>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</si>
  <si>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</si>
  <si>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</si>
  <si>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</si>
  <si>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</si>
  <si>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</si>
  <si>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</si>
  <si>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</si>
  <si>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</si>
  <si>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</si>
  <si>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</si>
  <si>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</si>
  <si>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</si>
  <si>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</si>
  <si>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</si>
  <si>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</si>
  <si>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</si>
  <si>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</si>
  <si>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</si>
  <si>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</si>
  <si>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</si>
  <si>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</si>
  <si>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</si>
  <si>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</si>
  <si>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</si>
  <si>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</si>
  <si>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</si>
  <si>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</si>
  <si>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</si>
  <si>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</si>
  <si>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</si>
  <si>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</si>
  <si>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</si>
  <si>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</si>
  <si>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</si>
  <si>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</si>
  <si>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</si>
  <si>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</si>
  <si>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</si>
  <si>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</si>
  <si>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</si>
  <si>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</si>
  <si>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</si>
  <si>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</si>
  <si>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</si>
  <si>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</si>
  <si>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</si>
  <si>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</si>
  <si>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</si>
  <si>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</si>
  <si>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</si>
  <si>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</si>
  <si>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</si>
  <si>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</si>
  <si>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</si>
  <si>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</si>
  <si>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</si>
  <si>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</si>
  <si>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</si>
  <si>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</si>
  <si>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</si>
  <si>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</si>
  <si>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</si>
  <si>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</si>
  <si>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</si>
  <si>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</si>
  <si>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</si>
  <si>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</si>
  <si>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</si>
  <si>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</si>
  <si>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</si>
  <si>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</si>
  <si>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</si>
  <si>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</si>
  <si>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</si>
  <si>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</si>
  <si>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</si>
  <si>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</si>
  <si>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</si>
  <si>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</si>
  <si>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</si>
  <si>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</si>
  <si>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</si>
  <si>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</si>
  <si>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</si>
  <si>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</si>
  <si>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</si>
  <si>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</si>
  <si>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</si>
  <si>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</si>
  <si>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</si>
  <si>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</si>
  <si>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</si>
  <si>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</si>
  <si>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</si>
  <si>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</si>
  <si>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</si>
  <si>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</si>
  <si>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</si>
  <si>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</si>
  <si>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</si>
  <si>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</si>
  <si>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</si>
  <si>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</si>
  <si>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</si>
  <si>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</si>
  <si>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</si>
  <si>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</si>
  <si>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</si>
  <si>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</si>
  <si>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</si>
  <si>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</si>
  <si>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</si>
  <si>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</si>
  <si>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</si>
  <si>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</si>
  <si>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</si>
  <si>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</si>
  <si>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</si>
  <si>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</si>
  <si>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</si>
  <si>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</si>
  <si>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</si>
  <si>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</si>
  <si>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</si>
  <si>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</si>
  <si>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</si>
  <si>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</si>
  <si>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</si>
  <si>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</si>
  <si>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</si>
  <si>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</si>
  <si>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</si>
  <si>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</si>
  <si>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</si>
  <si>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</si>
  <si>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</si>
  <si>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</si>
  <si>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</si>
  <si>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</si>
  <si>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</si>
  <si>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</si>
  <si>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</si>
  <si>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</si>
  <si>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</si>
  <si>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</si>
  <si>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</si>
  <si>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</si>
  <si>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</si>
  <si>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</si>
  <si>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</si>
  <si>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</si>
  <si>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</si>
  <si>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</si>
  <si>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</si>
  <si>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</si>
  <si>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</si>
  <si>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</si>
  <si>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</si>
  <si>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</si>
  <si>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</si>
  <si>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</si>
  <si>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</si>
  <si>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</si>
  <si>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</si>
  <si>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</si>
  <si>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</si>
  <si>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</si>
  <si>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</si>
  <si>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</si>
  <si>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</si>
  <si>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</si>
  <si>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</si>
  <si>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</si>
  <si>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</si>
  <si>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</si>
  <si>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</si>
  <si>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</si>
  <si>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</si>
  <si>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</si>
  <si>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</si>
  <si>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</si>
  <si>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</si>
  <si>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</si>
  <si>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</si>
  <si>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</si>
  <si>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</si>
  <si>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</si>
  <si>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</si>
  <si>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</si>
  <si>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</si>
  <si>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</si>
  <si>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</si>
  <si>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</si>
  <si>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</si>
  <si>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</si>
  <si>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</si>
  <si>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</si>
  <si>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</si>
  <si>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</si>
  <si>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</si>
  <si>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</si>
  <si>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</si>
  <si>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</si>
  <si>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</si>
  <si>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</si>
  <si>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</si>
  <si>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</si>
  <si>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</si>
  <si>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</si>
  <si>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</si>
  <si>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</si>
  <si>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</si>
  <si>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</si>
  <si>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</si>
  <si>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</si>
  <si>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</si>
  <si>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</si>
  <si>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</si>
  <si>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</si>
  <si>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</si>
  <si>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</si>
  <si>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</si>
  <si>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</si>
  <si>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</si>
  <si>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</si>
  <si>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</si>
  <si>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</si>
  <si>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</si>
  <si>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</si>
  <si>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</si>
  <si>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</si>
  <si>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</si>
  <si>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</si>
  <si>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</si>
  <si>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</si>
  <si>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</si>
  <si>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</si>
  <si>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</si>
  <si>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</si>
  <si>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</si>
  <si>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</si>
  <si>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</si>
  <si>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</si>
  <si>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</si>
  <si>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</si>
  <si>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</si>
  <si>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</si>
  <si>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</si>
  <si>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</si>
  <si>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</si>
  <si>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</si>
  <si>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</si>
  <si>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</si>
  <si>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</si>
  <si>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</si>
  <si>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</si>
  <si>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</si>
  <si>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</si>
  <si>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</si>
  <si>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</si>
  <si>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</si>
  <si>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</si>
  <si>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</si>
  <si>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</si>
  <si>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</si>
  <si>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</si>
  <si>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</si>
  <si>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</si>
  <si>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</si>
  <si>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</si>
  <si>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</si>
  <si>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</si>
  <si>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</si>
  <si>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</si>
  <si>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</si>
  <si>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</si>
  <si>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</si>
  <si>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</si>
  <si>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</si>
  <si>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</si>
  <si>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</si>
  <si>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</si>
  <si>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</si>
  <si>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</si>
  <si>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</si>
  <si>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</si>
  <si>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</si>
  <si>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</si>
  <si>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</si>
  <si>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</si>
  <si>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</si>
  <si>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</si>
  <si>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</si>
  <si>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</si>
  <si>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</si>
  <si>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</si>
  <si>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</si>
  <si>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</si>
  <si>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</si>
  <si>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</si>
  <si>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</si>
  <si>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</si>
  <si>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</si>
  <si>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</si>
  <si>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</si>
  <si>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</si>
  <si>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</si>
  <si>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</si>
  <si>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</si>
  <si>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</si>
  <si>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</si>
  <si>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</si>
  <si>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</si>
  <si>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</si>
  <si>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</si>
  <si>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</si>
  <si>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</si>
  <si>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</si>
  <si>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</si>
  <si>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</si>
  <si>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</si>
  <si>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</si>
  <si>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</si>
  <si>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</si>
  <si>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</si>
  <si>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</si>
  <si>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</si>
  <si>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</si>
  <si>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</si>
  <si>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</si>
  <si>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</si>
  <si>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</si>
  <si>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</si>
  <si>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</si>
  <si>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</si>
  <si>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</si>
  <si>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</si>
  <si>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</si>
  <si>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</si>
  <si>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</si>
  <si>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</si>
  <si>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</si>
  <si>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</si>
  <si>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</si>
  <si>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</si>
  <si>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</si>
  <si>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</si>
  <si>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</si>
  <si>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</si>
  <si>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</si>
  <si>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</si>
  <si>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</si>
  <si>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</si>
  <si>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</si>
  <si>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</si>
  <si>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</si>
  <si>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</si>
  <si>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</si>
  <si>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</si>
  <si>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</si>
  <si>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</si>
  <si>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</si>
  <si>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</si>
  <si>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</si>
  <si>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</si>
  <si>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</si>
  <si>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</si>
  <si>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</si>
  <si>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</si>
  <si>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</si>
  <si>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</si>
  <si>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</si>
  <si>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</si>
  <si>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</si>
  <si>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</si>
  <si>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</si>
  <si>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</si>
  <si>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</si>
  <si>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</si>
  <si>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</si>
  <si>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</si>
  <si>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</si>
  <si>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</si>
  <si>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</si>
  <si>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</si>
  <si>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</si>
  <si>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</si>
  <si>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</si>
  <si>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</si>
  <si>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</si>
  <si>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</si>
  <si>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</si>
  <si>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</si>
  <si>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</si>
  <si>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</si>
  <si>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</si>
  <si>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</si>
  <si>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</si>
  <si>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</si>
  <si>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</si>
  <si>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</si>
  <si>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</si>
  <si>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</si>
  <si>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</si>
  <si>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</si>
  <si>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</si>
  <si>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</si>
  <si>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</si>
  <si>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</si>
  <si>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</si>
  <si>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</si>
  <si>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</si>
  <si>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</si>
  <si>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</si>
  <si>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</si>
  <si>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</si>
  <si>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</si>
  <si>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</si>
  <si>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</si>
  <si>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</si>
  <si>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</si>
  <si>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</si>
  <si>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</si>
  <si>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</si>
  <si>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</si>
  <si>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</si>
  <si>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</si>
  <si>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</si>
  <si>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</si>
  <si>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</si>
  <si>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</si>
  <si>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</si>
  <si>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</si>
  <si>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</si>
  <si>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</si>
  <si>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</si>
  <si>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</si>
  <si>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</si>
  <si>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</si>
  <si>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</si>
  <si>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</si>
  <si>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</si>
  <si>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</si>
  <si>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</si>
  <si>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</si>
  <si>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</si>
  <si>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</si>
  <si>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</si>
  <si>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</si>
  <si>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</si>
  <si>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</si>
  <si>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</si>
  <si>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</si>
  <si>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</si>
  <si>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</si>
  <si>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</si>
  <si>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</si>
  <si>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</si>
  <si>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</si>
  <si>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</si>
  <si>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</si>
  <si>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</si>
  <si>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</si>
  <si>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</si>
  <si>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</si>
  <si>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</si>
  <si>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</si>
  <si>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</si>
  <si>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</si>
  <si>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</si>
  <si>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</si>
  <si>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</si>
  <si>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</si>
  <si>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</si>
  <si>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</si>
  <si>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</si>
  <si>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</si>
  <si>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</si>
  <si>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</si>
  <si>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</si>
  <si>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</si>
  <si>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</si>
  <si>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</si>
  <si>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</si>
  <si>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</si>
  <si>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</si>
  <si>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</si>
  <si>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</si>
  <si>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</si>
  <si>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</si>
  <si>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</si>
  <si>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</si>
  <si>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</si>
  <si>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</si>
  <si>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</si>
  <si>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</si>
  <si>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</si>
  <si>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</si>
  <si>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</si>
  <si>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</si>
  <si>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</si>
  <si>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</si>
  <si>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</si>
  <si>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</si>
  <si>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</si>
  <si>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</si>
  <si>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</si>
  <si>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</si>
  <si>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</si>
  <si>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</si>
  <si>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</si>
  <si>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</si>
  <si>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</si>
  <si>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</si>
  <si>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</si>
  <si>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</si>
  <si>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</si>
  <si>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</si>
  <si>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</si>
  <si>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</si>
  <si>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</si>
  <si>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</si>
  <si>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</si>
  <si>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</si>
  <si>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</si>
  <si>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</si>
  <si>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</si>
  <si>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</si>
  <si>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</si>
  <si>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</si>
  <si>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</si>
  <si>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</si>
  <si>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</si>
  <si>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</si>
  <si>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</si>
  <si>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</si>
  <si>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</si>
  <si>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</si>
  <si>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</si>
  <si>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</si>
  <si>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</si>
  <si>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</si>
  <si>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</si>
  <si>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</si>
  <si>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</si>
  <si>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</si>
  <si>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</si>
  <si>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</si>
  <si>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</si>
  <si>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</si>
  <si>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</si>
  <si>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</si>
  <si>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</si>
  <si>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</si>
  <si>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</si>
  <si>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</si>
  <si>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</si>
  <si>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</si>
  <si>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</si>
  <si>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</si>
  <si>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</si>
  <si>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</si>
  <si>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</si>
  <si>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</si>
  <si>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</si>
  <si>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</si>
  <si>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</si>
  <si>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</si>
  <si>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</si>
  <si>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</si>
  <si>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</si>
  <si>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</si>
  <si>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</si>
  <si>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</si>
  <si>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</si>
  <si>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</si>
  <si>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</si>
  <si>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</si>
  <si>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</si>
  <si>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</si>
  <si>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</si>
  <si>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</si>
  <si>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</si>
  <si>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</si>
  <si>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</si>
  <si>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</si>
  <si>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</si>
  <si>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</si>
  <si>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</si>
  <si>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</si>
  <si>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</si>
  <si>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</si>
  <si>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</si>
  <si>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</si>
  <si>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</si>
  <si>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</si>
  <si>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</si>
  <si>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</si>
  <si>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</si>
  <si>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</si>
  <si>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</si>
  <si>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</si>
  <si>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</si>
  <si>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</si>
  <si>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</si>
  <si>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</si>
  <si>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</si>
  <si>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</si>
  <si>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</si>
  <si>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</si>
  <si>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</si>
  <si>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</si>
  <si>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</si>
  <si>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</si>
  <si>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</si>
  <si>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</si>
  <si>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</si>
  <si>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</si>
  <si>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</si>
  <si>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</si>
  <si>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</si>
  <si>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</si>
  <si>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</si>
  <si>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</si>
  <si>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</si>
  <si>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</si>
  <si>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</si>
  <si>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</si>
  <si>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</si>
  <si>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</si>
  <si>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</si>
  <si>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</si>
  <si>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</si>
  <si>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</si>
  <si>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</si>
  <si>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</si>
  <si>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</si>
  <si>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</si>
  <si>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</si>
  <si>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</si>
  <si>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</si>
  <si>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</si>
  <si>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</si>
  <si>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</si>
  <si>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</si>
  <si>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</si>
  <si>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</si>
  <si>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</si>
  <si>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</si>
  <si>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</si>
  <si>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</si>
  <si>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</si>
  <si>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</si>
  <si>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</si>
  <si>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</si>
  <si>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</si>
  <si>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</si>
  <si>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</si>
  <si>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</si>
  <si>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</si>
  <si>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</si>
  <si>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</si>
  <si>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</si>
  <si>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</si>
  <si>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</si>
  <si>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</si>
  <si>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</si>
  <si>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</si>
  <si>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</si>
  <si>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</si>
  <si>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</si>
  <si>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</si>
  <si>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</si>
  <si>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</si>
  <si>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</si>
  <si>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</si>
  <si>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</si>
  <si>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</si>
  <si>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</si>
  <si>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</si>
  <si>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</si>
  <si>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</si>
  <si>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</si>
  <si>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</si>
  <si>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</si>
  <si>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</si>
  <si>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</si>
  <si>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</si>
  <si>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</si>
  <si>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</si>
  <si>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</si>
  <si>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</si>
  <si>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</si>
  <si>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</si>
  <si>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</si>
  <si>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</si>
  <si>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</si>
  <si>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</si>
  <si>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</si>
  <si>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</si>
  <si>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</si>
  <si>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</si>
  <si>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</si>
  <si>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</si>
  <si>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</si>
  <si>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</si>
  <si>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</si>
  <si>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</si>
  <si>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</si>
  <si>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</si>
  <si>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</si>
  <si>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</si>
  <si>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</si>
  <si>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</si>
  <si>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</si>
  <si>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</si>
  <si>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</si>
  <si>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</si>
  <si>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</si>
  <si>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</si>
  <si>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</si>
  <si>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</si>
  <si>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</si>
  <si>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</si>
  <si>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</si>
  <si>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</si>
  <si>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</si>
  <si>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</si>
  <si>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</si>
  <si>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</si>
  <si>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</si>
  <si>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</si>
  <si>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</si>
  <si>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</si>
  <si>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</si>
  <si>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</si>
  <si>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</si>
  <si>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</si>
  <si>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</si>
  <si>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</si>
  <si>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</si>
  <si>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</si>
  <si>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</si>
  <si>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</si>
  <si>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</si>
  <si>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</si>
  <si>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</si>
  <si>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</si>
  <si>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</si>
  <si>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</si>
  <si>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</si>
  <si>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</si>
  <si>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</si>
  <si>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</si>
  <si>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</si>
  <si>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</si>
  <si>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</si>
  <si>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</si>
  <si>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</si>
  <si>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</si>
  <si>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</si>
  <si>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</si>
  <si>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</si>
  <si>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</si>
  <si>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</si>
  <si>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</si>
  <si>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</si>
  <si>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</si>
  <si>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</si>
  <si>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</si>
  <si>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</si>
  <si>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</si>
  <si>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</si>
  <si>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</si>
  <si>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</si>
  <si>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</si>
  <si>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</si>
  <si>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</si>
  <si>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</si>
  <si>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</si>
  <si>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</si>
  <si>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</si>
  <si>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</si>
  <si>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</si>
  <si>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</si>
  <si>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</si>
  <si>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</si>
  <si>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</si>
  <si>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</si>
  <si>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</si>
  <si>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</si>
  <si>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</si>
  <si>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</si>
  <si>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</si>
  <si>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</si>
  <si>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</si>
  <si>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</si>
  <si>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</si>
  <si>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</si>
  <si>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</si>
  <si>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</si>
  <si>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</si>
  <si>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</si>
  <si>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</si>
  <si>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</si>
  <si>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</si>
  <si>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</si>
  <si>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</si>
  <si>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</si>
  <si>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</si>
  <si>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</si>
  <si>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</si>
  <si>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</si>
  <si>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</si>
  <si>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</si>
  <si>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</si>
  <si>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</si>
  <si>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</si>
  <si>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</si>
  <si>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</si>
  <si>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</si>
  <si>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</si>
  <si>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</si>
  <si>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</si>
  <si>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</si>
  <si>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</si>
  <si>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</si>
  <si>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</si>
  <si>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</si>
  <si>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</si>
  <si>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</si>
  <si>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</si>
  <si>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</si>
  <si>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</si>
  <si>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</si>
  <si>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</si>
  <si>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</si>
  <si>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</si>
  <si>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</si>
  <si>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</si>
  <si>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</si>
  <si>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</si>
  <si>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</si>
  <si>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</si>
  <si>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</si>
  <si>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</si>
  <si>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</si>
  <si>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</si>
  <si>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</si>
  <si>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</si>
  <si>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</si>
  <si>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</si>
  <si>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</si>
  <si>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</si>
  <si>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</si>
  <si>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</si>
  <si>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</si>
  <si>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</si>
  <si>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</si>
  <si>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</si>
  <si>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</si>
  <si>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</si>
  <si>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</si>
  <si>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</si>
  <si>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</si>
  <si>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</si>
  <si>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</si>
  <si>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</si>
  <si>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</si>
  <si>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</si>
  <si>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</si>
  <si>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</si>
  <si>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</si>
  <si>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</si>
  <si>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</si>
  <si>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</si>
  <si>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</si>
  <si>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</si>
  <si>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</si>
  <si>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</si>
  <si>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</si>
  <si>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</si>
  <si>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</si>
  <si>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</si>
  <si>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</si>
  <si>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</si>
  <si>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</si>
  <si>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</si>
  <si>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</si>
  <si>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</si>
  <si>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</si>
  <si>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</si>
  <si>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</si>
  <si>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</si>
  <si>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</si>
  <si>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</si>
  <si>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</si>
  <si>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</si>
  <si>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</si>
  <si>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</si>
  <si>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</si>
  <si>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</si>
  <si>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</si>
  <si>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</si>
  <si>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</si>
  <si>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</si>
  <si>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</si>
  <si>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</si>
  <si>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</si>
  <si>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</si>
  <si>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</si>
  <si>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</si>
  <si>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</si>
  <si>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</si>
  <si>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</si>
  <si>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</si>
  <si>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</si>
  <si>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</si>
  <si>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</si>
  <si>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</si>
  <si>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</si>
  <si>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</si>
  <si>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</si>
  <si>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</si>
  <si>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</si>
  <si>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</si>
  <si>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</si>
  <si>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</si>
  <si>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</si>
  <si>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</si>
  <si>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</si>
  <si>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</si>
  <si>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</si>
  <si>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</si>
  <si>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</si>
  <si>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</si>
  <si>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</si>
  <si>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</si>
  <si>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</si>
  <si>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</si>
  <si>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</si>
  <si>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</si>
  <si>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</si>
  <si>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</si>
  <si>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</si>
  <si>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</si>
  <si>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</si>
  <si>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</si>
  <si>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</si>
  <si>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</si>
  <si>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</si>
  <si>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</si>
  <si>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</si>
  <si>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</si>
  <si>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</si>
  <si>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</si>
  <si>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</si>
  <si>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</si>
  <si>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</si>
  <si>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</si>
  <si>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</si>
  <si>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</si>
  <si>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</si>
  <si>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</si>
  <si>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</si>
  <si>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</si>
  <si>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</si>
  <si>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</si>
  <si>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</si>
  <si>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</si>
  <si>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</si>
  <si>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</si>
  <si>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</si>
  <si>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</si>
  <si>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</si>
  <si>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</si>
  <si>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</si>
  <si>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</si>
  <si>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</si>
  <si>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</si>
  <si>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</si>
  <si>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</si>
  <si>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</si>
  <si>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</si>
  <si>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</si>
  <si>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</si>
  <si>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</si>
  <si>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</si>
  <si>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</si>
  <si>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</si>
  <si>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</si>
  <si>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</si>
  <si>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</si>
  <si>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</si>
  <si>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</si>
  <si>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</si>
  <si>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</si>
  <si>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</si>
  <si>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</si>
  <si>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</si>
  <si>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</si>
  <si>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</si>
  <si>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</si>
  <si>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</si>
  <si>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</si>
  <si>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</si>
  <si>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</si>
  <si>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</si>
  <si>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</si>
  <si>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</si>
  <si>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</si>
  <si>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</si>
  <si>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</si>
  <si>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</si>
  <si>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</si>
  <si>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</si>
  <si>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</si>
  <si>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</si>
  <si>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</si>
  <si>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</si>
  <si>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</si>
  <si>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</si>
  <si>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</si>
  <si>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</si>
  <si>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</si>
  <si>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</si>
  <si>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</si>
  <si>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</si>
  <si>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</si>
  <si>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</si>
  <si>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</si>
  <si>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</si>
  <si>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</si>
  <si>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</si>
  <si>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</si>
  <si>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</si>
  <si>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</si>
  <si>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</si>
  <si>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</si>
  <si>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</si>
  <si>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</si>
  <si>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</si>
  <si>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</si>
  <si>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</si>
  <si>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</si>
  <si>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</si>
  <si>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</si>
  <si>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</si>
  <si>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</si>
  <si>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</si>
  <si>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</si>
  <si>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</si>
  <si>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</si>
  <si>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</si>
  <si>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</si>
  <si>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</si>
  <si>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</si>
  <si>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</si>
  <si>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</si>
  <si>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</si>
  <si>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</si>
  <si>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</si>
  <si>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</si>
  <si>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</si>
  <si>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</si>
  <si>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</si>
  <si>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</si>
  <si>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</si>
  <si>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</si>
  <si>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</si>
  <si>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</si>
  <si>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</si>
  <si>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</si>
  <si>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</si>
  <si>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</si>
  <si>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</si>
  <si>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</si>
  <si>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</si>
  <si>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</si>
  <si>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</si>
  <si>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</si>
  <si>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</si>
  <si>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</si>
  <si>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</si>
  <si>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</si>
  <si>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</si>
  <si>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</si>
  <si>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</si>
  <si>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</si>
  <si>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</si>
  <si>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</si>
  <si>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</si>
  <si>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</si>
  <si>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</si>
  <si>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</si>
  <si>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</si>
  <si>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</si>
  <si>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</si>
  <si>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</si>
  <si>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</si>
  <si>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</si>
  <si>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</si>
  <si>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</si>
  <si>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</si>
  <si>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</si>
  <si>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</si>
  <si>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</si>
  <si>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</si>
  <si>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</si>
  <si>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</si>
  <si>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</si>
  <si>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</si>
  <si>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</si>
  <si>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</si>
  <si>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</si>
  <si>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</si>
  <si>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</si>
  <si>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</si>
  <si>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</si>
  <si>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</si>
  <si>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</si>
  <si>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</si>
  <si>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</si>
  <si>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</si>
  <si>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</si>
  <si>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</si>
  <si>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</si>
  <si>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</si>
  <si>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</si>
  <si>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</si>
  <si>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</si>
  <si>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</si>
  <si>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</si>
  <si>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</si>
  <si>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</si>
  <si>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</si>
  <si>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</si>
  <si>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</si>
  <si>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</si>
  <si>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</si>
  <si>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</si>
  <si>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</si>
  <si>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</si>
  <si>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</si>
  <si>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</si>
  <si>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</si>
  <si>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</si>
  <si>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</si>
  <si>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</si>
  <si>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</si>
  <si>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</si>
  <si>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</si>
  <si>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</si>
  <si>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</si>
  <si>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</si>
  <si>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</si>
  <si>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</si>
  <si>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</si>
  <si>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</si>
  <si>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</si>
  <si>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</si>
  <si>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</si>
  <si>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</si>
  <si>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</si>
  <si>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</si>
  <si>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</si>
  <si>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</si>
  <si>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</si>
  <si>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</si>
  <si>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</si>
  <si>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</si>
  <si>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</si>
  <si>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</si>
  <si>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</si>
  <si>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</si>
  <si>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</si>
  <si>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</si>
  <si>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</si>
  <si>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</si>
  <si>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</si>
  <si>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</si>
  <si>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</si>
  <si>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</si>
  <si>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</si>
  <si>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</si>
  <si>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</si>
  <si>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</si>
  <si>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</si>
  <si>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</si>
  <si>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</si>
  <si>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</si>
  <si>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</si>
  <si>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</si>
  <si>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</si>
  <si>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</si>
  <si>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</si>
  <si>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</si>
  <si>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</si>
  <si>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</si>
  <si>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</si>
  <si>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</si>
  <si>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</si>
  <si>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</si>
  <si>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</si>
  <si>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</si>
  <si>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</si>
  <si>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</si>
  <si>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</si>
  <si>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</si>
  <si>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</si>
  <si>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</si>
  <si>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</si>
  <si>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</si>
  <si>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</si>
  <si>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</si>
  <si>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</si>
  <si>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</si>
  <si>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</si>
  <si>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</si>
  <si>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</si>
  <si>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</si>
  <si>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</si>
  <si>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</si>
  <si>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</si>
  <si>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</si>
  <si>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</si>
  <si>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</si>
  <si>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</si>
  <si>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</si>
  <si>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</si>
  <si>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</si>
  <si>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</si>
  <si>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</si>
  <si>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</si>
  <si>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</si>
  <si>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</si>
  <si>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</si>
  <si>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</si>
  <si>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</si>
  <si>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</si>
  <si>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</si>
  <si>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</si>
  <si>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</si>
  <si>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</si>
  <si>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</si>
  <si>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</si>
  <si>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</si>
  <si>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</si>
  <si>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</si>
  <si>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</si>
  <si>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</si>
  <si>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</si>
  <si>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</si>
  <si>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</si>
  <si>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</si>
  <si>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</si>
  <si>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</si>
  <si>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</si>
  <si>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</si>
  <si>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</si>
  <si>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</si>
  <si>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</si>
  <si>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</si>
  <si>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</si>
  <si>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</si>
  <si>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</si>
  <si>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</si>
  <si>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</si>
  <si>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</si>
  <si>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</si>
  <si>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</si>
  <si>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</si>
  <si>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</si>
  <si>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</si>
  <si>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</si>
  <si>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</si>
  <si>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</si>
  <si>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</si>
  <si>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</si>
  <si>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</si>
  <si>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</si>
  <si>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</si>
  <si>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</si>
  <si>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</si>
  <si>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</si>
  <si>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</si>
  <si>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</si>
  <si>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</si>
  <si>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</si>
  <si>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</si>
  <si>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</si>
  <si>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</si>
  <si>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</si>
  <si>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</si>
  <si>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</si>
  <si>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</si>
  <si>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</si>
  <si>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</si>
  <si>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</si>
  <si>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</si>
  <si>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</si>
  <si>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</si>
  <si>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</si>
  <si>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</si>
  <si>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</si>
  <si>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</si>
  <si>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</si>
  <si>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</si>
  <si>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</si>
  <si>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</si>
  <si>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</si>
  <si>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</si>
  <si>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</si>
  <si>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</si>
  <si>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</si>
  <si>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</si>
  <si>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</si>
  <si>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</si>
  <si>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</si>
  <si>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</si>
  <si>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</si>
  <si>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</si>
  <si>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</si>
  <si>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</si>
  <si>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</si>
  <si>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</si>
  <si>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</si>
  <si>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</si>
  <si>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</si>
  <si>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</si>
  <si>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</si>
  <si>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</si>
  <si>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</si>
  <si>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</si>
  <si>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</si>
  <si>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</si>
  <si>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</si>
  <si>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</si>
  <si>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</si>
  <si>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</si>
  <si>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</si>
  <si>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</si>
  <si>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</si>
  <si>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</si>
  <si>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</si>
  <si>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</si>
  <si>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</si>
  <si>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</si>
  <si>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</si>
  <si>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</si>
  <si>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</si>
  <si>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</si>
  <si>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</si>
  <si>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</si>
  <si>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</si>
  <si>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</si>
  <si>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</si>
  <si>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</si>
  <si>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</si>
  <si>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</si>
  <si>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</si>
  <si>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</si>
  <si>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</si>
  <si>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</si>
  <si>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</si>
  <si>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</si>
  <si>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</si>
  <si>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</si>
  <si>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</si>
  <si>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</si>
  <si>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</si>
  <si>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</si>
  <si>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</si>
  <si>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</si>
  <si>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</si>
  <si>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</si>
  <si>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</si>
  <si>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</si>
  <si>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</si>
  <si>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</si>
  <si>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</si>
  <si>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</si>
  <si>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</si>
  <si>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</si>
  <si>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</si>
  <si>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</si>
  <si>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</si>
  <si>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</si>
  <si>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</si>
  <si>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</si>
  <si>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</si>
  <si>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</si>
  <si>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</si>
  <si>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</si>
  <si>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</si>
  <si>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</si>
  <si>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</si>
  <si>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</si>
  <si>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</si>
  <si>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</si>
  <si>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</si>
  <si>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</si>
  <si>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</si>
  <si>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</si>
  <si>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</si>
  <si>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</si>
  <si>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</si>
  <si>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</si>
  <si>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</si>
  <si>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</si>
  <si>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</si>
  <si>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</si>
  <si>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</si>
  <si>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</si>
  <si>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</si>
  <si>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</si>
  <si>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</si>
  <si>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</si>
  <si>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</si>
  <si>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</si>
  <si>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</si>
  <si>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</si>
  <si>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</si>
  <si>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</si>
  <si>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</si>
  <si>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</si>
  <si>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</si>
  <si>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</si>
  <si>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</si>
  <si>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</si>
  <si>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</si>
  <si>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</si>
  <si>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</si>
  <si>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</si>
  <si>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</si>
  <si>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</si>
  <si>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</si>
  <si>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</si>
  <si>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</si>
  <si>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</si>
  <si>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</si>
  <si>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</si>
  <si>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</si>
  <si>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</si>
  <si>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</si>
  <si>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</si>
  <si>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</si>
  <si>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</si>
  <si>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</si>
  <si>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</si>
  <si>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</si>
  <si>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</si>
  <si>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</si>
  <si>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</si>
  <si>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</si>
  <si>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</si>
  <si>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</si>
  <si>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</si>
  <si>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</si>
  <si>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</si>
  <si>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</si>
  <si>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</si>
  <si>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</si>
  <si>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</si>
  <si>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</si>
  <si>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</si>
  <si>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</si>
  <si>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</si>
  <si>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</si>
  <si>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</si>
  <si>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</si>
  <si>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</si>
  <si>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</si>
  <si>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</si>
  <si>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</si>
  <si>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</si>
  <si>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</si>
  <si>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</si>
  <si>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</si>
  <si>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</si>
  <si>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</si>
  <si>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</si>
  <si>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</si>
  <si>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</si>
  <si>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</si>
  <si>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</si>
  <si>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</si>
  <si>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</si>
  <si>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</si>
  <si>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</si>
  <si>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</si>
  <si>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</si>
  <si>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</si>
  <si>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</si>
  <si>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</si>
  <si>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</si>
  <si>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</si>
  <si>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</si>
  <si>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</si>
  <si>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</si>
  <si>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</si>
  <si>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</si>
  <si>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</si>
  <si>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</si>
  <si>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</si>
  <si>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</si>
  <si>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</si>
  <si>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</si>
  <si>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</si>
  <si>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</si>
  <si>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</si>
  <si>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</si>
  <si>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</si>
  <si>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</si>
  <si>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</si>
  <si>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</si>
  <si>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</si>
  <si>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</si>
  <si>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</si>
  <si>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</si>
  <si>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</si>
  <si>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</si>
  <si>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</si>
  <si>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</si>
  <si>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</si>
  <si>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</si>
  <si>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</si>
  <si>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</si>
  <si>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</si>
  <si>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</si>
  <si>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</si>
  <si>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</si>
  <si>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</si>
  <si>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</si>
  <si>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</si>
  <si>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</si>
  <si>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</si>
  <si>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</si>
  <si>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</si>
  <si>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</si>
  <si>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</si>
  <si>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</si>
  <si>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</si>
  <si>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</si>
  <si>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</si>
  <si>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</si>
  <si>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</si>
  <si>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</si>
  <si>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</si>
  <si>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</si>
  <si>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</si>
  <si>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</si>
  <si>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</si>
  <si>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</si>
  <si>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</si>
  <si>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</si>
  <si>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</si>
  <si>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</si>
  <si>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</si>
  <si>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</si>
  <si>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</si>
  <si>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</si>
  <si>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</si>
  <si>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</si>
  <si>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</si>
  <si>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</si>
  <si>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</si>
  <si>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</si>
  <si>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</si>
  <si>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</si>
  <si>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</si>
  <si>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</si>
  <si>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</si>
  <si>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</si>
  <si>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</si>
  <si>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</si>
  <si>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</si>
  <si>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</si>
  <si>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</si>
  <si>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</si>
  <si>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</si>
  <si>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</si>
  <si>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</si>
  <si>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</si>
  <si>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</si>
  <si>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</si>
  <si>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</si>
  <si>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</si>
  <si>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</si>
  <si>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</si>
  <si>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</si>
  <si>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</si>
  <si>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</si>
  <si>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</si>
  <si>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</si>
  <si>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</si>
  <si>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</si>
  <si>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</si>
  <si>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</si>
  <si>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</si>
  <si>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</si>
  <si>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</si>
  <si>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</si>
  <si>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</si>
  <si>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</si>
  <si>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</si>
  <si>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</si>
  <si>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</si>
  <si>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</si>
  <si>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</si>
  <si>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</si>
  <si>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</si>
  <si>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</si>
  <si>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</si>
  <si>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</si>
  <si>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</si>
  <si>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</si>
  <si>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</si>
  <si>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</si>
  <si>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</si>
  <si>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</si>
  <si>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</si>
  <si>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</si>
  <si>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</si>
  <si>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</si>
  <si>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</si>
  <si>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</si>
  <si>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</si>
  <si>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</si>
  <si>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</si>
  <si>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</si>
  <si>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</si>
  <si>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</si>
  <si>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</si>
  <si>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</si>
  <si>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</si>
  <si>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</si>
  <si>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</si>
  <si>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</si>
  <si>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</si>
  <si>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</si>
  <si>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</si>
  <si>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</si>
  <si>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</si>
  <si>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</si>
  <si>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</si>
  <si>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</si>
  <si>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</si>
  <si>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</si>
  <si>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</si>
  <si>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</si>
  <si>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</si>
  <si>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</si>
  <si>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</si>
  <si>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</si>
  <si>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</si>
  <si>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</si>
  <si>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</si>
  <si>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</si>
  <si>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</si>
  <si>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</si>
  <si>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</si>
  <si>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</si>
  <si>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</si>
  <si>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</si>
  <si>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</si>
  <si>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</si>
  <si>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</si>
  <si>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</si>
  <si>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</si>
  <si>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</si>
  <si>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</si>
  <si>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</si>
  <si>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</si>
  <si>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</si>
  <si>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</si>
  <si>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</si>
  <si>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</si>
  <si>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</si>
  <si>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</si>
  <si>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</si>
  <si>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</si>
  <si>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</si>
  <si>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</si>
  <si>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</si>
  <si>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</si>
  <si>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</si>
  <si>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</si>
  <si>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</si>
  <si>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</si>
  <si>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</si>
  <si>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</si>
  <si>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</si>
  <si>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</si>
  <si>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</si>
  <si>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</si>
  <si>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</si>
  <si>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</si>
  <si>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</si>
  <si>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</si>
  <si>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</si>
  <si>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</si>
  <si>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</si>
  <si>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</si>
  <si>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</si>
  <si>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</si>
  <si>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</si>
  <si>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</si>
  <si>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</si>
  <si>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</si>
  <si>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</si>
  <si>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</si>
  <si>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</si>
  <si>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</si>
  <si>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</si>
  <si>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</si>
  <si>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</si>
  <si>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</si>
  <si>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</si>
  <si>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</si>
  <si>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</si>
  <si>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</si>
  <si>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</si>
  <si>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</si>
  <si>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</si>
  <si>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</si>
  <si>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</si>
  <si>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</si>
  <si>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</si>
  <si>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</si>
  <si>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</si>
  <si>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</si>
  <si>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</si>
  <si>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</si>
  <si>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</si>
  <si>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</si>
  <si>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</si>
  <si>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</si>
  <si>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</si>
  <si>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</si>
  <si>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</si>
  <si>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</si>
  <si>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</si>
  <si>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</si>
  <si>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</si>
  <si>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</si>
  <si>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</si>
  <si>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</si>
  <si>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</si>
  <si>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</si>
  <si>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</si>
  <si>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</si>
  <si>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</si>
  <si>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</si>
  <si>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</si>
  <si>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</si>
  <si>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</si>
  <si>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</si>
  <si>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</si>
  <si>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</si>
  <si>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</si>
  <si>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</si>
  <si>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</si>
  <si>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</si>
  <si>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</si>
  <si>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</si>
  <si>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</si>
  <si>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</si>
  <si>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</si>
  <si>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</si>
  <si>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</si>
  <si>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</si>
  <si>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</si>
  <si>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</si>
  <si>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</si>
  <si>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</si>
  <si>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</si>
  <si>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</si>
  <si>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</si>
  <si>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</si>
  <si>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</si>
  <si>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</si>
  <si>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</si>
  <si>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</si>
  <si>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</si>
  <si>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</si>
  <si>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</si>
  <si>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</si>
  <si>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</si>
  <si>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</si>
  <si>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</si>
  <si>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</si>
  <si>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</si>
  <si>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</si>
  <si>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</si>
  <si>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</si>
  <si>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</si>
  <si>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</si>
  <si>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</si>
  <si>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</si>
  <si>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</si>
  <si>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</si>
  <si>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</si>
  <si>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</si>
  <si>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</si>
  <si>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</si>
  <si>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</si>
  <si>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</si>
  <si>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</si>
  <si>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</si>
  <si>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</si>
  <si>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</si>
  <si>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</si>
  <si>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</si>
  <si>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</si>
  <si>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</si>
  <si>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</si>
  <si>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</si>
  <si>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</si>
  <si>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</si>
  <si>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</si>
  <si>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</si>
  <si>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</si>
  <si>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</si>
  <si>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</si>
  <si>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</si>
  <si>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</si>
  <si>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</si>
  <si>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</si>
  <si>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</si>
  <si>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</si>
  <si>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</si>
  <si>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</si>
  <si>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</si>
  <si>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</si>
  <si>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</si>
  <si>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</si>
  <si>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</si>
  <si>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</si>
  <si>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</si>
  <si>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</si>
  <si>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</si>
  <si>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</si>
  <si>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</si>
  <si>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</si>
  <si>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</si>
  <si>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</si>
  <si>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</si>
  <si>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</si>
  <si>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</si>
  <si>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</si>
  <si>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</si>
  <si>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</si>
  <si>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</si>
  <si>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</si>
  <si>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</si>
  <si>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</si>
  <si>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</si>
  <si>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</si>
  <si>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</si>
  <si>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</si>
  <si>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</si>
  <si>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</si>
  <si>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</si>
  <si>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</si>
  <si>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</si>
  <si>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</si>
  <si>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</si>
  <si>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</si>
  <si>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</si>
  <si>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</si>
  <si>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</si>
  <si>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</si>
  <si>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</si>
  <si>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</si>
  <si>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</si>
  <si>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</si>
  <si>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</si>
  <si>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</si>
  <si>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</si>
  <si>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</si>
  <si>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</si>
  <si>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</si>
  <si>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</si>
  <si>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</si>
  <si>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</si>
  <si>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</si>
  <si>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</si>
  <si>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</si>
  <si>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</si>
  <si>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</si>
  <si>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</si>
  <si>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</si>
  <si>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</si>
  <si>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</si>
  <si>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</si>
  <si>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</si>
  <si>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</si>
  <si>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</si>
  <si>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</si>
  <si>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</si>
  <si>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</si>
  <si>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</si>
  <si>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</si>
  <si>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</si>
  <si>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</si>
  <si>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</si>
  <si>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</si>
  <si>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</si>
  <si>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</si>
  <si>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</si>
  <si>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</si>
  <si>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</si>
  <si>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</si>
  <si>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</si>
  <si>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</si>
  <si>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</si>
  <si>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</si>
  <si>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</si>
  <si>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</si>
  <si>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</si>
  <si>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</si>
  <si>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</si>
  <si>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</si>
  <si>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</si>
  <si>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</si>
  <si>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</si>
  <si>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</si>
  <si>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</si>
  <si>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</si>
  <si>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</si>
  <si>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</si>
  <si>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</si>
  <si>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</si>
  <si>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</si>
  <si>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</si>
  <si>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</si>
  <si>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</si>
  <si>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</si>
  <si>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</si>
  <si>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</si>
  <si>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</si>
  <si>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</si>
  <si>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</si>
  <si>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</si>
  <si>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</si>
  <si>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</si>
  <si>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</si>
  <si>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</si>
  <si>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</si>
  <si>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</si>
  <si>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</si>
  <si>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</si>
  <si>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</si>
  <si>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</si>
  <si>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</si>
  <si>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</si>
  <si>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</si>
  <si>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</si>
  <si>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</si>
  <si>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</si>
  <si>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</si>
  <si>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</si>
  <si>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</si>
  <si>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</si>
  <si>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</si>
  <si>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</si>
  <si>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</si>
  <si>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</si>
  <si>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</si>
  <si>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</si>
  <si>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</si>
  <si>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</si>
  <si>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</si>
  <si>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</si>
  <si>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</si>
  <si>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</si>
  <si>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</si>
  <si>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</si>
  <si>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</si>
  <si>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</si>
  <si>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</si>
  <si>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</si>
  <si>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</si>
  <si>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</si>
  <si>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</si>
  <si>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</si>
  <si>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</si>
  <si>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</si>
  <si>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</si>
  <si>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</si>
  <si>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</si>
  <si>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</si>
  <si>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</si>
  <si>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</si>
  <si>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</si>
  <si>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</si>
  <si>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</si>
  <si>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</si>
  <si>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</si>
  <si>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</si>
  <si>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</si>
  <si>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</si>
  <si>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</si>
  <si>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</si>
  <si>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</si>
  <si>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</si>
  <si>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</si>
  <si>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</si>
  <si>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</si>
  <si>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</si>
  <si>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</si>
  <si>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</si>
  <si>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</si>
  <si>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</si>
  <si>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</si>
  <si>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</si>
  <si>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</si>
  <si>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</si>
  <si>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</si>
  <si>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</si>
  <si>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</si>
  <si>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</si>
  <si>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</si>
  <si>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</si>
  <si>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</si>
  <si>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</si>
  <si>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</si>
  <si>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</si>
  <si>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</si>
  <si>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</si>
  <si>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</si>
  <si>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</si>
  <si>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</si>
  <si>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</si>
  <si>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</si>
  <si>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</si>
  <si>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</si>
  <si>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</si>
  <si>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</si>
  <si>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</si>
  <si>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</si>
  <si>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</si>
  <si>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</si>
  <si>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</si>
  <si>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</si>
  <si>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</si>
  <si>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</si>
  <si>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</si>
  <si>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</si>
  <si>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</si>
  <si>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</si>
  <si>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</si>
  <si>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</si>
  <si>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</si>
  <si>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</si>
  <si>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</si>
  <si>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</si>
  <si>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</si>
  <si>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</si>
  <si>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</si>
  <si>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</si>
  <si>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</si>
  <si>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</si>
  <si>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</si>
  <si>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</si>
  <si>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</si>
  <si>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</si>
  <si>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</si>
  <si>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</si>
  <si>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</si>
  <si>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</si>
  <si>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</si>
  <si>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</si>
  <si>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</si>
  <si>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</si>
  <si>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</si>
  <si>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</si>
  <si>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</si>
  <si>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</si>
  <si>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</si>
  <si>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</si>
  <si>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</si>
  <si>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</si>
  <si>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</si>
  <si>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</si>
  <si>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</si>
  <si>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</si>
  <si>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</si>
  <si>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</si>
  <si>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</si>
  <si>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</si>
  <si>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</si>
  <si>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</si>
  <si>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</si>
  <si>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</si>
  <si>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</si>
  <si>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</si>
  <si>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</si>
  <si>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</si>
  <si>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</si>
  <si>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</si>
  <si>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</si>
  <si>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</si>
  <si>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</si>
  <si>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</si>
  <si>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</si>
  <si>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</si>
  <si>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</si>
  <si>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</si>
  <si>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</si>
  <si>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</si>
  <si>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</si>
  <si>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</si>
  <si>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</si>
  <si>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</si>
  <si>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</si>
  <si>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</si>
  <si>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</si>
  <si>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</si>
  <si>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</si>
  <si>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</si>
  <si>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</si>
  <si>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</si>
  <si>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</si>
  <si>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</si>
  <si>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</si>
  <si>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</si>
  <si>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</si>
  <si>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</si>
  <si>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</si>
  <si>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</si>
  <si>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</si>
  <si>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</si>
  <si>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</si>
  <si>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</si>
  <si>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</si>
  <si>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</si>
  <si>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</si>
  <si>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</si>
  <si>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</si>
  <si>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</si>
  <si>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</si>
  <si>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</si>
  <si>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</si>
  <si>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</si>
  <si>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</si>
  <si>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</si>
  <si>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</si>
  <si>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</si>
  <si>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</si>
  <si>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</si>
  <si>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</si>
  <si>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</si>
  <si>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</si>
  <si>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</si>
  <si>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</si>
  <si>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</si>
  <si>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</si>
  <si>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</si>
  <si>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</si>
  <si>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</si>
  <si>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</si>
  <si>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</si>
  <si>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</si>
  <si>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</si>
  <si>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</si>
  <si>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</si>
  <si>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</si>
  <si>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</si>
  <si>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</si>
  <si>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</si>
  <si>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</si>
  <si>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</si>
  <si>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</si>
  <si>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</si>
  <si>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</si>
  <si>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</si>
  <si>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</si>
  <si>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</si>
  <si>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</si>
  <si>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</si>
  <si>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</si>
  <si>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</si>
  <si>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</si>
  <si>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</si>
  <si>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</si>
  <si>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</si>
  <si>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</si>
  <si>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</si>
  <si>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</si>
  <si>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</si>
  <si>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</si>
  <si>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</si>
  <si>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</si>
  <si>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</si>
  <si>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</si>
  <si>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</si>
  <si>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</si>
  <si>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</si>
  <si>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</si>
  <si>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</si>
  <si>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</si>
  <si>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</si>
  <si>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</si>
  <si>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</si>
  <si>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</si>
  <si>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</si>
  <si>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</si>
  <si>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</si>
  <si>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</si>
  <si>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</si>
  <si>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</si>
  <si>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</si>
  <si>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</si>
  <si>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</si>
  <si>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</si>
  <si>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</si>
  <si>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</si>
  <si>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</si>
  <si>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</si>
  <si>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</si>
  <si>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</si>
  <si>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</si>
  <si>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</si>
  <si>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</si>
  <si>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</si>
  <si>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</si>
  <si>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</si>
  <si>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</si>
  <si>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</si>
  <si>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</si>
  <si>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</si>
  <si>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</si>
  <si>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</si>
  <si>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</si>
  <si>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</si>
  <si>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</si>
  <si>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</si>
  <si>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</si>
  <si>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</si>
  <si>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</si>
  <si>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</si>
  <si>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</si>
  <si>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</si>
  <si>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</si>
  <si>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</si>
  <si>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</si>
  <si>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</si>
  <si>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</si>
  <si>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</si>
  <si>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</si>
  <si>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</si>
  <si>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</si>
  <si>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</si>
  <si>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</si>
  <si>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</si>
  <si>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</si>
  <si>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</si>
  <si>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</si>
  <si>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</si>
  <si>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</si>
  <si>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</si>
  <si>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</si>
  <si>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</si>
  <si>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</si>
  <si>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</si>
  <si>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</si>
  <si>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</si>
  <si>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</si>
  <si>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</si>
  <si>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</si>
  <si>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</si>
  <si>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</si>
  <si>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</si>
  <si>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</si>
  <si>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</si>
  <si>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</si>
  <si>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</si>
  <si>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</si>
  <si>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</si>
  <si>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</si>
  <si>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</si>
  <si>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</si>
  <si>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</si>
  <si>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</si>
  <si>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</si>
  <si>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</si>
  <si>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</si>
  <si>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</si>
  <si>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</si>
  <si>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</si>
  <si>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</si>
  <si>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</si>
  <si>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</si>
  <si>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</si>
  <si>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</si>
  <si>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</si>
  <si>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</si>
  <si>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</si>
  <si>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</si>
  <si>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</si>
  <si>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</si>
  <si>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</si>
  <si>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</si>
  <si>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</si>
  <si>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</si>
  <si>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</si>
  <si>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</si>
  <si>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</si>
  <si>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</si>
  <si>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</si>
  <si>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</si>
  <si>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</si>
  <si>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</si>
  <si>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</si>
  <si>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</si>
  <si>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</si>
  <si>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</si>
  <si>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</si>
  <si>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</si>
  <si>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</si>
  <si>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</si>
  <si>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</si>
  <si>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</si>
  <si>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</si>
  <si>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</si>
  <si>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</si>
  <si>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</si>
  <si>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</si>
  <si>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</si>
  <si>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</si>
  <si>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</si>
  <si>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</si>
  <si>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</si>
  <si>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</si>
  <si>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</si>
  <si>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</si>
  <si>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</si>
  <si>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</si>
  <si>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</si>
  <si>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</si>
  <si>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</si>
  <si>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</si>
  <si>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</si>
  <si>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</si>
  <si>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</si>
  <si>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</si>
  <si>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</si>
  <si>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</si>
  <si>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</si>
  <si>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</si>
  <si>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</si>
  <si>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</si>
  <si>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</si>
  <si>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</si>
  <si>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</si>
  <si>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</si>
  <si>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</si>
  <si>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</si>
  <si>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</si>
  <si>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</si>
  <si>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</si>
  <si>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</si>
  <si>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</si>
  <si>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</si>
  <si>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</si>
  <si>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</si>
  <si>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</si>
  <si>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</si>
  <si>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</si>
  <si>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</si>
  <si>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</si>
  <si>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</si>
  <si>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</si>
  <si>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</si>
  <si>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</si>
  <si>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</si>
  <si>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</si>
  <si>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</si>
  <si>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</si>
  <si>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</si>
  <si>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</si>
  <si>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</si>
  <si>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</si>
  <si>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</si>
  <si>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</si>
  <si>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</si>
  <si>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</si>
  <si>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</si>
  <si>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</si>
  <si>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</si>
  <si>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</si>
  <si>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</si>
  <si>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</si>
  <si>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</si>
  <si>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</si>
  <si>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</si>
  <si>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</si>
  <si>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</si>
  <si>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</si>
  <si>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</si>
  <si>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</si>
  <si>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</si>
  <si>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</si>
  <si>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</si>
  <si>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</si>
  <si>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</si>
  <si>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</si>
  <si>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</si>
  <si>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</si>
  <si>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</si>
  <si>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</si>
  <si>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</si>
  <si>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</si>
  <si>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</si>
  <si>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</si>
  <si>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</si>
  <si>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</si>
  <si>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</si>
  <si>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</si>
  <si>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</si>
  <si>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</si>
  <si>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</si>
  <si>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</si>
  <si>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</si>
  <si>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</si>
  <si>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</si>
  <si>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</si>
  <si>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</si>
  <si>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</si>
  <si>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</si>
  <si>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</si>
  <si>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</si>
  <si>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</si>
  <si>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</si>
  <si>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</si>
  <si>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</si>
  <si>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</si>
  <si>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</si>
  <si>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</si>
  <si>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</si>
  <si>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</si>
  <si>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</si>
  <si>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</si>
  <si>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</si>
  <si>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</si>
  <si>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</si>
  <si>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</si>
  <si>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</si>
  <si>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</si>
  <si>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</si>
  <si>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</si>
  <si>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</si>
  <si>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</si>
  <si>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</si>
  <si>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</si>
  <si>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</si>
  <si>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</si>
  <si>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</si>
  <si>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</si>
  <si>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</si>
  <si>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</si>
  <si>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</si>
  <si>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</si>
  <si>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</si>
  <si>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</si>
  <si>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</si>
  <si>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</si>
  <si>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</si>
  <si>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</si>
  <si>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</si>
  <si>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</si>
  <si>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</si>
  <si>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</si>
  <si>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</si>
  <si>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</si>
  <si>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</si>
  <si>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</si>
  <si>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</si>
  <si>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</si>
  <si>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</si>
  <si>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</si>
  <si>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</si>
  <si>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</si>
  <si>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</si>
  <si>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</si>
  <si>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</si>
  <si>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</si>
  <si>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</si>
  <si>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</si>
  <si>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</si>
  <si>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</si>
  <si>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</si>
  <si>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</si>
  <si>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</si>
  <si>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</si>
  <si>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</si>
  <si>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</si>
  <si>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</si>
  <si>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</si>
  <si>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</si>
  <si>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</si>
  <si>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</si>
  <si>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</si>
  <si>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</si>
  <si>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</si>
  <si>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</si>
  <si>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</si>
  <si>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</si>
  <si>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</si>
  <si>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</si>
  <si>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</si>
  <si>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</si>
  <si>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</si>
  <si>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</si>
  <si>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</si>
  <si>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</si>
  <si>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</si>
  <si>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</si>
  <si>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</si>
  <si>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</si>
  <si>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</si>
  <si>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</si>
  <si>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</si>
  <si>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</si>
  <si>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</si>
  <si>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</si>
  <si>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</si>
  <si>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</si>
  <si>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</si>
  <si>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</si>
  <si>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</si>
  <si>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</si>
  <si>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</si>
  <si>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</si>
  <si>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</si>
  <si>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</si>
  <si>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</si>
  <si>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</si>
  <si>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</si>
  <si>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</si>
  <si>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</si>
  <si>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</si>
  <si>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</si>
  <si>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</si>
  <si>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</si>
  <si>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</si>
  <si>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</si>
  <si>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</si>
  <si>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</si>
  <si>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</si>
  <si>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</si>
  <si>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</si>
  <si>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</si>
  <si>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</si>
  <si>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</si>
  <si>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</si>
  <si>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</si>
  <si>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</si>
  <si>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</si>
  <si>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</si>
  <si>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</si>
  <si>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</si>
  <si>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</si>
  <si>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</si>
  <si>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</si>
  <si>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</si>
  <si>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</si>
  <si>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</si>
  <si>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</si>
  <si>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</si>
  <si>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</si>
  <si>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</si>
  <si>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</si>
  <si>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</si>
  <si>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</si>
  <si>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</si>
  <si>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</si>
  <si>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</si>
  <si>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</si>
  <si>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</si>
  <si>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</si>
  <si>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</si>
  <si>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</si>
  <si>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</si>
  <si>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</si>
  <si>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</si>
  <si>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</si>
  <si>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</si>
  <si>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</si>
  <si>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</si>
  <si>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</si>
  <si>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</si>
  <si>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</si>
  <si>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</si>
  <si>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</si>
  <si>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</si>
  <si>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</si>
  <si>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</si>
  <si>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</si>
  <si>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</si>
  <si>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</si>
  <si>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</si>
  <si>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</si>
  <si>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</si>
  <si>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</si>
  <si>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</si>
  <si>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</si>
  <si>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</si>
  <si>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</si>
  <si>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</si>
  <si>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</si>
  <si>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</si>
  <si>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</si>
  <si>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</si>
  <si>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</si>
  <si>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</si>
  <si>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</si>
  <si>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</si>
  <si>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</si>
  <si>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</si>
  <si>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</si>
  <si>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</si>
  <si>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</si>
  <si>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</si>
  <si>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</si>
  <si>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</si>
  <si>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</si>
  <si>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</si>
  <si>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</si>
  <si>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</si>
  <si>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</si>
  <si>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</si>
  <si>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</si>
  <si>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</si>
  <si>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</si>
  <si>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</si>
  <si>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</si>
  <si>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</si>
  <si>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</si>
  <si>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</si>
  <si>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</si>
  <si>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</si>
  <si>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</si>
  <si>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</si>
  <si>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</si>
  <si>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</si>
  <si>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</si>
  <si>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</si>
  <si>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</si>
  <si>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</si>
  <si>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</si>
  <si>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</si>
  <si>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</si>
  <si>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</si>
  <si>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</si>
  <si>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</si>
  <si>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</si>
  <si>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</si>
  <si>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</si>
  <si>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</si>
  <si>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</si>
  <si>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</si>
  <si>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</si>
  <si>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</si>
  <si>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</si>
  <si>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</si>
  <si>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</si>
  <si>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</si>
  <si>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</si>
  <si>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</si>
  <si>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</si>
  <si>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</si>
  <si>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</si>
  <si>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</si>
  <si>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</si>
  <si>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</si>
  <si>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</si>
  <si>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</si>
  <si>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</si>
  <si>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</si>
  <si>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</si>
  <si>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</si>
  <si>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</si>
  <si>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</si>
  <si>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</si>
  <si>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</si>
  <si>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</si>
  <si>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</si>
  <si>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</si>
  <si>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</si>
  <si>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</si>
  <si>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</si>
  <si>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</si>
  <si>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</si>
  <si>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</si>
  <si>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</si>
  <si>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</si>
  <si>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</si>
  <si>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</si>
  <si>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</si>
  <si>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</si>
  <si>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</si>
  <si>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</si>
  <si>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</si>
  <si>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</si>
  <si>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</si>
  <si>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</si>
  <si>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</si>
  <si>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</si>
  <si>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</si>
  <si>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</si>
  <si>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</si>
  <si>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</si>
  <si>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</si>
  <si>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</si>
  <si>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</si>
  <si>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</si>
  <si>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</si>
  <si>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</si>
  <si>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</si>
  <si>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</si>
  <si>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</si>
  <si>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</si>
  <si>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</si>
  <si>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</si>
  <si>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</si>
  <si>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</si>
  <si>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</si>
  <si>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</si>
  <si>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</si>
  <si>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</si>
  <si>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</si>
  <si>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</si>
  <si>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</si>
  <si>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</si>
  <si>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</si>
  <si>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</si>
  <si>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</si>
  <si>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</si>
  <si>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</si>
  <si>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</si>
  <si>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</si>
  <si>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</si>
  <si>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</si>
  <si>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</si>
  <si>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</si>
  <si>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</si>
  <si>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</si>
  <si>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</si>
  <si>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</si>
  <si>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</si>
  <si>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</si>
  <si>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</si>
  <si>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</si>
  <si>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</si>
  <si>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</si>
  <si>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</si>
  <si>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</si>
  <si>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</si>
  <si>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</si>
  <si>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</si>
  <si>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</si>
  <si>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</si>
  <si>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</si>
  <si>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</si>
  <si>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</si>
  <si>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</si>
  <si>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</si>
  <si>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</si>
  <si>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</si>
  <si>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</si>
  <si>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</si>
  <si>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</si>
  <si>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</si>
  <si>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</si>
  <si>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</si>
  <si>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</si>
  <si>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</si>
  <si>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</si>
  <si>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</si>
  <si>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</si>
  <si>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</si>
  <si>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</si>
  <si>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</si>
  <si>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</si>
  <si>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</si>
  <si>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</si>
  <si>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</si>
  <si>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</si>
  <si>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</si>
  <si>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</si>
  <si>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</si>
  <si>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</si>
  <si>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</si>
  <si>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</si>
  <si>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</si>
  <si>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</si>
  <si>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</si>
  <si>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</si>
  <si>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</si>
  <si>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</si>
  <si>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</si>
  <si>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</si>
  <si>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</si>
  <si>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</si>
  <si>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</si>
  <si>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</si>
  <si>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</si>
  <si>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</si>
  <si>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</si>
  <si>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</si>
  <si>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</si>
  <si>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</si>
  <si>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</si>
  <si>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</si>
  <si>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</si>
  <si>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</si>
  <si>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</si>
  <si>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</si>
  <si>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</si>
  <si>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</si>
  <si>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</si>
  <si>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</si>
  <si>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</si>
  <si>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</si>
  <si>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</si>
  <si>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</si>
  <si>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</si>
  <si>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</si>
  <si>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</si>
  <si>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</si>
  <si>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</si>
  <si>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</si>
  <si>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</si>
  <si>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</si>
  <si>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</si>
  <si>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</si>
  <si>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</si>
  <si>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</si>
  <si>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</si>
  <si>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</si>
  <si>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</si>
  <si>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</si>
  <si>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</si>
  <si>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</si>
  <si>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</si>
  <si>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</si>
  <si>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</si>
  <si>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</si>
  <si>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</si>
  <si>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</si>
  <si>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</si>
  <si>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</si>
  <si>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</si>
  <si>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</si>
  <si>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</si>
  <si>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</si>
  <si>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</si>
  <si>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</si>
  <si>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</si>
  <si>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</si>
  <si>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</si>
  <si>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</si>
  <si>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</si>
  <si>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</si>
  <si>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</si>
  <si>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</si>
  <si>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</si>
  <si>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</si>
  <si>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</si>
  <si>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</si>
  <si>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</si>
  <si>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</si>
  <si>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</si>
  <si>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</si>
  <si>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</si>
  <si>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</si>
  <si>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</si>
  <si>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</si>
  <si>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</si>
  <si>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</si>
  <si>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</si>
  <si>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</si>
  <si>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</si>
  <si>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</si>
  <si>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</si>
  <si>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</si>
  <si>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</si>
  <si>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</si>
  <si>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</si>
  <si>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</si>
  <si>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</si>
  <si>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</si>
  <si>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</si>
  <si>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</si>
  <si>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</si>
  <si>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</si>
  <si>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</si>
  <si>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</si>
  <si>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</si>
  <si>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</si>
  <si>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</si>
  <si>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</si>
  <si>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</si>
  <si>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</si>
  <si>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</si>
  <si>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</si>
  <si>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</si>
  <si>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</si>
  <si>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</si>
  <si>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</si>
  <si>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</si>
  <si>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</si>
  <si>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</si>
  <si>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</si>
  <si>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</si>
  <si>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</si>
  <si>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</si>
  <si>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</si>
  <si>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</si>
  <si>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</si>
  <si>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</si>
  <si>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</si>
  <si>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</si>
  <si>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</si>
  <si>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</si>
  <si>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</si>
  <si>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</si>
  <si>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</si>
  <si>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</si>
  <si>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</si>
  <si>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</si>
  <si>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</si>
  <si>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</si>
  <si>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</si>
  <si>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</si>
  <si>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</si>
  <si>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</si>
  <si>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</si>
  <si>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</si>
  <si>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</si>
  <si>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</si>
  <si>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</si>
  <si>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</si>
  <si>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</si>
  <si>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</si>
  <si>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</si>
  <si>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</si>
  <si>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</si>
  <si>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</si>
  <si>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</si>
  <si>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</si>
  <si>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</si>
  <si>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</si>
  <si>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</si>
  <si>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</si>
  <si>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</si>
  <si>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</si>
  <si>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</si>
  <si>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</si>
  <si>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</si>
  <si>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</si>
  <si>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</si>
  <si>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</si>
  <si>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</si>
  <si>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</si>
  <si>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</si>
  <si>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</si>
  <si>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</si>
  <si>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</si>
  <si>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</si>
  <si>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</si>
  <si>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</si>
  <si>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</si>
  <si>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</si>
  <si>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</si>
  <si>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</si>
  <si>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</si>
  <si>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</si>
  <si>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</si>
  <si>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</si>
  <si>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</si>
  <si>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</si>
  <si>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</si>
  <si>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</si>
  <si>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</si>
  <si>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</si>
  <si>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</si>
  <si>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</si>
  <si>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</si>
  <si>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</si>
  <si>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</si>
  <si>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</si>
  <si>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</si>
  <si>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</si>
  <si>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</si>
  <si>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</si>
  <si>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</si>
  <si>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</si>
  <si>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</si>
  <si>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</si>
  <si>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</si>
  <si>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</si>
  <si>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</si>
  <si>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</si>
  <si>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</si>
  <si>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</si>
  <si>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</si>
  <si>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</si>
  <si>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</si>
  <si>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</si>
  <si>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</si>
  <si>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</si>
  <si>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</si>
  <si>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</si>
  <si>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</si>
  <si>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</si>
  <si>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</si>
  <si>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</si>
  <si>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</si>
  <si>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</si>
  <si>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</si>
  <si>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</si>
  <si>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</si>
  <si>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</si>
  <si>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</si>
  <si>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</si>
  <si>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</si>
  <si>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</si>
  <si>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</si>
  <si>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</si>
  <si>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</si>
  <si>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</si>
  <si>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</si>
  <si>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</si>
  <si>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</si>
  <si>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</si>
  <si>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</si>
  <si>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</si>
  <si>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</si>
  <si>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</si>
  <si>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</si>
  <si>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</si>
  <si>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</si>
  <si>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</si>
  <si>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</si>
  <si>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</si>
  <si>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</si>
  <si>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</si>
  <si>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</si>
  <si>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</si>
  <si>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</si>
  <si>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</si>
  <si>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</si>
  <si>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</si>
  <si>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</si>
  <si>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</si>
  <si>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</si>
  <si>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</si>
  <si>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</si>
  <si>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</si>
  <si>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</si>
  <si>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</si>
  <si>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</si>
  <si>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</si>
  <si>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</si>
  <si>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</si>
  <si>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</si>
  <si>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</si>
  <si>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</si>
  <si>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</si>
  <si>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</si>
  <si>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</si>
  <si>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</si>
  <si>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</si>
  <si>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</si>
  <si>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</si>
  <si>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</si>
  <si>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</si>
  <si>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</si>
  <si>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</si>
  <si>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</si>
  <si>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</si>
  <si>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</si>
  <si>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</si>
  <si>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</si>
  <si>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</si>
  <si>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</si>
  <si>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</si>
  <si>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</si>
  <si>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</si>
  <si>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</si>
  <si>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</si>
  <si>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</si>
  <si>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</si>
  <si>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</si>
  <si>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</si>
  <si>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</si>
  <si>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</si>
  <si>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</si>
  <si>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</si>
  <si>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</si>
  <si>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</si>
  <si>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</si>
  <si>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</si>
  <si>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</si>
  <si>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</si>
  <si>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</si>
  <si>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</si>
  <si>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</si>
  <si>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</si>
  <si>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</si>
  <si>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</si>
  <si>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</si>
  <si>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</si>
  <si>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</si>
  <si>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</si>
  <si>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</si>
  <si>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</si>
  <si>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</si>
  <si>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</si>
  <si>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</si>
  <si>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</si>
  <si>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</si>
  <si>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</si>
  <si>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</si>
  <si>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</si>
  <si>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</si>
  <si>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</si>
  <si>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</si>
  <si>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</si>
  <si>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</si>
  <si>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</si>
  <si>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</si>
  <si>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</si>
  <si>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</si>
  <si>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</si>
  <si>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</si>
  <si>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</si>
  <si>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</si>
  <si>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</si>
  <si>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</si>
  <si>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</si>
  <si>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</si>
  <si>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</si>
  <si>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</si>
  <si>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</si>
  <si>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</si>
  <si>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</si>
  <si>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</si>
  <si>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</si>
  <si>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</si>
  <si>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</si>
  <si>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</si>
  <si>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</si>
  <si>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</si>
  <si>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</si>
  <si>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</si>
  <si>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</si>
  <si>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</si>
  <si>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</si>
  <si>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</si>
  <si>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</si>
  <si>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</si>
  <si>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</si>
  <si>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</si>
  <si>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</si>
  <si>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</si>
  <si>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</si>
  <si>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</si>
  <si>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</si>
  <si>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</si>
  <si>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</si>
  <si>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</si>
  <si>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</si>
  <si>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</si>
  <si>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</si>
  <si>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</si>
  <si>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</si>
  <si>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</si>
  <si>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</si>
  <si>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</si>
  <si>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</si>
  <si>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</si>
  <si>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</si>
  <si>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</si>
  <si>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</si>
  <si>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</si>
  <si>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</si>
  <si>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</si>
  <si>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</si>
  <si>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</si>
  <si>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</si>
  <si>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</si>
  <si>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</si>
  <si>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</si>
  <si>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</si>
  <si>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</si>
  <si>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</si>
  <si>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</si>
  <si>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</si>
  <si>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</si>
  <si>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</si>
  <si>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</si>
  <si>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</si>
  <si>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</si>
  <si>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</si>
  <si>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</si>
  <si>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</si>
  <si>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</si>
  <si>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</si>
  <si>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</si>
  <si>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</si>
  <si>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</si>
  <si>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</si>
  <si>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</si>
  <si>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</si>
  <si>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</si>
  <si>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</si>
  <si>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</si>
  <si>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</si>
  <si>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</si>
  <si>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</si>
  <si>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</si>
  <si>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</si>
  <si>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</si>
  <si>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</si>
  <si>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</si>
  <si>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</si>
  <si>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</si>
  <si>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</si>
  <si>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</si>
  <si>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</si>
  <si>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</si>
  <si>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</si>
  <si>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</si>
  <si>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</si>
  <si>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</si>
  <si>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</si>
  <si>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</si>
  <si>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</si>
  <si>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</si>
  <si>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</si>
  <si>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</si>
  <si>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</si>
  <si>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</si>
  <si>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</si>
  <si>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</si>
  <si>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</si>
  <si>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</si>
  <si>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</si>
  <si>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</si>
  <si>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</si>
  <si>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</si>
  <si>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</si>
  <si>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</si>
  <si>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</si>
  <si>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</si>
  <si>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</si>
  <si>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</si>
  <si>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</si>
  <si>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</si>
  <si>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</si>
  <si>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</si>
  <si>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</si>
  <si>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</si>
  <si>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</si>
  <si>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</si>
  <si>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</si>
  <si>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</si>
  <si>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</si>
  <si>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</si>
  <si>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</si>
  <si>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</si>
  <si>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</si>
  <si>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</si>
  <si>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</si>
  <si>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</si>
  <si>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</si>
  <si>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</si>
  <si>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</si>
  <si>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</si>
  <si>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</si>
  <si>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</si>
  <si>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</si>
  <si>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</si>
  <si>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</si>
  <si>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</si>
  <si>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</si>
  <si>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</si>
  <si>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</si>
  <si>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</si>
  <si>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</si>
  <si>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</si>
  <si>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</si>
  <si>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</si>
  <si>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</si>
  <si>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</si>
  <si>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</si>
  <si>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</si>
  <si>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</si>
  <si>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</si>
  <si>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</si>
  <si>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</si>
  <si>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</si>
  <si>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</si>
  <si>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</si>
  <si>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</si>
  <si>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</si>
  <si>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</si>
  <si>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</si>
  <si>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</si>
  <si>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</si>
  <si>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</si>
  <si>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</si>
  <si>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</si>
  <si>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</si>
  <si>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</si>
  <si>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</si>
  <si>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</si>
  <si>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</si>
  <si>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</si>
  <si>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</si>
  <si>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</si>
  <si>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</si>
  <si>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</si>
  <si>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</si>
  <si>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</si>
  <si>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</si>
  <si>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</si>
  <si>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</si>
  <si>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</si>
  <si>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</si>
  <si>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</si>
  <si>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</si>
  <si>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</si>
  <si>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</si>
  <si>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</si>
  <si>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</si>
  <si>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</si>
  <si>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</si>
  <si>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</si>
  <si>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</si>
  <si>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</si>
  <si>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</si>
  <si>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</si>
  <si>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</si>
  <si>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</si>
  <si>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</si>
  <si>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</si>
  <si>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</si>
  <si>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</si>
  <si>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</si>
  <si>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</si>
  <si>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</si>
  <si>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</si>
  <si>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</si>
  <si>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</si>
  <si>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</si>
  <si>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</si>
  <si>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</si>
  <si>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</si>
  <si>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</si>
  <si>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</si>
  <si>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</si>
  <si>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</si>
  <si>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</si>
  <si>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</si>
  <si>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</si>
  <si>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</si>
  <si>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</si>
  <si>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</si>
  <si>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</si>
  <si>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</si>
  <si>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</si>
  <si>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</si>
  <si>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</si>
  <si>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</si>
  <si>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</si>
  <si>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</si>
  <si>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</si>
  <si>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</si>
  <si>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</si>
  <si>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</si>
  <si>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</si>
  <si>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</si>
  <si>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</si>
  <si>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</si>
  <si>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</si>
  <si>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</si>
  <si>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</si>
  <si>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</si>
  <si>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</si>
  <si>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</si>
  <si>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</si>
  <si>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</si>
  <si>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</si>
  <si>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</si>
  <si>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</si>
  <si>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</si>
  <si>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</si>
  <si>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</si>
  <si>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</si>
  <si>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</si>
  <si>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</si>
  <si>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</si>
  <si>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</si>
  <si>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</si>
  <si>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</si>
  <si>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</si>
  <si>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</si>
  <si>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</si>
  <si>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</si>
  <si>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</si>
  <si>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</si>
  <si>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</si>
  <si>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</si>
  <si>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</si>
  <si>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</si>
  <si>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</si>
  <si>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</si>
  <si>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</si>
  <si>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</si>
  <si>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</si>
  <si>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</si>
  <si>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</si>
  <si>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</si>
  <si>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</si>
  <si>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</si>
  <si>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</si>
  <si>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</si>
  <si>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</si>
  <si>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</si>
  <si>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</si>
  <si>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</si>
  <si>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</si>
  <si>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</si>
  <si>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</si>
  <si>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</si>
  <si>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</si>
  <si>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</si>
  <si>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</si>
  <si>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</si>
  <si>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</si>
  <si>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</si>
  <si>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</si>
  <si>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</si>
  <si>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</si>
  <si>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</si>
  <si>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</si>
  <si>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</si>
  <si>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</si>
  <si>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</si>
  <si>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</si>
  <si>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</si>
  <si>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</si>
  <si>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</si>
  <si>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</si>
  <si>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</si>
  <si>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</si>
  <si>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</si>
  <si>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</si>
  <si>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</si>
  <si>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</si>
  <si>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</si>
  <si>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</si>
  <si>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</si>
  <si>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</si>
  <si>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</si>
  <si>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</si>
  <si>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</si>
  <si>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</si>
  <si>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</si>
  <si>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</si>
  <si>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</si>
  <si>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</si>
  <si>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</si>
  <si>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</si>
  <si>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</si>
  <si>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</si>
  <si>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</si>
  <si>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</si>
  <si>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</si>
  <si>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</si>
  <si>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</si>
  <si>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</si>
  <si>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</si>
  <si>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</si>
  <si>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</si>
  <si>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</si>
  <si>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</si>
  <si>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</si>
  <si>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</si>
  <si>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</si>
  <si>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</si>
  <si>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</si>
  <si>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</si>
  <si>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</si>
  <si>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</si>
  <si>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</si>
  <si>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</si>
  <si>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</si>
  <si>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</si>
  <si>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</si>
  <si>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</si>
  <si>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</si>
  <si>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</si>
  <si>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</si>
  <si>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</si>
  <si>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</si>
  <si>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</si>
  <si>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</si>
  <si>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</si>
  <si>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</si>
  <si>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</si>
  <si>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</si>
  <si>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</si>
  <si>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</si>
  <si>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</si>
  <si>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</si>
  <si>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</si>
  <si>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</si>
  <si>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</si>
  <si>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</si>
  <si>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</si>
  <si>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</si>
  <si>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</si>
  <si>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</si>
  <si>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</si>
  <si>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</si>
  <si>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</si>
  <si>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</si>
  <si>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</si>
  <si>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</si>
  <si>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</si>
  <si>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</si>
  <si>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</si>
  <si>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</si>
  <si>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</si>
  <si>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</si>
  <si>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</si>
  <si>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</si>
  <si>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</si>
  <si>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</si>
  <si>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</si>
  <si>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</si>
  <si>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</si>
  <si>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</si>
  <si>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</si>
  <si>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</si>
  <si>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</si>
  <si>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</si>
  <si>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</si>
  <si>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</si>
  <si>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</si>
  <si>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</si>
  <si>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</si>
  <si>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</si>
  <si>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</si>
  <si>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</si>
  <si>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</si>
  <si>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</si>
  <si>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</si>
  <si>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</si>
  <si>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</si>
  <si>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</si>
  <si>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</si>
  <si>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</si>
  <si>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</si>
  <si>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</si>
  <si>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</si>
  <si>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</si>
  <si>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</si>
  <si>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</si>
  <si>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</si>
  <si>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</si>
  <si>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</si>
  <si>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</si>
  <si>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</si>
  <si>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</si>
  <si>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</si>
  <si>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</si>
  <si>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</si>
  <si>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</si>
  <si>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</si>
  <si>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</si>
  <si>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</si>
  <si>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</si>
  <si>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</si>
  <si>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</si>
  <si>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</si>
  <si>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</si>
  <si>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</si>
  <si>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</si>
  <si>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</si>
  <si>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</si>
  <si>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</si>
  <si>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</si>
  <si>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</si>
  <si>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</si>
  <si>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</si>
  <si>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</si>
  <si>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</si>
  <si>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</si>
  <si>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</si>
  <si>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</si>
  <si>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</si>
  <si>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</si>
  <si>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</si>
  <si>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</si>
  <si>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</si>
  <si>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</si>
  <si>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</si>
  <si>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</si>
  <si>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</si>
  <si>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</si>
  <si>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</si>
  <si>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</si>
  <si>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</si>
  <si>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</si>
  <si>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</si>
  <si>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</si>
  <si>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</si>
  <si>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</si>
  <si>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</si>
  <si>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</si>
  <si>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</si>
  <si>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</si>
  <si>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</si>
  <si>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</si>
  <si>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</si>
  <si>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</si>
  <si>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</si>
  <si>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</si>
  <si>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</si>
  <si>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</si>
  <si>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</si>
  <si>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</si>
  <si>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</si>
  <si>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</si>
  <si>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</si>
  <si>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</si>
  <si>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</si>
  <si>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</si>
  <si>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</si>
  <si>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</si>
  <si>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</si>
  <si>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</si>
  <si>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</si>
  <si>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</si>
  <si>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</si>
  <si>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</si>
  <si>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</si>
  <si>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</si>
  <si>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</si>
  <si>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</si>
  <si>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</si>
  <si>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</si>
  <si>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</si>
  <si>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</si>
  <si>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</si>
  <si>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</si>
  <si>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</si>
  <si>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</si>
  <si>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</si>
  <si>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</si>
  <si>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</si>
  <si>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</si>
  <si>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</si>
  <si>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</si>
  <si>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</si>
  <si>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</si>
  <si>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</si>
  <si>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</si>
  <si>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</si>
  <si>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</si>
  <si>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</si>
  <si>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</si>
  <si>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</si>
  <si>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</si>
  <si>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</si>
  <si>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</si>
  <si>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</si>
  <si>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</si>
  <si>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</si>
  <si>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</si>
  <si>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</si>
  <si>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</si>
  <si>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</si>
  <si>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</si>
  <si>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</si>
  <si>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</si>
  <si>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</si>
  <si>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</si>
  <si>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</si>
  <si>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</si>
  <si>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</si>
  <si>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</si>
  <si>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</si>
  <si>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</si>
  <si>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</si>
  <si>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</si>
  <si>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</si>
  <si>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</si>
  <si>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</si>
  <si>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</si>
  <si>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</si>
  <si>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</si>
  <si>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</si>
  <si>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</si>
  <si>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</si>
  <si>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</si>
  <si>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</si>
  <si>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</si>
  <si>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</si>
  <si>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</si>
  <si>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</si>
  <si>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</si>
  <si>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</si>
  <si>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</si>
  <si>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</si>
  <si>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</si>
  <si>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</si>
  <si>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</si>
  <si>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</si>
  <si>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</si>
  <si>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</si>
  <si>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</si>
  <si>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</si>
  <si>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</si>
  <si>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</si>
  <si>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</si>
  <si>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</si>
  <si>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</si>
  <si>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</si>
  <si>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</si>
  <si>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</si>
  <si>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</si>
  <si>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</si>
  <si>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</si>
  <si>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</si>
  <si>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</si>
  <si>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</si>
  <si>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</si>
  <si>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</si>
  <si>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</si>
  <si>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</si>
  <si>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</si>
  <si>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</si>
  <si>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</si>
  <si>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</si>
  <si>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</si>
  <si>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</si>
  <si>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</si>
  <si>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</si>
  <si>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</si>
  <si>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</si>
  <si>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</si>
  <si>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</si>
  <si>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</si>
  <si>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</si>
  <si>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</si>
  <si>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</si>
  <si>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</si>
  <si>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</si>
  <si>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</si>
  <si>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</si>
  <si>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</si>
  <si>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</si>
  <si>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</si>
  <si>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</si>
  <si>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</si>
  <si>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</si>
  <si>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</si>
  <si>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</si>
  <si>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</si>
  <si>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</si>
  <si>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</si>
  <si>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</si>
  <si>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</si>
  <si>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</si>
  <si>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</si>
  <si>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</si>
  <si>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</si>
  <si>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</si>
  <si>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</si>
  <si>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</si>
  <si>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</si>
  <si>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</si>
  <si>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</si>
  <si>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</si>
  <si>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</si>
  <si>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</si>
  <si>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</si>
  <si>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</si>
  <si>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</si>
  <si>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</si>
  <si>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</si>
  <si>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</si>
  <si>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</si>
  <si>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</si>
  <si>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</si>
  <si>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</si>
  <si>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</si>
  <si>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</si>
  <si>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</si>
  <si>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</si>
  <si>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</si>
  <si>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</si>
  <si>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</si>
  <si>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</si>
  <si>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</si>
  <si>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</si>
  <si>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</si>
  <si>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</si>
  <si>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</si>
  <si>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</si>
  <si>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</si>
  <si>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</si>
  <si>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</si>
  <si>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</si>
  <si>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</si>
  <si>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</si>
  <si>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</si>
  <si>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</si>
  <si>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</si>
  <si>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</si>
  <si>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</si>
  <si>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</si>
  <si>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</si>
  <si>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</si>
  <si>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</si>
  <si>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</si>
  <si>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</si>
  <si>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</si>
  <si>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</si>
  <si>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</si>
  <si>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</si>
  <si>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</si>
  <si>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</si>
  <si>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</si>
  <si>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</si>
  <si>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</si>
  <si>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</si>
  <si>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</si>
  <si>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</si>
  <si>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</si>
  <si>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</si>
  <si>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</si>
  <si>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</si>
  <si>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</si>
  <si>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</si>
  <si>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</si>
  <si>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</si>
  <si>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</si>
  <si>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</si>
  <si>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</si>
  <si>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</si>
  <si>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</si>
  <si>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</si>
  <si>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</si>
  <si>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</si>
  <si>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</si>
  <si>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</si>
  <si>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</si>
  <si>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</si>
  <si>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</si>
  <si>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</si>
  <si>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</si>
  <si>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</si>
  <si>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</si>
  <si>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</si>
  <si>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</si>
  <si>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</si>
  <si>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</si>
  <si>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</si>
  <si>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</si>
  <si>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</si>
  <si>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</si>
  <si>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</si>
  <si>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</si>
  <si>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</si>
  <si>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</si>
  <si>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</si>
  <si>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</si>
  <si>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</si>
  <si>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</si>
  <si>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</si>
  <si>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</si>
  <si>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</si>
  <si>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</si>
  <si>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</si>
  <si>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</si>
  <si>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</si>
  <si>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</si>
  <si>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</si>
  <si>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</si>
  <si>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</si>
  <si>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</si>
  <si>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</si>
  <si>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</si>
  <si>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</si>
  <si>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</si>
  <si>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</si>
  <si>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</si>
  <si>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</si>
  <si>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</si>
  <si>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</si>
  <si>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</si>
  <si>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</si>
  <si>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</si>
  <si>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</si>
  <si>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</si>
  <si>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</si>
  <si>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</si>
  <si>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</si>
  <si>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</si>
  <si>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</si>
  <si>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</si>
  <si>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</si>
  <si>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</si>
  <si>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</si>
  <si>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</si>
  <si>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</si>
  <si>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</si>
  <si>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</si>
  <si>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</si>
  <si>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</si>
  <si>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</si>
  <si>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</si>
  <si>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</si>
  <si>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</si>
  <si>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</si>
  <si>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</si>
  <si>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</si>
  <si>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</si>
  <si>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</si>
  <si>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</si>
  <si>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</si>
  <si>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</si>
  <si>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</si>
  <si>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</si>
  <si>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</si>
  <si>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</si>
  <si>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</si>
  <si>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</si>
  <si>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</si>
  <si>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</si>
  <si>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</si>
  <si>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</si>
  <si>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</si>
  <si>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</si>
  <si>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</si>
  <si>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</si>
  <si>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</si>
  <si>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</si>
  <si>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</si>
  <si>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</si>
  <si>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</si>
  <si>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</si>
  <si>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</si>
  <si>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</si>
  <si>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</si>
  <si>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</si>
  <si>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</si>
  <si>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</si>
  <si>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</si>
  <si>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</si>
  <si>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</si>
  <si>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</si>
  <si>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</si>
  <si>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</si>
  <si>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</si>
  <si>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</si>
  <si>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</si>
  <si>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</si>
  <si>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Net Revenue</t>
  </si>
  <si>
    <t>Count*value</t>
  </si>
  <si>
    <t>Total sales</t>
  </si>
  <si>
    <t>Total Values</t>
  </si>
  <si>
    <t>Averages</t>
  </si>
  <si>
    <t>Product Name</t>
  </si>
  <si>
    <t>Laptop</t>
  </si>
  <si>
    <t>Camera</t>
  </si>
  <si>
    <t xml:space="preserve">Region North </t>
  </si>
  <si>
    <t>Region North</t>
  </si>
  <si>
    <t>Sales by North</t>
  </si>
  <si>
    <t>Sales by South</t>
  </si>
  <si>
    <t>Sales by West</t>
  </si>
  <si>
    <t>Sales By East</t>
  </si>
  <si>
    <t>Region South</t>
  </si>
  <si>
    <t>Region East</t>
  </si>
  <si>
    <t>Region West</t>
  </si>
  <si>
    <t>TOTAL SALES</t>
  </si>
  <si>
    <t>TOTAL ORDERS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</si>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</sst>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3" borderId="0" xfId="0" applyFont="1" applyFill="1"/>
    <xf numFmtId="0" fontId="0" fillId="3" borderId="0" xfId="0" applyFill="1"/>
    <xf numFmtId="0" fontId="4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2" xfId="0" applyBorder="1"/>
    <xf numFmtId="0" fontId="4" fillId="4" borderId="2" xfId="0" applyFont="1" applyFill="1" applyBorder="1"/>
    <xf numFmtId="0" fontId="0" fillId="4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customschemas.google.com/relationships/workbookmetadata" Target="metadata"/><Relationship Id="rId10" Type="http://schemas.microsoft.com/office/2017/10/relationships/person" Target="persons/person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F4C228-4103-4599-A6FA-2493C615350A}" name="Table1" displayName="Table1" ref="Q30:T31" headerRowCount="0" totalsRowShown="0">
  <tableColumns count="4">
    <tableColumn id="1" xr3:uid="{B2892348-9564-48B5-B91A-A996705425CB}" name="Column1"/>
    <tableColumn id="2" xr3:uid="{C0571E1C-11DD-40D1-A798-E3BA75B7495A}" name="Column2"/>
    <tableColumn id="3" xr3:uid="{8E169116-4FC1-481E-9945-75C03311A3A3}" name="Column3"/>
    <tableColumn id="4" xr3:uid="{D02B4E05-9DF5-4299-8848-E2504BD99791}" name="Column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15346"/>
  <sheetViews>
    <sheetView tabSelected="1" topLeftCell="K17" zoomScale="94" workbookViewId="0">
      <selection activeCell="V47" sqref="V47"/>
    </sheetView>
  </sheetViews>
  <sheetFormatPr defaultColWidth="14.44140625" defaultRowHeight="15" customHeight="1" x14ac:dyDescent="0.3"/>
  <cols>
    <col min="1" max="1" width="16.21875" bestFit="1" customWidth="1"/>
    <col min="2" max="2" width="13.77734375" bestFit="1" customWidth="1"/>
    <col min="3" max="3" width="16.6640625" bestFit="1" customWidth="1"/>
    <col min="4" max="4" width="12" bestFit="1" customWidth="1"/>
    <col min="5" max="5" width="16.33203125" bestFit="1" customWidth="1"/>
    <col min="6" max="6" width="21" bestFit="1" customWidth="1"/>
    <col min="7" max="7" width="16.21875" bestFit="1" customWidth="1"/>
    <col min="8" max="8" width="19.21875" bestFit="1" customWidth="1"/>
    <col min="9" max="9" width="22.44140625" bestFit="1" customWidth="1"/>
    <col min="10" max="10" width="23.88671875" bestFit="1" customWidth="1"/>
    <col min="11" max="11" width="24.6640625" bestFit="1" customWidth="1"/>
    <col min="12" max="12" width="12.88671875" bestFit="1" customWidth="1"/>
    <col min="13" max="13" width="13.5546875" bestFit="1" customWidth="1"/>
    <col min="14" max="14" width="16.6640625" bestFit="1" customWidth="1"/>
    <col min="15" max="15" width="14.88671875" bestFit="1" customWidth="1"/>
    <col min="16" max="16" width="4.109375" customWidth="1"/>
    <col min="17" max="17" width="13.21875" bestFit="1" customWidth="1"/>
    <col min="18" max="18" width="13.33203125" bestFit="1" customWidth="1"/>
    <col min="19" max="19" width="12.6640625" bestFit="1" customWidth="1"/>
    <col min="20" max="20" width="11.77734375" bestFit="1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15378</v>
      </c>
    </row>
    <row r="2" spans="1:17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  <c r="O2" s="4"/>
      <c r="P2" s="5"/>
      <c r="Q2" s="4"/>
    </row>
    <row r="3" spans="1:17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</row>
    <row r="4" spans="1:17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</row>
    <row r="5" spans="1:17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</row>
    <row r="6" spans="1:17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</row>
    <row r="7" spans="1:17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</row>
    <row r="8" spans="1:17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</row>
    <row r="9" spans="1:17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</row>
    <row r="10" spans="1:17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  <c r="O10" s="2" t="s">
        <v>15380</v>
      </c>
      <c r="Q10">
        <f>SUM(D2:D15346)</f>
        <v>39262877.519999973</v>
      </c>
    </row>
    <row r="11" spans="1:17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</row>
    <row r="12" spans="1:17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</row>
    <row r="13" spans="1:17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  <c r="O13" s="2" t="s">
        <v>15381</v>
      </c>
      <c r="Q13">
        <f>COUNTA(A2:A15346)</f>
        <v>15345</v>
      </c>
    </row>
    <row r="14" spans="1:17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</row>
    <row r="15" spans="1:17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</row>
    <row r="16" spans="1:17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</row>
    <row r="17" spans="1:25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  <c r="O17" s="2" t="s">
        <v>15382</v>
      </c>
      <c r="Q17">
        <f>AVERAGE(N2:N15346)</f>
        <v>1915.1920821179576</v>
      </c>
    </row>
    <row r="18" spans="1:25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</row>
    <row r="19" spans="1:25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</row>
    <row r="20" spans="1:25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25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25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  <c r="X22" s="9" t="s">
        <v>15396</v>
      </c>
      <c r="Y22" s="10"/>
    </row>
    <row r="23" spans="1:25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  <c r="Q23" s="7" t="s">
        <v>15386</v>
      </c>
      <c r="R23" s="7" t="s">
        <v>15392</v>
      </c>
      <c r="S23" s="7" t="s">
        <v>15393</v>
      </c>
      <c r="T23" s="7" t="s">
        <v>15394</v>
      </c>
      <c r="X23" s="11" t="str" cm="1">
        <f t="array" ref="X23:X26">TRANSPOSE(Q23:T23)</f>
        <v xml:space="preserve">Region North </v>
      </c>
      <c r="Y23" s="11" cm="1">
        <f t="array" ref="Y23:Y26">TRANSPOSE(Q24:T24)</f>
        <v>3924</v>
      </c>
    </row>
    <row r="24" spans="1:25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  <c r="Q24">
        <f>COUNTIF(B2:B15346,"North")</f>
        <v>3924</v>
      </c>
      <c r="R24">
        <f>COUNTIF(B2:B15346,"South")</f>
        <v>3853</v>
      </c>
      <c r="S24">
        <f>COUNTIF(B2:B15346,"East")</f>
        <v>3778</v>
      </c>
      <c r="T24">
        <f>COUNTIF(B2:B15346,"West")</f>
        <v>3790</v>
      </c>
      <c r="X24" s="11" t="str">
        <v>Region South</v>
      </c>
      <c r="Y24" s="11">
        <v>3853</v>
      </c>
    </row>
    <row r="25" spans="1:25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  <c r="X25" s="11" t="str">
        <v>Region East</v>
      </c>
      <c r="Y25" s="11">
        <v>3778</v>
      </c>
    </row>
    <row r="26" spans="1:25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  <c r="X26" s="11" t="str">
        <v>Region West</v>
      </c>
      <c r="Y26" s="11">
        <v>3790</v>
      </c>
    </row>
    <row r="27" spans="1:25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  <c r="V27">
        <f>SUM(D2:D15346)</f>
        <v>39262877.519999973</v>
      </c>
      <c r="X27" s="11"/>
      <c r="Y27" s="11"/>
    </row>
    <row r="28" spans="1:25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  <c r="X28" s="12" t="s">
        <v>15397</v>
      </c>
      <c r="Y28" s="13">
        <f>SUM(Q24:T24)</f>
        <v>15345</v>
      </c>
    </row>
    <row r="29" spans="1:25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25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  <c r="Q30" s="8" t="s">
        <v>15388</v>
      </c>
      <c r="R30" s="8" t="s">
        <v>15389</v>
      </c>
      <c r="S30" s="8" t="s">
        <v>15390</v>
      </c>
      <c r="T30" s="8" t="s">
        <v>15391</v>
      </c>
    </row>
    <row r="31" spans="1:25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25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  <c r="Q32">
        <f>SUMIF(B2:B15346,B4,D2:D15346)</f>
        <v>10143913.330000035</v>
      </c>
      <c r="R32">
        <f>SUMIF(B2:B15346,"South",D2:D15346)</f>
        <v>9851779.1900000274</v>
      </c>
      <c r="S32">
        <f>SUMIF(B2:B15346,"West",D2:D15346)</f>
        <v>9748863.0599999912</v>
      </c>
      <c r="T32">
        <f>SUMIF(B2:B15346,"East",D2:D15346)</f>
        <v>9518321.9399999864</v>
      </c>
      <c r="X32" s="9" t="s">
        <v>15395</v>
      </c>
      <c r="Y32" s="10"/>
    </row>
    <row r="33" spans="1:25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  <c r="X33" s="11" t="str" cm="1">
        <f t="array" ref="X33:X36">TRANSPOSE(Q30:T30)</f>
        <v>Sales by North</v>
      </c>
      <c r="Y33" s="11" cm="1">
        <f t="array" ref="Y33:Y36">TRANSPOSE(Q32:T32)</f>
        <v>10143913.330000035</v>
      </c>
    </row>
    <row r="34" spans="1:25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  <c r="X34" s="11" t="str">
        <v>Sales by South</v>
      </c>
      <c r="Y34" s="11">
        <v>9851779.1900000274</v>
      </c>
    </row>
    <row r="35" spans="1:25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  <c r="Q35" s="7" t="s">
        <v>15393</v>
      </c>
      <c r="R35" s="7" t="s">
        <v>15394</v>
      </c>
      <c r="S35" s="7" t="s">
        <v>15387</v>
      </c>
      <c r="T35" s="7" t="s">
        <v>15392</v>
      </c>
      <c r="X35" s="11" t="str">
        <v>Sales by West</v>
      </c>
      <c r="Y35" s="11">
        <v>9748863.0599999912</v>
      </c>
    </row>
    <row r="36" spans="1:25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  <c r="Q36">
        <f>SUMIF(B2:B15346,"East",D2:D15346)</f>
        <v>9518321.9399999864</v>
      </c>
      <c r="R36">
        <f>SUMIF(B2:B15346,"West",D2:D15346)</f>
        <v>9748863.0599999912</v>
      </c>
      <c r="S36">
        <f>SUMIF(B2:B15346,"North",D2:D15346)</f>
        <v>10143913.330000035</v>
      </c>
      <c r="T36">
        <f>SUMIF(B2:B15346,"South",D2:D15346)</f>
        <v>9851779.1900000274</v>
      </c>
      <c r="V36">
        <f>SUM(Q36:T36)</f>
        <v>39262877.520000041</v>
      </c>
      <c r="X36" s="11" t="str">
        <v>Sales By East</v>
      </c>
      <c r="Y36" s="11">
        <v>9518321.9399999864</v>
      </c>
    </row>
    <row r="37" spans="1:25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  <c r="X37" s="11"/>
      <c r="Y37" s="11"/>
    </row>
    <row r="38" spans="1:25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  <c r="X38" s="12" t="s">
        <v>15397</v>
      </c>
      <c r="Y38" s="13">
        <f>SUM(_xlfn.ANCHORARRAY(Y33))</f>
        <v>39262877.520000041</v>
      </c>
    </row>
    <row r="39" spans="1:25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25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25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25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25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25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25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25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25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25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6"/>
      <c r="P15346" s="6"/>
      <c r="Q15346" s="6"/>
    </row>
  </sheetData>
  <autoFilter ref="A1:M15346" xr:uid="{00000000-0001-0000-0000-000000000000}"/>
  <mergeCells count="2">
    <mergeCell ref="X22:Y22"/>
    <mergeCell ref="X32:Y32"/>
  </mergeCells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90EB4-54BC-472A-BEED-38E27A4269E4}">
  <sheetPr codeName="Sheet2"/>
  <dimension ref="A1:A3"/>
  <sheetViews>
    <sheetView workbookViewId="0">
      <selection activeCell="A4" sqref="A4"/>
    </sheetView>
  </sheetViews>
  <sheetFormatPr defaultRowHeight="14.4" x14ac:dyDescent="0.3"/>
  <sheetData>
    <row r="1" spans="1:1" x14ac:dyDescent="0.3">
      <c r="A1" t="s">
        <v>15383</v>
      </c>
    </row>
    <row r="2" spans="1:1" x14ac:dyDescent="0.3">
      <c r="A2" t="s">
        <v>15384</v>
      </c>
    </row>
    <row r="3" spans="1:1" x14ac:dyDescent="0.3">
      <c r="A3" t="s">
        <v>15385</v>
      </c>
    </row>
  </sheetData>
  <autoFilter ref="A1:A3" xr:uid="{DE990EB4-54BC-472A-BEED-38E27A4269E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Kumaran M</cp:lastModifiedBy>
  <dcterms:created xsi:type="dcterms:W3CDTF">2026-04-18T06:02:34Z</dcterms:created>
  <dcterms:modified xsi:type="dcterms:W3CDTF">2026-07-30T06:16:13Z</dcterms:modified>
</cp:coreProperties>
</file>