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ml.chartshapes+xml"/>
  <Override PartName="/xl/charts/chart15.xml" ContentType="application/vnd.openxmlformats-officedocument.drawingml.chart+xml"/>
  <Override PartName="/xl/drawings/drawing13.xml" ContentType="application/vnd.openxmlformats-officedocument.drawingml.chartshapes+xml"/>
  <Override PartName="/xl/charts/chart16.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05" yWindow="-105" windowWidth="20730" windowHeight="11760" firstSheet="9" activeTab="16"/>
  </bookViews>
  <sheets>
    <sheet name="Group Name" sheetId="1" r:id="rId1"/>
    <sheet name="Share Holder &amp; Segment" sheetId="2" r:id="rId2"/>
    <sheet name="GROUP STRUCTURE" sheetId="3" r:id="rId3"/>
    <sheet name="INVESTMENT" sheetId="4" r:id="rId4"/>
    <sheet name="SOURCE OF FINANCING" sheetId="5" r:id="rId5"/>
    <sheet name="MARUTI SUZUKI" sheetId="7" r:id="rId6"/>
    <sheet name="TATA MOTORS" sheetId="6" r:id="rId7"/>
    <sheet name="NIFTY50" sheetId="8" r:id="rId8"/>
    <sheet name="COMPARISON" sheetId="9" r:id="rId9"/>
    <sheet name="ANNOUNCEMENT" sheetId="10" r:id="rId10"/>
    <sheet name="PHASE 2" sheetId="11" r:id="rId11"/>
    <sheet name="RATIOS" sheetId="12" r:id="rId12"/>
    <sheet name="COMPARISON OF RATIOS" sheetId="13" r:id="rId13"/>
    <sheet name="SALES,NET PROFIT,ASSETS GROWTH" sheetId="14" r:id="rId14"/>
    <sheet name="Phase 3" sheetId="15" r:id="rId15"/>
    <sheet name="MARUTI SUZUKI CF" sheetId="16" r:id="rId16"/>
    <sheet name="Cash Flow Analysis" sheetId="17" r:id="rId17"/>
    <sheet name="Phase 4" sheetId="25" r:id="rId18"/>
    <sheet name="BOD REPORT" sheetId="21" r:id="rId19"/>
    <sheet name="Phase 5" sheetId="26" r:id="rId20"/>
    <sheet name="INTERFIRM " sheetId="19" r:id="rId21"/>
    <sheet name="INTRAFIRM" sheetId="20" r:id="rId22"/>
    <sheet name="Conclusion" sheetId="22" r:id="rId23"/>
  </sheets>
  <externalReferences>
    <externalReference r:id="rId24"/>
    <externalReference r:id="rId25"/>
  </externalReferences>
  <calcPr calcId="1445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1" i="17" l="1"/>
  <c r="B48" i="17"/>
  <c r="B37" i="17"/>
  <c r="B25" i="17"/>
  <c r="B12" i="17"/>
  <c r="C61" i="17"/>
  <c r="D61" i="17"/>
  <c r="C48" i="17"/>
  <c r="D48" i="17"/>
  <c r="C37" i="17"/>
  <c r="D37" i="17"/>
  <c r="C25" i="17"/>
  <c r="D25" i="17"/>
  <c r="C12" i="17"/>
  <c r="D12" i="17"/>
  <c r="C53" i="12" l="1"/>
  <c r="D53" i="12"/>
  <c r="E53" i="12"/>
  <c r="F53" i="12"/>
  <c r="B53" i="12"/>
  <c r="C26" i="12"/>
  <c r="D26" i="12"/>
  <c r="E26" i="12"/>
  <c r="F26" i="12"/>
  <c r="B26" i="12"/>
  <c r="D2" i="8" l="1"/>
  <c r="D4" i="8"/>
  <c r="D6" i="8"/>
  <c r="D8" i="8"/>
  <c r="D10" i="8"/>
  <c r="D12" i="8"/>
  <c r="D14" i="8"/>
  <c r="D16" i="8"/>
  <c r="D18" i="8"/>
  <c r="D20" i="8"/>
  <c r="D22" i="8"/>
  <c r="D24" i="8"/>
  <c r="D26" i="8"/>
  <c r="D28" i="8"/>
  <c r="D30" i="8"/>
  <c r="D32" i="8"/>
  <c r="D34" i="8"/>
  <c r="D36" i="8"/>
  <c r="D38" i="8"/>
  <c r="D40" i="8"/>
  <c r="D42" i="8"/>
  <c r="D44" i="8"/>
  <c r="D46" i="8"/>
  <c r="D48" i="8"/>
  <c r="D50" i="8"/>
  <c r="D52" i="8"/>
  <c r="D54" i="8"/>
  <c r="D56" i="8"/>
  <c r="D58" i="8"/>
  <c r="D60" i="8"/>
  <c r="D62" i="8"/>
  <c r="D64" i="8"/>
  <c r="D66" i="8"/>
  <c r="D68" i="8"/>
  <c r="D70" i="8"/>
  <c r="D72" i="8"/>
  <c r="D74" i="8"/>
  <c r="D76" i="8"/>
  <c r="D78" i="8"/>
  <c r="D80" i="8"/>
  <c r="D82" i="8"/>
  <c r="D84" i="8"/>
  <c r="D86" i="8"/>
  <c r="D88" i="8"/>
  <c r="D90" i="8"/>
  <c r="D92" i="8"/>
  <c r="D94" i="8"/>
  <c r="D96" i="8"/>
  <c r="D98" i="8"/>
  <c r="D100" i="8"/>
  <c r="D102" i="8"/>
  <c r="D104" i="8"/>
  <c r="D104" i="7"/>
  <c r="D102" i="7"/>
  <c r="D100" i="7"/>
  <c r="D98" i="7"/>
  <c r="D96" i="7"/>
  <c r="D94" i="7"/>
  <c r="D92" i="7"/>
  <c r="D90" i="7"/>
  <c r="D88" i="7"/>
  <c r="D86" i="7"/>
  <c r="D84" i="7"/>
  <c r="D82" i="7"/>
  <c r="D80" i="7"/>
  <c r="D78" i="7"/>
  <c r="D76" i="7"/>
  <c r="D74" i="7"/>
  <c r="D72" i="7"/>
  <c r="D70" i="7"/>
  <c r="D68" i="7"/>
  <c r="D66" i="7"/>
  <c r="D64" i="7"/>
  <c r="D62" i="7"/>
  <c r="D60" i="7"/>
  <c r="D58" i="7"/>
  <c r="D56" i="7"/>
  <c r="D54" i="7"/>
  <c r="D52" i="7"/>
  <c r="D50" i="7"/>
  <c r="D48" i="7"/>
  <c r="D46" i="7"/>
  <c r="D44" i="7"/>
  <c r="D42" i="7"/>
  <c r="D40" i="7"/>
  <c r="D38" i="7"/>
  <c r="D36" i="7"/>
  <c r="D34" i="7"/>
  <c r="D32" i="7"/>
  <c r="D30" i="7"/>
  <c r="D28" i="7"/>
  <c r="D26" i="7"/>
  <c r="D24" i="7"/>
  <c r="D22" i="7"/>
  <c r="D20" i="7"/>
  <c r="D18" i="7"/>
  <c r="D16" i="7"/>
  <c r="D14" i="7"/>
  <c r="D12" i="7"/>
  <c r="D10" i="7"/>
  <c r="D8" i="7"/>
  <c r="D6" i="7"/>
  <c r="D4" i="7"/>
  <c r="D2" i="7"/>
  <c r="D104" i="6"/>
  <c r="D102" i="6"/>
  <c r="D100" i="6"/>
  <c r="D98" i="6"/>
  <c r="D96" i="6"/>
  <c r="D94" i="6"/>
  <c r="D92" i="6"/>
  <c r="D90" i="6"/>
  <c r="D88" i="6"/>
  <c r="D86" i="6"/>
  <c r="D84" i="6"/>
  <c r="D82" i="6"/>
  <c r="D80" i="6"/>
  <c r="D78" i="6"/>
  <c r="D76" i="6"/>
  <c r="D74" i="6"/>
  <c r="D72" i="6"/>
  <c r="D70" i="6"/>
  <c r="D68" i="6"/>
  <c r="D66" i="6"/>
  <c r="D64" i="6"/>
  <c r="D62" i="6"/>
  <c r="D60" i="6"/>
  <c r="D58" i="6"/>
  <c r="D56" i="6"/>
  <c r="D54" i="6"/>
  <c r="D52" i="6"/>
  <c r="D50" i="6"/>
  <c r="D48" i="6"/>
  <c r="D46" i="6"/>
  <c r="D44" i="6"/>
  <c r="D42" i="6"/>
  <c r="D40" i="6"/>
  <c r="D38" i="6"/>
  <c r="D36" i="6"/>
  <c r="D34" i="6"/>
  <c r="D32" i="6"/>
  <c r="D30" i="6"/>
  <c r="D28" i="6"/>
  <c r="D26" i="6"/>
  <c r="D24" i="6"/>
  <c r="D22" i="6"/>
  <c r="D20" i="6"/>
  <c r="D18" i="6"/>
  <c r="D16" i="6"/>
  <c r="D14" i="6"/>
  <c r="D12" i="6"/>
  <c r="D10" i="6"/>
  <c r="D8" i="6"/>
  <c r="D6" i="6"/>
  <c r="D4" i="6"/>
  <c r="D2" i="6"/>
</calcChain>
</file>

<file path=xl/sharedStrings.xml><?xml version="1.0" encoding="utf-8"?>
<sst xmlns="http://schemas.openxmlformats.org/spreadsheetml/2006/main" count="382" uniqueCount="292">
  <si>
    <t>MAJOR SHAREHOLDERS OF THE COMPANY</t>
  </si>
  <si>
    <t>SHAREHOLDERS</t>
  </si>
  <si>
    <t>% OF SHAREHOLDING</t>
  </si>
  <si>
    <t>PROMOTORS</t>
  </si>
  <si>
    <t>Sales</t>
  </si>
  <si>
    <t>COMPARISION OF SEGMENT GROWTH RATE WITH PREVIOUS YEAR</t>
  </si>
  <si>
    <t>KNOWING THE  GROUP STRUCTURE (SUBSIDIARIES,ASSOCIATES AND JOINT  VENTURES)</t>
  </si>
  <si>
    <t>NO.</t>
  </si>
  <si>
    <t>Name and Address of the Company</t>
  </si>
  <si>
    <t>Holding/ Subsidiary/ Associate</t>
  </si>
  <si>
    <t>% of shares held</t>
  </si>
  <si>
    <t>DATE</t>
  </si>
  <si>
    <t>OPEN PRICE</t>
  </si>
  <si>
    <t>CLOSE PRICE</t>
  </si>
  <si>
    <t>WEEKLY RETURN</t>
  </si>
  <si>
    <t>WEEKLY SHARE PRICE RETURN OF TATA MOTORS</t>
  </si>
  <si>
    <t>0PEN PRICE</t>
  </si>
  <si>
    <t>WEEKLY SHARE PRICE RETURN OF MARUTI SUZUKI</t>
  </si>
  <si>
    <t>weekly return</t>
  </si>
  <si>
    <t>Close price</t>
  </si>
  <si>
    <t>Open price</t>
  </si>
  <si>
    <t>Date</t>
  </si>
  <si>
    <t>WEEKLY RETURN- TM</t>
  </si>
  <si>
    <t>WEEKLY RETURN - MS</t>
  </si>
  <si>
    <t>weekly return- N50</t>
  </si>
  <si>
    <t xml:space="preserve"> WEEKLY INDEX RETURN OF NIFTY FIFTY</t>
  </si>
  <si>
    <t>COMPARISION OF  SHARE  PRICE RETURN</t>
  </si>
  <si>
    <t>Foreign Institutions</t>
  </si>
  <si>
    <t>Foreign Promoters</t>
  </si>
  <si>
    <t>Financial Institutions</t>
  </si>
  <si>
    <t>1. Hatchback</t>
  </si>
  <si>
    <t>2. Sedan</t>
  </si>
  <si>
    <t xml:space="preserve">                                            INVESTMENT MADE BY MARUTI SUZUKI IN THE LAST THREE YEARS</t>
  </si>
  <si>
    <t>4. Multi Utility Vehicle (MUV)</t>
  </si>
  <si>
    <t>3. Sport Utility Vehicle (SUV)</t>
  </si>
  <si>
    <t>5. Vans</t>
  </si>
  <si>
    <t>Maruti Insurance Business Agency Ltd</t>
  </si>
  <si>
    <t>Subsidiary Company</t>
  </si>
  <si>
    <t>Maruti Insurance Distribution Services Ltd</t>
  </si>
  <si>
    <t>Maruti Insurance Agency Solutions Ltd</t>
  </si>
  <si>
    <t>Maruti Insurance Agency Network Ltd</t>
  </si>
  <si>
    <t>Maruti Insurance Agency Services Ltd</t>
  </si>
  <si>
    <t>Maruti Insurance Agency Logistics Ltd</t>
  </si>
  <si>
    <t>True Value Solutions Ltd</t>
  </si>
  <si>
    <t>Maruti Insurance Broker Ltd and J J Impex (Delhi) Pvt Ltd</t>
  </si>
  <si>
    <t>No.</t>
  </si>
  <si>
    <t>Suzuki Motor Corporation, Japan</t>
  </si>
  <si>
    <t>Profit of different segment</t>
  </si>
  <si>
    <t>Asset Addition-</t>
  </si>
  <si>
    <t xml:space="preserve">          No. Of Shares</t>
  </si>
  <si>
    <t xml:space="preserve">NBanks Mutual Funds </t>
  </si>
  <si>
    <t>SOURCES</t>
  </si>
  <si>
    <t>FY20</t>
  </si>
  <si>
    <t>Equity  share capital</t>
  </si>
  <si>
    <t>Borrowings</t>
  </si>
  <si>
    <t>Other Equity</t>
  </si>
  <si>
    <t>FY21</t>
  </si>
  <si>
    <t>SOURCE OF FINANCING OF MARUTI SUZUKI INDIA LIMITED</t>
  </si>
  <si>
    <t>FY22</t>
  </si>
  <si>
    <t xml:space="preserve">          MARUTI SUZUKI INDIA LIMITED</t>
  </si>
  <si>
    <t>REPORTABLE SEGMENT OF MARUTI SUZUKI CARS SEGMENT</t>
  </si>
  <si>
    <t>TREND IN SALES OF CARS FOR LAST 5 YEAR</t>
  </si>
  <si>
    <t>FINANCE(IN MILLIONS)</t>
  </si>
  <si>
    <t>GROUP NUMBER:6</t>
  </si>
  <si>
    <t>REEMA KHAN(BM22051)    RONIT RAJ(BM22054)   SADHVI KUMARI(BM22056)   SAMRIDDHI SHARMA(BM22061)</t>
  </si>
  <si>
    <t>MAJOR ANNOUNCEMENT OF MARUTI SUZUKI YEAR 2022</t>
  </si>
  <si>
    <t xml:space="preserve">                           Indian &amp; Foreign Subsidiaries</t>
  </si>
  <si>
    <t xml:space="preserve">                                                            FOREIGN SUBSIDIARIES</t>
  </si>
  <si>
    <t xml:space="preserve">                                                             INDIAN SUBSIDIARIES</t>
  </si>
  <si>
    <t>Reserves Written Back</t>
  </si>
  <si>
    <t>Equity Capital</t>
  </si>
  <si>
    <t>Reserves and Surplus</t>
  </si>
  <si>
    <t>Equity Dividend Rate</t>
  </si>
  <si>
    <t>Agg. Non-Promoter Share(Lakhs)</t>
  </si>
  <si>
    <t>Agg. Non-Promoter Holding(%)</t>
  </si>
  <si>
    <t>Government Share</t>
  </si>
  <si>
    <t>Capital Adequacy Ratio</t>
  </si>
  <si>
    <t>EPS(Rs.)</t>
  </si>
  <si>
    <t>NaN</t>
  </si>
  <si>
    <t>Rs (in Crores)</t>
  </si>
  <si>
    <t>ASSOCIATES</t>
  </si>
  <si>
    <t>Name of the companies</t>
  </si>
  <si>
    <t xml:space="preserve">No. </t>
  </si>
  <si>
    <t>Bharat Seats Limited</t>
  </si>
  <si>
    <t>Jay Bharat Maruti Limited</t>
  </si>
  <si>
    <t>Machino Plastics Limited</t>
  </si>
  <si>
    <t>Caparo Maruti Limited</t>
  </si>
  <si>
    <t>Hanon Climate Systems India Private Limited</t>
  </si>
  <si>
    <t>Krishna Maruti Limited</t>
  </si>
  <si>
    <t>SKH Metals Limited</t>
  </si>
  <si>
    <t>Nippon Thermostat (India) Limited</t>
  </si>
  <si>
    <t>Mark Exhaust Systems Limited</t>
  </si>
  <si>
    <t>Bellsonica Auto Component India Private Limited</t>
  </si>
  <si>
    <t>FMI Automotive Components Private Limited</t>
  </si>
  <si>
    <t>Manesar Steel Processing India Private Limited</t>
  </si>
  <si>
    <t>Maruti Suzuki Insurance Broking Private Limited</t>
  </si>
  <si>
    <t>Bahucharaji Rail Corporation Limited</t>
  </si>
  <si>
    <t>JOINT VENTURE</t>
  </si>
  <si>
    <t>Plastic Omnium Auto Inergy Manufacturing India Private Limited</t>
  </si>
  <si>
    <t>Marelli Powertrain India Private Limited (formerly Magneti Marelli Powertrain India Private Limited)</t>
  </si>
  <si>
    <t>Maruti Suzuki Toyotsu India Private Limited</t>
  </si>
  <si>
    <t>PHASE 2</t>
  </si>
  <si>
    <t>PROFITABILITY RATIOS OF TWO COMPANIES</t>
  </si>
  <si>
    <t>MARUTI SUZUKI</t>
  </si>
  <si>
    <t>Net Income</t>
  </si>
  <si>
    <t>total Sales (Revenue From Op.)</t>
  </si>
  <si>
    <t>COGS</t>
  </si>
  <si>
    <t>EBIT</t>
  </si>
  <si>
    <t>Total Asset</t>
  </si>
  <si>
    <t>Total Current Liability</t>
  </si>
  <si>
    <t>Number of Shares outstanding</t>
  </si>
  <si>
    <t>Total Equity</t>
  </si>
  <si>
    <t>Profit Before Tax(EBT)</t>
  </si>
  <si>
    <t>Profit After Tax(EAT)</t>
  </si>
  <si>
    <t>Expense</t>
  </si>
  <si>
    <t>Net Profit Margin (in%)</t>
  </si>
  <si>
    <t>Gross Profit Margin (in%)</t>
  </si>
  <si>
    <t>Return on Asset (in%)</t>
  </si>
  <si>
    <t>Return on Equity (in%)</t>
  </si>
  <si>
    <t>Return on Capital Employed (in%)</t>
  </si>
  <si>
    <t>Earning per shares (in%)</t>
  </si>
  <si>
    <t>Operating Margin (in%)</t>
  </si>
  <si>
    <t>Equity Multiplier Ratio (in%)</t>
  </si>
  <si>
    <t>TATA MOTORS</t>
  </si>
  <si>
    <t>TREND IN SALES, NET PROFIT, ASSET GROWTH OF TWO COMPANIES</t>
  </si>
  <si>
    <t>Trend in Sales</t>
  </si>
  <si>
    <t>YEAR</t>
  </si>
  <si>
    <t>MARUTI SUZUKI  (In Cr.)</t>
  </si>
  <si>
    <t>TATA MOTORS In (Cr.)</t>
  </si>
  <si>
    <t>2017-18</t>
  </si>
  <si>
    <t>2018-19</t>
  </si>
  <si>
    <t>2019-20</t>
  </si>
  <si>
    <t>2020-21</t>
  </si>
  <si>
    <t>2021-22</t>
  </si>
  <si>
    <t>Trend in Net profit</t>
  </si>
  <si>
    <t>MARUTI SUZUKI (In Cr.)</t>
  </si>
  <si>
    <t>TATA MOTORS( In Cr.)</t>
  </si>
  <si>
    <t>Trend in Asset Growth</t>
  </si>
  <si>
    <t>TATA MOTORS (In Cr.)</t>
  </si>
  <si>
    <t>COGS including D&amp;A</t>
  </si>
  <si>
    <t>2.5 T</t>
  </si>
  <si>
    <t>2.66T</t>
  </si>
  <si>
    <t>2.3T</t>
  </si>
  <si>
    <t>2,17T</t>
  </si>
  <si>
    <t>2.44T</t>
  </si>
  <si>
    <t xml:space="preserve">     </t>
  </si>
  <si>
    <t>Expense Ratio (in %)</t>
  </si>
  <si>
    <t>COMPARISION OF RATIOS</t>
  </si>
  <si>
    <t>Net profit margin (in %)</t>
  </si>
  <si>
    <t>Gross profit margin (in %)</t>
  </si>
  <si>
    <t>Return on assets (in %)</t>
  </si>
  <si>
    <t>Return on equity (in %)</t>
  </si>
  <si>
    <t>Return on capital employed (in %)</t>
  </si>
  <si>
    <t>Earning per shares (in %)</t>
  </si>
  <si>
    <t>Operating margin ( in %)</t>
  </si>
  <si>
    <t>Equity multiplier ratio (in %)</t>
  </si>
  <si>
    <r>
      <t xml:space="preserve">                                                                                                                                        </t>
    </r>
    <r>
      <rPr>
        <b/>
        <sz val="22"/>
        <color rgb="FF0070C0"/>
        <rFont val="Calibri"/>
        <family val="2"/>
        <scheme val="minor"/>
      </rPr>
      <t>CASH FLOW STATEMENT OF MARUTI SUZUKI</t>
    </r>
  </si>
  <si>
    <t>Profit before tax</t>
  </si>
  <si>
    <t>A. Cash flow from operating activities:</t>
  </si>
  <si>
    <t>Adjustments for</t>
  </si>
  <si>
    <t>Share of profit of associates</t>
  </si>
  <si>
    <t>Share of profit of joint ventures</t>
  </si>
  <si>
    <t>Share of dividend from Joint ventures and associates</t>
  </si>
  <si>
    <t>Depreciation and amortisation expense</t>
  </si>
  <si>
    <t>Finance cost</t>
  </si>
  <si>
    <t>Interest income</t>
  </si>
  <si>
    <t>Dividend income</t>
  </si>
  <si>
    <t>Net loss on sale / discarding of property, plant and equipment</t>
  </si>
  <si>
    <t>Net gain on sale of investments in debt mutual funds</t>
  </si>
  <si>
    <t>Fair valuation gain on investments in debt mutual funds</t>
  </si>
  <si>
    <t>Unrealised foreign exchange (gain)/ loss</t>
  </si>
  <si>
    <t>Operating Profit before working capital changes</t>
  </si>
  <si>
    <t>Adjustments for changes in working capital :</t>
  </si>
  <si>
    <t>- (Increase)/decrease in other financial assets (non-current</t>
  </si>
  <si>
    <t>- (Increase)/decrease in other non-current assets</t>
  </si>
  <si>
    <t>- (Increase)/decrease in inventories</t>
  </si>
  <si>
    <t>- (Increase)/decrease in trade receivables</t>
  </si>
  <si>
    <t>- (Increase)/decrease in loans (current)</t>
  </si>
  <si>
    <t>- (Increase)/decrease in other financial assets (current)</t>
  </si>
  <si>
    <t>- (Increase)/decrease in other current assets</t>
  </si>
  <si>
    <t>- Increase/(decrease) in non-current provisions</t>
  </si>
  <si>
    <t>- Increase/(decrease) in other non-current liabilities</t>
  </si>
  <si>
    <t>- Increase/(decrease) in trade payables</t>
  </si>
  <si>
    <t>- Increase/(decrease) in other financial liabilities (current)</t>
  </si>
  <si>
    <t>- Increase/(decrease) in current provisions</t>
  </si>
  <si>
    <t>- Increase/(decrease) in other current liabilities</t>
  </si>
  <si>
    <t>Cash generated from operating activities</t>
  </si>
  <si>
    <t>- Income taxes paid (net)</t>
  </si>
  <si>
    <t>Net Cash from operating activities</t>
  </si>
  <si>
    <t>B. Cash flow from investing activities:</t>
  </si>
  <si>
    <t>Payments for purchase of intangible assets and intangible assets under development</t>
  </si>
  <si>
    <t>Proceeds from sale of property, plant and equipment</t>
  </si>
  <si>
    <t>Payment for purchase of investment in joint venture/associate company</t>
  </si>
  <si>
    <t>Payment for purchase of Non-controlling interest</t>
  </si>
  <si>
    <t>Proceeds from sale of debt mutual funds</t>
  </si>
  <si>
    <t>Payments for purchase of debt mutual funds</t>
  </si>
  <si>
    <t>Payments for purchase of unquoted investments</t>
  </si>
  <si>
    <t>-</t>
  </si>
  <si>
    <t>Investment in fixed deposits with bank</t>
  </si>
  <si>
    <t>Proceeds from fixed deposits with bank</t>
  </si>
  <si>
    <t>Interest received</t>
  </si>
  <si>
    <t>Dividend received</t>
  </si>
  <si>
    <t>Net Cash (used in) investing activities</t>
  </si>
  <si>
    <t>C. Cash flow from financing activities:</t>
  </si>
  <si>
    <t>Movement in long term / short term borrowings (Net)</t>
  </si>
  <si>
    <t>Principal elements of lease payments</t>
  </si>
  <si>
    <t>Finance cost paid</t>
  </si>
  <si>
    <t>Payment of dividend on equity shares</t>
  </si>
  <si>
    <t>Net Cash (used in) financing activities</t>
  </si>
  <si>
    <t>Net Increase/(Decrease) in cash and cash equivalents</t>
  </si>
  <si>
    <t>Cash and cash equivalents at the beginning of the year</t>
  </si>
  <si>
    <t>Cash and cash equivalents at the end of the year</t>
  </si>
  <si>
    <t>Cash and cash equivalents comprises:</t>
  </si>
  <si>
    <t>Cash and cheques in hand</t>
  </si>
  <si>
    <t>Balance with Banks</t>
  </si>
  <si>
    <t>Other bank balances:</t>
  </si>
  <si>
    <t xml:space="preserve">Deposits </t>
  </si>
  <si>
    <t>Unclaimed dividend accounts</t>
  </si>
  <si>
    <t xml:space="preserve">
Payments for purchase of property, plant and equipment and capital work in progress</t>
  </si>
  <si>
    <t>2020 (in Million)</t>
  </si>
  <si>
    <t>2021 (in Million)</t>
  </si>
  <si>
    <t>2022 (in Million)</t>
  </si>
  <si>
    <t>Cash Flow Coverage Ratio</t>
  </si>
  <si>
    <t>Cash Flow Coverage Ratio = Net Cash flow from Operations / Total Debt</t>
  </si>
  <si>
    <t>CFO</t>
  </si>
  <si>
    <t>Total Debt</t>
  </si>
  <si>
    <t>Cash Flow Coverage ratio</t>
  </si>
  <si>
    <t>Cash Flow Margin Ratio</t>
  </si>
  <si>
    <t>Cash Flow Margin Ratio = (Net income + Non Cash expenses (A&amp; D) +Change in Working Capital) / Sales</t>
  </si>
  <si>
    <t xml:space="preserve">non Cash Expenses </t>
  </si>
  <si>
    <t>Change In Working Capital</t>
  </si>
  <si>
    <t>Current Liability Coverage Ratio</t>
  </si>
  <si>
    <t>Current Liability Coverage Ratio =( CFO - Cash Dividend )/ Avg. Current Liabilities</t>
  </si>
  <si>
    <t>Cash Dividend</t>
  </si>
  <si>
    <t>Avg. current Liabilities</t>
  </si>
  <si>
    <t>Price to Cash Flow Ratio</t>
  </si>
  <si>
    <t xml:space="preserve">Price to Cash Flow  Ratio = Market Capitalization/ Opertaing cash flow </t>
  </si>
  <si>
    <t xml:space="preserve">Market capitalization </t>
  </si>
  <si>
    <t xml:space="preserve">Opertaing cash flow </t>
  </si>
  <si>
    <t xml:space="preserve">Price to cash flow ratio </t>
  </si>
  <si>
    <t xml:space="preserve">Cash interest coverage ratio </t>
  </si>
  <si>
    <t>Cash int coverage ratio= (EBIT + non cash exp.)/ Int exp</t>
  </si>
  <si>
    <t>Non cash exp</t>
  </si>
  <si>
    <t xml:space="preserve">Int exp </t>
  </si>
  <si>
    <t xml:space="preserve">Cash int coverage ratio </t>
  </si>
  <si>
    <t>CASH FLOW ANALYSIS</t>
  </si>
  <si>
    <t xml:space="preserve">  </t>
  </si>
  <si>
    <t>Profitability Ratio</t>
  </si>
  <si>
    <t>Ratios</t>
  </si>
  <si>
    <t>EICHER MOTORS</t>
  </si>
  <si>
    <t>PBDIT Margin</t>
  </si>
  <si>
    <t>Net Profit Margin</t>
  </si>
  <si>
    <t>Return on Networth / Equity</t>
  </si>
  <si>
    <t>Return on Capital Employed</t>
  </si>
  <si>
    <t>Return on Assets</t>
  </si>
  <si>
    <t>Liquidity Ratio</t>
  </si>
  <si>
    <t>Current Ratio</t>
  </si>
  <si>
    <t>Quick Ratio</t>
  </si>
  <si>
    <t>Solvency ratio</t>
  </si>
  <si>
    <t>Long term Debt/Equity</t>
  </si>
  <si>
    <t>…..</t>
  </si>
  <si>
    <t>…...</t>
  </si>
  <si>
    <t>Total Debt/Equity</t>
  </si>
  <si>
    <t>Interest Coverage Ratio</t>
  </si>
  <si>
    <t>Efficiency Ratio</t>
  </si>
  <si>
    <t>Asset Turnover Ratio</t>
  </si>
  <si>
    <t>Inventory Turnover Ratio</t>
  </si>
  <si>
    <t>Receivables Turnover Ratio</t>
  </si>
  <si>
    <t>EXPENSES(total exp)</t>
  </si>
  <si>
    <t>PROFIT AFTER TAX(EAT)</t>
  </si>
  <si>
    <t>PROFIT BEFORE TAX(EBT)</t>
  </si>
  <si>
    <t>TOTAL EQUITY(total shareholders fund)</t>
  </si>
  <si>
    <t>TOTAL CURRENT LIABILITY</t>
  </si>
  <si>
    <t>TOTAL ASSETS</t>
  </si>
  <si>
    <t>COGS(cost of material consumed)</t>
  </si>
  <si>
    <t>TOTAL SALES(revenue from operations)</t>
  </si>
  <si>
    <t>NET INCOME(total revenue-total expenses)</t>
  </si>
  <si>
    <t>PARTICULARS</t>
  </si>
  <si>
    <t>AMOUNT IN CRORES</t>
  </si>
  <si>
    <t xml:space="preserve">MARUTI SUZUKI </t>
  </si>
  <si>
    <t>To the best of their knowledge and belief and according to the information andexplanations obtained in terms of Section 134 of the Act your Directors state that:</t>
  </si>
  <si>
    <t>a) in the preparation of the annual accounts the applicable accounting standards havebeen followed and proper explanations provided relating to material departures if any;</t>
  </si>
  <si>
    <t>b) such accounting policies have been selected and applied consistently and judgmentsand estimates made that are reasonable and prudent so as to give a true and fair view ofthe state of affairs of the Company at the end of the financial year and of the profit ofthe Company for that period;</t>
  </si>
  <si>
    <t>c) proper and sufficient care has been taken for the maintenance of adequate accountingrecords in accordance with the provisions of the Act for safeguarding the assets of theCompany and for preventing and detecting fraud and other irregularities;</t>
  </si>
  <si>
    <t>d) the annual accounts have been prepared on a going concern basis;</t>
  </si>
  <si>
    <t>e) internal financial controls were followed by the Company and they are adequate andare operating effectively; and</t>
  </si>
  <si>
    <t>f) proper systems have been devised to ensure compliance with the provisions of allapplicable laws and such systems are adequate and operating effectively</t>
  </si>
  <si>
    <t>In the first phase, thorough research has been done about Maruti Suzuki. We have tried to understand it's shareholder, segments as well as it's group structure along with the major sources of finance of the company which is a bonus point for Maruti Suzuki when compared with the other two.</t>
  </si>
  <si>
    <t>We conclude the project by saying that the major company chosen by us i.e. Maruti Suzuki is doing better than the other company in some segments.</t>
  </si>
  <si>
    <t>In the second phase, the comparison done between the one company with regard to the profitability ratio, sales and net profit and asset growth, it can be stated that Maruti Suzuki doing better as compared with it competitors.</t>
  </si>
  <si>
    <t>In the third phase, the cash flow statement analysis has been done. Following this in the fourth phase, we have tried and noted down the points as to how can the company (Maruti Suzuki) improve its cash flow - operating, investing, and financing. Also, the Accounting policies of the two companies have been studied based on the criteria-  share value measurement, leases, inventories, revenue recognition, sale of goods, and sales return.</t>
  </si>
  <si>
    <t>In the last phase, the inter-firm and intra-firm comparison has been 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</si>
</sst>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53">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20"/>
      <color theme="1"/>
      <name val="Calibri"/>
      <family val="2"/>
      <scheme val="minor"/>
    </font>
    <font>
      <b/>
      <sz val="20"/>
      <color rgb="FF002060"/>
      <name val="Calibri"/>
      <family val="2"/>
      <scheme val="minor"/>
    </font>
    <font>
      <sz val="20"/>
      <color theme="1" tint="4.9989318521683403E-2"/>
      <name val="Calibri"/>
      <family val="2"/>
      <scheme val="minor"/>
    </font>
    <font>
      <b/>
      <sz val="12"/>
      <color theme="1"/>
      <name val="Calibri"/>
      <family val="2"/>
      <scheme val="minor"/>
    </font>
    <font>
      <b/>
      <sz val="24"/>
      <color theme="1"/>
      <name val="Calibri"/>
      <family val="2"/>
      <scheme val="minor"/>
    </font>
    <font>
      <b/>
      <sz val="14"/>
      <color rgb="FF0070C0"/>
      <name val="Calibri"/>
      <family val="2"/>
      <scheme val="minor"/>
    </font>
    <font>
      <sz val="14"/>
      <color theme="1"/>
      <name val="Calibri"/>
      <family val="2"/>
      <scheme val="minor"/>
    </font>
    <font>
      <b/>
      <sz val="14"/>
      <color theme="1"/>
      <name val="Calibri"/>
      <family val="2"/>
      <scheme val="minor"/>
    </font>
    <font>
      <b/>
      <sz val="24"/>
      <color rgb="FF0070C0"/>
      <name val="Calibri"/>
      <family val="2"/>
      <scheme val="minor"/>
    </font>
    <font>
      <b/>
      <sz val="22"/>
      <color rgb="FF0070C0"/>
      <name val="Calibri"/>
      <family val="2"/>
      <scheme val="minor"/>
    </font>
    <font>
      <b/>
      <sz val="14"/>
      <color rgb="FF002060"/>
      <name val="Calibri"/>
      <family val="2"/>
      <scheme val="minor"/>
    </font>
    <font>
      <b/>
      <sz val="10"/>
      <color theme="1"/>
      <name val="Calibri"/>
      <family val="2"/>
      <scheme val="minor"/>
    </font>
    <font>
      <b/>
      <sz val="28"/>
      <color theme="5"/>
      <name val="Calibri"/>
      <family val="2"/>
      <scheme val="minor"/>
    </font>
    <font>
      <sz val="28"/>
      <color theme="5"/>
      <name val="Calibri"/>
      <family val="2"/>
      <scheme val="minor"/>
    </font>
    <font>
      <sz val="11"/>
      <color rgb="FF000000"/>
      <name val="Calibri"/>
      <family val="2"/>
      <scheme val="minor"/>
    </font>
    <font>
      <b/>
      <sz val="11"/>
      <color rgb="FF000000"/>
      <name val="Calibri"/>
      <family val="2"/>
      <scheme val="minor"/>
    </font>
    <font>
      <b/>
      <sz val="18"/>
      <color theme="3"/>
      <name val="Calibri"/>
      <family val="2"/>
      <scheme val="minor"/>
    </font>
    <font>
      <b/>
      <sz val="12"/>
      <color rgb="FF333333"/>
      <name val="Calibri"/>
      <family val="2"/>
      <scheme val="minor"/>
    </font>
    <font>
      <b/>
      <sz val="11"/>
      <color rgb="FF000000"/>
      <name val="Calibri"/>
      <family val="2"/>
      <charset val="134"/>
      <scheme val="minor"/>
    </font>
    <font>
      <sz val="12"/>
      <color theme="1"/>
      <name val="Times New Roman"/>
      <family val="1"/>
    </font>
    <font>
      <b/>
      <sz val="12"/>
      <color theme="1"/>
      <name val="Times New Roman"/>
      <family val="1"/>
    </font>
    <font>
      <sz val="12"/>
      <color theme="1"/>
      <name val="Calibri"/>
      <family val="2"/>
      <scheme val="minor"/>
    </font>
    <font>
      <sz val="24"/>
      <color theme="3"/>
      <name val="Arial"/>
      <family val="2"/>
    </font>
    <font>
      <sz val="24"/>
      <color theme="1"/>
      <name val="Arial"/>
      <family val="2"/>
    </font>
    <font>
      <b/>
      <sz val="12"/>
      <color rgb="FF0070C0"/>
      <name val="Calibri"/>
      <family val="2"/>
      <scheme val="minor"/>
    </font>
    <font>
      <b/>
      <sz val="14"/>
      <color rgb="FF000000"/>
      <name val="Calibri"/>
      <family val="2"/>
      <scheme val="minor"/>
    </font>
    <font>
      <b/>
      <sz val="20"/>
      <color theme="1"/>
      <name val="Calibri"/>
      <family val="2"/>
      <scheme val="minor"/>
    </font>
    <font>
      <b/>
      <sz val="20"/>
      <color rgb="FF0070C0"/>
      <name val="Calibri"/>
      <family val="2"/>
      <scheme val="minor"/>
    </font>
    <font>
      <sz val="22"/>
      <color theme="1"/>
      <name val="Calibri"/>
      <family val="2"/>
      <scheme val="minor"/>
    </font>
    <font>
      <sz val="72"/>
      <color theme="1"/>
      <name val="Calibri"/>
      <family val="2"/>
      <scheme val="minor"/>
    </font>
    <font>
      <b/>
      <sz val="28"/>
      <color rgb="FF0070C0"/>
      <name val="Calibri"/>
      <family val="2"/>
      <scheme val="minor"/>
    </font>
    <font>
      <b/>
      <sz val="18"/>
      <color theme="1"/>
      <name val="Calibri"/>
      <family val="2"/>
      <scheme val="minor"/>
    </font>
    <font>
      <b/>
      <sz val="10"/>
      <color theme="1"/>
      <name val="Arial"/>
      <family val="2"/>
    </font>
    <font>
      <b/>
      <sz val="10"/>
      <color rgb="FF000000"/>
      <name val="Arial"/>
      <family val="2"/>
    </font>
    <font>
      <b/>
      <sz val="20"/>
      <color theme="8" tint="-0.249977111117893"/>
      <name val="Calibri"/>
      <family val="2"/>
      <scheme val="minor"/>
    </font>
    <font>
      <sz val="10"/>
      <color theme="1"/>
      <name val="Calibri"/>
      <family val="2"/>
      <scheme val="minor"/>
    </font>
    <font>
      <sz val="10"/>
      <color rgb="FF333333"/>
      <name val="Arial"/>
      <family val="2"/>
    </font>
    <font>
      <sz val="10"/>
      <color theme="1"/>
      <name val="Arial"/>
      <family val="2"/>
    </font>
    <font>
      <sz val="9"/>
      <color theme="1"/>
      <name val="Arial"/>
      <family val="2"/>
    </font>
    <font>
      <b/>
      <sz val="36"/>
      <color rgb="FF00B0F0"/>
      <name val="Calibri"/>
      <family val="2"/>
      <scheme val="minor"/>
    </font>
    <font>
      <sz val="11"/>
      <color rgb="FF00B0F0"/>
      <name val="Calibri"/>
      <family val="2"/>
      <scheme val="minor"/>
    </font>
    <font>
      <sz val="36"/>
      <color theme="1"/>
      <name val="Calibri"/>
      <family val="2"/>
      <scheme val="minor"/>
    </font>
    <font>
      <b/>
      <sz val="14"/>
      <color theme="1"/>
      <name val="Arial"/>
      <family val="2"/>
    </font>
    <font>
      <b/>
      <sz val="12"/>
      <color theme="1"/>
      <name val="Arial"/>
      <family val="2"/>
    </font>
    <font>
      <b/>
      <sz val="12"/>
      <name val="Arial"/>
      <family val="2"/>
    </font>
    <font>
      <sz val="12"/>
      <name val="Arial"/>
      <family val="2"/>
    </font>
    <font>
      <sz val="11"/>
      <color theme="1"/>
      <name val="Arial"/>
      <family val="2"/>
    </font>
    <font>
      <sz val="11"/>
      <name val="Calibri"/>
      <family val="2"/>
      <scheme val="minor"/>
    </font>
    <font>
      <sz val="18"/>
      <color rgb="FF000000"/>
      <name val="Calibri"/>
      <family val="2"/>
      <scheme val="minor"/>
    </font>
  </fonts>
  <fills count="24">
    <fill>
      <patternFill patternType="none"/>
    </fill>
    <fill>
      <patternFill patternType="gray125"/>
    </fill>
    <fill>
      <patternFill patternType="solid">
        <fgColor theme="2" tint="-0.89996032593768116"/>
        <bgColor indexed="64"/>
      </patternFill>
    </fill>
    <fill>
      <patternFill patternType="solid">
        <fgColor theme="1" tint="4.9989318521683403E-2"/>
        <bgColor indexed="64"/>
      </patternFill>
    </fill>
    <fill>
      <patternFill patternType="solid">
        <fgColor rgb="FFDDEBF7"/>
        <bgColor rgb="FFDDEBF7"/>
      </patternFill>
    </fill>
    <fill>
      <patternFill patternType="solid">
        <fgColor theme="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00000"/>
        <bgColor indexed="64"/>
      </patternFill>
    </fill>
    <fill>
      <patternFill patternType="solid">
        <fgColor theme="6"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B6D7A8"/>
        <bgColor indexed="64"/>
      </patternFill>
    </fill>
    <fill>
      <patternFill patternType="solid">
        <fgColor theme="2" tint="-9.9978637043366805E-2"/>
        <bgColor indexed="64"/>
      </patternFill>
    </fill>
    <fill>
      <patternFill patternType="solid">
        <fgColor rgb="FFFFFFFF"/>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7"/>
        <bgColor indexed="64"/>
      </patternFill>
    </fill>
    <fill>
      <patternFill patternType="solid">
        <fgColor rgb="FFF6F8FB"/>
        <bgColor indexed="64"/>
      </patternFill>
    </fill>
    <fill>
      <patternFill patternType="solid">
        <fgColor theme="9"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medium">
        <color rgb="FFEEEEEE"/>
      </bottom>
      <diagonal/>
    </border>
    <border>
      <left style="medium">
        <color rgb="FFDDDDDD"/>
      </left>
      <right/>
      <top/>
      <bottom style="medium">
        <color rgb="FFEEEEEE"/>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alignment vertical="center"/>
    </xf>
    <xf numFmtId="164" fontId="1" fillId="0" borderId="0" applyFont="0" applyFill="0" applyBorder="0" applyAlignment="0" applyProtection="0">
      <alignment vertical="center"/>
    </xf>
  </cellStyleXfs>
  <cellXfs count="163">
    <xf numFmtId="0" fontId="0" fillId="0" borderId="0" xfId="0"/>
    <xf numFmtId="0" fontId="0" fillId="0" borderId="1" xfId="0" applyBorder="1"/>
    <xf numFmtId="0" fontId="3" fillId="2" borderId="0" xfId="0" applyFont="1" applyFill="1"/>
    <xf numFmtId="0" fontId="3" fillId="3" borderId="0" xfId="0" applyFont="1" applyFill="1"/>
    <xf numFmtId="0" fontId="2" fillId="0" borderId="0" xfId="0" applyFont="1"/>
    <xf numFmtId="0" fontId="5" fillId="0" borderId="0" xfId="0" applyFont="1"/>
    <xf numFmtId="0" fontId="0" fillId="0" borderId="0" xfId="0" applyAlignment="1">
      <alignment horizontal="center" vertical="center"/>
    </xf>
    <xf numFmtId="0" fontId="12" fillId="0" borderId="0" xfId="0" applyFont="1"/>
    <xf numFmtId="0" fontId="13" fillId="0" borderId="0" xfId="0" applyFont="1"/>
    <xf numFmtId="0" fontId="10" fillId="0" borderId="0" xfId="0" applyFont="1"/>
    <xf numFmtId="0" fontId="7" fillId="0" borderId="1" xfId="0" applyFont="1" applyBorder="1" applyAlignment="1">
      <alignment horizontal="center"/>
    </xf>
    <xf numFmtId="0" fontId="11" fillId="0" borderId="1" xfId="0"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center"/>
    </xf>
    <xf numFmtId="0" fontId="2" fillId="0" borderId="5" xfId="0" applyFont="1" applyBorder="1"/>
    <xf numFmtId="0" fontId="2" fillId="0" borderId="6" xfId="0" applyFont="1" applyBorder="1"/>
    <xf numFmtId="0" fontId="2" fillId="0" borderId="4" xfId="0" applyFont="1" applyBorder="1"/>
    <xf numFmtId="15" fontId="0" fillId="0" borderId="3" xfId="0" applyNumberFormat="1" applyBorder="1"/>
    <xf numFmtId="0" fontId="0" fillId="0" borderId="3" xfId="0" applyBorder="1"/>
    <xf numFmtId="15" fontId="0" fillId="0" borderId="1" xfId="0" applyNumberFormat="1" applyBorder="1"/>
    <xf numFmtId="1" fontId="0" fillId="0" borderId="1" xfId="0" applyNumberFormat="1" applyBorder="1"/>
    <xf numFmtId="1" fontId="0" fillId="0" borderId="3" xfId="0" applyNumberFormat="1" applyBorder="1"/>
    <xf numFmtId="0" fontId="15" fillId="0" borderId="4" xfId="0" applyFont="1" applyBorder="1"/>
    <xf numFmtId="0" fontId="15" fillId="0" borderId="6" xfId="0" applyFont="1" applyBorder="1"/>
    <xf numFmtId="0" fontId="15" fillId="0" borderId="5" xfId="0" applyFont="1" applyBorder="1"/>
    <xf numFmtId="0" fontId="7" fillId="0" borderId="5" xfId="0" applyFont="1" applyBorder="1"/>
    <xf numFmtId="2" fontId="0" fillId="0" borderId="1" xfId="0" applyNumberFormat="1" applyBorder="1"/>
    <xf numFmtId="2" fontId="0" fillId="0" borderId="3" xfId="0" applyNumberFormat="1" applyBorder="1"/>
    <xf numFmtId="0" fontId="7" fillId="0" borderId="6" xfId="0" applyFont="1" applyBorder="1"/>
    <xf numFmtId="0" fontId="7" fillId="0" borderId="4" xfId="0" applyFont="1" applyBorder="1"/>
    <xf numFmtId="0" fontId="16" fillId="0" borderId="0" xfId="0" applyFont="1"/>
    <xf numFmtId="0" fontId="17" fillId="0" borderId="0" xfId="0" applyFont="1"/>
    <xf numFmtId="0" fontId="18" fillId="0" borderId="0" xfId="0" applyFont="1"/>
    <xf numFmtId="10" fontId="18" fillId="0" borderId="0" xfId="0" applyNumberFormat="1" applyFont="1"/>
    <xf numFmtId="0" fontId="19" fillId="0" borderId="0" xfId="0" applyFont="1"/>
    <xf numFmtId="0" fontId="20" fillId="0" borderId="0" xfId="0" applyFont="1" applyAlignment="1">
      <alignment horizontal="center" vertical="center"/>
    </xf>
    <xf numFmtId="0" fontId="20" fillId="0" borderId="0" xfId="0" applyFont="1"/>
    <xf numFmtId="0" fontId="18" fillId="4" borderId="0" xfId="0" applyFont="1" applyFill="1"/>
    <xf numFmtId="0" fontId="7" fillId="0" borderId="0" xfId="0" applyFont="1"/>
    <xf numFmtId="0" fontId="18" fillId="0" borderId="0" xfId="0" applyFont="1" applyAlignment="1">
      <alignment horizontal="center"/>
    </xf>
    <xf numFmtId="0" fontId="19" fillId="0" borderId="7" xfId="0" applyFont="1" applyBorder="1" applyAlignment="1">
      <alignment horizontal="center"/>
    </xf>
    <xf numFmtId="0" fontId="22" fillId="0" borderId="8" xfId="0" applyFont="1" applyBorder="1" applyAlignment="1">
      <alignment wrapText="1"/>
    </xf>
    <xf numFmtId="0" fontId="19" fillId="4" borderId="9" xfId="0" applyFont="1" applyFill="1" applyBorder="1" applyAlignment="1">
      <alignment horizontal="center"/>
    </xf>
    <xf numFmtId="0" fontId="18" fillId="4" borderId="0" xfId="0" applyFont="1" applyFill="1" applyAlignment="1">
      <alignment wrapText="1"/>
    </xf>
    <xf numFmtId="0" fontId="18" fillId="4" borderId="10" xfId="0" applyFont="1" applyFill="1" applyBorder="1"/>
    <xf numFmtId="0" fontId="23" fillId="0" borderId="0" xfId="0" applyFont="1"/>
    <xf numFmtId="0" fontId="24" fillId="0" borderId="0" xfId="0" applyFont="1"/>
    <xf numFmtId="4" fontId="23" fillId="0" borderId="0" xfId="0" applyNumberFormat="1" applyFont="1"/>
    <xf numFmtId="0" fontId="3" fillId="5" borderId="0" xfId="0" applyFont="1" applyFill="1"/>
    <xf numFmtId="17" fontId="24" fillId="6" borderId="0" xfId="0" applyNumberFormat="1" applyFont="1" applyFill="1"/>
    <xf numFmtId="0" fontId="0" fillId="0" borderId="0" xfId="0" applyAlignment="1">
      <alignment horizontal="center"/>
    </xf>
    <xf numFmtId="0" fontId="1" fillId="0" borderId="1" xfId="0" applyFont="1" applyBorder="1"/>
    <xf numFmtId="0" fontId="2" fillId="0" borderId="1" xfId="0" applyFont="1" applyBorder="1"/>
    <xf numFmtId="0" fontId="25" fillId="0" borderId="0" xfId="0" applyFont="1"/>
    <xf numFmtId="0" fontId="0" fillId="7" borderId="0" xfId="0" applyFill="1"/>
    <xf numFmtId="0" fontId="21" fillId="7" borderId="0" xfId="0" applyFont="1" applyFill="1"/>
    <xf numFmtId="10" fontId="0" fillId="8" borderId="0" xfId="0" applyNumberFormat="1" applyFill="1"/>
    <xf numFmtId="0" fontId="8" fillId="9" borderId="0" xfId="0" applyFont="1" applyFill="1" applyAlignment="1">
      <alignment horizontal="center" wrapText="1"/>
    </xf>
    <xf numFmtId="0" fontId="0" fillId="9" borderId="0" xfId="0" applyFill="1"/>
    <xf numFmtId="0" fontId="23" fillId="8" borderId="0" xfId="0" applyFont="1" applyFill="1"/>
    <xf numFmtId="164" fontId="23" fillId="8" borderId="0" xfId="0" applyNumberFormat="1" applyFont="1" applyFill="1"/>
    <xf numFmtId="4" fontId="23" fillId="8" borderId="0" xfId="0" applyNumberFormat="1" applyFont="1" applyFill="1"/>
    <xf numFmtId="0" fontId="6" fillId="10" borderId="0" xfId="0" applyFont="1" applyFill="1"/>
    <xf numFmtId="0" fontId="5" fillId="10" borderId="0" xfId="0" applyFont="1" applyFill="1"/>
    <xf numFmtId="0" fontId="0" fillId="10" borderId="0" xfId="0" applyFill="1"/>
    <xf numFmtId="0" fontId="4" fillId="10" borderId="0" xfId="0" applyFont="1" applyFill="1"/>
    <xf numFmtId="0" fontId="10" fillId="10" borderId="0" xfId="0" applyFont="1" applyFill="1"/>
    <xf numFmtId="0" fontId="14" fillId="10" borderId="0" xfId="0" applyFont="1" applyFill="1"/>
    <xf numFmtId="0" fontId="29" fillId="7" borderId="11" xfId="0" applyFont="1" applyFill="1" applyBorder="1" applyAlignment="1">
      <alignment vertical="center" wrapText="1"/>
    </xf>
    <xf numFmtId="0" fontId="29" fillId="7" borderId="12" xfId="0" applyFont="1" applyFill="1" applyBorder="1" applyAlignment="1">
      <alignment horizontal="right" vertical="center" wrapText="1"/>
    </xf>
    <xf numFmtId="0" fontId="29" fillId="7" borderId="0" xfId="0" applyFont="1" applyFill="1" applyAlignment="1">
      <alignment vertical="center" wrapText="1"/>
    </xf>
    <xf numFmtId="0" fontId="11" fillId="7" borderId="0" xfId="0" applyFont="1" applyFill="1"/>
    <xf numFmtId="0" fontId="9" fillId="11" borderId="0" xfId="0" applyFont="1" applyFill="1"/>
    <xf numFmtId="0" fontId="30" fillId="11" borderId="0" xfId="0" applyFont="1" applyFill="1" applyAlignment="1">
      <alignment horizontal="center"/>
    </xf>
    <xf numFmtId="0" fontId="31" fillId="11" borderId="0" xfId="0" applyFont="1" applyFill="1" applyAlignment="1">
      <alignment horizontal="center"/>
    </xf>
    <xf numFmtId="0" fontId="34" fillId="0" borderId="0" xfId="0" applyFont="1"/>
    <xf numFmtId="0" fontId="38" fillId="0" borderId="0" xfId="0" applyFont="1"/>
    <xf numFmtId="0" fontId="32" fillId="11" borderId="0" xfId="0" applyFont="1" applyFill="1"/>
    <xf numFmtId="0" fontId="0" fillId="11" borderId="0" xfId="0" applyFill="1"/>
    <xf numFmtId="0" fontId="2" fillId="0" borderId="3" xfId="0" applyFont="1" applyBorder="1"/>
    <xf numFmtId="0" fontId="1" fillId="11" borderId="0" xfId="0" applyFont="1" applyFill="1"/>
    <xf numFmtId="0" fontId="2" fillId="14" borderId="5" xfId="0" applyFont="1" applyFill="1" applyBorder="1"/>
    <xf numFmtId="0" fontId="2" fillId="14" borderId="6" xfId="0" applyFont="1" applyFill="1" applyBorder="1"/>
    <xf numFmtId="0" fontId="2" fillId="14" borderId="4" xfId="0" applyFont="1" applyFill="1" applyBorder="1"/>
    <xf numFmtId="0" fontId="2" fillId="14" borderId="1" xfId="0" applyFont="1" applyFill="1" applyBorder="1"/>
    <xf numFmtId="0" fontId="35" fillId="11" borderId="0" xfId="0" applyFont="1" applyFill="1" applyAlignment="1">
      <alignment horizontal="center"/>
    </xf>
    <xf numFmtId="0" fontId="2" fillId="11" borderId="0" xfId="0" applyFont="1" applyFill="1"/>
    <xf numFmtId="0" fontId="2" fillId="11" borderId="0" xfId="0" applyFont="1" applyFill="1" applyAlignment="1">
      <alignment horizontal="center"/>
    </xf>
    <xf numFmtId="0" fontId="36" fillId="13" borderId="15" xfId="0" applyFont="1" applyFill="1" applyBorder="1" applyAlignment="1">
      <alignment wrapText="1"/>
    </xf>
    <xf numFmtId="0" fontId="42" fillId="15" borderId="1" xfId="0" applyFont="1" applyFill="1" applyBorder="1" applyAlignment="1">
      <alignment horizontal="right" vertical="center" wrapText="1"/>
    </xf>
    <xf numFmtId="2" fontId="0" fillId="0" borderId="0" xfId="0" applyNumberFormat="1"/>
    <xf numFmtId="0" fontId="37" fillId="5" borderId="13" xfId="0" applyFont="1" applyFill="1" applyBorder="1" applyAlignment="1">
      <alignment wrapText="1"/>
    </xf>
    <xf numFmtId="0" fontId="36" fillId="13" borderId="14" xfId="0" applyFont="1" applyFill="1" applyBorder="1" applyAlignment="1">
      <alignment wrapText="1"/>
    </xf>
    <xf numFmtId="0" fontId="37" fillId="13" borderId="15" xfId="0" applyFont="1" applyFill="1" applyBorder="1" applyAlignment="1">
      <alignment wrapText="1"/>
    </xf>
    <xf numFmtId="0" fontId="36" fillId="13" borderId="16" xfId="0" applyFont="1" applyFill="1" applyBorder="1" applyAlignment="1">
      <alignment horizontal="right" wrapText="1"/>
    </xf>
    <xf numFmtId="0" fontId="39" fillId="5" borderId="1" xfId="0" applyFont="1" applyFill="1" applyBorder="1"/>
    <xf numFmtId="0" fontId="41" fillId="5" borderId="1" xfId="0" applyFont="1" applyFill="1" applyBorder="1" applyAlignment="1">
      <alignment horizontal="right" vertical="center" wrapText="1"/>
    </xf>
    <xf numFmtId="4" fontId="40" fillId="16" borderId="1" xfId="0" applyNumberFormat="1" applyFont="1" applyFill="1" applyBorder="1" applyAlignment="1">
      <alignment horizontal="right" vertical="top" wrapText="1"/>
    </xf>
    <xf numFmtId="2" fontId="39" fillId="16" borderId="1" xfId="0" applyNumberFormat="1" applyFont="1" applyFill="1" applyBorder="1"/>
    <xf numFmtId="4" fontId="41" fillId="16" borderId="1" xfId="0" applyNumberFormat="1" applyFont="1" applyFill="1" applyBorder="1" applyAlignment="1">
      <alignment horizontal="right" vertical="center" wrapText="1"/>
    </xf>
    <xf numFmtId="0" fontId="39" fillId="16" borderId="1" xfId="0" applyFont="1" applyFill="1" applyBorder="1"/>
    <xf numFmtId="0" fontId="40" fillId="16" borderId="1" xfId="0" applyFont="1" applyFill="1" applyBorder="1" applyAlignment="1">
      <alignment horizontal="right" vertical="top" wrapText="1"/>
    </xf>
    <xf numFmtId="0" fontId="41" fillId="16" borderId="1" xfId="0" applyFont="1" applyFill="1" applyBorder="1" applyAlignment="1">
      <alignment horizontal="right" vertical="center" wrapText="1"/>
    </xf>
    <xf numFmtId="0" fontId="42" fillId="15" borderId="1" xfId="0" applyFont="1" applyFill="1" applyBorder="1" applyAlignment="1">
      <alignment vertical="center" wrapText="1"/>
    </xf>
    <xf numFmtId="4" fontId="42" fillId="15" borderId="1" xfId="0" applyNumberFormat="1" applyFont="1" applyFill="1" applyBorder="1" applyAlignment="1">
      <alignment horizontal="right" vertical="center" wrapText="1"/>
    </xf>
    <xf numFmtId="0" fontId="41" fillId="16" borderId="1" xfId="0" applyFont="1" applyFill="1" applyBorder="1" applyAlignment="1">
      <alignment horizontal="right" vertical="center"/>
    </xf>
    <xf numFmtId="4" fontId="40" fillId="16" borderId="2" xfId="0" applyNumberFormat="1" applyFont="1" applyFill="1" applyBorder="1" applyAlignment="1">
      <alignment horizontal="right" vertical="top" wrapText="1"/>
    </xf>
    <xf numFmtId="0" fontId="41" fillId="16" borderId="3" xfId="0" applyFont="1" applyFill="1" applyBorder="1" applyAlignment="1">
      <alignment horizontal="right" vertical="center"/>
    </xf>
    <xf numFmtId="0" fontId="43" fillId="0" borderId="0" xfId="0" applyFont="1"/>
    <xf numFmtId="0" fontId="44" fillId="0" borderId="0" xfId="0" applyFont="1"/>
    <xf numFmtId="0" fontId="11" fillId="11" borderId="0" xfId="0" applyFont="1" applyFill="1"/>
    <xf numFmtId="0" fontId="2" fillId="17" borderId="0" xfId="0" applyFont="1" applyFill="1"/>
    <xf numFmtId="0" fontId="2" fillId="0" borderId="17" xfId="0" applyFont="1" applyBorder="1"/>
    <xf numFmtId="3" fontId="0" fillId="0" borderId="0" xfId="0" applyNumberFormat="1"/>
    <xf numFmtId="3" fontId="0" fillId="0" borderId="18" xfId="0" applyNumberFormat="1" applyBorder="1"/>
    <xf numFmtId="0" fontId="0" fillId="0" borderId="17" xfId="0" applyBorder="1"/>
    <xf numFmtId="0" fontId="0" fillId="0" borderId="18" xfId="0" applyBorder="1"/>
    <xf numFmtId="3" fontId="2" fillId="0" borderId="0" xfId="0" applyNumberFormat="1" applyFont="1"/>
    <xf numFmtId="3" fontId="2" fillId="0" borderId="18" xfId="0" applyNumberFormat="1" applyFont="1" applyBorder="1"/>
    <xf numFmtId="0" fontId="0" fillId="0" borderId="17" xfId="0" applyBorder="1" applyAlignment="1">
      <alignment wrapText="1"/>
    </xf>
    <xf numFmtId="0" fontId="0" fillId="0" borderId="19" xfId="0" applyBorder="1"/>
    <xf numFmtId="0" fontId="0" fillId="0" borderId="20" xfId="0" applyBorder="1"/>
    <xf numFmtId="3" fontId="0" fillId="0" borderId="20" xfId="0" applyNumberFormat="1" applyBorder="1"/>
    <xf numFmtId="3" fontId="0" fillId="0" borderId="21" xfId="0" applyNumberFormat="1" applyBorder="1"/>
    <xf numFmtId="0" fontId="0" fillId="0" borderId="5" xfId="0" applyBorder="1"/>
    <xf numFmtId="0" fontId="45" fillId="18" borderId="0" xfId="0" applyFont="1" applyFill="1"/>
    <xf numFmtId="0" fontId="0" fillId="18" borderId="0" xfId="0" applyFill="1"/>
    <xf numFmtId="0" fontId="11" fillId="19" borderId="0" xfId="0" applyFont="1" applyFill="1"/>
    <xf numFmtId="0" fontId="10" fillId="19" borderId="0" xfId="0" applyFont="1" applyFill="1"/>
    <xf numFmtId="0" fontId="47" fillId="20" borderId="1" xfId="0" applyFont="1" applyFill="1" applyBorder="1"/>
    <xf numFmtId="0" fontId="48" fillId="21" borderId="1" xfId="0" applyFont="1" applyFill="1" applyBorder="1"/>
    <xf numFmtId="0" fontId="49" fillId="0" borderId="1" xfId="0" applyFont="1" applyBorder="1"/>
    <xf numFmtId="0" fontId="49" fillId="15" borderId="1" xfId="0" applyFont="1" applyFill="1" applyBorder="1" applyAlignment="1">
      <alignment horizontal="right" vertical="top" wrapText="1"/>
    </xf>
    <xf numFmtId="0" fontId="48" fillId="20" borderId="1" xfId="0" applyFont="1" applyFill="1" applyBorder="1"/>
    <xf numFmtId="0" fontId="47" fillId="21" borderId="1" xfId="0" applyFont="1" applyFill="1" applyBorder="1"/>
    <xf numFmtId="0" fontId="48" fillId="5" borderId="0" xfId="0" applyFont="1" applyFill="1"/>
    <xf numFmtId="0" fontId="48" fillId="5" borderId="1" xfId="0" applyFont="1" applyFill="1" applyBorder="1"/>
    <xf numFmtId="0" fontId="47" fillId="5" borderId="1" xfId="0" applyFont="1" applyFill="1" applyBorder="1"/>
    <xf numFmtId="0" fontId="49" fillId="5" borderId="1" xfId="0" applyFont="1" applyFill="1" applyBorder="1" applyAlignment="1">
      <alignment horizontal="right" vertical="top" wrapText="1"/>
    </xf>
    <xf numFmtId="0" fontId="49" fillId="5" borderId="1" xfId="0" applyFont="1" applyFill="1" applyBorder="1"/>
    <xf numFmtId="0" fontId="50" fillId="0" borderId="1" xfId="0" applyFont="1" applyBorder="1"/>
    <xf numFmtId="4" fontId="51" fillId="22" borderId="1" xfId="0" applyNumberFormat="1" applyFont="1" applyFill="1" applyBorder="1" applyAlignment="1">
      <alignment horizontal="right" vertical="top" wrapText="1"/>
    </xf>
    <xf numFmtId="0" fontId="51" fillId="15" borderId="1" xfId="0" applyFont="1" applyFill="1" applyBorder="1" applyAlignment="1">
      <alignment horizontal="right" vertical="center" wrapText="1"/>
    </xf>
    <xf numFmtId="4" fontId="51" fillId="15" borderId="1" xfId="0" applyNumberFormat="1" applyFont="1" applyFill="1" applyBorder="1" applyAlignment="1">
      <alignment horizontal="right" vertical="top" wrapText="1"/>
    </xf>
    <xf numFmtId="0" fontId="0" fillId="21" borderId="0" xfId="0" applyFill="1"/>
    <xf numFmtId="0" fontId="0" fillId="23" borderId="0" xfId="0" applyFill="1"/>
    <xf numFmtId="0" fontId="0" fillId="5" borderId="0" xfId="0" applyFill="1"/>
    <xf numFmtId="0" fontId="52" fillId="5" borderId="0" xfId="0" applyFont="1" applyFill="1"/>
    <xf numFmtId="0" fontId="12" fillId="0" borderId="0" xfId="0" applyFont="1" applyAlignment="1"/>
    <xf numFmtId="0" fontId="28" fillId="0" borderId="0" xfId="0" applyFont="1" applyAlignment="1"/>
    <xf numFmtId="0" fontId="26" fillId="0" borderId="0" xfId="0" applyFont="1" applyAlignment="1">
      <alignment horizontal="center"/>
    </xf>
    <xf numFmtId="0" fontId="27" fillId="0" borderId="0" xfId="0" applyFont="1" applyAlignment="1">
      <alignment horizontal="center"/>
    </xf>
    <xf numFmtId="0" fontId="25" fillId="0" borderId="0" xfId="0" applyFont="1" applyAlignment="1">
      <alignment horizontal="center"/>
    </xf>
    <xf numFmtId="2" fontId="0" fillId="0" borderId="1" xfId="0" applyNumberFormat="1" applyBorder="1" applyAlignment="1">
      <alignment horizontal="right"/>
    </xf>
    <xf numFmtId="2" fontId="0" fillId="0" borderId="3" xfId="0" applyNumberFormat="1" applyBorder="1" applyAlignment="1">
      <alignment horizontal="right"/>
    </xf>
    <xf numFmtId="2" fontId="0" fillId="0" borderId="2" xfId="0" applyNumberFormat="1" applyBorder="1" applyAlignment="1">
      <alignment horizontal="right"/>
    </xf>
    <xf numFmtId="2" fontId="0" fillId="0" borderId="1" xfId="0" applyNumberFormat="1" applyBorder="1" applyAlignment="1">
      <alignment horizontal="center"/>
    </xf>
    <xf numFmtId="2" fontId="0" fillId="0" borderId="3" xfId="0" applyNumberFormat="1" applyBorder="1" applyAlignment="1">
      <alignment horizontal="center"/>
    </xf>
    <xf numFmtId="0" fontId="33" fillId="12" borderId="0" xfId="0" applyFont="1" applyFill="1" applyAlignment="1">
      <alignment horizontal="center"/>
    </xf>
    <xf numFmtId="0" fontId="35" fillId="11" borderId="0" xfId="0" applyFont="1" applyFill="1" applyAlignment="1">
      <alignment horizontal="center"/>
    </xf>
    <xf numFmtId="0" fontId="46" fillId="11" borderId="1" xfId="0" applyFont="1" applyFill="1" applyBorder="1" applyAlignment="1">
      <alignment horizontal="center"/>
    </xf>
    <xf numFmtId="0" fontId="0" fillId="0" borderId="0" xfId="0"/>
    <xf numFmtId="0" fontId="0" fillId="23" borderId="0" xfId="0" applyFill="1" applyAlignment="1">
      <alignment horizontal="center"/>
    </xf>
  </cellXfs>
  <cellStyles count="3">
    <cellStyle name="Comma 2" xfId="1"/>
    <cellStyle name="Comma 3"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SOURCES</a:t>
            </a:r>
            <a:r>
              <a:rPr lang="en-US" baseline="0"/>
              <a:t> OF FINANCING</a:t>
            </a:r>
          </a:p>
        </c:rich>
      </c:tx>
      <c:layout>
        <c:manualLayout>
          <c:xMode val="edge"/>
          <c:yMode val="edge"/>
          <c:x val="0.26953267802810255"/>
          <c:y val="4.9815013123359585E-2"/>
        </c:manualLayout>
      </c:layout>
      <c:overlay val="0"/>
      <c:spPr>
        <a:noFill/>
        <a:ln>
          <a:noFill/>
        </a:ln>
        <a:effectLst/>
      </c:spPr>
    </c:title>
    <c:autoTitleDeleted val="0"/>
    <c:plotArea>
      <c:layout/>
      <c:barChart>
        <c:barDir val="col"/>
        <c:grouping val="percentStacked"/>
        <c:varyColors val="0"/>
        <c:ser>
          <c:idx val="0"/>
          <c:order val="0"/>
          <c:tx>
            <c:strRef>
              <c:f>'SOURCE OF FINANCING'!$C$5</c:f>
              <c:strCache>
                <c:ptCount val="1"/>
                <c:pt idx="0">
                  <c:v>FY20</c:v>
                </c:pt>
              </c:strCache>
            </c:strRef>
          </c:tx>
          <c:spPr>
            <a:solidFill>
              <a:schemeClr val="accent1"/>
            </a:solidFill>
            <a:ln>
              <a:noFill/>
            </a:ln>
            <a:effectLst/>
          </c:spPr>
          <c:invertIfNegative val="0"/>
          <c:cat>
            <c:strRef>
              <c:f>'SOURCE OF FINANCING'!$B$6:$B$12</c:f>
              <c:strCache>
                <c:ptCount val="7"/>
                <c:pt idx="1">
                  <c:v>Equity  share capital</c:v>
                </c:pt>
                <c:pt idx="4">
                  <c:v>Borrowings</c:v>
                </c:pt>
                <c:pt idx="6">
                  <c:v>Other Equity</c:v>
                </c:pt>
              </c:strCache>
            </c:strRef>
          </c:cat>
          <c:val>
            <c:numRef>
              <c:f>'SOURCE OF FINANCING'!$C$6:$C$12</c:f>
              <c:numCache>
                <c:formatCode>General</c:formatCode>
                <c:ptCount val="7"/>
                <c:pt idx="1">
                  <c:v>1510</c:v>
                </c:pt>
                <c:pt idx="4">
                  <c:v>54</c:v>
                </c:pt>
                <c:pt idx="6">
                  <c:v>492620</c:v>
                </c:pt>
              </c:numCache>
            </c:numRef>
          </c:val>
          <c:extLst xmlns:c16r2="http://schemas.microsoft.com/office/drawing/2015/06/chart">
            <c:ext xmlns:c16="http://schemas.microsoft.com/office/drawing/2014/chart" uri="{C3380CC4-5D6E-409C-BE32-E72D297353CC}">
              <c16:uniqueId val="{00000000-F8BE-4F2B-9081-7A8AE1ADC240}"/>
            </c:ext>
          </c:extLst>
        </c:ser>
        <c:ser>
          <c:idx val="1"/>
          <c:order val="1"/>
          <c:tx>
            <c:strRef>
              <c:f>'SOURCE OF FINANCING'!$D$5</c:f>
              <c:strCache>
                <c:ptCount val="1"/>
                <c:pt idx="0">
                  <c:v>FY21</c:v>
                </c:pt>
              </c:strCache>
            </c:strRef>
          </c:tx>
          <c:spPr>
            <a:solidFill>
              <a:schemeClr val="accent2"/>
            </a:solidFill>
            <a:ln>
              <a:noFill/>
            </a:ln>
            <a:effectLst/>
          </c:spPr>
          <c:invertIfNegative val="0"/>
          <c:cat>
            <c:strRef>
              <c:f>'SOURCE OF FINANCING'!$B$6:$B$12</c:f>
              <c:strCache>
                <c:ptCount val="7"/>
                <c:pt idx="1">
                  <c:v>Equity  share capital</c:v>
                </c:pt>
                <c:pt idx="4">
                  <c:v>Borrowings</c:v>
                </c:pt>
                <c:pt idx="6">
                  <c:v>Other Equity</c:v>
                </c:pt>
              </c:strCache>
            </c:strRef>
          </c:cat>
          <c:val>
            <c:numRef>
              <c:f>'SOURCE OF FINANCING'!$D$6:$D$12</c:f>
              <c:numCache>
                <c:formatCode>General</c:formatCode>
                <c:ptCount val="7"/>
                <c:pt idx="1">
                  <c:v>1510</c:v>
                </c:pt>
                <c:pt idx="4">
                  <c:v>28</c:v>
                </c:pt>
                <c:pt idx="6">
                  <c:v>523496</c:v>
                </c:pt>
              </c:numCache>
            </c:numRef>
          </c:val>
          <c:extLst xmlns:c16r2="http://schemas.microsoft.com/office/drawing/2015/06/chart">
            <c:ext xmlns:c16="http://schemas.microsoft.com/office/drawing/2014/chart" uri="{C3380CC4-5D6E-409C-BE32-E72D297353CC}">
              <c16:uniqueId val="{00000001-F8BE-4F2B-9081-7A8AE1ADC240}"/>
            </c:ext>
          </c:extLst>
        </c:ser>
        <c:ser>
          <c:idx val="2"/>
          <c:order val="2"/>
          <c:tx>
            <c:strRef>
              <c:f>'SOURCE OF FINANCING'!$E$5</c:f>
              <c:strCache>
                <c:ptCount val="1"/>
                <c:pt idx="0">
                  <c:v>FY22</c:v>
                </c:pt>
              </c:strCache>
            </c:strRef>
          </c:tx>
          <c:spPr>
            <a:solidFill>
              <a:schemeClr val="accent3"/>
            </a:solidFill>
            <a:ln>
              <a:noFill/>
            </a:ln>
            <a:effectLst/>
          </c:spPr>
          <c:invertIfNegative val="0"/>
          <c:cat>
            <c:strRef>
              <c:f>'SOURCE OF FINANCING'!$B$6:$B$12</c:f>
              <c:strCache>
                <c:ptCount val="7"/>
                <c:pt idx="1">
                  <c:v>Equity  share capital</c:v>
                </c:pt>
                <c:pt idx="4">
                  <c:v>Borrowings</c:v>
                </c:pt>
                <c:pt idx="6">
                  <c:v>Other Equity</c:v>
                </c:pt>
              </c:strCache>
            </c:strRef>
          </c:cat>
          <c:val>
            <c:numRef>
              <c:f>'SOURCE OF FINANCING'!$E$6:$E$12</c:f>
              <c:numCache>
                <c:formatCode>General</c:formatCode>
                <c:ptCount val="7"/>
                <c:pt idx="1">
                  <c:v>1510</c:v>
                </c:pt>
                <c:pt idx="6">
                  <c:v>551825</c:v>
                </c:pt>
              </c:numCache>
            </c:numRef>
          </c:val>
          <c:extLst xmlns:c16r2="http://schemas.microsoft.com/office/drawing/2015/06/chart">
            <c:ext xmlns:c16="http://schemas.microsoft.com/office/drawing/2014/chart" uri="{C3380CC4-5D6E-409C-BE32-E72D297353CC}">
              <c16:uniqueId val="{00000002-F8BE-4F2B-9081-7A8AE1ADC240}"/>
            </c:ext>
          </c:extLst>
        </c:ser>
        <c:dLbls>
          <c:showLegendKey val="0"/>
          <c:showVal val="0"/>
          <c:showCatName val="0"/>
          <c:showSerName val="0"/>
          <c:showPercent val="0"/>
          <c:showBubbleSize val="0"/>
        </c:dLbls>
        <c:gapWidth val="150"/>
        <c:overlap val="100"/>
        <c:axId val="172069632"/>
        <c:axId val="172071168"/>
      </c:barChart>
      <c:catAx>
        <c:axId val="17206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1168"/>
        <c:crosses val="autoZero"/>
        <c:auto val="1"/>
        <c:lblAlgn val="ctr"/>
        <c:lblOffset val="100"/>
        <c:noMultiLvlLbl val="0"/>
      </c:catAx>
      <c:valAx>
        <c:axId val="17207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'COMPARISON OF RATIOS'!$A$48</c:f>
              <c:strCache>
                <c:ptCount val="1"/>
                <c:pt idx="0">
                  <c:v>MARUTI SUZUKI</c:v>
                </c:pt>
              </c:strCache>
            </c:strRef>
          </c:tx>
          <c:marker>
            <c:symbol val="none"/>
          </c:marker>
          <c:cat>
            <c:numRef>
              <c:f>'COMPARISON OF RATIOS'!$B$47:$F$47</c:f>
              <c:numCache>
                <c:formatCode>General</c:formatCode>
                <c:ptCount val="5"/>
                <c:pt idx="0">
                  <c:v>2018</c:v>
                </c:pt>
                <c:pt idx="1">
                  <c:v>2019</c:v>
                </c:pt>
                <c:pt idx="2">
                  <c:v>2020</c:v>
                </c:pt>
                <c:pt idx="3">
                  <c:v>2021</c:v>
                </c:pt>
                <c:pt idx="4">
                  <c:v>2022</c:v>
                </c:pt>
              </c:numCache>
            </c:numRef>
          </c:cat>
          <c:val>
            <c:numRef>
              <c:f>'COMPARISON OF RATIOS'!$B$48:$F$48</c:f>
              <c:numCache>
                <c:formatCode>General</c:formatCode>
                <c:ptCount val="5"/>
                <c:pt idx="0">
                  <c:v>26.59</c:v>
                </c:pt>
                <c:pt idx="1">
                  <c:v>22.31</c:v>
                </c:pt>
                <c:pt idx="2">
                  <c:v>14.37</c:v>
                </c:pt>
                <c:pt idx="3">
                  <c:v>9.91</c:v>
                </c:pt>
                <c:pt idx="4">
                  <c:v>8.36</c:v>
                </c:pt>
              </c:numCache>
            </c:numRef>
          </c:val>
          <c:smooth val="0"/>
          <c:extLst xmlns:c16r2="http://schemas.microsoft.com/office/drawing/2015/06/chart">
            <c:ext xmlns:c16="http://schemas.microsoft.com/office/drawing/2014/chart" uri="{C3380CC4-5D6E-409C-BE32-E72D297353CC}">
              <c16:uniqueId val="{00000000-D1E2-4C0A-A154-80D8F25833AF}"/>
            </c:ext>
          </c:extLst>
        </c:ser>
        <c:ser>
          <c:idx val="1"/>
          <c:order val="1"/>
          <c:tx>
            <c:strRef>
              <c:f>'COMPARISON OF RATIOS'!$A$49</c:f>
              <c:strCache>
                <c:ptCount val="1"/>
                <c:pt idx="0">
                  <c:v>TATA MOTORS</c:v>
                </c:pt>
              </c:strCache>
            </c:strRef>
          </c:tx>
          <c:marker>
            <c:symbol val="none"/>
          </c:marker>
          <c:cat>
            <c:numRef>
              <c:f>'COMPARISON OF RATIOS'!$B$47:$F$47</c:f>
              <c:numCache>
                <c:formatCode>General</c:formatCode>
                <c:ptCount val="5"/>
                <c:pt idx="0">
                  <c:v>2018</c:v>
                </c:pt>
                <c:pt idx="1">
                  <c:v>2019</c:v>
                </c:pt>
                <c:pt idx="2">
                  <c:v>2020</c:v>
                </c:pt>
                <c:pt idx="3">
                  <c:v>2021</c:v>
                </c:pt>
                <c:pt idx="4">
                  <c:v>2022</c:v>
                </c:pt>
              </c:numCache>
            </c:numRef>
          </c:cat>
          <c:val>
            <c:numRef>
              <c:f>'COMPARISON OF RATIOS'!$B$49:$F$49</c:f>
              <c:numCache>
                <c:formatCode>General</c:formatCode>
                <c:ptCount val="5"/>
                <c:pt idx="0">
                  <c:v>7.99</c:v>
                </c:pt>
                <c:pt idx="1">
                  <c:v>2.67</c:v>
                </c:pt>
                <c:pt idx="2">
                  <c:v>-0.28000000000000003</c:v>
                </c:pt>
                <c:pt idx="3">
                  <c:v>6.69</c:v>
                </c:pt>
                <c:pt idx="4">
                  <c:v>1.59</c:v>
                </c:pt>
              </c:numCache>
            </c:numRef>
          </c:val>
          <c:smooth val="0"/>
          <c:extLst xmlns:c16r2="http://schemas.microsoft.com/office/drawing/2015/06/chart">
            <c:ext xmlns:c16="http://schemas.microsoft.com/office/drawing/2014/chart" uri="{C3380CC4-5D6E-409C-BE32-E72D297353CC}">
              <c16:uniqueId val="{00000001-D1E2-4C0A-A154-80D8F25833AF}"/>
            </c:ext>
          </c:extLst>
        </c:ser>
        <c:dLbls>
          <c:showLegendKey val="0"/>
          <c:showVal val="0"/>
          <c:showCatName val="0"/>
          <c:showSerName val="0"/>
          <c:showPercent val="0"/>
          <c:showBubbleSize val="0"/>
        </c:dLbls>
        <c:marker val="1"/>
        <c:smooth val="0"/>
        <c:axId val="230053376"/>
        <c:axId val="230054912"/>
      </c:lineChart>
      <c:catAx>
        <c:axId val="230053376"/>
        <c:scaling>
          <c:orientation val="minMax"/>
        </c:scaling>
        <c:delete val="0"/>
        <c:axPos val="b"/>
        <c:numFmt formatCode="General" sourceLinked="1"/>
        <c:majorTickMark val="out"/>
        <c:minorTickMark val="none"/>
        <c:tickLblPos val="nextTo"/>
        <c:crossAx val="230054912"/>
        <c:crosses val="autoZero"/>
        <c:auto val="1"/>
        <c:lblAlgn val="ctr"/>
        <c:lblOffset val="100"/>
        <c:noMultiLvlLbl val="0"/>
      </c:catAx>
      <c:valAx>
        <c:axId val="230054912"/>
        <c:scaling>
          <c:orientation val="minMax"/>
        </c:scaling>
        <c:delete val="0"/>
        <c:axPos val="l"/>
        <c:majorGridlines/>
        <c:numFmt formatCode="General" sourceLinked="1"/>
        <c:majorTickMark val="out"/>
        <c:minorTickMark val="none"/>
        <c:tickLblPos val="nextTo"/>
        <c:crossAx val="23005337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'COMPARISON OF RATIOS'!$A$59</c:f>
              <c:strCache>
                <c:ptCount val="1"/>
                <c:pt idx="0">
                  <c:v>MARUTI SUZUKI</c:v>
                </c:pt>
              </c:strCache>
            </c:strRef>
          </c:tx>
          <c:marker>
            <c:symbol val="none"/>
          </c:marker>
          <c:cat>
            <c:numRef>
              <c:f>'COMPARISON OF RATIOS'!$B$58:$F$58</c:f>
              <c:numCache>
                <c:formatCode>General</c:formatCode>
                <c:ptCount val="5"/>
                <c:pt idx="0">
                  <c:v>2018</c:v>
                </c:pt>
                <c:pt idx="1">
                  <c:v>2019</c:v>
                </c:pt>
                <c:pt idx="2">
                  <c:v>2020</c:v>
                </c:pt>
                <c:pt idx="3">
                  <c:v>2021</c:v>
                </c:pt>
                <c:pt idx="4">
                  <c:v>2022</c:v>
                </c:pt>
              </c:numCache>
            </c:numRef>
          </c:cat>
          <c:val>
            <c:numRef>
              <c:f>'COMPARISON OF RATIOS'!$B$59:$F$59</c:f>
              <c:numCache>
                <c:formatCode>General</c:formatCode>
                <c:ptCount val="5"/>
                <c:pt idx="0">
                  <c:v>255.62</c:v>
                </c:pt>
                <c:pt idx="1">
                  <c:v>248.3</c:v>
                </c:pt>
                <c:pt idx="2">
                  <c:v>187.06</c:v>
                </c:pt>
                <c:pt idx="3">
                  <c:v>140.02000000000001</c:v>
                </c:pt>
                <c:pt idx="4">
                  <c:v>124.68</c:v>
                </c:pt>
              </c:numCache>
            </c:numRef>
          </c:val>
          <c:smooth val="0"/>
          <c:extLst xmlns:c16r2="http://schemas.microsoft.com/office/drawing/2015/06/chart">
            <c:ext xmlns:c16="http://schemas.microsoft.com/office/drawing/2014/chart" uri="{C3380CC4-5D6E-409C-BE32-E72D297353CC}">
              <c16:uniqueId val="{00000000-51C4-44F4-B0BD-13227219BD3A}"/>
            </c:ext>
          </c:extLst>
        </c:ser>
        <c:ser>
          <c:idx val="1"/>
          <c:order val="1"/>
          <c:tx>
            <c:strRef>
              <c:f>'COMPARISON OF RATIOS'!$A$60</c:f>
              <c:strCache>
                <c:ptCount val="1"/>
                <c:pt idx="0">
                  <c:v>TATA MOTORS</c:v>
                </c:pt>
              </c:strCache>
            </c:strRef>
          </c:tx>
          <c:marker>
            <c:symbol val="none"/>
          </c:marker>
          <c:cat>
            <c:numRef>
              <c:f>'COMPARISON OF RATIOS'!$B$58:$F$58</c:f>
              <c:numCache>
                <c:formatCode>General</c:formatCode>
                <c:ptCount val="5"/>
                <c:pt idx="0">
                  <c:v>2018</c:v>
                </c:pt>
                <c:pt idx="1">
                  <c:v>2019</c:v>
                </c:pt>
                <c:pt idx="2">
                  <c:v>2020</c:v>
                </c:pt>
                <c:pt idx="3">
                  <c:v>2021</c:v>
                </c:pt>
                <c:pt idx="4">
                  <c:v>2022</c:v>
                </c:pt>
              </c:numCache>
            </c:numRef>
          </c:cat>
          <c:val>
            <c:numRef>
              <c:f>'COMPARISON OF RATIOS'!$B$60:$F$60</c:f>
              <c:numCache>
                <c:formatCode>General</c:formatCode>
                <c:ptCount val="5"/>
                <c:pt idx="0">
                  <c:v>26.46</c:v>
                </c:pt>
                <c:pt idx="1">
                  <c:v>-84.89</c:v>
                </c:pt>
                <c:pt idx="2">
                  <c:v>-34.880000000000003</c:v>
                </c:pt>
                <c:pt idx="3">
                  <c:v>-36.99</c:v>
                </c:pt>
                <c:pt idx="4">
                  <c:v>-29.88</c:v>
                </c:pt>
              </c:numCache>
            </c:numRef>
          </c:val>
          <c:smooth val="0"/>
          <c:extLst xmlns:c16r2="http://schemas.microsoft.com/office/drawing/2015/06/chart">
            <c:ext xmlns:c16="http://schemas.microsoft.com/office/drawing/2014/chart" uri="{C3380CC4-5D6E-409C-BE32-E72D297353CC}">
              <c16:uniqueId val="{00000001-51C4-44F4-B0BD-13227219BD3A}"/>
            </c:ext>
          </c:extLst>
        </c:ser>
        <c:dLbls>
          <c:showLegendKey val="0"/>
          <c:showVal val="0"/>
          <c:showCatName val="0"/>
          <c:showSerName val="0"/>
          <c:showPercent val="0"/>
          <c:showBubbleSize val="0"/>
        </c:dLbls>
        <c:marker val="1"/>
        <c:smooth val="0"/>
        <c:axId val="230089088"/>
        <c:axId val="230090624"/>
      </c:lineChart>
      <c:catAx>
        <c:axId val="230089088"/>
        <c:scaling>
          <c:orientation val="minMax"/>
        </c:scaling>
        <c:delete val="0"/>
        <c:axPos val="b"/>
        <c:numFmt formatCode="General" sourceLinked="1"/>
        <c:majorTickMark val="out"/>
        <c:minorTickMark val="none"/>
        <c:tickLblPos val="nextTo"/>
        <c:crossAx val="230090624"/>
        <c:crosses val="autoZero"/>
        <c:auto val="1"/>
        <c:lblAlgn val="ctr"/>
        <c:lblOffset val="100"/>
        <c:noMultiLvlLbl val="0"/>
      </c:catAx>
      <c:valAx>
        <c:axId val="230090624"/>
        <c:scaling>
          <c:orientation val="minMax"/>
        </c:scaling>
        <c:delete val="0"/>
        <c:axPos val="l"/>
        <c:majorGridlines/>
        <c:numFmt formatCode="General" sourceLinked="1"/>
        <c:majorTickMark val="out"/>
        <c:minorTickMark val="none"/>
        <c:tickLblPos val="nextTo"/>
        <c:crossAx val="2300890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'COMPARISON OF RATIOS'!$A$69</c:f>
              <c:strCache>
                <c:ptCount val="1"/>
                <c:pt idx="0">
                  <c:v>MARUTI SUZUKI</c:v>
                </c:pt>
              </c:strCache>
            </c:strRef>
          </c:tx>
          <c:marker>
            <c:symbol val="none"/>
          </c:marker>
          <c:cat>
            <c:numRef>
              <c:f>'COMPARISON OF RATIOS'!$B$68:$F$68</c:f>
              <c:numCache>
                <c:formatCode>General</c:formatCode>
                <c:ptCount val="5"/>
                <c:pt idx="0">
                  <c:v>2018</c:v>
                </c:pt>
                <c:pt idx="1">
                  <c:v>2019</c:v>
                </c:pt>
                <c:pt idx="2">
                  <c:v>2020</c:v>
                </c:pt>
                <c:pt idx="3">
                  <c:v>2021</c:v>
                </c:pt>
                <c:pt idx="4">
                  <c:v>2022</c:v>
                </c:pt>
              </c:numCache>
            </c:numRef>
          </c:cat>
          <c:val>
            <c:numRef>
              <c:f>'COMPARISON OF RATIOS'!$B$69:$F$69</c:f>
              <c:numCache>
                <c:formatCode>General</c:formatCode>
                <c:ptCount val="5"/>
                <c:pt idx="0">
                  <c:v>15.11</c:v>
                </c:pt>
                <c:pt idx="1">
                  <c:v>12.78</c:v>
                </c:pt>
                <c:pt idx="2">
                  <c:v>9.66</c:v>
                </c:pt>
                <c:pt idx="3">
                  <c:v>7.6</c:v>
                </c:pt>
                <c:pt idx="4">
                  <c:v>6.46</c:v>
                </c:pt>
              </c:numCache>
            </c:numRef>
          </c:val>
          <c:smooth val="0"/>
          <c:extLst xmlns:c16r2="http://schemas.microsoft.com/office/drawing/2015/06/chart">
            <c:ext xmlns:c16="http://schemas.microsoft.com/office/drawing/2014/chart" uri="{C3380CC4-5D6E-409C-BE32-E72D297353CC}">
              <c16:uniqueId val="{00000000-0C10-4A0A-90B8-A7E548A9FC1D}"/>
            </c:ext>
          </c:extLst>
        </c:ser>
        <c:ser>
          <c:idx val="1"/>
          <c:order val="1"/>
          <c:tx>
            <c:strRef>
              <c:f>'COMPARISON OF RATIOS'!$A$70</c:f>
              <c:strCache>
                <c:ptCount val="1"/>
                <c:pt idx="0">
                  <c:v>TATA MOTORS</c:v>
                </c:pt>
              </c:strCache>
            </c:strRef>
          </c:tx>
          <c:marker>
            <c:symbol val="none"/>
          </c:marker>
          <c:cat>
            <c:numRef>
              <c:f>'COMPARISON OF RATIOS'!$B$68:$F$68</c:f>
              <c:numCache>
                <c:formatCode>General</c:formatCode>
                <c:ptCount val="5"/>
                <c:pt idx="0">
                  <c:v>2018</c:v>
                </c:pt>
                <c:pt idx="1">
                  <c:v>2019</c:v>
                </c:pt>
                <c:pt idx="2">
                  <c:v>2020</c:v>
                </c:pt>
                <c:pt idx="3">
                  <c:v>2021</c:v>
                </c:pt>
                <c:pt idx="4">
                  <c:v>2022</c:v>
                </c:pt>
              </c:numCache>
            </c:numRef>
          </c:cat>
          <c:val>
            <c:numRef>
              <c:f>'COMPARISON OF RATIOS'!$B$70:$F$70</c:f>
              <c:numCache>
                <c:formatCode>General</c:formatCode>
                <c:ptCount val="5"/>
                <c:pt idx="0">
                  <c:v>11.71</c:v>
                </c:pt>
                <c:pt idx="1">
                  <c:v>8.16</c:v>
                </c:pt>
                <c:pt idx="2">
                  <c:v>6.88</c:v>
                </c:pt>
                <c:pt idx="3">
                  <c:v>12.92</c:v>
                </c:pt>
                <c:pt idx="4">
                  <c:v>8.8699999999999992</c:v>
                </c:pt>
              </c:numCache>
            </c:numRef>
          </c:val>
          <c:smooth val="0"/>
          <c:extLst xmlns:c16r2="http://schemas.microsoft.com/office/drawing/2015/06/chart">
            <c:ext xmlns:c16="http://schemas.microsoft.com/office/drawing/2014/chart" uri="{C3380CC4-5D6E-409C-BE32-E72D297353CC}">
              <c16:uniqueId val="{00000001-0C10-4A0A-90B8-A7E548A9FC1D}"/>
            </c:ext>
          </c:extLst>
        </c:ser>
        <c:dLbls>
          <c:showLegendKey val="0"/>
          <c:showVal val="0"/>
          <c:showCatName val="0"/>
          <c:showSerName val="0"/>
          <c:showPercent val="0"/>
          <c:showBubbleSize val="0"/>
        </c:dLbls>
        <c:marker val="1"/>
        <c:smooth val="0"/>
        <c:axId val="230181888"/>
        <c:axId val="230183680"/>
      </c:lineChart>
      <c:catAx>
        <c:axId val="230181888"/>
        <c:scaling>
          <c:orientation val="minMax"/>
        </c:scaling>
        <c:delete val="0"/>
        <c:axPos val="b"/>
        <c:numFmt formatCode="General" sourceLinked="1"/>
        <c:majorTickMark val="out"/>
        <c:minorTickMark val="none"/>
        <c:tickLblPos val="nextTo"/>
        <c:crossAx val="230183680"/>
        <c:crosses val="autoZero"/>
        <c:auto val="1"/>
        <c:lblAlgn val="ctr"/>
        <c:lblOffset val="100"/>
        <c:noMultiLvlLbl val="0"/>
      </c:catAx>
      <c:valAx>
        <c:axId val="230183680"/>
        <c:scaling>
          <c:orientation val="minMax"/>
        </c:scaling>
        <c:delete val="0"/>
        <c:axPos val="l"/>
        <c:majorGridlines/>
        <c:numFmt formatCode="General" sourceLinked="1"/>
        <c:majorTickMark val="out"/>
        <c:minorTickMark val="none"/>
        <c:tickLblPos val="nextTo"/>
        <c:crossAx val="2301818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'COMPARISON OF RATIOS'!$A$79</c:f>
              <c:strCache>
                <c:ptCount val="1"/>
                <c:pt idx="0">
                  <c:v>MARUTI SUZUKI</c:v>
                </c:pt>
              </c:strCache>
            </c:strRef>
          </c:tx>
          <c:marker>
            <c:symbol val="none"/>
          </c:marker>
          <c:cat>
            <c:numRef>
              <c:f>'COMPARISON OF RATIOS'!$B$78:$F$78</c:f>
              <c:numCache>
                <c:formatCode>General</c:formatCode>
                <c:ptCount val="5"/>
                <c:pt idx="0">
                  <c:v>2018</c:v>
                </c:pt>
                <c:pt idx="1">
                  <c:v>2019</c:v>
                </c:pt>
                <c:pt idx="2">
                  <c:v>2020</c:v>
                </c:pt>
                <c:pt idx="3">
                  <c:v>2021</c:v>
                </c:pt>
                <c:pt idx="4">
                  <c:v>2022</c:v>
                </c:pt>
              </c:numCache>
            </c:numRef>
          </c:cat>
          <c:val>
            <c:numRef>
              <c:f>'COMPARISON OF RATIOS'!$B$79:$F$79</c:f>
              <c:numCache>
                <c:formatCode>0.00</c:formatCode>
                <c:ptCount val="5"/>
                <c:pt idx="0">
                  <c:v>393.17947019867546</c:v>
                </c:pt>
                <c:pt idx="1">
                  <c:v>416.76688741721858</c:v>
                </c:pt>
                <c:pt idx="2">
                  <c:v>414.25231788079469</c:v>
                </c:pt>
                <c:pt idx="3">
                  <c:v>464.02251655629135</c:v>
                </c:pt>
                <c:pt idx="4">
                  <c:v>486.05496688741727</c:v>
                </c:pt>
              </c:numCache>
            </c:numRef>
          </c:val>
          <c:smooth val="0"/>
          <c:extLst xmlns:c16r2="http://schemas.microsoft.com/office/drawing/2015/06/chart">
            <c:ext xmlns:c16="http://schemas.microsoft.com/office/drawing/2014/chart" uri="{C3380CC4-5D6E-409C-BE32-E72D297353CC}">
              <c16:uniqueId val="{00000000-38BF-476B-AF7E-FD52673F80C5}"/>
            </c:ext>
          </c:extLst>
        </c:ser>
        <c:ser>
          <c:idx val="1"/>
          <c:order val="1"/>
          <c:tx>
            <c:strRef>
              <c:f>'COMPARISON OF RATIOS'!$A$80</c:f>
              <c:strCache>
                <c:ptCount val="1"/>
                <c:pt idx="0">
                  <c:v>TATA MOTORS</c:v>
                </c:pt>
              </c:strCache>
            </c:strRef>
          </c:tx>
          <c:marker>
            <c:symbol val="none"/>
          </c:marker>
          <c:cat>
            <c:numRef>
              <c:f>'COMPARISON OF RATIOS'!$B$78:$F$78</c:f>
              <c:numCache>
                <c:formatCode>General</c:formatCode>
                <c:ptCount val="5"/>
                <c:pt idx="0">
                  <c:v>2018</c:v>
                </c:pt>
                <c:pt idx="1">
                  <c:v>2019</c:v>
                </c:pt>
                <c:pt idx="2">
                  <c:v>2020</c:v>
                </c:pt>
                <c:pt idx="3">
                  <c:v>2021</c:v>
                </c:pt>
                <c:pt idx="4">
                  <c:v>2022</c:v>
                </c:pt>
              </c:numCache>
            </c:numRef>
          </c:cat>
          <c:val>
            <c:numRef>
              <c:f>'COMPARISON OF RATIOS'!$B$80:$F$80</c:f>
              <c:numCache>
                <c:formatCode>0.00</c:formatCode>
                <c:ptCount val="5"/>
                <c:pt idx="0">
                  <c:v>87.176908807161155</c:v>
                </c:pt>
                <c:pt idx="1">
                  <c:v>89.675848767704124</c:v>
                </c:pt>
                <c:pt idx="2">
                  <c:v>86.985949356533354</c:v>
                </c:pt>
                <c:pt idx="3">
                  <c:v>84.95535446128936</c:v>
                </c:pt>
                <c:pt idx="4">
                  <c:v>83.433266308037815</c:v>
                </c:pt>
              </c:numCache>
            </c:numRef>
          </c:val>
          <c:smooth val="0"/>
          <c:extLst xmlns:c16r2="http://schemas.microsoft.com/office/drawing/2015/06/chart">
            <c:ext xmlns:c16="http://schemas.microsoft.com/office/drawing/2014/chart" uri="{C3380CC4-5D6E-409C-BE32-E72D297353CC}">
              <c16:uniqueId val="{00000001-38BF-476B-AF7E-FD52673F80C5}"/>
            </c:ext>
          </c:extLst>
        </c:ser>
        <c:dLbls>
          <c:showLegendKey val="0"/>
          <c:showVal val="0"/>
          <c:showCatName val="0"/>
          <c:showSerName val="0"/>
          <c:showPercent val="0"/>
          <c:showBubbleSize val="0"/>
        </c:dLbls>
        <c:marker val="1"/>
        <c:smooth val="0"/>
        <c:axId val="230213504"/>
        <c:axId val="230215040"/>
      </c:lineChart>
      <c:catAx>
        <c:axId val="230213504"/>
        <c:scaling>
          <c:orientation val="minMax"/>
        </c:scaling>
        <c:delete val="0"/>
        <c:axPos val="b"/>
        <c:numFmt formatCode="General" sourceLinked="1"/>
        <c:majorTickMark val="out"/>
        <c:minorTickMark val="none"/>
        <c:tickLblPos val="nextTo"/>
        <c:crossAx val="230215040"/>
        <c:crosses val="autoZero"/>
        <c:auto val="1"/>
        <c:lblAlgn val="ctr"/>
        <c:lblOffset val="100"/>
        <c:noMultiLvlLbl val="0"/>
      </c:catAx>
      <c:valAx>
        <c:axId val="230215040"/>
        <c:scaling>
          <c:orientation val="minMax"/>
        </c:scaling>
        <c:delete val="0"/>
        <c:axPos val="l"/>
        <c:majorGridlines/>
        <c:numFmt formatCode="0.00" sourceLinked="1"/>
        <c:majorTickMark val="out"/>
        <c:minorTickMark val="none"/>
        <c:tickLblPos val="nextTo"/>
        <c:crossAx val="23021350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32174103237096"/>
          <c:y val="0.18032828797954659"/>
          <c:w val="0.84112270341207351"/>
          <c:h val="0.58385432390899328"/>
        </c:manualLayout>
      </c:layout>
      <c:barChart>
        <c:barDir val="col"/>
        <c:grouping val="clustered"/>
        <c:varyColors val="0"/>
        <c:ser>
          <c:idx val="0"/>
          <c:order val="0"/>
          <c:tx>
            <c:strRef>
              <c:f>[1]Sheet2!$B$6</c:f>
              <c:strCache>
                <c:ptCount val="1"/>
                <c:pt idx="0">
                  <c:v>MARUTI SUZUKI  (In Cr.)</c:v>
                </c:pt>
              </c:strCache>
            </c:strRef>
          </c:tx>
          <c:invertIfNegative val="0"/>
          <c:cat>
            <c:strRef>
              <c:f>[1]Sheet2!$A$7:$A$11</c:f>
              <c:strCache>
                <c:ptCount val="5"/>
                <c:pt idx="0">
                  <c:v>2017-18</c:v>
                </c:pt>
                <c:pt idx="1">
                  <c:v>2018-19</c:v>
                </c:pt>
                <c:pt idx="2">
                  <c:v>2019-20</c:v>
                </c:pt>
                <c:pt idx="3">
                  <c:v>2020-21</c:v>
                </c:pt>
                <c:pt idx="4">
                  <c:v>2021-22</c:v>
                </c:pt>
              </c:strCache>
            </c:strRef>
          </c:cat>
          <c:val>
            <c:numRef>
              <c:f>[1]Sheet2!$B$7:$B$11</c:f>
              <c:numCache>
                <c:formatCode>General</c:formatCode>
                <c:ptCount val="5"/>
                <c:pt idx="0">
                  <c:v>80348.800000000003</c:v>
                </c:pt>
                <c:pt idx="1">
                  <c:v>83038.5</c:v>
                </c:pt>
                <c:pt idx="2">
                  <c:v>71704.800000000003</c:v>
                </c:pt>
                <c:pt idx="3">
                  <c:v>66571.8</c:v>
                </c:pt>
                <c:pt idx="4">
                  <c:v>83799.8</c:v>
                </c:pt>
              </c:numCache>
            </c:numRef>
          </c:val>
          <c:extLst xmlns:c16r2="http://schemas.microsoft.com/office/drawing/2015/06/chart">
            <c:ext xmlns:c16="http://schemas.microsoft.com/office/drawing/2014/chart" uri="{C3380CC4-5D6E-409C-BE32-E72D297353CC}">
              <c16:uniqueId val="{00000000-FD35-453C-9656-AE1185E7BB0B}"/>
            </c:ext>
          </c:extLst>
        </c:ser>
        <c:ser>
          <c:idx val="1"/>
          <c:order val="1"/>
          <c:tx>
            <c:strRef>
              <c:f>[1]Sheet2!$C$6</c:f>
              <c:strCache>
                <c:ptCount val="1"/>
                <c:pt idx="0">
                  <c:v>TATA MOTORS In (Cr.)</c:v>
                </c:pt>
              </c:strCache>
            </c:strRef>
          </c:tx>
          <c:invertIfNegative val="0"/>
          <c:cat>
            <c:strRef>
              <c:f>[1]Sheet2!$A$7:$A$11</c:f>
              <c:strCache>
                <c:ptCount val="5"/>
                <c:pt idx="0">
                  <c:v>2017-18</c:v>
                </c:pt>
                <c:pt idx="1">
                  <c:v>2018-19</c:v>
                </c:pt>
                <c:pt idx="2">
                  <c:v>2019-20</c:v>
                </c:pt>
                <c:pt idx="3">
                  <c:v>2020-21</c:v>
                </c:pt>
                <c:pt idx="4">
                  <c:v>2021-22</c:v>
                </c:pt>
              </c:strCache>
            </c:strRef>
          </c:cat>
          <c:val>
            <c:numRef>
              <c:f>[1]Sheet2!$C$7:$C$11</c:f>
              <c:numCache>
                <c:formatCode>General</c:formatCode>
                <c:ptCount val="5"/>
                <c:pt idx="0">
                  <c:v>57441.05</c:v>
                </c:pt>
                <c:pt idx="1">
                  <c:v>68764.88</c:v>
                </c:pt>
                <c:pt idx="2">
                  <c:v>43485.760000000002</c:v>
                </c:pt>
                <c:pt idx="3">
                  <c:v>29769.07</c:v>
                </c:pt>
                <c:pt idx="4">
                  <c:v>46880.97</c:v>
                </c:pt>
              </c:numCache>
            </c:numRef>
          </c:val>
          <c:extLst xmlns:c16r2="http://schemas.microsoft.com/office/drawing/2015/06/chart">
            <c:ext xmlns:c16="http://schemas.microsoft.com/office/drawing/2014/chart" uri="{C3380CC4-5D6E-409C-BE32-E72D297353CC}">
              <c16:uniqueId val="{00000001-FD35-453C-9656-AE1185E7BB0B}"/>
            </c:ext>
          </c:extLst>
        </c:ser>
        <c:dLbls>
          <c:showLegendKey val="0"/>
          <c:showVal val="0"/>
          <c:showCatName val="0"/>
          <c:showSerName val="0"/>
          <c:showPercent val="0"/>
          <c:showBubbleSize val="0"/>
        </c:dLbls>
        <c:gapWidth val="150"/>
        <c:axId val="230286464"/>
        <c:axId val="230288000"/>
      </c:barChart>
      <c:catAx>
        <c:axId val="230286464"/>
        <c:scaling>
          <c:orientation val="minMax"/>
        </c:scaling>
        <c:delete val="0"/>
        <c:axPos val="b"/>
        <c:numFmt formatCode="General" sourceLinked="0"/>
        <c:majorTickMark val="out"/>
        <c:minorTickMark val="none"/>
        <c:tickLblPos val="nextTo"/>
        <c:crossAx val="230288000"/>
        <c:crosses val="autoZero"/>
        <c:auto val="1"/>
        <c:lblAlgn val="ctr"/>
        <c:lblOffset val="100"/>
        <c:noMultiLvlLbl val="0"/>
      </c:catAx>
      <c:valAx>
        <c:axId val="230288000"/>
        <c:scaling>
          <c:orientation val="minMax"/>
        </c:scaling>
        <c:delete val="0"/>
        <c:axPos val="l"/>
        <c:majorGridlines/>
        <c:numFmt formatCode="General" sourceLinked="1"/>
        <c:majorTickMark val="out"/>
        <c:minorTickMark val="none"/>
        <c:tickLblPos val="nextTo"/>
        <c:crossAx val="2302864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027347247151508E-2"/>
          <c:y val="0.11283277558275386"/>
          <c:w val="0.87756888126089061"/>
          <c:h val="0.77392949960889523"/>
        </c:manualLayout>
      </c:layout>
      <c:barChart>
        <c:barDir val="col"/>
        <c:grouping val="clustered"/>
        <c:varyColors val="0"/>
        <c:ser>
          <c:idx val="0"/>
          <c:order val="0"/>
          <c:tx>
            <c:strRef>
              <c:f>[1]Sheet2!$B$19</c:f>
              <c:strCache>
                <c:ptCount val="1"/>
                <c:pt idx="0">
                  <c:v>MARUTI SUZUKI (In Cr.)</c:v>
                </c:pt>
              </c:strCache>
            </c:strRef>
          </c:tx>
          <c:invertIfNegative val="0"/>
          <c:cat>
            <c:strRef>
              <c:f>[1]Sheet2!$A$20:$A$24</c:f>
              <c:strCache>
                <c:ptCount val="5"/>
                <c:pt idx="0">
                  <c:v>2017-18</c:v>
                </c:pt>
                <c:pt idx="1">
                  <c:v>2018-19</c:v>
                </c:pt>
                <c:pt idx="2">
                  <c:v>2019-20</c:v>
                </c:pt>
                <c:pt idx="3">
                  <c:v>2020-21</c:v>
                </c:pt>
                <c:pt idx="4">
                  <c:v>2021-22</c:v>
                </c:pt>
              </c:strCache>
            </c:strRef>
          </c:cat>
          <c:val>
            <c:numRef>
              <c:f>[1]Sheet2!$B$20:$B$24</c:f>
              <c:numCache>
                <c:formatCode>General</c:formatCode>
                <c:ptCount val="5"/>
                <c:pt idx="0">
                  <c:v>7717.4</c:v>
                </c:pt>
                <c:pt idx="1">
                  <c:v>7494.9</c:v>
                </c:pt>
                <c:pt idx="2">
                  <c:v>5559.2</c:v>
                </c:pt>
                <c:pt idx="3">
                  <c:v>4220.1000000000004</c:v>
                </c:pt>
                <c:pt idx="4">
                  <c:v>3717.6</c:v>
                </c:pt>
              </c:numCache>
            </c:numRef>
          </c:val>
          <c:extLst xmlns:c16r2="http://schemas.microsoft.com/office/drawing/2015/06/chart">
            <c:ext xmlns:c16="http://schemas.microsoft.com/office/drawing/2014/chart" uri="{C3380CC4-5D6E-409C-BE32-E72D297353CC}">
              <c16:uniqueId val="{00000000-B7A8-48A4-A574-79E9642FA635}"/>
            </c:ext>
          </c:extLst>
        </c:ser>
        <c:ser>
          <c:idx val="1"/>
          <c:order val="1"/>
          <c:tx>
            <c:strRef>
              <c:f>[1]Sheet2!$C$19</c:f>
              <c:strCache>
                <c:ptCount val="1"/>
                <c:pt idx="0">
                  <c:v>TATA MOTORS( In Cr.)</c:v>
                </c:pt>
              </c:strCache>
            </c:strRef>
          </c:tx>
          <c:invertIfNegative val="0"/>
          <c:cat>
            <c:strRef>
              <c:f>[1]Sheet2!$A$20:$A$24</c:f>
              <c:strCache>
                <c:ptCount val="5"/>
                <c:pt idx="0">
                  <c:v>2017-18</c:v>
                </c:pt>
                <c:pt idx="1">
                  <c:v>2018-19</c:v>
                </c:pt>
                <c:pt idx="2">
                  <c:v>2019-20</c:v>
                </c:pt>
                <c:pt idx="3">
                  <c:v>2020-21</c:v>
                </c:pt>
                <c:pt idx="4">
                  <c:v>2021-22</c:v>
                </c:pt>
              </c:strCache>
            </c:strRef>
          </c:cat>
          <c:val>
            <c:numRef>
              <c:f>[1]Sheet2!$C$20:$C$24</c:f>
              <c:numCache>
                <c:formatCode>General</c:formatCode>
                <c:ptCount val="5"/>
                <c:pt idx="0">
                  <c:v>-1034.8499999999999</c:v>
                </c:pt>
                <c:pt idx="1">
                  <c:v>2020.6</c:v>
                </c:pt>
                <c:pt idx="2">
                  <c:v>-7289.63</c:v>
                </c:pt>
                <c:pt idx="3">
                  <c:v>-2395.44</c:v>
                </c:pt>
                <c:pt idx="4">
                  <c:v>-1390.86</c:v>
                </c:pt>
              </c:numCache>
            </c:numRef>
          </c:val>
          <c:extLst xmlns:c16r2="http://schemas.microsoft.com/office/drawing/2015/06/chart">
            <c:ext xmlns:c16="http://schemas.microsoft.com/office/drawing/2014/chart" uri="{C3380CC4-5D6E-409C-BE32-E72D297353CC}">
              <c16:uniqueId val="{00000001-B7A8-48A4-A574-79E9642FA635}"/>
            </c:ext>
          </c:extLst>
        </c:ser>
        <c:dLbls>
          <c:showLegendKey val="0"/>
          <c:showVal val="0"/>
          <c:showCatName val="0"/>
          <c:showSerName val="0"/>
          <c:showPercent val="0"/>
          <c:showBubbleSize val="0"/>
        </c:dLbls>
        <c:gapWidth val="150"/>
        <c:axId val="218001792"/>
        <c:axId val="218003328"/>
      </c:barChart>
      <c:catAx>
        <c:axId val="218001792"/>
        <c:scaling>
          <c:orientation val="minMax"/>
        </c:scaling>
        <c:delete val="0"/>
        <c:axPos val="b"/>
        <c:numFmt formatCode="General" sourceLinked="0"/>
        <c:majorTickMark val="out"/>
        <c:minorTickMark val="none"/>
        <c:tickLblPos val="nextTo"/>
        <c:crossAx val="218003328"/>
        <c:crosses val="autoZero"/>
        <c:auto val="1"/>
        <c:lblAlgn val="ctr"/>
        <c:lblOffset val="100"/>
        <c:noMultiLvlLbl val="0"/>
      </c:catAx>
      <c:valAx>
        <c:axId val="218003328"/>
        <c:scaling>
          <c:orientation val="minMax"/>
        </c:scaling>
        <c:delete val="0"/>
        <c:axPos val="l"/>
        <c:majorGridlines/>
        <c:numFmt formatCode="General" sourceLinked="1"/>
        <c:majorTickMark val="out"/>
        <c:minorTickMark val="none"/>
        <c:tickLblPos val="nextTo"/>
        <c:crossAx val="2180017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36045929582182E-2"/>
          <c:y val="0.13817004431823071"/>
          <c:w val="0.8847411237774383"/>
          <c:h val="0.59663869885116816"/>
        </c:manualLayout>
      </c:layout>
      <c:barChart>
        <c:barDir val="col"/>
        <c:grouping val="clustered"/>
        <c:varyColors val="0"/>
        <c:ser>
          <c:idx val="0"/>
          <c:order val="0"/>
          <c:tx>
            <c:strRef>
              <c:f>[1]Sheet2!$B$33</c:f>
              <c:strCache>
                <c:ptCount val="1"/>
                <c:pt idx="0">
                  <c:v>MARUTI SUZUKI (In Cr.)</c:v>
                </c:pt>
              </c:strCache>
            </c:strRef>
          </c:tx>
          <c:invertIfNegative val="0"/>
          <c:cat>
            <c:strRef>
              <c:f>[1]Sheet2!$A$34:$A$38</c:f>
              <c:strCache>
                <c:ptCount val="5"/>
                <c:pt idx="0">
                  <c:v>2017-18</c:v>
                </c:pt>
                <c:pt idx="1">
                  <c:v>2018-19</c:v>
                </c:pt>
                <c:pt idx="2">
                  <c:v>2019-20</c:v>
                </c:pt>
                <c:pt idx="3">
                  <c:v>2020-21</c:v>
                </c:pt>
                <c:pt idx="4">
                  <c:v>2021-22</c:v>
                </c:pt>
              </c:strCache>
            </c:strRef>
          </c:cat>
          <c:val>
            <c:numRef>
              <c:f>[1]Sheet2!$B$34:$B$38</c:f>
              <c:numCache>
                <c:formatCode>General</c:formatCode>
                <c:ptCount val="5"/>
                <c:pt idx="0">
                  <c:v>59370.1</c:v>
                </c:pt>
                <c:pt idx="1">
                  <c:v>62931.8</c:v>
                </c:pt>
                <c:pt idx="2">
                  <c:v>62552.1</c:v>
                </c:pt>
                <c:pt idx="3">
                  <c:v>70067.399999999994</c:v>
                </c:pt>
                <c:pt idx="4">
                  <c:v>73394.3</c:v>
                </c:pt>
              </c:numCache>
            </c:numRef>
          </c:val>
          <c:extLst xmlns:c16r2="http://schemas.microsoft.com/office/drawing/2015/06/chart">
            <c:ext xmlns:c16="http://schemas.microsoft.com/office/drawing/2014/chart" uri="{C3380CC4-5D6E-409C-BE32-E72D297353CC}">
              <c16:uniqueId val="{00000000-D478-479C-9DF4-441748D8351C}"/>
            </c:ext>
          </c:extLst>
        </c:ser>
        <c:ser>
          <c:idx val="1"/>
          <c:order val="1"/>
          <c:tx>
            <c:strRef>
              <c:f>[1]Sheet2!$C$33</c:f>
              <c:strCache>
                <c:ptCount val="1"/>
                <c:pt idx="0">
                  <c:v>TATA MOTORS (In Cr.)</c:v>
                </c:pt>
              </c:strCache>
            </c:strRef>
          </c:tx>
          <c:invertIfNegative val="0"/>
          <c:cat>
            <c:strRef>
              <c:f>[1]Sheet2!$A$34:$A$38</c:f>
              <c:strCache>
                <c:ptCount val="5"/>
                <c:pt idx="0">
                  <c:v>2017-18</c:v>
                </c:pt>
                <c:pt idx="1">
                  <c:v>2018-19</c:v>
                </c:pt>
                <c:pt idx="2">
                  <c:v>2019-20</c:v>
                </c:pt>
                <c:pt idx="3">
                  <c:v>2020-21</c:v>
                </c:pt>
                <c:pt idx="4">
                  <c:v>2021-22</c:v>
                </c:pt>
              </c:strCache>
            </c:strRef>
          </c:cat>
          <c:val>
            <c:numRef>
              <c:f>[1]Sheet2!$C$34:$C$38</c:f>
              <c:numCache>
                <c:formatCode>General</c:formatCode>
                <c:ptCount val="5"/>
                <c:pt idx="0">
                  <c:v>59212.3</c:v>
                </c:pt>
                <c:pt idx="1">
                  <c:v>60909.63</c:v>
                </c:pt>
                <c:pt idx="2">
                  <c:v>62589.87</c:v>
                </c:pt>
                <c:pt idx="3">
                  <c:v>65059.66</c:v>
                </c:pt>
                <c:pt idx="4">
                  <c:v>63899.87</c:v>
                </c:pt>
              </c:numCache>
            </c:numRef>
          </c:val>
          <c:extLst xmlns:c16r2="http://schemas.microsoft.com/office/drawing/2015/06/chart">
            <c:ext xmlns:c16="http://schemas.microsoft.com/office/drawing/2014/chart" uri="{C3380CC4-5D6E-409C-BE32-E72D297353CC}">
              <c16:uniqueId val="{00000001-D478-479C-9DF4-441748D8351C}"/>
            </c:ext>
          </c:extLst>
        </c:ser>
        <c:dLbls>
          <c:showLegendKey val="0"/>
          <c:showVal val="0"/>
          <c:showCatName val="0"/>
          <c:showSerName val="0"/>
          <c:showPercent val="0"/>
          <c:showBubbleSize val="0"/>
        </c:dLbls>
        <c:gapWidth val="150"/>
        <c:axId val="220601728"/>
        <c:axId val="221009024"/>
      </c:barChart>
      <c:catAx>
        <c:axId val="220601728"/>
        <c:scaling>
          <c:orientation val="minMax"/>
        </c:scaling>
        <c:delete val="0"/>
        <c:axPos val="b"/>
        <c:numFmt formatCode="General" sourceLinked="0"/>
        <c:majorTickMark val="out"/>
        <c:minorTickMark val="none"/>
        <c:tickLblPos val="nextTo"/>
        <c:crossAx val="221009024"/>
        <c:crosses val="autoZero"/>
        <c:auto val="1"/>
        <c:lblAlgn val="ctr"/>
        <c:lblOffset val="100"/>
        <c:noMultiLvlLbl val="0"/>
      </c:catAx>
      <c:valAx>
        <c:axId val="221009024"/>
        <c:scaling>
          <c:orientation val="minMax"/>
        </c:scaling>
        <c:delete val="0"/>
        <c:axPos val="l"/>
        <c:majorGridlines/>
        <c:numFmt formatCode="General" sourceLinked="1"/>
        <c:majorTickMark val="out"/>
        <c:minorTickMark val="none"/>
        <c:tickLblPos val="nextTo"/>
        <c:crossAx val="220601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Profitability Ratios</a:t>
            </a:r>
          </a:p>
        </c:rich>
      </c:tx>
      <c:overlay val="0"/>
      <c:spPr>
        <a:noFill/>
        <a:ln>
          <a:noFill/>
        </a:ln>
        <a:effectLst/>
      </c:spPr>
    </c:title>
    <c:autoTitleDeleted val="0"/>
    <c:plotArea>
      <c:layout>
        <c:manualLayout>
          <c:layoutTarget val="inner"/>
          <c:xMode val="edge"/>
          <c:yMode val="edge"/>
          <c:x val="7.1456036745406806E-2"/>
          <c:y val="0.17171296296296298"/>
          <c:w val="0.89521062992125988"/>
          <c:h val="0.6714577865266842"/>
        </c:manualLayout>
      </c:layout>
      <c:barChart>
        <c:barDir val="col"/>
        <c:grouping val="clustered"/>
        <c:varyColors val="0"/>
        <c:ser>
          <c:idx val="0"/>
          <c:order val="0"/>
          <c:tx>
            <c:strRef>
              <c:f>'[2]Inter-firm comparison'!$F$4</c:f>
              <c:strCache>
                <c:ptCount val="1"/>
                <c:pt idx="0">
                  <c:v>MARUTI SUZUKI</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'[2]Inter-firm comparison'!$E$5:$E$9</c:f>
              <c:strCache>
                <c:ptCount val="5"/>
                <c:pt idx="0">
                  <c:v>PBDIT Margin</c:v>
                </c:pt>
                <c:pt idx="1">
                  <c:v>Net Profit Margin</c:v>
                </c:pt>
                <c:pt idx="2">
                  <c:v>Return on Networth / Equity</c:v>
                </c:pt>
                <c:pt idx="3">
                  <c:v>Return on Capital Employed</c:v>
                </c:pt>
                <c:pt idx="4">
                  <c:v>Return on Assets</c:v>
                </c:pt>
              </c:strCache>
            </c:strRef>
          </c:cat>
          <c:val>
            <c:numRef>
              <c:f>'[2]Inter-firm comparison'!$F$5:$F$9</c:f>
              <c:numCache>
                <c:formatCode>General</c:formatCode>
                <c:ptCount val="5"/>
                <c:pt idx="0">
                  <c:v>8.48</c:v>
                </c:pt>
                <c:pt idx="1">
                  <c:v>4.26</c:v>
                </c:pt>
                <c:pt idx="2">
                  <c:v>6.96</c:v>
                </c:pt>
                <c:pt idx="3">
                  <c:v>8.35</c:v>
                </c:pt>
                <c:pt idx="4">
                  <c:v>5.13</c:v>
                </c:pt>
              </c:numCache>
            </c:numRef>
          </c:val>
          <c:extLst xmlns:c16r2="http://schemas.microsoft.com/office/drawing/2015/06/chart">
            <c:ext xmlns:c16="http://schemas.microsoft.com/office/drawing/2014/chart" uri="{C3380CC4-5D6E-409C-BE32-E72D297353CC}">
              <c16:uniqueId val="{00000000-A0E6-4C78-B900-57694D1845FA}"/>
            </c:ext>
          </c:extLst>
        </c:ser>
        <c:ser>
          <c:idx val="1"/>
          <c:order val="1"/>
          <c:tx>
            <c:strRef>
              <c:f>'[2]Inter-firm comparison'!$G$4</c:f>
              <c:strCache>
                <c:ptCount val="1"/>
                <c:pt idx="0">
                  <c:v>TATA MOTORS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'[2]Inter-firm comparison'!$E$5:$E$9</c:f>
              <c:strCache>
                <c:ptCount val="5"/>
                <c:pt idx="0">
                  <c:v>PBDIT Margin</c:v>
                </c:pt>
                <c:pt idx="1">
                  <c:v>Net Profit Margin</c:v>
                </c:pt>
                <c:pt idx="2">
                  <c:v>Return on Networth / Equity</c:v>
                </c:pt>
                <c:pt idx="3">
                  <c:v>Return on Capital Employed</c:v>
                </c:pt>
                <c:pt idx="4">
                  <c:v>Return on Assets</c:v>
                </c:pt>
              </c:strCache>
            </c:strRef>
          </c:cat>
          <c:val>
            <c:numRef>
              <c:f>'[2]Inter-firm comparison'!$G$5:$G$9</c:f>
              <c:numCache>
                <c:formatCode>General</c:formatCode>
                <c:ptCount val="5"/>
                <c:pt idx="0">
                  <c:v>4.5599999999999996</c:v>
                </c:pt>
                <c:pt idx="1">
                  <c:v>-2.94</c:v>
                </c:pt>
                <c:pt idx="2">
                  <c:v>-6.97</c:v>
                </c:pt>
                <c:pt idx="3">
                  <c:v>1.07</c:v>
                </c:pt>
                <c:pt idx="4">
                  <c:v>-2.17</c:v>
                </c:pt>
              </c:numCache>
            </c:numRef>
          </c:val>
          <c:extLst xmlns:c16r2="http://schemas.microsoft.com/office/drawing/2015/06/chart">
            <c:ext xmlns:c16="http://schemas.microsoft.com/office/drawing/2014/chart" uri="{C3380CC4-5D6E-409C-BE32-E72D297353CC}">
              <c16:uniqueId val="{00000001-A0E6-4C78-B900-57694D1845FA}"/>
            </c:ext>
          </c:extLst>
        </c:ser>
        <c:ser>
          <c:idx val="2"/>
          <c:order val="2"/>
          <c:tx>
            <c:strRef>
              <c:f>'[2]Inter-firm comparison'!$H$4</c:f>
              <c:strCache>
                <c:ptCount val="1"/>
                <c:pt idx="0">
                  <c:v>EICHER MOTORS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'[2]Inter-firm comparison'!$E$5:$E$9</c:f>
              <c:strCache>
                <c:ptCount val="5"/>
                <c:pt idx="0">
                  <c:v>PBDIT Margin</c:v>
                </c:pt>
                <c:pt idx="1">
                  <c:v>Net Profit Margin</c:v>
                </c:pt>
                <c:pt idx="2">
                  <c:v>Return on Networth / Equity</c:v>
                </c:pt>
                <c:pt idx="3">
                  <c:v>Return on Capital Employed</c:v>
                </c:pt>
                <c:pt idx="4">
                  <c:v>Return on Assets</c:v>
                </c:pt>
              </c:strCache>
            </c:strRef>
          </c:cat>
          <c:val>
            <c:numRef>
              <c:f>'[2]Inter-firm comparison'!$H$5:$H$9</c:f>
              <c:numCache>
                <c:formatCode>General</c:formatCode>
                <c:ptCount val="5"/>
                <c:pt idx="0">
                  <c:v>25.36</c:v>
                </c:pt>
                <c:pt idx="1">
                  <c:v>15.66</c:v>
                </c:pt>
                <c:pt idx="2">
                  <c:v>14.69</c:v>
                </c:pt>
                <c:pt idx="3">
                  <c:v>18.600000000000001</c:v>
                </c:pt>
                <c:pt idx="4">
                  <c:v>11.1</c:v>
                </c:pt>
              </c:numCache>
            </c:numRef>
          </c:val>
          <c:extLst xmlns:c16r2="http://schemas.microsoft.com/office/drawing/2015/06/chart">
            <c:ext xmlns:c16="http://schemas.microsoft.com/office/drawing/2014/chart" uri="{C3380CC4-5D6E-409C-BE32-E72D297353CC}">
              <c16:uniqueId val="{00000002-A0E6-4C78-B900-57694D1845FA}"/>
            </c:ext>
          </c:extLst>
        </c:ser>
        <c:dLbls>
          <c:showLegendKey val="0"/>
          <c:showVal val="0"/>
          <c:showCatName val="0"/>
          <c:showSerName val="0"/>
          <c:showPercent val="0"/>
          <c:showBubbleSize val="0"/>
        </c:dLbls>
        <c:gapWidth val="164"/>
        <c:overlap val="-22"/>
        <c:axId val="230583296"/>
        <c:axId val="230585088"/>
      </c:barChart>
      <c:catAx>
        <c:axId val="2305832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85088"/>
        <c:crosses val="autoZero"/>
        <c:auto val="1"/>
        <c:lblAlgn val="ctr"/>
        <c:lblOffset val="100"/>
        <c:noMultiLvlLbl val="0"/>
      </c:catAx>
      <c:valAx>
        <c:axId val="23058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83296"/>
        <c:crosses val="autoZero"/>
        <c:crossBetween val="between"/>
      </c:valAx>
      <c:spPr>
        <a:noFill/>
        <a:ln>
          <a:noFill/>
        </a:ln>
        <a:effectLst/>
      </c:spPr>
    </c:plotArea>
    <c:legend>
      <c:legendPos val="t"/>
      <c:layout>
        <c:manualLayout>
          <c:xMode val="edge"/>
          <c:yMode val="edge"/>
          <c:x val="0.18110666158929822"/>
          <c:y val="0.22581242492993461"/>
          <c:w val="0.63778667682140355"/>
          <c:h val="0.133298856710707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Liquidity</a:t>
            </a:r>
            <a:r>
              <a:rPr lang="en-IN" baseline="0"/>
              <a:t> Ratio</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itle>
    <c:autoTitleDeleted val="0"/>
    <c:plotArea>
      <c:layout/>
      <c:barChart>
        <c:barDir val="col"/>
        <c:grouping val="clustered"/>
        <c:varyColors val="0"/>
        <c:ser>
          <c:idx val="0"/>
          <c:order val="0"/>
          <c:tx>
            <c:strRef>
              <c:f>'[2]Inter-firm comparison'!$E$15</c:f>
              <c:strCache>
                <c:ptCount val="1"/>
                <c:pt idx="0">
                  <c:v>Current Ratio</c:v>
                </c:pt>
              </c:strCache>
            </c:strRef>
          </c:tx>
          <c:spPr>
            <a:solidFill>
              <a:schemeClr val="accent1"/>
            </a:solidFill>
            <a:ln>
              <a:noFill/>
            </a:ln>
            <a:effectLst/>
          </c:spPr>
          <c:invertIfNegative val="0"/>
          <c:cat>
            <c:strRef>
              <c:f>'[2]Inter-firm comparison'!$F$14:$H$14</c:f>
              <c:strCache>
                <c:ptCount val="3"/>
                <c:pt idx="0">
                  <c:v>MARUTI SUZUKI</c:v>
                </c:pt>
                <c:pt idx="1">
                  <c:v>TATA MOTORS</c:v>
                </c:pt>
                <c:pt idx="2">
                  <c:v>EICHER MOTORS</c:v>
                </c:pt>
              </c:strCache>
            </c:strRef>
          </c:cat>
          <c:val>
            <c:numRef>
              <c:f>'[2]Inter-firm comparison'!$F$15:$H$15</c:f>
              <c:numCache>
                <c:formatCode>General</c:formatCode>
                <c:ptCount val="3"/>
                <c:pt idx="0">
                  <c:v>0.99</c:v>
                </c:pt>
                <c:pt idx="1">
                  <c:v>0.57999999999999996</c:v>
                </c:pt>
                <c:pt idx="2">
                  <c:v>1.91</c:v>
                </c:pt>
              </c:numCache>
            </c:numRef>
          </c:val>
          <c:extLst xmlns:c16r2="http://schemas.microsoft.com/office/drawing/2015/06/chart">
            <c:ext xmlns:c16="http://schemas.microsoft.com/office/drawing/2014/chart" uri="{C3380CC4-5D6E-409C-BE32-E72D297353CC}">
              <c16:uniqueId val="{00000000-168B-435F-A48D-7502F81CD716}"/>
            </c:ext>
          </c:extLst>
        </c:ser>
        <c:ser>
          <c:idx val="1"/>
          <c:order val="1"/>
          <c:tx>
            <c:strRef>
              <c:f>'[2]Inter-firm comparison'!$E$16</c:f>
              <c:strCache>
                <c:ptCount val="1"/>
                <c:pt idx="0">
                  <c:v>Quick Ratio</c:v>
                </c:pt>
              </c:strCache>
            </c:strRef>
          </c:tx>
          <c:spPr>
            <a:solidFill>
              <a:schemeClr val="accent2"/>
            </a:solidFill>
            <a:ln>
              <a:noFill/>
            </a:ln>
            <a:effectLst/>
          </c:spPr>
          <c:invertIfNegative val="0"/>
          <c:cat>
            <c:strRef>
              <c:f>'[2]Inter-firm comparison'!$F$14:$H$14</c:f>
              <c:strCache>
                <c:ptCount val="3"/>
                <c:pt idx="0">
                  <c:v>MARUTI SUZUKI</c:v>
                </c:pt>
                <c:pt idx="1">
                  <c:v>TATA MOTORS</c:v>
                </c:pt>
                <c:pt idx="2">
                  <c:v>EICHER MOTORS</c:v>
                </c:pt>
              </c:strCache>
            </c:strRef>
          </c:cat>
          <c:val>
            <c:numRef>
              <c:f>'[2]Inter-firm comparison'!$F$16:$H$16</c:f>
              <c:numCache>
                <c:formatCode>General</c:formatCode>
                <c:ptCount val="3"/>
                <c:pt idx="0">
                  <c:v>0.78</c:v>
                </c:pt>
                <c:pt idx="1">
                  <c:v>0.44</c:v>
                </c:pt>
                <c:pt idx="2">
                  <c:v>1.6</c:v>
                </c:pt>
              </c:numCache>
            </c:numRef>
          </c:val>
          <c:extLst xmlns:c16r2="http://schemas.microsoft.com/office/drawing/2015/06/chart">
            <c:ext xmlns:c16="http://schemas.microsoft.com/office/drawing/2014/chart" uri="{C3380CC4-5D6E-409C-BE32-E72D297353CC}">
              <c16:uniqueId val="{00000001-168B-435F-A48D-7502F81CD716}"/>
            </c:ext>
          </c:extLst>
        </c:ser>
        <c:dLbls>
          <c:showLegendKey val="0"/>
          <c:showVal val="0"/>
          <c:showCatName val="0"/>
          <c:showSerName val="0"/>
          <c:showPercent val="0"/>
          <c:showBubbleSize val="0"/>
        </c:dLbls>
        <c:gapWidth val="219"/>
        <c:overlap val="-27"/>
        <c:axId val="230955264"/>
        <c:axId val="230961152"/>
      </c:barChart>
      <c:catAx>
        <c:axId val="2309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61152"/>
        <c:crosses val="autoZero"/>
        <c:auto val="1"/>
        <c:lblAlgn val="ctr"/>
        <c:lblOffset val="100"/>
        <c:noMultiLvlLbl val="0"/>
      </c:catAx>
      <c:valAx>
        <c:axId val="23096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55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Solvency</a:t>
            </a:r>
            <a:r>
              <a:rPr lang="en-IN" baseline="0"/>
              <a:t> Ratios</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itle>
    <c:autoTitleDeleted val="0"/>
    <c:plotArea>
      <c:layout>
        <c:manualLayout>
          <c:layoutTarget val="inner"/>
          <c:xMode val="edge"/>
          <c:yMode val="edge"/>
          <c:x val="7.8157556254835225E-2"/>
          <c:y val="0.18561351706036749"/>
          <c:w val="0.7457524059492564"/>
          <c:h val="0.43582567804024497"/>
        </c:manualLayout>
      </c:layout>
      <c:barChart>
        <c:barDir val="col"/>
        <c:grouping val="clustered"/>
        <c:varyColors val="0"/>
        <c:ser>
          <c:idx val="0"/>
          <c:order val="0"/>
          <c:tx>
            <c:strRef>
              <c:f>'[2]Inter-firm comparison'!$E$23</c:f>
              <c:strCache>
                <c:ptCount val="1"/>
                <c:pt idx="0">
                  <c:v>Total Debt/Equity</c:v>
                </c:pt>
              </c:strCache>
            </c:strRef>
          </c:tx>
          <c:spPr>
            <a:solidFill>
              <a:schemeClr val="accent1"/>
            </a:solidFill>
            <a:ln>
              <a:noFill/>
            </a:ln>
            <a:effectLst/>
          </c:spPr>
          <c:invertIfNegative val="0"/>
          <c:cat>
            <c:multiLvlStrRef>
              <c:f>'[2]Inter-firm comparison'!$F$21:$H$22</c:f>
              <c:multiLvlStrCache>
                <c:ptCount val="3"/>
                <c:lvl>
                  <c:pt idx="0">
                    <c:v>…..</c:v>
                  </c:pt>
                  <c:pt idx="1">
                    <c:v>…..</c:v>
                  </c:pt>
                  <c:pt idx="2">
                    <c:v>…...</c:v>
                  </c:pt>
                </c:lvl>
                <c:lvl>
                  <c:pt idx="0">
                    <c:v>MARUTI SUZUKI</c:v>
                  </c:pt>
                  <c:pt idx="1">
                    <c:v>TATA MOTORS</c:v>
                  </c:pt>
                  <c:pt idx="2">
                    <c:v>EICHER MOTORS</c:v>
                  </c:pt>
                </c:lvl>
              </c:multiLvlStrCache>
            </c:multiLvlStrRef>
          </c:cat>
          <c:val>
            <c:numRef>
              <c:f>'[2]Inter-firm comparison'!$F$23:$H$23</c:f>
              <c:numCache>
                <c:formatCode>General</c:formatCode>
                <c:ptCount val="3"/>
                <c:pt idx="0">
                  <c:v>0.01</c:v>
                </c:pt>
                <c:pt idx="1">
                  <c:v>1.17</c:v>
                </c:pt>
                <c:pt idx="2">
                  <c:v>0</c:v>
                </c:pt>
              </c:numCache>
            </c:numRef>
          </c:val>
          <c:extLst xmlns:c16r2="http://schemas.microsoft.com/office/drawing/2015/06/chart">
            <c:ext xmlns:c16="http://schemas.microsoft.com/office/drawing/2014/chart" uri="{C3380CC4-5D6E-409C-BE32-E72D297353CC}">
              <c16:uniqueId val="{00000000-D879-4EAD-A9E8-596B4532E3C7}"/>
            </c:ext>
          </c:extLst>
        </c:ser>
        <c:ser>
          <c:idx val="1"/>
          <c:order val="1"/>
          <c:tx>
            <c:strRef>
              <c:f>'[2]Inter-firm comparison'!$E$24</c:f>
              <c:strCache>
                <c:ptCount val="1"/>
                <c:pt idx="0">
                  <c:v>Interest Coverage Ratio</c:v>
                </c:pt>
              </c:strCache>
            </c:strRef>
          </c:tx>
          <c:spPr>
            <a:solidFill>
              <a:schemeClr val="accent2"/>
            </a:solidFill>
            <a:ln>
              <a:noFill/>
            </a:ln>
            <a:effectLst/>
          </c:spPr>
          <c:invertIfNegative val="0"/>
          <c:cat>
            <c:multiLvlStrRef>
              <c:f>'[2]Inter-firm comparison'!$F$21:$H$22</c:f>
              <c:multiLvlStrCache>
                <c:ptCount val="3"/>
                <c:lvl>
                  <c:pt idx="0">
                    <c:v>…..</c:v>
                  </c:pt>
                  <c:pt idx="1">
                    <c:v>…..</c:v>
                  </c:pt>
                  <c:pt idx="2">
                    <c:v>…...</c:v>
                  </c:pt>
                </c:lvl>
                <c:lvl>
                  <c:pt idx="0">
                    <c:v>MARUTI SUZUKI</c:v>
                  </c:pt>
                  <c:pt idx="1">
                    <c:v>TATA MOTORS</c:v>
                  </c:pt>
                  <c:pt idx="2">
                    <c:v>EICHER MOTORS</c:v>
                  </c:pt>
                </c:lvl>
              </c:multiLvlStrCache>
            </c:multiLvlStrRef>
          </c:cat>
          <c:val>
            <c:numRef>
              <c:f>'[2]Inter-firm comparison'!$F$24:$H$24</c:f>
              <c:numCache>
                <c:formatCode>General</c:formatCode>
                <c:ptCount val="3"/>
                <c:pt idx="0">
                  <c:v>36.82</c:v>
                </c:pt>
                <c:pt idx="1">
                  <c:v>0.32</c:v>
                </c:pt>
                <c:pt idx="2">
                  <c:v>207.06</c:v>
                </c:pt>
              </c:numCache>
            </c:numRef>
          </c:val>
          <c:extLst xmlns:c16r2="http://schemas.microsoft.com/office/drawing/2015/06/chart">
            <c:ext xmlns:c16="http://schemas.microsoft.com/office/drawing/2014/chart" uri="{C3380CC4-5D6E-409C-BE32-E72D297353CC}">
              <c16:uniqueId val="{00000001-D879-4EAD-A9E8-596B4532E3C7}"/>
            </c:ext>
          </c:extLst>
        </c:ser>
        <c:dLbls>
          <c:showLegendKey val="0"/>
          <c:showVal val="0"/>
          <c:showCatName val="0"/>
          <c:showSerName val="0"/>
          <c:showPercent val="0"/>
          <c:showBubbleSize val="0"/>
        </c:dLbls>
        <c:gapWidth val="219"/>
        <c:overlap val="-27"/>
        <c:axId val="230995456"/>
        <c:axId val="230996992"/>
      </c:barChart>
      <c:catAx>
        <c:axId val="2309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96992"/>
        <c:crosses val="autoZero"/>
        <c:auto val="1"/>
        <c:lblAlgn val="ctr"/>
        <c:lblOffset val="100"/>
        <c:noMultiLvlLbl val="0"/>
      </c:catAx>
      <c:valAx>
        <c:axId val="23099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9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WEEKLY</a:t>
            </a:r>
            <a:r>
              <a:rPr lang="en-US" baseline="0"/>
              <a:t> SHARE PRICE RETURN OF MARUTI SUZUKU</a:t>
            </a:r>
          </a:p>
          <a:p>
            <a:pPr>
              <a:defRPr/>
            </a:pPr>
            <a:endParaRPr lang="en-US"/>
          </a:p>
        </c:rich>
      </c:tx>
      <c:layout>
        <c:manualLayout>
          <c:xMode val="edge"/>
          <c:yMode val="edge"/>
          <c:x val="0.11409529462278685"/>
          <c:y val="3.2220943613348679E-2"/>
        </c:manualLayout>
      </c:layout>
      <c:overlay val="0"/>
    </c:title>
    <c:autoTitleDeleted val="0"/>
    <c:plotArea>
      <c:layout/>
      <c:lineChart>
        <c:grouping val="stacked"/>
        <c:varyColors val="0"/>
        <c:ser>
          <c:idx val="0"/>
          <c:order val="0"/>
          <c:marker>
            <c:symbol val="none"/>
          </c:marker>
          <c:cat>
            <c:numRef>
              <c:f>'MARUTI SUZUKI'!$A$2:$A$105</c:f>
              <c:numCache>
                <c:formatCode>d\-mmm\-yy</c:formatCode>
                <c:ptCount val="104"/>
                <c:pt idx="0">
                  <c:v>44452</c:v>
                </c:pt>
                <c:pt idx="1">
                  <c:v>44456</c:v>
                </c:pt>
                <c:pt idx="2">
                  <c:v>44459</c:v>
                </c:pt>
                <c:pt idx="3">
                  <c:v>44463</c:v>
                </c:pt>
                <c:pt idx="4">
                  <c:v>44466</c:v>
                </c:pt>
                <c:pt idx="5">
                  <c:v>44470</c:v>
                </c:pt>
                <c:pt idx="6">
                  <c:v>44473</c:v>
                </c:pt>
                <c:pt idx="7">
                  <c:v>44477</c:v>
                </c:pt>
                <c:pt idx="8">
                  <c:v>44480</c:v>
                </c:pt>
                <c:pt idx="9">
                  <c:v>44483</c:v>
                </c:pt>
                <c:pt idx="10">
                  <c:v>44487</c:v>
                </c:pt>
                <c:pt idx="11">
                  <c:v>44491</c:v>
                </c:pt>
                <c:pt idx="12">
                  <c:v>44494</c:v>
                </c:pt>
                <c:pt idx="13">
                  <c:v>44498</c:v>
                </c:pt>
                <c:pt idx="14">
                  <c:v>44501</c:v>
                </c:pt>
                <c:pt idx="15">
                  <c:v>44504</c:v>
                </c:pt>
                <c:pt idx="16">
                  <c:v>44508</c:v>
                </c:pt>
                <c:pt idx="17">
                  <c:v>44512</c:v>
                </c:pt>
                <c:pt idx="18">
                  <c:v>44515</c:v>
                </c:pt>
                <c:pt idx="19">
                  <c:v>44518</c:v>
                </c:pt>
                <c:pt idx="20">
                  <c:v>44522</c:v>
                </c:pt>
                <c:pt idx="21">
                  <c:v>44526</c:v>
                </c:pt>
                <c:pt idx="22">
                  <c:v>44529</c:v>
                </c:pt>
                <c:pt idx="23">
                  <c:v>44533</c:v>
                </c:pt>
                <c:pt idx="24">
                  <c:v>44536</c:v>
                </c:pt>
                <c:pt idx="25">
                  <c:v>44540</c:v>
                </c:pt>
                <c:pt idx="26">
                  <c:v>44543</c:v>
                </c:pt>
                <c:pt idx="27">
                  <c:v>44547</c:v>
                </c:pt>
                <c:pt idx="28">
                  <c:v>44550</c:v>
                </c:pt>
                <c:pt idx="29">
                  <c:v>44554</c:v>
                </c:pt>
                <c:pt idx="30">
                  <c:v>44557</c:v>
                </c:pt>
                <c:pt idx="31">
                  <c:v>44561</c:v>
                </c:pt>
                <c:pt idx="32">
                  <c:v>44564</c:v>
                </c:pt>
                <c:pt idx="33">
                  <c:v>44568</c:v>
                </c:pt>
                <c:pt idx="34">
                  <c:v>44571</c:v>
                </c:pt>
                <c:pt idx="35">
                  <c:v>44575</c:v>
                </c:pt>
                <c:pt idx="36">
                  <c:v>44578</c:v>
                </c:pt>
                <c:pt idx="37">
                  <c:v>44582</c:v>
                </c:pt>
                <c:pt idx="38">
                  <c:v>44585</c:v>
                </c:pt>
                <c:pt idx="39">
                  <c:v>44589</c:v>
                </c:pt>
                <c:pt idx="40">
                  <c:v>44592</c:v>
                </c:pt>
                <c:pt idx="41">
                  <c:v>44596</c:v>
                </c:pt>
                <c:pt idx="42">
                  <c:v>44599</c:v>
                </c:pt>
                <c:pt idx="43">
                  <c:v>44603</c:v>
                </c:pt>
                <c:pt idx="44">
                  <c:v>44606</c:v>
                </c:pt>
                <c:pt idx="45">
                  <c:v>44610</c:v>
                </c:pt>
                <c:pt idx="46">
                  <c:v>44613</c:v>
                </c:pt>
                <c:pt idx="47">
                  <c:v>44617</c:v>
                </c:pt>
                <c:pt idx="48">
                  <c:v>44620</c:v>
                </c:pt>
                <c:pt idx="49">
                  <c:v>44624</c:v>
                </c:pt>
                <c:pt idx="50">
                  <c:v>44627</c:v>
                </c:pt>
                <c:pt idx="51">
                  <c:v>44631</c:v>
                </c:pt>
                <c:pt idx="52">
                  <c:v>44634</c:v>
                </c:pt>
                <c:pt idx="53">
                  <c:v>44637</c:v>
                </c:pt>
                <c:pt idx="54">
                  <c:v>44641</c:v>
                </c:pt>
                <c:pt idx="55">
                  <c:v>44645</c:v>
                </c:pt>
                <c:pt idx="56">
                  <c:v>44648</c:v>
                </c:pt>
                <c:pt idx="57">
                  <c:v>44652</c:v>
                </c:pt>
                <c:pt idx="58">
                  <c:v>44655</c:v>
                </c:pt>
                <c:pt idx="59">
                  <c:v>44659</c:v>
                </c:pt>
                <c:pt idx="60">
                  <c:v>44662</c:v>
                </c:pt>
                <c:pt idx="61">
                  <c:v>44664</c:v>
                </c:pt>
                <c:pt idx="62">
                  <c:v>44669</c:v>
                </c:pt>
                <c:pt idx="63">
                  <c:v>44673</c:v>
                </c:pt>
                <c:pt idx="64">
                  <c:v>44676</c:v>
                </c:pt>
                <c:pt idx="65">
                  <c:v>44680</c:v>
                </c:pt>
                <c:pt idx="66">
                  <c:v>44683</c:v>
                </c:pt>
                <c:pt idx="67">
                  <c:v>44687</c:v>
                </c:pt>
                <c:pt idx="68">
                  <c:v>44690</c:v>
                </c:pt>
                <c:pt idx="69">
                  <c:v>44694</c:v>
                </c:pt>
                <c:pt idx="70">
                  <c:v>44697</c:v>
                </c:pt>
                <c:pt idx="71">
                  <c:v>44701</c:v>
                </c:pt>
                <c:pt idx="72">
                  <c:v>44704</c:v>
                </c:pt>
                <c:pt idx="73">
                  <c:v>44708</c:v>
                </c:pt>
                <c:pt idx="74">
                  <c:v>44711</c:v>
                </c:pt>
                <c:pt idx="75">
                  <c:v>44715</c:v>
                </c:pt>
                <c:pt idx="76">
                  <c:v>44718</c:v>
                </c:pt>
                <c:pt idx="77">
                  <c:v>44722</c:v>
                </c:pt>
                <c:pt idx="78">
                  <c:v>44725</c:v>
                </c:pt>
                <c:pt idx="79">
                  <c:v>44729</c:v>
                </c:pt>
                <c:pt idx="80">
                  <c:v>44732</c:v>
                </c:pt>
                <c:pt idx="81">
                  <c:v>44736</c:v>
                </c:pt>
                <c:pt idx="82">
                  <c:v>44739</c:v>
                </c:pt>
                <c:pt idx="83">
                  <c:v>44743</c:v>
                </c:pt>
                <c:pt idx="84">
                  <c:v>44746</c:v>
                </c:pt>
                <c:pt idx="85">
                  <c:v>44750</c:v>
                </c:pt>
                <c:pt idx="86">
                  <c:v>44753</c:v>
                </c:pt>
                <c:pt idx="87">
                  <c:v>44757</c:v>
                </c:pt>
                <c:pt idx="88">
                  <c:v>44760</c:v>
                </c:pt>
                <c:pt idx="89">
                  <c:v>44764</c:v>
                </c:pt>
                <c:pt idx="90">
                  <c:v>44767</c:v>
                </c:pt>
                <c:pt idx="91">
                  <c:v>44771</c:v>
                </c:pt>
                <c:pt idx="92">
                  <c:v>44774</c:v>
                </c:pt>
                <c:pt idx="93">
                  <c:v>44778</c:v>
                </c:pt>
                <c:pt idx="94">
                  <c:v>44781</c:v>
                </c:pt>
                <c:pt idx="95">
                  <c:v>44785</c:v>
                </c:pt>
                <c:pt idx="96">
                  <c:v>44789</c:v>
                </c:pt>
                <c:pt idx="97">
                  <c:v>44792</c:v>
                </c:pt>
                <c:pt idx="98">
                  <c:v>44795</c:v>
                </c:pt>
                <c:pt idx="99">
                  <c:v>44799</c:v>
                </c:pt>
                <c:pt idx="100">
                  <c:v>44802</c:v>
                </c:pt>
                <c:pt idx="101">
                  <c:v>44806</c:v>
                </c:pt>
                <c:pt idx="102">
                  <c:v>44809</c:v>
                </c:pt>
                <c:pt idx="103">
                  <c:v>44813</c:v>
                </c:pt>
              </c:numCache>
            </c:numRef>
          </c:cat>
          <c:val>
            <c:numRef>
              <c:f>'MARUTI SUZUKI'!$D$2:$D$105</c:f>
              <c:numCache>
                <c:formatCode>0.00</c:formatCode>
                <c:ptCount val="104"/>
                <c:pt idx="0">
                  <c:v>2.5511622436541685</c:v>
                </c:pt>
                <c:pt idx="2">
                  <c:v>-0.39771297062101668</c:v>
                </c:pt>
                <c:pt idx="4">
                  <c:v>2.6290437429317421</c:v>
                </c:pt>
                <c:pt idx="6">
                  <c:v>3.3647375504710633</c:v>
                </c:pt>
                <c:pt idx="8">
                  <c:v>1.0230895436780512</c:v>
                </c:pt>
                <c:pt idx="10">
                  <c:v>5.2639393162272896E-2</c:v>
                </c:pt>
                <c:pt idx="12">
                  <c:v>1.7026622474072444</c:v>
                </c:pt>
                <c:pt idx="14">
                  <c:v>4.4711774272659168</c:v>
                </c:pt>
                <c:pt idx="16">
                  <c:v>-3.7447275012199368</c:v>
                </c:pt>
                <c:pt idx="18">
                  <c:v>8.1943785688326525</c:v>
                </c:pt>
                <c:pt idx="20">
                  <c:v>-13.771703507426261</c:v>
                </c:pt>
                <c:pt idx="22">
                  <c:v>0.59233981161651639</c:v>
                </c:pt>
                <c:pt idx="24">
                  <c:v>3.1330590588029281</c:v>
                </c:pt>
                <c:pt idx="26">
                  <c:v>-2.5820245045637642</c:v>
                </c:pt>
                <c:pt idx="28">
                  <c:v>1.6003607986770765</c:v>
                </c:pt>
                <c:pt idx="30">
                  <c:v>2.0110550801526901</c:v>
                </c:pt>
                <c:pt idx="32">
                  <c:v>6.1472299519352385</c:v>
                </c:pt>
                <c:pt idx="34">
                  <c:v>1.6600282031617206</c:v>
                </c:pt>
                <c:pt idx="36">
                  <c:v>0.79124743577220114</c:v>
                </c:pt>
                <c:pt idx="38">
                  <c:v>4.2328630152205395</c:v>
                </c:pt>
                <c:pt idx="40">
                  <c:v>-0.87070422370491651</c:v>
                </c:pt>
                <c:pt idx="42">
                  <c:v>2.199229725940377</c:v>
                </c:pt>
                <c:pt idx="44">
                  <c:v>0.80638573479128917</c:v>
                </c:pt>
                <c:pt idx="46">
                  <c:v>-2.2492550352437011</c:v>
                </c:pt>
                <c:pt idx="48">
                  <c:v>-14.525409462834432</c:v>
                </c:pt>
                <c:pt idx="50">
                  <c:v>1.5564832348945121</c:v>
                </c:pt>
                <c:pt idx="52">
                  <c:v>8.3582477577018075</c:v>
                </c:pt>
                <c:pt idx="54">
                  <c:v>-5.7791502875752681</c:v>
                </c:pt>
                <c:pt idx="56">
                  <c:v>3.5720547269173597</c:v>
                </c:pt>
                <c:pt idx="58">
                  <c:v>-1.2179228494499195</c:v>
                </c:pt>
                <c:pt idx="60">
                  <c:v>-1.945913381083076</c:v>
                </c:pt>
                <c:pt idx="62">
                  <c:v>6.7050414320956415</c:v>
                </c:pt>
                <c:pt idx="64">
                  <c:v>-1.1946409598590249</c:v>
                </c:pt>
                <c:pt idx="66">
                  <c:v>-5.2993096816292882</c:v>
                </c:pt>
                <c:pt idx="68">
                  <c:v>-1.401727694506441</c:v>
                </c:pt>
                <c:pt idx="70">
                  <c:v>5.6626156644610282</c:v>
                </c:pt>
                <c:pt idx="72">
                  <c:v>1.7984501979742975</c:v>
                </c:pt>
                <c:pt idx="74">
                  <c:v>-3.5710345812162108</c:v>
                </c:pt>
                <c:pt idx="76">
                  <c:v>3.0888079545311382</c:v>
                </c:pt>
                <c:pt idx="78">
                  <c:v>-2.1045375025201145</c:v>
                </c:pt>
                <c:pt idx="80">
                  <c:v>7.9323703845418079</c:v>
                </c:pt>
                <c:pt idx="82">
                  <c:v>-0.49270463904029271</c:v>
                </c:pt>
                <c:pt idx="84">
                  <c:v>0.86538972032633932</c:v>
                </c:pt>
                <c:pt idx="86">
                  <c:v>3.7177960936654335</c:v>
                </c:pt>
                <c:pt idx="88">
                  <c:v>0.32782429976390681</c:v>
                </c:pt>
                <c:pt idx="90">
                  <c:v>-0.62631431974515139</c:v>
                </c:pt>
                <c:pt idx="92">
                  <c:v>-9.9533999909506302E-2</c:v>
                </c:pt>
                <c:pt idx="94">
                  <c:v>-1.632334007724848</c:v>
                </c:pt>
                <c:pt idx="96">
                  <c:v>0.4761389460015274</c:v>
                </c:pt>
                <c:pt idx="98">
                  <c:v>-0.34859986698162548</c:v>
                </c:pt>
                <c:pt idx="100">
                  <c:v>3.5539710300910352</c:v>
                </c:pt>
                <c:pt idx="102">
                  <c:v>0.51419628884417623</c:v>
                </c:pt>
              </c:numCache>
            </c:numRef>
          </c:val>
          <c:smooth val="0"/>
          <c:extLst xmlns:c16r2="http://schemas.microsoft.com/office/drawing/2015/06/chart">
            <c:ext xmlns:c16="http://schemas.microsoft.com/office/drawing/2014/chart" uri="{C3380CC4-5D6E-409C-BE32-E72D297353CC}">
              <c16:uniqueId val="{00000000-8F90-4FD0-8B19-CC8169F8B9E9}"/>
            </c:ext>
          </c:extLst>
        </c:ser>
        <c:dLbls>
          <c:showLegendKey val="0"/>
          <c:showVal val="0"/>
          <c:showCatName val="0"/>
          <c:showSerName val="0"/>
          <c:showPercent val="0"/>
          <c:showBubbleSize val="0"/>
        </c:dLbls>
        <c:marker val="1"/>
        <c:smooth val="0"/>
        <c:axId val="217938944"/>
        <c:axId val="217948928"/>
      </c:lineChart>
      <c:dateAx>
        <c:axId val="217938944"/>
        <c:scaling>
          <c:orientation val="minMax"/>
        </c:scaling>
        <c:delete val="0"/>
        <c:axPos val="b"/>
        <c:numFmt formatCode="d\-mmm\-yy" sourceLinked="1"/>
        <c:majorTickMark val="out"/>
        <c:minorTickMark val="none"/>
        <c:tickLblPos val="nextTo"/>
        <c:crossAx val="217948928"/>
        <c:crosses val="autoZero"/>
        <c:auto val="1"/>
        <c:lblOffset val="100"/>
        <c:baseTimeUnit val="days"/>
      </c:dateAx>
      <c:valAx>
        <c:axId val="217948928"/>
        <c:scaling>
          <c:orientation val="minMax"/>
        </c:scaling>
        <c:delete val="0"/>
        <c:axPos val="l"/>
        <c:majorGridlines/>
        <c:numFmt formatCode="0.00" sourceLinked="1"/>
        <c:majorTickMark val="out"/>
        <c:minorTickMark val="none"/>
        <c:tickLblPos val="nextTo"/>
        <c:crossAx val="21793894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Efficiency</a:t>
            </a:r>
            <a:r>
              <a:rPr lang="en-IN" baseline="0"/>
              <a:t> Ratio</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itle>
    <c:autoTitleDeleted val="0"/>
    <c:plotArea>
      <c:layout/>
      <c:barChart>
        <c:barDir val="col"/>
        <c:grouping val="clustered"/>
        <c:varyColors val="0"/>
        <c:ser>
          <c:idx val="0"/>
          <c:order val="0"/>
          <c:tx>
            <c:strRef>
              <c:f>'[2]Inter-firm comparison'!$E$30</c:f>
              <c:strCache>
                <c:ptCount val="1"/>
                <c:pt idx="0">
                  <c:v>Asset Turnover Ratio</c:v>
                </c:pt>
              </c:strCache>
            </c:strRef>
          </c:tx>
          <c:spPr>
            <a:solidFill>
              <a:schemeClr val="accent1"/>
            </a:solidFill>
            <a:ln>
              <a:noFill/>
            </a:ln>
            <a:effectLst/>
          </c:spPr>
          <c:invertIfNegative val="0"/>
          <c:cat>
            <c:strRef>
              <c:f>'[2]Inter-firm comparison'!$F$29:$H$29</c:f>
              <c:strCache>
                <c:ptCount val="3"/>
                <c:pt idx="0">
                  <c:v>MARUTI SUZUKI</c:v>
                </c:pt>
                <c:pt idx="1">
                  <c:v>TATA MOTORS</c:v>
                </c:pt>
                <c:pt idx="2">
                  <c:v>EICHER MOTORS</c:v>
                </c:pt>
              </c:strCache>
            </c:strRef>
          </c:cat>
          <c:val>
            <c:numRef>
              <c:f>'[2]Inter-firm comparison'!$F$30:$H$30</c:f>
              <c:numCache>
                <c:formatCode>General</c:formatCode>
                <c:ptCount val="3"/>
                <c:pt idx="0">
                  <c:v>1.23</c:v>
                </c:pt>
                <c:pt idx="1">
                  <c:v>0.73</c:v>
                </c:pt>
                <c:pt idx="2">
                  <c:v>0.75</c:v>
                </c:pt>
              </c:numCache>
            </c:numRef>
          </c:val>
          <c:extLst xmlns:c16r2="http://schemas.microsoft.com/office/drawing/2015/06/chart">
            <c:ext xmlns:c16="http://schemas.microsoft.com/office/drawing/2014/chart" uri="{C3380CC4-5D6E-409C-BE32-E72D297353CC}">
              <c16:uniqueId val="{00000000-6F56-4E92-8808-ECC49A25BE77}"/>
            </c:ext>
          </c:extLst>
        </c:ser>
        <c:ser>
          <c:idx val="1"/>
          <c:order val="1"/>
          <c:tx>
            <c:strRef>
              <c:f>'[2]Inter-firm comparison'!$E$31</c:f>
              <c:strCache>
                <c:ptCount val="1"/>
                <c:pt idx="0">
                  <c:v>Inventory Turnover Ratio</c:v>
                </c:pt>
              </c:strCache>
            </c:strRef>
          </c:tx>
          <c:spPr>
            <a:solidFill>
              <a:schemeClr val="accent2"/>
            </a:solidFill>
            <a:ln>
              <a:noFill/>
            </a:ln>
            <a:effectLst/>
          </c:spPr>
          <c:invertIfNegative val="0"/>
          <c:cat>
            <c:strRef>
              <c:f>'[2]Inter-firm comparison'!$F$29:$H$29</c:f>
              <c:strCache>
                <c:ptCount val="3"/>
                <c:pt idx="0">
                  <c:v>MARUTI SUZUKI</c:v>
                </c:pt>
                <c:pt idx="1">
                  <c:v>TATA MOTORS</c:v>
                </c:pt>
                <c:pt idx="2">
                  <c:v>EICHER MOTORS</c:v>
                </c:pt>
              </c:strCache>
            </c:strRef>
          </c:cat>
          <c:val>
            <c:numRef>
              <c:f>'[2]Inter-firm comparison'!$F$31:$H$31</c:f>
              <c:numCache>
                <c:formatCode>General</c:formatCode>
                <c:ptCount val="3"/>
                <c:pt idx="0">
                  <c:v>12.07</c:v>
                </c:pt>
                <c:pt idx="1">
                  <c:v>7.66</c:v>
                </c:pt>
                <c:pt idx="2">
                  <c:v>6.91</c:v>
                </c:pt>
              </c:numCache>
            </c:numRef>
          </c:val>
          <c:extLst xmlns:c16r2="http://schemas.microsoft.com/office/drawing/2015/06/chart">
            <c:ext xmlns:c16="http://schemas.microsoft.com/office/drawing/2014/chart" uri="{C3380CC4-5D6E-409C-BE32-E72D297353CC}">
              <c16:uniqueId val="{00000001-6F56-4E92-8808-ECC49A25BE77}"/>
            </c:ext>
          </c:extLst>
        </c:ser>
        <c:ser>
          <c:idx val="2"/>
          <c:order val="2"/>
          <c:tx>
            <c:strRef>
              <c:f>'[2]Inter-firm comparison'!$E$32</c:f>
              <c:strCache>
                <c:ptCount val="1"/>
                <c:pt idx="0">
                  <c:v>Receivables Turnover Ratio</c:v>
                </c:pt>
              </c:strCache>
            </c:strRef>
          </c:tx>
          <c:spPr>
            <a:solidFill>
              <a:schemeClr val="accent3"/>
            </a:solidFill>
            <a:ln>
              <a:noFill/>
            </a:ln>
            <a:effectLst/>
          </c:spPr>
          <c:invertIfNegative val="0"/>
          <c:cat>
            <c:strRef>
              <c:f>'[2]Inter-firm comparison'!$F$29:$H$29</c:f>
              <c:strCache>
                <c:ptCount val="3"/>
                <c:pt idx="0">
                  <c:v>MARUTI SUZUKI</c:v>
                </c:pt>
                <c:pt idx="1">
                  <c:v>TATA MOTORS</c:v>
                </c:pt>
                <c:pt idx="2">
                  <c:v>EICHER MOTORS</c:v>
                </c:pt>
              </c:strCache>
            </c:strRef>
          </c:cat>
          <c:val>
            <c:numRef>
              <c:f>'[2]Inter-firm comparison'!$F$32:$H$32</c:f>
              <c:numCache>
                <c:formatCode>General</c:formatCode>
                <c:ptCount val="3"/>
                <c:pt idx="0">
                  <c:v>53.3</c:v>
                </c:pt>
                <c:pt idx="1">
                  <c:v>22.17</c:v>
                </c:pt>
                <c:pt idx="2">
                  <c:v>14.2</c:v>
                </c:pt>
              </c:numCache>
            </c:numRef>
          </c:val>
          <c:extLst xmlns:c16r2="http://schemas.microsoft.com/office/drawing/2015/06/chart">
            <c:ext xmlns:c16="http://schemas.microsoft.com/office/drawing/2014/chart" uri="{C3380CC4-5D6E-409C-BE32-E72D297353CC}">
              <c16:uniqueId val="{00000002-6F56-4E92-8808-ECC49A25BE77}"/>
            </c:ext>
          </c:extLst>
        </c:ser>
        <c:dLbls>
          <c:showLegendKey val="0"/>
          <c:showVal val="0"/>
          <c:showCatName val="0"/>
          <c:showSerName val="0"/>
          <c:showPercent val="0"/>
          <c:showBubbleSize val="0"/>
        </c:dLbls>
        <c:gapWidth val="219"/>
        <c:overlap val="-27"/>
        <c:axId val="231040896"/>
        <c:axId val="231042432"/>
      </c:barChart>
      <c:catAx>
        <c:axId val="23104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42432"/>
        <c:crosses val="autoZero"/>
        <c:auto val="1"/>
        <c:lblAlgn val="ctr"/>
        <c:lblOffset val="100"/>
        <c:noMultiLvlLbl val="0"/>
      </c:catAx>
      <c:valAx>
        <c:axId val="23104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40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INTRA</a:t>
            </a:r>
            <a:r>
              <a:rPr lang="en-IN" baseline="0"/>
              <a:t>FIRM COMPARISON OF MARUTI SUZUKI</a:t>
            </a:r>
            <a:endParaRPr lang="en-IN"/>
          </a:p>
        </c:rich>
      </c:tx>
      <c:overlay val="0"/>
      <c:spPr>
        <a:noFill/>
        <a:ln>
          <a:noFill/>
        </a:ln>
        <a:effectLst/>
      </c:spPr>
    </c:title>
    <c:autoTitleDeleted val="0"/>
    <c:plotArea>
      <c:layout/>
      <c:barChart>
        <c:barDir val="col"/>
        <c:grouping val="clustered"/>
        <c:varyColors val="0"/>
        <c:ser>
          <c:idx val="4"/>
          <c:order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INTRAFIRM!$B$7:$B$17</c:f>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f>INTRAFIRM!$G$7:$G$17</c:f>
              <c:numCache>
                <c:formatCode>#,##0.00</c:formatCode>
                <c:ptCount val="11"/>
                <c:pt idx="0" formatCode="General">
                  <c:v>2022</c:v>
                </c:pt>
                <c:pt idx="1">
                  <c:v>4535.3</c:v>
                </c:pt>
                <c:pt idx="2">
                  <c:v>88329.8</c:v>
                </c:pt>
                <c:pt idx="3">
                  <c:v>39739.599999999999</c:v>
                </c:pt>
                <c:pt idx="4" formatCode="General">
                  <c:v>4661.8999999999996</c:v>
                </c:pt>
                <c:pt idx="5">
                  <c:v>74655.5</c:v>
                </c:pt>
                <c:pt idx="6">
                  <c:v>17023.5</c:v>
                </c:pt>
                <c:pt idx="7">
                  <c:v>55333.5</c:v>
                </c:pt>
                <c:pt idx="8">
                  <c:v>4535.3</c:v>
                </c:pt>
                <c:pt idx="9">
                  <c:v>3717.6</c:v>
                </c:pt>
                <c:pt idx="10">
                  <c:v>85539.199999999997</c:v>
                </c:pt>
              </c:numCache>
            </c:numRef>
          </c:val>
          <c:extLst xmlns:c16r2="http://schemas.microsoft.com/office/drawing/2015/06/chart">
            <c:ext xmlns:c16="http://schemas.microsoft.com/office/drawing/2014/chart" uri="{C3380CC4-5D6E-409C-BE32-E72D297353CC}">
              <c16:uniqueId val="{00000000-73F5-4445-BC1A-69383AD5423F}"/>
            </c:ext>
          </c:extLst>
        </c:ser>
        <c:ser>
          <c:idx val="5"/>
          <c:order val="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INTRAFIRM!$B$7:$B$17</c:f>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f>INTRAFIRM!$H$7:$H$17</c:f>
              <c:numCache>
                <c:formatCode>#,##0.00</c:formatCode>
                <c:ptCount val="11"/>
                <c:pt idx="0" formatCode="General">
                  <c:v>2021</c:v>
                </c:pt>
                <c:pt idx="1">
                  <c:v>5152</c:v>
                </c:pt>
                <c:pt idx="2">
                  <c:v>70372</c:v>
                </c:pt>
                <c:pt idx="3">
                  <c:v>33296.400000000001</c:v>
                </c:pt>
                <c:pt idx="4" formatCode="General">
                  <c:v>5253.8</c:v>
                </c:pt>
                <c:pt idx="5">
                  <c:v>71282.7</c:v>
                </c:pt>
                <c:pt idx="6">
                  <c:v>16120.5</c:v>
                </c:pt>
                <c:pt idx="7">
                  <c:v>52500.6</c:v>
                </c:pt>
                <c:pt idx="8">
                  <c:v>5152</c:v>
                </c:pt>
                <c:pt idx="9">
                  <c:v>4220.1000000000004</c:v>
                </c:pt>
                <c:pt idx="10">
                  <c:v>68156.3</c:v>
                </c:pt>
              </c:numCache>
            </c:numRef>
          </c:val>
          <c:extLst xmlns:c16r2="http://schemas.microsoft.com/office/drawing/2015/06/chart">
            <c:ext xmlns:c16="http://schemas.microsoft.com/office/drawing/2014/chart" uri="{C3380CC4-5D6E-409C-BE32-E72D297353CC}">
              <c16:uniqueId val="{00000001-73F5-4445-BC1A-69383AD5423F}"/>
            </c:ext>
          </c:extLst>
        </c:ser>
        <c:ser>
          <c:idx val="6"/>
          <c:order val="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INTRAFIRM!$B$7:$B$17</c:f>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f>INTRAFIRM!$I$7:$I$17</c:f>
              <c:numCache>
                <c:formatCode>#,##0.00</c:formatCode>
                <c:ptCount val="11"/>
                <c:pt idx="0" formatCode="General">
                  <c:v>2020</c:v>
                </c:pt>
                <c:pt idx="1">
                  <c:v>6984.4</c:v>
                </c:pt>
                <c:pt idx="2">
                  <c:v>75660</c:v>
                </c:pt>
                <c:pt idx="3">
                  <c:v>34634.800000000003</c:v>
                </c:pt>
                <c:pt idx="4" formatCode="General">
                  <c:v>7118.6</c:v>
                </c:pt>
                <c:pt idx="5">
                  <c:v>63627.7</c:v>
                </c:pt>
                <c:pt idx="6">
                  <c:v>11305.4</c:v>
                </c:pt>
                <c:pt idx="7">
                  <c:v>49413</c:v>
                </c:pt>
                <c:pt idx="8">
                  <c:v>6984.4</c:v>
                </c:pt>
                <c:pt idx="9">
                  <c:v>5559.2</c:v>
                </c:pt>
                <c:pt idx="10">
                  <c:v>72010</c:v>
                </c:pt>
              </c:numCache>
            </c:numRef>
          </c:val>
          <c:extLst xmlns:c16r2="http://schemas.microsoft.com/office/drawing/2015/06/chart">
            <c:ext xmlns:c16="http://schemas.microsoft.com/office/drawing/2014/chart" uri="{C3380CC4-5D6E-409C-BE32-E72D297353CC}">
              <c16:uniqueId val="{00000002-73F5-4445-BC1A-69383AD5423F}"/>
            </c:ext>
          </c:extLst>
        </c:ser>
        <c:dLbls>
          <c:showLegendKey val="0"/>
          <c:showVal val="0"/>
          <c:showCatName val="0"/>
          <c:showSerName val="0"/>
          <c:showPercent val="0"/>
          <c:showBubbleSize val="0"/>
        </c:dLbls>
        <c:gapWidth val="100"/>
        <c:overlap val="-24"/>
        <c:axId val="258759296"/>
        <c:axId val="258773376"/>
        <c:extLst xmlns:c16r2="http://schemas.microsoft.com/office/drawing/2015/06/chart">
          <c:ext xmlns:c15="http://schemas.microsoft.com/office/drawing/2012/chart" uri="{02D57815-91ED-43cb-92C2-25804820EDAC}">
            <c15:filteredBarSeries>
              <c15: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ormulaRef>
                          <c15:sqref>INTRAFIRM!$B$7:$B$17</c15:sqref>
                        </c15:formulaRef>
                      </c:ext>
                    </c:extLst>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extLst>
                      <c:ext uri="{02D57815-91ED-43cb-92C2-25804820EDAC}">
                        <c15:formulaRef>
                          <c15:sqref>INTRAFIRM!$C$7:$C$17</c15:sqref>
                        </c15:formulaRef>
                      </c:ext>
                    </c:extLst>
                    <c:numCache>
                      <c:formatCode>General</c:formatCode>
                      <c:ptCount val="11"/>
                    </c:numCache>
                  </c:numRef>
                </c:val>
                <c:extLst>
                  <c:ext xmlns:c16="http://schemas.microsoft.com/office/drawing/2014/chart" uri="{C3380CC4-5D6E-409C-BE32-E72D297353CC}">
                    <c16:uniqueId val="{00000003-73F5-4445-BC1A-69383AD5423F}"/>
                  </c:ext>
                </c:extLst>
              </c15:ser>
            </c15:filteredBarSeries>
            <c15:filteredBarSeries>
              <c15: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INTRAFIRM!$B$7:$B$17</c15:sqref>
                        </c15:formulaRef>
                      </c:ext>
                    </c:extLst>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extLst xmlns:c15="http://schemas.microsoft.com/office/drawing/2012/chart">
                      <c:ext xmlns:c15="http://schemas.microsoft.com/office/drawing/2012/chart" uri="{02D57815-91ED-43cb-92C2-25804820EDAC}">
                        <c15:formulaRef>
                          <c15:sqref>INTRAFIRM!$D$7:$D$17</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04-73F5-4445-BC1A-69383AD5423F}"/>
                  </c:ext>
                </c:extLst>
              </c15:ser>
            </c15:filteredBarSeries>
            <c15:filteredBarSeries>
              <c15:ser>
                <c:idx val="2"/>
                <c:order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INTRAFIRM!$B$7:$B$17</c15:sqref>
                        </c15:formulaRef>
                      </c:ext>
                    </c:extLst>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extLst xmlns:c15="http://schemas.microsoft.com/office/drawing/2012/chart">
                      <c:ext xmlns:c15="http://schemas.microsoft.com/office/drawing/2012/chart" uri="{02D57815-91ED-43cb-92C2-25804820EDAC}">
                        <c15:formulaRef>
                          <c15:sqref>INTRAFIRM!$E$7:$E$17</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05-73F5-4445-BC1A-69383AD5423F}"/>
                  </c:ext>
                </c:extLst>
              </c15:ser>
            </c15:filteredBarSeries>
            <c15:filteredBarSeries>
              <c15:ser>
                <c:idx val="3"/>
                <c:order val="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INTRAFIRM!$B$7:$B$17</c15:sqref>
                        </c15:formulaRef>
                      </c:ext>
                    </c:extLst>
                    <c:strCache>
                      <c:ptCount val="11"/>
                      <c:pt idx="0">
                        <c:v>PARTICULARS</c:v>
                      </c:pt>
                      <c:pt idx="1">
                        <c:v>NET INCOME(total revenue-total expenses)</c:v>
                      </c:pt>
                      <c:pt idx="2">
                        <c:v>TOTAL SALES(revenue from operations)</c:v>
                      </c:pt>
                      <c:pt idx="3">
                        <c:v>COGS(cost of material consumed)</c:v>
                      </c:pt>
                      <c:pt idx="4">
                        <c:v>EBIT</c:v>
                      </c:pt>
                      <c:pt idx="5">
                        <c:v>TOTAL ASSETS</c:v>
                      </c:pt>
                      <c:pt idx="6">
                        <c:v>TOTAL CURRENT LIABILITY</c:v>
                      </c:pt>
                      <c:pt idx="7">
                        <c:v>TOTAL EQUITY(total shareholders fund)</c:v>
                      </c:pt>
                      <c:pt idx="8">
                        <c:v>PROFIT BEFORE TAX(EBT)</c:v>
                      </c:pt>
                      <c:pt idx="9">
                        <c:v>PROFIT AFTER TAX(EAT)</c:v>
                      </c:pt>
                      <c:pt idx="10">
                        <c:v>EXPENSES(total exp)</c:v>
                      </c:pt>
                    </c:strCache>
                  </c:strRef>
                </c:cat>
                <c:val>
                  <c:numRef>
                    <c:extLst xmlns:c15="http://schemas.microsoft.com/office/drawing/2012/chart">
                      <c:ext xmlns:c15="http://schemas.microsoft.com/office/drawing/2012/chart" uri="{02D57815-91ED-43cb-92C2-25804820EDAC}">
                        <c15:formulaRef>
                          <c15:sqref>INTRAFIRM!$F$7:$F$17</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06-73F5-4445-BC1A-69383AD5423F}"/>
                  </c:ext>
                </c:extLst>
              </c15:ser>
            </c15:filteredBarSeries>
          </c:ext>
        </c:extLst>
      </c:barChart>
      <c:catAx>
        <c:axId val="25875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773376"/>
        <c:crosses val="autoZero"/>
        <c:auto val="1"/>
        <c:lblAlgn val="ctr"/>
        <c:lblOffset val="100"/>
        <c:noMultiLvlLbl val="0"/>
      </c:catAx>
      <c:valAx>
        <c:axId val="25877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7592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WEEKLY</a:t>
            </a:r>
            <a:r>
              <a:rPr lang="en-IN" baseline="0"/>
              <a:t> SHARE PRICE RETURN OF TATA MOTORS</a:t>
            </a:r>
          </a:p>
          <a:p>
            <a:pPr>
              <a:defRPr/>
            </a:pPr>
            <a:endParaRPr lang="en-IN"/>
          </a:p>
        </c:rich>
      </c:tx>
      <c:layout>
        <c:manualLayout>
          <c:xMode val="edge"/>
          <c:yMode val="edge"/>
          <c:x val="0.14369425340819739"/>
          <c:y val="3.1390134529147982E-2"/>
        </c:manualLayout>
      </c:layout>
      <c:overlay val="0"/>
    </c:title>
    <c:autoTitleDeleted val="0"/>
    <c:plotArea>
      <c:layout/>
      <c:lineChart>
        <c:grouping val="stacked"/>
        <c:varyColors val="0"/>
        <c:ser>
          <c:idx val="0"/>
          <c:order val="0"/>
          <c:marker>
            <c:symbol val="none"/>
          </c:marker>
          <c:cat>
            <c:numRef>
              <c:f>'TATA MOTORS'!$A$2:$A$105</c:f>
              <c:numCache>
                <c:formatCode>d\-mmm\-yy</c:formatCode>
                <c:ptCount val="104"/>
                <c:pt idx="0">
                  <c:v>44452</c:v>
                </c:pt>
                <c:pt idx="1">
                  <c:v>44456</c:v>
                </c:pt>
                <c:pt idx="2">
                  <c:v>44459</c:v>
                </c:pt>
                <c:pt idx="3">
                  <c:v>44463</c:v>
                </c:pt>
                <c:pt idx="4">
                  <c:v>44466</c:v>
                </c:pt>
                <c:pt idx="5">
                  <c:v>44470</c:v>
                </c:pt>
                <c:pt idx="6">
                  <c:v>44473</c:v>
                </c:pt>
                <c:pt idx="7">
                  <c:v>44477</c:v>
                </c:pt>
                <c:pt idx="8">
                  <c:v>44480</c:v>
                </c:pt>
                <c:pt idx="9">
                  <c:v>44483</c:v>
                </c:pt>
                <c:pt idx="10">
                  <c:v>44487</c:v>
                </c:pt>
                <c:pt idx="11">
                  <c:v>44491</c:v>
                </c:pt>
                <c:pt idx="12">
                  <c:v>44494</c:v>
                </c:pt>
                <c:pt idx="13">
                  <c:v>44498</c:v>
                </c:pt>
                <c:pt idx="14">
                  <c:v>44501</c:v>
                </c:pt>
                <c:pt idx="15">
                  <c:v>44504</c:v>
                </c:pt>
                <c:pt idx="16">
                  <c:v>44508</c:v>
                </c:pt>
                <c:pt idx="17">
                  <c:v>44512</c:v>
                </c:pt>
                <c:pt idx="18">
                  <c:v>44515</c:v>
                </c:pt>
                <c:pt idx="19">
                  <c:v>44518</c:v>
                </c:pt>
                <c:pt idx="20">
                  <c:v>44522</c:v>
                </c:pt>
                <c:pt idx="21">
                  <c:v>44526</c:v>
                </c:pt>
                <c:pt idx="22">
                  <c:v>44529</c:v>
                </c:pt>
                <c:pt idx="23">
                  <c:v>44533</c:v>
                </c:pt>
                <c:pt idx="24">
                  <c:v>44536</c:v>
                </c:pt>
                <c:pt idx="25">
                  <c:v>44540</c:v>
                </c:pt>
                <c:pt idx="26">
                  <c:v>44543</c:v>
                </c:pt>
                <c:pt idx="27">
                  <c:v>44547</c:v>
                </c:pt>
                <c:pt idx="28">
                  <c:v>44550</c:v>
                </c:pt>
                <c:pt idx="29">
                  <c:v>44554</c:v>
                </c:pt>
                <c:pt idx="30">
                  <c:v>44557</c:v>
                </c:pt>
                <c:pt idx="31">
                  <c:v>44561</c:v>
                </c:pt>
                <c:pt idx="32">
                  <c:v>44564</c:v>
                </c:pt>
                <c:pt idx="33">
                  <c:v>44568</c:v>
                </c:pt>
                <c:pt idx="34">
                  <c:v>44571</c:v>
                </c:pt>
                <c:pt idx="35">
                  <c:v>44575</c:v>
                </c:pt>
                <c:pt idx="36">
                  <c:v>44578</c:v>
                </c:pt>
                <c:pt idx="37">
                  <c:v>44582</c:v>
                </c:pt>
                <c:pt idx="38">
                  <c:v>44585</c:v>
                </c:pt>
                <c:pt idx="39">
                  <c:v>44589</c:v>
                </c:pt>
                <c:pt idx="40">
                  <c:v>44592</c:v>
                </c:pt>
                <c:pt idx="41">
                  <c:v>44596</c:v>
                </c:pt>
                <c:pt idx="42">
                  <c:v>44599</c:v>
                </c:pt>
                <c:pt idx="43">
                  <c:v>44603</c:v>
                </c:pt>
                <c:pt idx="44">
                  <c:v>44606</c:v>
                </c:pt>
                <c:pt idx="45">
                  <c:v>44610</c:v>
                </c:pt>
                <c:pt idx="46">
                  <c:v>44613</c:v>
                </c:pt>
                <c:pt idx="47">
                  <c:v>44617</c:v>
                </c:pt>
                <c:pt idx="48">
                  <c:v>44620</c:v>
                </c:pt>
                <c:pt idx="49">
                  <c:v>44624</c:v>
                </c:pt>
                <c:pt idx="50">
                  <c:v>44627</c:v>
                </c:pt>
                <c:pt idx="51">
                  <c:v>44631</c:v>
                </c:pt>
                <c:pt idx="52">
                  <c:v>44634</c:v>
                </c:pt>
                <c:pt idx="53">
                  <c:v>44637</c:v>
                </c:pt>
                <c:pt idx="54">
                  <c:v>44641</c:v>
                </c:pt>
                <c:pt idx="55">
                  <c:v>44645</c:v>
                </c:pt>
                <c:pt idx="56">
                  <c:v>44648</c:v>
                </c:pt>
                <c:pt idx="57">
                  <c:v>44652</c:v>
                </c:pt>
                <c:pt idx="58">
                  <c:v>44655</c:v>
                </c:pt>
                <c:pt idx="59">
                  <c:v>44659</c:v>
                </c:pt>
                <c:pt idx="60">
                  <c:v>44662</c:v>
                </c:pt>
                <c:pt idx="61">
                  <c:v>44664</c:v>
                </c:pt>
                <c:pt idx="62">
                  <c:v>44669</c:v>
                </c:pt>
                <c:pt idx="63">
                  <c:v>44673</c:v>
                </c:pt>
                <c:pt idx="64">
                  <c:v>44676</c:v>
                </c:pt>
                <c:pt idx="65">
                  <c:v>44680</c:v>
                </c:pt>
                <c:pt idx="66">
                  <c:v>44683</c:v>
                </c:pt>
                <c:pt idx="67">
                  <c:v>44687</c:v>
                </c:pt>
                <c:pt idx="68">
                  <c:v>44690</c:v>
                </c:pt>
                <c:pt idx="69">
                  <c:v>44694</c:v>
                </c:pt>
                <c:pt idx="70">
                  <c:v>44697</c:v>
                </c:pt>
                <c:pt idx="71">
                  <c:v>44701</c:v>
                </c:pt>
                <c:pt idx="72">
                  <c:v>44704</c:v>
                </c:pt>
                <c:pt idx="73">
                  <c:v>44708</c:v>
                </c:pt>
                <c:pt idx="74">
                  <c:v>44711</c:v>
                </c:pt>
                <c:pt idx="75">
                  <c:v>44715</c:v>
                </c:pt>
                <c:pt idx="76">
                  <c:v>44718</c:v>
                </c:pt>
                <c:pt idx="77">
                  <c:v>44722</c:v>
                </c:pt>
                <c:pt idx="78">
                  <c:v>44725</c:v>
                </c:pt>
                <c:pt idx="79">
                  <c:v>44729</c:v>
                </c:pt>
                <c:pt idx="80">
                  <c:v>44732</c:v>
                </c:pt>
                <c:pt idx="81">
                  <c:v>44736</c:v>
                </c:pt>
                <c:pt idx="82">
                  <c:v>44739</c:v>
                </c:pt>
                <c:pt idx="83">
                  <c:v>44743</c:v>
                </c:pt>
                <c:pt idx="84">
                  <c:v>44746</c:v>
                </c:pt>
                <c:pt idx="85">
                  <c:v>44750</c:v>
                </c:pt>
                <c:pt idx="86">
                  <c:v>44753</c:v>
                </c:pt>
                <c:pt idx="87">
                  <c:v>44757</c:v>
                </c:pt>
                <c:pt idx="88">
                  <c:v>44760</c:v>
                </c:pt>
                <c:pt idx="89">
                  <c:v>44764</c:v>
                </c:pt>
                <c:pt idx="90">
                  <c:v>44767</c:v>
                </c:pt>
                <c:pt idx="91">
                  <c:v>44771</c:v>
                </c:pt>
                <c:pt idx="92">
                  <c:v>44774</c:v>
                </c:pt>
                <c:pt idx="93">
                  <c:v>44778</c:v>
                </c:pt>
                <c:pt idx="94">
                  <c:v>44781</c:v>
                </c:pt>
                <c:pt idx="95">
                  <c:v>44785</c:v>
                </c:pt>
                <c:pt idx="96">
                  <c:v>44789</c:v>
                </c:pt>
                <c:pt idx="97">
                  <c:v>44792</c:v>
                </c:pt>
                <c:pt idx="98">
                  <c:v>44795</c:v>
                </c:pt>
                <c:pt idx="99">
                  <c:v>44799</c:v>
                </c:pt>
                <c:pt idx="100">
                  <c:v>44802</c:v>
                </c:pt>
                <c:pt idx="101">
                  <c:v>44806</c:v>
                </c:pt>
                <c:pt idx="102">
                  <c:v>44809</c:v>
                </c:pt>
                <c:pt idx="103">
                  <c:v>44813</c:v>
                </c:pt>
              </c:numCache>
            </c:numRef>
          </c:cat>
          <c:val>
            <c:numRef>
              <c:f>'TATA MOTORS'!$D$2:$D$105</c:f>
              <c:numCache>
                <c:formatCode>0.00</c:formatCode>
                <c:ptCount val="104"/>
                <c:pt idx="0">
                  <c:v>3.1108230719377907</c:v>
                </c:pt>
                <c:pt idx="2">
                  <c:v>4.1044189337946255</c:v>
                </c:pt>
                <c:pt idx="4">
                  <c:v>3.0453045304530555</c:v>
                </c:pt>
                <c:pt idx="6">
                  <c:v>12.051181616399003</c:v>
                </c:pt>
                <c:pt idx="8">
                  <c:v>21.593649517684895</c:v>
                </c:pt>
                <c:pt idx="10">
                  <c:v>-3.2796903646363869</c:v>
                </c:pt>
                <c:pt idx="12">
                  <c:v>-2.1087450899317735</c:v>
                </c:pt>
                <c:pt idx="14">
                  <c:v>0.66367163569532373</c:v>
                </c:pt>
                <c:pt idx="16">
                  <c:v>2.5934326003352792</c:v>
                </c:pt>
                <c:pt idx="18">
                  <c:v>0.67686874632136329</c:v>
                </c:pt>
                <c:pt idx="20">
                  <c:v>-11.310299869621906</c:v>
                </c:pt>
                <c:pt idx="22">
                  <c:v>4.8114976046656999</c:v>
                </c:pt>
                <c:pt idx="24">
                  <c:v>2.9022145818586238</c:v>
                </c:pt>
                <c:pt idx="26">
                  <c:v>-6.2207571246278182</c:v>
                </c:pt>
                <c:pt idx="28">
                  <c:v>1.6467065868263568</c:v>
                </c:pt>
                <c:pt idx="30">
                  <c:v>3.4618573797678258</c:v>
                </c:pt>
                <c:pt idx="32">
                  <c:v>-0.59111292295148332</c:v>
                </c:pt>
                <c:pt idx="34">
                  <c:v>3.2947636791527666</c:v>
                </c:pt>
                <c:pt idx="36">
                  <c:v>-2.5804523263923342</c:v>
                </c:pt>
                <c:pt idx="38">
                  <c:v>-0.4826060727930781</c:v>
                </c:pt>
                <c:pt idx="40">
                  <c:v>-0.87894526568117803</c:v>
                </c:pt>
                <c:pt idx="42">
                  <c:v>-0.81186729477798025</c:v>
                </c:pt>
                <c:pt idx="44">
                  <c:v>1.2470850653959196</c:v>
                </c:pt>
                <c:pt idx="46">
                  <c:v>-6.6122892876563295</c:v>
                </c:pt>
                <c:pt idx="48">
                  <c:v>-6.6506890353505099</c:v>
                </c:pt>
                <c:pt idx="50">
                  <c:v>3.9220375463350421</c:v>
                </c:pt>
                <c:pt idx="52">
                  <c:v>3.4693407100046127</c:v>
                </c:pt>
                <c:pt idx="54">
                  <c:v>-0.78685489470029546</c:v>
                </c:pt>
                <c:pt idx="56">
                  <c:v>2.074124447466843</c:v>
                </c:pt>
                <c:pt idx="58">
                  <c:v>1.6922906758102054</c:v>
                </c:pt>
                <c:pt idx="60">
                  <c:v>-6.0201832734021545</c:v>
                </c:pt>
                <c:pt idx="62">
                  <c:v>2.016634385325287</c:v>
                </c:pt>
                <c:pt idx="64">
                  <c:v>1.1083180987202976</c:v>
                </c:pt>
                <c:pt idx="66">
                  <c:v>-7.1961816179170173</c:v>
                </c:pt>
                <c:pt idx="68">
                  <c:v>-0.70492208755873498</c:v>
                </c:pt>
                <c:pt idx="70">
                  <c:v>1.4593301435406754</c:v>
                </c:pt>
                <c:pt idx="72">
                  <c:v>1.8505586592178875</c:v>
                </c:pt>
                <c:pt idx="74">
                  <c:v>-1.1808288955776853</c:v>
                </c:pt>
                <c:pt idx="76">
                  <c:v>3.5042635206175475E-2</c:v>
                </c:pt>
                <c:pt idx="78">
                  <c:v>-6.6718087157732322</c:v>
                </c:pt>
                <c:pt idx="80">
                  <c:v>4.5809919374541899</c:v>
                </c:pt>
                <c:pt idx="82">
                  <c:v>-1.1751877877392836</c:v>
                </c:pt>
                <c:pt idx="84">
                  <c:v>6.7942475370852673</c:v>
                </c:pt>
                <c:pt idx="86">
                  <c:v>0.48841435711039921</c:v>
                </c:pt>
                <c:pt idx="88">
                  <c:v>2.407122444493293</c:v>
                </c:pt>
                <c:pt idx="90">
                  <c:v>-1.4234875444839807</c:v>
                </c:pt>
                <c:pt idx="92">
                  <c:v>2.8586781300376165</c:v>
                </c:pt>
                <c:pt idx="94">
                  <c:v>2.4185949115275913</c:v>
                </c:pt>
                <c:pt idx="96">
                  <c:v>-1.8259023354564803</c:v>
                </c:pt>
                <c:pt idx="98">
                  <c:v>-0.74185571443930509</c:v>
                </c:pt>
                <c:pt idx="100">
                  <c:v>2.3280996210070382</c:v>
                </c:pt>
                <c:pt idx="102">
                  <c:v>-3.1060775958735194</c:v>
                </c:pt>
              </c:numCache>
            </c:numRef>
          </c:val>
          <c:smooth val="0"/>
          <c:extLst xmlns:c16r2="http://schemas.microsoft.com/office/drawing/2015/06/chart">
            <c:ext xmlns:c16="http://schemas.microsoft.com/office/drawing/2014/chart" uri="{C3380CC4-5D6E-409C-BE32-E72D297353CC}">
              <c16:uniqueId val="{00000000-80D4-41C1-A0DF-C84EC018CBE5}"/>
            </c:ext>
          </c:extLst>
        </c:ser>
        <c:dLbls>
          <c:showLegendKey val="0"/>
          <c:showVal val="0"/>
          <c:showCatName val="0"/>
          <c:showSerName val="0"/>
          <c:showPercent val="0"/>
          <c:showBubbleSize val="0"/>
        </c:dLbls>
        <c:marker val="1"/>
        <c:smooth val="0"/>
        <c:axId val="218207744"/>
        <c:axId val="218209280"/>
      </c:lineChart>
      <c:dateAx>
        <c:axId val="218207744"/>
        <c:scaling>
          <c:orientation val="minMax"/>
        </c:scaling>
        <c:delete val="0"/>
        <c:axPos val="b"/>
        <c:numFmt formatCode="d\-mmm\-yy" sourceLinked="1"/>
        <c:majorTickMark val="out"/>
        <c:minorTickMark val="none"/>
        <c:tickLblPos val="nextTo"/>
        <c:crossAx val="218209280"/>
        <c:crosses val="autoZero"/>
        <c:auto val="1"/>
        <c:lblOffset val="100"/>
        <c:baseTimeUnit val="days"/>
      </c:dateAx>
      <c:valAx>
        <c:axId val="218209280"/>
        <c:scaling>
          <c:orientation val="minMax"/>
        </c:scaling>
        <c:delete val="0"/>
        <c:axPos val="l"/>
        <c:majorGridlines/>
        <c:numFmt formatCode="0.00" sourceLinked="1"/>
        <c:majorTickMark val="out"/>
        <c:minorTickMark val="none"/>
        <c:tickLblPos val="nextTo"/>
        <c:crossAx val="21820774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5.3612462264742505E-2"/>
          <c:y val="3.6494944210086186E-2"/>
          <c:w val="0.812706995243342"/>
          <c:h val="0.91612827433398025"/>
        </c:manualLayout>
      </c:layout>
      <c:lineChart>
        <c:grouping val="stacked"/>
        <c:varyColors val="0"/>
        <c:ser>
          <c:idx val="0"/>
          <c:order val="0"/>
          <c:marker>
            <c:symbol val="none"/>
          </c:marker>
          <c:cat>
            <c:numRef>
              <c:f>NIFTY50!$A$2:$A$105</c:f>
              <c:numCache>
                <c:formatCode>d\-mmm\-yy</c:formatCode>
                <c:ptCount val="104"/>
                <c:pt idx="0">
                  <c:v>44452</c:v>
                </c:pt>
                <c:pt idx="1">
                  <c:v>44456</c:v>
                </c:pt>
                <c:pt idx="2">
                  <c:v>44459</c:v>
                </c:pt>
                <c:pt idx="3">
                  <c:v>44463</c:v>
                </c:pt>
                <c:pt idx="4">
                  <c:v>44466</c:v>
                </c:pt>
                <c:pt idx="5">
                  <c:v>44470</c:v>
                </c:pt>
                <c:pt idx="6">
                  <c:v>44473</c:v>
                </c:pt>
                <c:pt idx="7">
                  <c:v>44477</c:v>
                </c:pt>
                <c:pt idx="8">
                  <c:v>44480</c:v>
                </c:pt>
                <c:pt idx="9">
                  <c:v>44483</c:v>
                </c:pt>
                <c:pt idx="10">
                  <c:v>44487</c:v>
                </c:pt>
                <c:pt idx="11">
                  <c:v>44491</c:v>
                </c:pt>
                <c:pt idx="12">
                  <c:v>44494</c:v>
                </c:pt>
                <c:pt idx="13">
                  <c:v>44498</c:v>
                </c:pt>
                <c:pt idx="14">
                  <c:v>44501</c:v>
                </c:pt>
                <c:pt idx="15">
                  <c:v>44504</c:v>
                </c:pt>
                <c:pt idx="16">
                  <c:v>44508</c:v>
                </c:pt>
                <c:pt idx="17">
                  <c:v>44512</c:v>
                </c:pt>
                <c:pt idx="18">
                  <c:v>44515</c:v>
                </c:pt>
                <c:pt idx="19">
                  <c:v>44518</c:v>
                </c:pt>
                <c:pt idx="20">
                  <c:v>44522</c:v>
                </c:pt>
                <c:pt idx="21">
                  <c:v>44526</c:v>
                </c:pt>
                <c:pt idx="22">
                  <c:v>44529</c:v>
                </c:pt>
                <c:pt idx="23">
                  <c:v>44533</c:v>
                </c:pt>
                <c:pt idx="24">
                  <c:v>44536</c:v>
                </c:pt>
                <c:pt idx="25">
                  <c:v>44540</c:v>
                </c:pt>
                <c:pt idx="26">
                  <c:v>44543</c:v>
                </c:pt>
                <c:pt idx="27">
                  <c:v>44547</c:v>
                </c:pt>
                <c:pt idx="28">
                  <c:v>44550</c:v>
                </c:pt>
                <c:pt idx="29">
                  <c:v>44554</c:v>
                </c:pt>
                <c:pt idx="30">
                  <c:v>44557</c:v>
                </c:pt>
                <c:pt idx="31">
                  <c:v>44561</c:v>
                </c:pt>
                <c:pt idx="32">
                  <c:v>44564</c:v>
                </c:pt>
                <c:pt idx="33">
                  <c:v>44568</c:v>
                </c:pt>
                <c:pt idx="34">
                  <c:v>44571</c:v>
                </c:pt>
                <c:pt idx="35">
                  <c:v>44575</c:v>
                </c:pt>
                <c:pt idx="36">
                  <c:v>44578</c:v>
                </c:pt>
                <c:pt idx="37">
                  <c:v>44582</c:v>
                </c:pt>
                <c:pt idx="38">
                  <c:v>44585</c:v>
                </c:pt>
                <c:pt idx="39">
                  <c:v>44589</c:v>
                </c:pt>
                <c:pt idx="40">
                  <c:v>44592</c:v>
                </c:pt>
                <c:pt idx="41">
                  <c:v>44596</c:v>
                </c:pt>
                <c:pt idx="42">
                  <c:v>44599</c:v>
                </c:pt>
                <c:pt idx="43">
                  <c:v>44603</c:v>
                </c:pt>
                <c:pt idx="44">
                  <c:v>44606</c:v>
                </c:pt>
                <c:pt idx="45">
                  <c:v>44610</c:v>
                </c:pt>
                <c:pt idx="46">
                  <c:v>44613</c:v>
                </c:pt>
                <c:pt idx="47">
                  <c:v>44617</c:v>
                </c:pt>
                <c:pt idx="48">
                  <c:v>44620</c:v>
                </c:pt>
                <c:pt idx="49">
                  <c:v>44624</c:v>
                </c:pt>
                <c:pt idx="50">
                  <c:v>44627</c:v>
                </c:pt>
                <c:pt idx="51">
                  <c:v>44631</c:v>
                </c:pt>
                <c:pt idx="52">
                  <c:v>44634</c:v>
                </c:pt>
                <c:pt idx="53">
                  <c:v>44637</c:v>
                </c:pt>
                <c:pt idx="54">
                  <c:v>44641</c:v>
                </c:pt>
                <c:pt idx="55">
                  <c:v>44645</c:v>
                </c:pt>
                <c:pt idx="56">
                  <c:v>44648</c:v>
                </c:pt>
                <c:pt idx="57">
                  <c:v>44652</c:v>
                </c:pt>
                <c:pt idx="58">
                  <c:v>44655</c:v>
                </c:pt>
                <c:pt idx="59">
                  <c:v>44659</c:v>
                </c:pt>
                <c:pt idx="60">
                  <c:v>44662</c:v>
                </c:pt>
                <c:pt idx="61">
                  <c:v>44664</c:v>
                </c:pt>
                <c:pt idx="62">
                  <c:v>44669</c:v>
                </c:pt>
                <c:pt idx="63">
                  <c:v>44673</c:v>
                </c:pt>
                <c:pt idx="64">
                  <c:v>44676</c:v>
                </c:pt>
                <c:pt idx="65">
                  <c:v>44680</c:v>
                </c:pt>
                <c:pt idx="66">
                  <c:v>44683</c:v>
                </c:pt>
                <c:pt idx="67">
                  <c:v>44687</c:v>
                </c:pt>
                <c:pt idx="68">
                  <c:v>44690</c:v>
                </c:pt>
                <c:pt idx="69">
                  <c:v>44694</c:v>
                </c:pt>
                <c:pt idx="70">
                  <c:v>44697</c:v>
                </c:pt>
                <c:pt idx="71">
                  <c:v>44701</c:v>
                </c:pt>
                <c:pt idx="72">
                  <c:v>44704</c:v>
                </c:pt>
                <c:pt idx="73">
                  <c:v>44708</c:v>
                </c:pt>
                <c:pt idx="74">
                  <c:v>44711</c:v>
                </c:pt>
                <c:pt idx="75">
                  <c:v>44715</c:v>
                </c:pt>
                <c:pt idx="76">
                  <c:v>44718</c:v>
                </c:pt>
                <c:pt idx="77">
                  <c:v>44722</c:v>
                </c:pt>
                <c:pt idx="78">
                  <c:v>44725</c:v>
                </c:pt>
                <c:pt idx="79">
                  <c:v>44729</c:v>
                </c:pt>
                <c:pt idx="80">
                  <c:v>44732</c:v>
                </c:pt>
                <c:pt idx="81">
                  <c:v>44736</c:v>
                </c:pt>
                <c:pt idx="82">
                  <c:v>44739</c:v>
                </c:pt>
                <c:pt idx="83">
                  <c:v>44743</c:v>
                </c:pt>
                <c:pt idx="84">
                  <c:v>44746</c:v>
                </c:pt>
                <c:pt idx="85">
                  <c:v>44750</c:v>
                </c:pt>
                <c:pt idx="86">
                  <c:v>44753</c:v>
                </c:pt>
                <c:pt idx="87">
                  <c:v>44757</c:v>
                </c:pt>
                <c:pt idx="88">
                  <c:v>44760</c:v>
                </c:pt>
                <c:pt idx="89">
                  <c:v>44764</c:v>
                </c:pt>
                <c:pt idx="90">
                  <c:v>44767</c:v>
                </c:pt>
                <c:pt idx="91">
                  <c:v>44771</c:v>
                </c:pt>
                <c:pt idx="92">
                  <c:v>44774</c:v>
                </c:pt>
                <c:pt idx="93">
                  <c:v>44778</c:v>
                </c:pt>
                <c:pt idx="94">
                  <c:v>44781</c:v>
                </c:pt>
                <c:pt idx="95">
                  <c:v>44785</c:v>
                </c:pt>
                <c:pt idx="96">
                  <c:v>44789</c:v>
                </c:pt>
                <c:pt idx="97">
                  <c:v>44792</c:v>
                </c:pt>
                <c:pt idx="98">
                  <c:v>44795</c:v>
                </c:pt>
                <c:pt idx="99">
                  <c:v>44799</c:v>
                </c:pt>
                <c:pt idx="100">
                  <c:v>44802</c:v>
                </c:pt>
                <c:pt idx="101">
                  <c:v>44806</c:v>
                </c:pt>
                <c:pt idx="102">
                  <c:v>44809</c:v>
                </c:pt>
                <c:pt idx="103">
                  <c:v>44813</c:v>
                </c:pt>
              </c:numCache>
            </c:numRef>
          </c:cat>
          <c:val>
            <c:numRef>
              <c:f>NIFTY50!$D$2:$D$104</c:f>
              <c:numCache>
                <c:formatCode>0.00</c:formatCode>
                <c:ptCount val="103"/>
                <c:pt idx="0">
                  <c:v>1.2601541641669374</c:v>
                </c:pt>
                <c:pt idx="2">
                  <c:v>2.2928662648712956</c:v>
                </c:pt>
                <c:pt idx="4">
                  <c:v>-2.2823913917653753</c:v>
                </c:pt>
                <c:pt idx="6">
                  <c:v>1.5627095533998023</c:v>
                </c:pt>
                <c:pt idx="8">
                  <c:v>2.5683600939005538</c:v>
                </c:pt>
                <c:pt idx="10">
                  <c:v>-2.1264263120414526</c:v>
                </c:pt>
                <c:pt idx="12">
                  <c:v>-3.1567510673875874</c:v>
                </c:pt>
                <c:pt idx="14">
                  <c:v>0.74594793713161855</c:v>
                </c:pt>
                <c:pt idx="16">
                  <c:v>0.34552761320793396</c:v>
                </c:pt>
                <c:pt idx="18">
                  <c:v>-2.1173894442943428</c:v>
                </c:pt>
                <c:pt idx="20">
                  <c:v>-4.5212008375204418</c:v>
                </c:pt>
                <c:pt idx="22">
                  <c:v>0.81934324608792064</c:v>
                </c:pt>
                <c:pt idx="24">
                  <c:v>1.7260283359887618</c:v>
                </c:pt>
                <c:pt idx="26">
                  <c:v>-3.7320726279348952</c:v>
                </c:pt>
                <c:pt idx="28">
                  <c:v>1.0556494890832906</c:v>
                </c:pt>
                <c:pt idx="30">
                  <c:v>2.3988636658301621</c:v>
                </c:pt>
                <c:pt idx="32">
                  <c:v>2.3890258074295265</c:v>
                </c:pt>
                <c:pt idx="34">
                  <c:v>1.8758473357709256</c:v>
                </c:pt>
                <c:pt idx="36">
                  <c:v>-3.51078352627979</c:v>
                </c:pt>
                <c:pt idx="38">
                  <c:v>-2.7669359342063373</c:v>
                </c:pt>
                <c:pt idx="40">
                  <c:v>1.2288554089619383</c:v>
                </c:pt>
                <c:pt idx="42">
                  <c:v>-0.46935927135641825</c:v>
                </c:pt>
                <c:pt idx="44">
                  <c:v>1.1585235264495164</c:v>
                </c:pt>
                <c:pt idx="46">
                  <c:v>-3.2046895260048891</c:v>
                </c:pt>
                <c:pt idx="48">
                  <c:v>-1.45426229659563</c:v>
                </c:pt>
                <c:pt idx="50">
                  <c:v>4.5849631248703426</c:v>
                </c:pt>
                <c:pt idx="52">
                  <c:v>3.7794186978113591</c:v>
                </c:pt>
                <c:pt idx="54">
                  <c:v>-1.0289745234069843</c:v>
                </c:pt>
                <c:pt idx="56">
                  <c:v>2.7650682353873397</c:v>
                </c:pt>
                <c:pt idx="58">
                  <c:v>-0.13916730158819413</c:v>
                </c:pt>
                <c:pt idx="60">
                  <c:v>-1.5178262325006509</c:v>
                </c:pt>
                <c:pt idx="62">
                  <c:v>-6.6969680205218388E-2</c:v>
                </c:pt>
                <c:pt idx="64">
                  <c:v>0.54670209997924291</c:v>
                </c:pt>
                <c:pt idx="66">
                  <c:v>-3.1271231624647768</c:v>
                </c:pt>
                <c:pt idx="68">
                  <c:v>-2.8231261266684267</c:v>
                </c:pt>
                <c:pt idx="70">
                  <c:v>2.5885043479864582</c:v>
                </c:pt>
                <c:pt idx="72">
                  <c:v>0.37609043293206823</c:v>
                </c:pt>
                <c:pt idx="74">
                  <c:v>0.34008067871419245</c:v>
                </c:pt>
                <c:pt idx="76">
                  <c:v>-2.0300213556518503</c:v>
                </c:pt>
                <c:pt idx="78">
                  <c:v>-3.8189426880700905</c:v>
                </c:pt>
                <c:pt idx="80">
                  <c:v>2.3233593961494976</c:v>
                </c:pt>
                <c:pt idx="82">
                  <c:v>-1.1055703860767421</c:v>
                </c:pt>
                <c:pt idx="84">
                  <c:v>3.1447665314476674</c:v>
                </c:pt>
                <c:pt idx="86">
                  <c:v>-0.54177155247612907</c:v>
                </c:pt>
                <c:pt idx="88">
                  <c:v>3.3975399908489878</c:v>
                </c:pt>
                <c:pt idx="90">
                  <c:v>2.8889892617254134</c:v>
                </c:pt>
                <c:pt idx="92">
                  <c:v>0.88690903865497506</c:v>
                </c:pt>
                <c:pt idx="94">
                  <c:v>1.676163892836265</c:v>
                </c:pt>
                <c:pt idx="96">
                  <c:v>-0.21820598081476705</c:v>
                </c:pt>
                <c:pt idx="98">
                  <c:v>-0.7061945793870914</c:v>
                </c:pt>
                <c:pt idx="100">
                  <c:v>2.0000627157636028</c:v>
                </c:pt>
                <c:pt idx="102">
                  <c:v>1.6087835431929383</c:v>
                </c:pt>
              </c:numCache>
            </c:numRef>
          </c:val>
          <c:smooth val="0"/>
          <c:extLst xmlns:c16r2="http://schemas.microsoft.com/office/drawing/2015/06/chart">
            <c:ext xmlns:c16="http://schemas.microsoft.com/office/drawing/2014/chart" uri="{C3380CC4-5D6E-409C-BE32-E72D297353CC}">
              <c16:uniqueId val="{00000000-111D-4F9B-93C9-720E28BC32F1}"/>
            </c:ext>
          </c:extLst>
        </c:ser>
        <c:dLbls>
          <c:showLegendKey val="0"/>
          <c:showVal val="0"/>
          <c:showCatName val="0"/>
          <c:showSerName val="0"/>
          <c:showPercent val="0"/>
          <c:showBubbleSize val="0"/>
        </c:dLbls>
        <c:marker val="1"/>
        <c:smooth val="0"/>
        <c:axId val="220513408"/>
        <c:axId val="220514944"/>
      </c:lineChart>
      <c:dateAx>
        <c:axId val="220513408"/>
        <c:scaling>
          <c:orientation val="minMax"/>
        </c:scaling>
        <c:delete val="0"/>
        <c:axPos val="b"/>
        <c:numFmt formatCode="d\-mmm\-yy" sourceLinked="1"/>
        <c:majorTickMark val="out"/>
        <c:minorTickMark val="none"/>
        <c:tickLblPos val="nextTo"/>
        <c:crossAx val="220514944"/>
        <c:crosses val="autoZero"/>
        <c:auto val="1"/>
        <c:lblOffset val="100"/>
        <c:baseTimeUnit val="days"/>
      </c:dateAx>
      <c:valAx>
        <c:axId val="220514944"/>
        <c:scaling>
          <c:orientation val="minMax"/>
        </c:scaling>
        <c:delete val="0"/>
        <c:axPos val="l"/>
        <c:majorGridlines/>
        <c:numFmt formatCode="0.00" sourceLinked="1"/>
        <c:majorTickMark val="out"/>
        <c:minorTickMark val="none"/>
        <c:tickLblPos val="nextTo"/>
        <c:crossAx val="22051340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COMPARISON</a:t>
            </a:r>
            <a:r>
              <a:rPr lang="en-IN" baseline="0"/>
              <a:t> OF SHARE PRICE RETURN</a:t>
            </a:r>
          </a:p>
          <a:p>
            <a:pPr>
              <a:defRPr/>
            </a:pPr>
            <a:endParaRPr lang="en-IN"/>
          </a:p>
        </c:rich>
      </c:tx>
      <c:overlay val="0"/>
    </c:title>
    <c:autoTitleDeleted val="0"/>
    <c:plotArea>
      <c:layout/>
      <c:lineChart>
        <c:grouping val="stacked"/>
        <c:varyColors val="0"/>
        <c:ser>
          <c:idx val="0"/>
          <c:order val="0"/>
          <c:tx>
            <c:strRef>
              <c:f>COMPARISON!$B$1</c:f>
              <c:strCache>
                <c:ptCount val="1"/>
                <c:pt idx="0">
                  <c:v>WEEKLY RETURN- TM</c:v>
                </c:pt>
              </c:strCache>
            </c:strRef>
          </c:tx>
          <c:marker>
            <c:symbol val="none"/>
          </c:marker>
          <c:cat>
            <c:numRef>
              <c:f>COMPARISON!$A$2:$A$105</c:f>
              <c:numCache>
                <c:formatCode>d\-mmm\-yy</c:formatCode>
                <c:ptCount val="104"/>
                <c:pt idx="0">
                  <c:v>44452</c:v>
                </c:pt>
                <c:pt idx="1">
                  <c:v>44456</c:v>
                </c:pt>
                <c:pt idx="2">
                  <c:v>44459</c:v>
                </c:pt>
                <c:pt idx="3">
                  <c:v>44463</c:v>
                </c:pt>
                <c:pt idx="4">
                  <c:v>44466</c:v>
                </c:pt>
                <c:pt idx="5">
                  <c:v>44470</c:v>
                </c:pt>
                <c:pt idx="6">
                  <c:v>44473</c:v>
                </c:pt>
                <c:pt idx="7">
                  <c:v>44477</c:v>
                </c:pt>
                <c:pt idx="8">
                  <c:v>44480</c:v>
                </c:pt>
                <c:pt idx="9">
                  <c:v>44483</c:v>
                </c:pt>
                <c:pt idx="10">
                  <c:v>44487</c:v>
                </c:pt>
                <c:pt idx="11">
                  <c:v>44491</c:v>
                </c:pt>
                <c:pt idx="12">
                  <c:v>44494</c:v>
                </c:pt>
                <c:pt idx="13">
                  <c:v>44498</c:v>
                </c:pt>
                <c:pt idx="14">
                  <c:v>44501</c:v>
                </c:pt>
                <c:pt idx="15">
                  <c:v>44504</c:v>
                </c:pt>
                <c:pt idx="16">
                  <c:v>44508</c:v>
                </c:pt>
                <c:pt idx="17">
                  <c:v>44512</c:v>
                </c:pt>
                <c:pt idx="18">
                  <c:v>44515</c:v>
                </c:pt>
                <c:pt idx="19">
                  <c:v>44518</c:v>
                </c:pt>
                <c:pt idx="20">
                  <c:v>44522</c:v>
                </c:pt>
                <c:pt idx="21">
                  <c:v>44526</c:v>
                </c:pt>
                <c:pt idx="22">
                  <c:v>44529</c:v>
                </c:pt>
                <c:pt idx="23">
                  <c:v>44533</c:v>
                </c:pt>
                <c:pt idx="24">
                  <c:v>44536</c:v>
                </c:pt>
                <c:pt idx="25">
                  <c:v>44540</c:v>
                </c:pt>
                <c:pt idx="26">
                  <c:v>44543</c:v>
                </c:pt>
                <c:pt idx="27">
                  <c:v>44547</c:v>
                </c:pt>
                <c:pt idx="28">
                  <c:v>44550</c:v>
                </c:pt>
                <c:pt idx="29">
                  <c:v>44554</c:v>
                </c:pt>
                <c:pt idx="30">
                  <c:v>44557</c:v>
                </c:pt>
                <c:pt idx="31">
                  <c:v>44561</c:v>
                </c:pt>
                <c:pt idx="32">
                  <c:v>44564</c:v>
                </c:pt>
                <c:pt idx="33">
                  <c:v>44568</c:v>
                </c:pt>
                <c:pt idx="34">
                  <c:v>44571</c:v>
                </c:pt>
                <c:pt idx="35">
                  <c:v>44575</c:v>
                </c:pt>
                <c:pt idx="36">
                  <c:v>44578</c:v>
                </c:pt>
                <c:pt idx="37">
                  <c:v>44582</c:v>
                </c:pt>
                <c:pt idx="38">
                  <c:v>44585</c:v>
                </c:pt>
                <c:pt idx="39">
                  <c:v>44589</c:v>
                </c:pt>
                <c:pt idx="40">
                  <c:v>44592</c:v>
                </c:pt>
                <c:pt idx="41">
                  <c:v>44596</c:v>
                </c:pt>
                <c:pt idx="42">
                  <c:v>44599</c:v>
                </c:pt>
                <c:pt idx="43">
                  <c:v>44603</c:v>
                </c:pt>
                <c:pt idx="44">
                  <c:v>44606</c:v>
                </c:pt>
                <c:pt idx="45">
                  <c:v>44610</c:v>
                </c:pt>
                <c:pt idx="46">
                  <c:v>44613</c:v>
                </c:pt>
                <c:pt idx="47">
                  <c:v>44617</c:v>
                </c:pt>
                <c:pt idx="48">
                  <c:v>44620</c:v>
                </c:pt>
                <c:pt idx="49">
                  <c:v>44624</c:v>
                </c:pt>
                <c:pt idx="50">
                  <c:v>44627</c:v>
                </c:pt>
                <c:pt idx="51">
                  <c:v>44631</c:v>
                </c:pt>
                <c:pt idx="52">
                  <c:v>44634</c:v>
                </c:pt>
                <c:pt idx="53">
                  <c:v>44637</c:v>
                </c:pt>
                <c:pt idx="54">
                  <c:v>44641</c:v>
                </c:pt>
                <c:pt idx="55">
                  <c:v>44645</c:v>
                </c:pt>
                <c:pt idx="56">
                  <c:v>44648</c:v>
                </c:pt>
                <c:pt idx="57">
                  <c:v>44652</c:v>
                </c:pt>
                <c:pt idx="58">
                  <c:v>44655</c:v>
                </c:pt>
                <c:pt idx="59">
                  <c:v>44659</c:v>
                </c:pt>
                <c:pt idx="60">
                  <c:v>44662</c:v>
                </c:pt>
                <c:pt idx="61">
                  <c:v>44664</c:v>
                </c:pt>
                <c:pt idx="62">
                  <c:v>44669</c:v>
                </c:pt>
                <c:pt idx="63">
                  <c:v>44673</c:v>
                </c:pt>
                <c:pt idx="64">
                  <c:v>44676</c:v>
                </c:pt>
                <c:pt idx="65">
                  <c:v>44680</c:v>
                </c:pt>
                <c:pt idx="66">
                  <c:v>44683</c:v>
                </c:pt>
                <c:pt idx="67">
                  <c:v>44687</c:v>
                </c:pt>
                <c:pt idx="68">
                  <c:v>44690</c:v>
                </c:pt>
                <c:pt idx="69">
                  <c:v>44694</c:v>
                </c:pt>
                <c:pt idx="70">
                  <c:v>44697</c:v>
                </c:pt>
                <c:pt idx="71">
                  <c:v>44701</c:v>
                </c:pt>
                <c:pt idx="72">
                  <c:v>44704</c:v>
                </c:pt>
                <c:pt idx="73">
                  <c:v>44708</c:v>
                </c:pt>
                <c:pt idx="74">
                  <c:v>44711</c:v>
                </c:pt>
                <c:pt idx="75">
                  <c:v>44715</c:v>
                </c:pt>
                <c:pt idx="76">
                  <c:v>44718</c:v>
                </c:pt>
                <c:pt idx="77">
                  <c:v>44722</c:v>
                </c:pt>
                <c:pt idx="78">
                  <c:v>44725</c:v>
                </c:pt>
                <c:pt idx="79">
                  <c:v>44729</c:v>
                </c:pt>
                <c:pt idx="80">
                  <c:v>44732</c:v>
                </c:pt>
                <c:pt idx="81">
                  <c:v>44736</c:v>
                </c:pt>
                <c:pt idx="82">
                  <c:v>44739</c:v>
                </c:pt>
                <c:pt idx="83">
                  <c:v>44743</c:v>
                </c:pt>
                <c:pt idx="84">
                  <c:v>44746</c:v>
                </c:pt>
                <c:pt idx="85">
                  <c:v>44750</c:v>
                </c:pt>
                <c:pt idx="86">
                  <c:v>44753</c:v>
                </c:pt>
                <c:pt idx="87">
                  <c:v>44757</c:v>
                </c:pt>
                <c:pt idx="88">
                  <c:v>44760</c:v>
                </c:pt>
                <c:pt idx="89">
                  <c:v>44764</c:v>
                </c:pt>
                <c:pt idx="90">
                  <c:v>44767</c:v>
                </c:pt>
                <c:pt idx="91">
                  <c:v>44771</c:v>
                </c:pt>
                <c:pt idx="92">
                  <c:v>44774</c:v>
                </c:pt>
                <c:pt idx="93">
                  <c:v>44778</c:v>
                </c:pt>
                <c:pt idx="94">
                  <c:v>44781</c:v>
                </c:pt>
                <c:pt idx="95">
                  <c:v>44785</c:v>
                </c:pt>
                <c:pt idx="96">
                  <c:v>44789</c:v>
                </c:pt>
                <c:pt idx="97">
                  <c:v>44792</c:v>
                </c:pt>
                <c:pt idx="98">
                  <c:v>44795</c:v>
                </c:pt>
                <c:pt idx="99">
                  <c:v>44799</c:v>
                </c:pt>
                <c:pt idx="100">
                  <c:v>44802</c:v>
                </c:pt>
                <c:pt idx="101">
                  <c:v>44806</c:v>
                </c:pt>
                <c:pt idx="102">
                  <c:v>44809</c:v>
                </c:pt>
                <c:pt idx="103">
                  <c:v>44813</c:v>
                </c:pt>
              </c:numCache>
            </c:numRef>
          </c:cat>
          <c:val>
            <c:numRef>
              <c:f>COMPARISON!$B$2:$B$105</c:f>
              <c:numCache>
                <c:formatCode>0.00</c:formatCode>
                <c:ptCount val="104"/>
                <c:pt idx="0">
                  <c:v>3.1108230719377907</c:v>
                </c:pt>
                <c:pt idx="2">
                  <c:v>4.1044189337946255</c:v>
                </c:pt>
                <c:pt idx="4">
                  <c:v>3.0453045304530555</c:v>
                </c:pt>
                <c:pt idx="6">
                  <c:v>12.051181616399003</c:v>
                </c:pt>
                <c:pt idx="8">
                  <c:v>21.593649517684895</c:v>
                </c:pt>
                <c:pt idx="10">
                  <c:v>-3.2796903646363869</c:v>
                </c:pt>
                <c:pt idx="12">
                  <c:v>-2.1087450899317735</c:v>
                </c:pt>
                <c:pt idx="14">
                  <c:v>0.66367163569532373</c:v>
                </c:pt>
                <c:pt idx="16">
                  <c:v>2.5934326003352792</c:v>
                </c:pt>
                <c:pt idx="18">
                  <c:v>0.67686874632136329</c:v>
                </c:pt>
                <c:pt idx="20">
                  <c:v>-11.310299869621906</c:v>
                </c:pt>
                <c:pt idx="22">
                  <c:v>4.8114976046656999</c:v>
                </c:pt>
                <c:pt idx="24">
                  <c:v>2.9022145818586238</c:v>
                </c:pt>
                <c:pt idx="26">
                  <c:v>-6.2207571246278182</c:v>
                </c:pt>
                <c:pt idx="28">
                  <c:v>1.6467065868263568</c:v>
                </c:pt>
                <c:pt idx="30">
                  <c:v>3.4618573797678258</c:v>
                </c:pt>
                <c:pt idx="32">
                  <c:v>-0.59111292295148332</c:v>
                </c:pt>
                <c:pt idx="34">
                  <c:v>3.2947636791527666</c:v>
                </c:pt>
                <c:pt idx="36">
                  <c:v>-2.5804523263923342</c:v>
                </c:pt>
                <c:pt idx="38">
                  <c:v>-0.4826060727930781</c:v>
                </c:pt>
                <c:pt idx="40">
                  <c:v>-0.87894526568117803</c:v>
                </c:pt>
                <c:pt idx="42">
                  <c:v>-0.81186729477798025</c:v>
                </c:pt>
                <c:pt idx="44">
                  <c:v>1.2470850653959196</c:v>
                </c:pt>
                <c:pt idx="46">
                  <c:v>-6.6122892876563295</c:v>
                </c:pt>
                <c:pt idx="48">
                  <c:v>-6.6506890353505099</c:v>
                </c:pt>
                <c:pt idx="50">
                  <c:v>3.9220375463350421</c:v>
                </c:pt>
                <c:pt idx="52">
                  <c:v>3.4693407100046127</c:v>
                </c:pt>
                <c:pt idx="54">
                  <c:v>-0.78685489470029546</c:v>
                </c:pt>
                <c:pt idx="56">
                  <c:v>2.074124447466843</c:v>
                </c:pt>
                <c:pt idx="58">
                  <c:v>1.6922906758102054</c:v>
                </c:pt>
                <c:pt idx="60">
                  <c:v>-6.0201832734021545</c:v>
                </c:pt>
                <c:pt idx="62">
                  <c:v>2.016634385325287</c:v>
                </c:pt>
                <c:pt idx="64">
                  <c:v>1.1083180987202976</c:v>
                </c:pt>
                <c:pt idx="66">
                  <c:v>-7.1961816179170173</c:v>
                </c:pt>
                <c:pt idx="68">
                  <c:v>-0.70492208755873498</c:v>
                </c:pt>
                <c:pt idx="70">
                  <c:v>1.4593301435406754</c:v>
                </c:pt>
                <c:pt idx="72">
                  <c:v>1.8505586592178875</c:v>
                </c:pt>
                <c:pt idx="74">
                  <c:v>-1.1808288955776853</c:v>
                </c:pt>
                <c:pt idx="76">
                  <c:v>3.5042635206175475E-2</c:v>
                </c:pt>
                <c:pt idx="78">
                  <c:v>-6.6718087157732322</c:v>
                </c:pt>
                <c:pt idx="80">
                  <c:v>4.5809919374541899</c:v>
                </c:pt>
                <c:pt idx="82">
                  <c:v>-1.1751877877392836</c:v>
                </c:pt>
                <c:pt idx="84">
                  <c:v>6.7942475370852673</c:v>
                </c:pt>
                <c:pt idx="86">
                  <c:v>0.48841435711039921</c:v>
                </c:pt>
                <c:pt idx="88">
                  <c:v>2.407122444493293</c:v>
                </c:pt>
                <c:pt idx="90">
                  <c:v>-1.4234875444839807</c:v>
                </c:pt>
                <c:pt idx="92">
                  <c:v>2.8586781300376165</c:v>
                </c:pt>
                <c:pt idx="94">
                  <c:v>2.4185949115275913</c:v>
                </c:pt>
                <c:pt idx="96">
                  <c:v>-1.8259023354564803</c:v>
                </c:pt>
                <c:pt idx="98">
                  <c:v>-0.74185571443930509</c:v>
                </c:pt>
                <c:pt idx="100">
                  <c:v>2.3280996210070382</c:v>
                </c:pt>
                <c:pt idx="102">
                  <c:v>-3.1060775958735194</c:v>
                </c:pt>
              </c:numCache>
            </c:numRef>
          </c:val>
          <c:smooth val="0"/>
          <c:extLst xmlns:c16r2="http://schemas.microsoft.com/office/drawing/2015/06/chart">
            <c:ext xmlns:c16="http://schemas.microsoft.com/office/drawing/2014/chart" uri="{C3380CC4-5D6E-409C-BE32-E72D297353CC}">
              <c16:uniqueId val="{00000000-9BD8-4DA7-A889-3335A20F376C}"/>
            </c:ext>
          </c:extLst>
        </c:ser>
        <c:ser>
          <c:idx val="1"/>
          <c:order val="1"/>
          <c:tx>
            <c:strRef>
              <c:f>COMPARISON!$C$1</c:f>
              <c:strCache>
                <c:ptCount val="1"/>
                <c:pt idx="0">
                  <c:v>WEEKLY RETURN - MS</c:v>
                </c:pt>
              </c:strCache>
            </c:strRef>
          </c:tx>
          <c:marker>
            <c:symbol val="none"/>
          </c:marker>
          <c:cat>
            <c:numRef>
              <c:f>COMPARISON!$A$2:$A$105</c:f>
              <c:numCache>
                <c:formatCode>d\-mmm\-yy</c:formatCode>
                <c:ptCount val="104"/>
                <c:pt idx="0">
                  <c:v>44452</c:v>
                </c:pt>
                <c:pt idx="1">
                  <c:v>44456</c:v>
                </c:pt>
                <c:pt idx="2">
                  <c:v>44459</c:v>
                </c:pt>
                <c:pt idx="3">
                  <c:v>44463</c:v>
                </c:pt>
                <c:pt idx="4">
                  <c:v>44466</c:v>
                </c:pt>
                <c:pt idx="5">
                  <c:v>44470</c:v>
                </c:pt>
                <c:pt idx="6">
                  <c:v>44473</c:v>
                </c:pt>
                <c:pt idx="7">
                  <c:v>44477</c:v>
                </c:pt>
                <c:pt idx="8">
                  <c:v>44480</c:v>
                </c:pt>
                <c:pt idx="9">
                  <c:v>44483</c:v>
                </c:pt>
                <c:pt idx="10">
                  <c:v>44487</c:v>
                </c:pt>
                <c:pt idx="11">
                  <c:v>44491</c:v>
                </c:pt>
                <c:pt idx="12">
                  <c:v>44494</c:v>
                </c:pt>
                <c:pt idx="13">
                  <c:v>44498</c:v>
                </c:pt>
                <c:pt idx="14">
                  <c:v>44501</c:v>
                </c:pt>
                <c:pt idx="15">
                  <c:v>44504</c:v>
                </c:pt>
                <c:pt idx="16">
                  <c:v>44508</c:v>
                </c:pt>
                <c:pt idx="17">
                  <c:v>44512</c:v>
                </c:pt>
                <c:pt idx="18">
                  <c:v>44515</c:v>
                </c:pt>
                <c:pt idx="19">
                  <c:v>44518</c:v>
                </c:pt>
                <c:pt idx="20">
                  <c:v>44522</c:v>
                </c:pt>
                <c:pt idx="21">
                  <c:v>44526</c:v>
                </c:pt>
                <c:pt idx="22">
                  <c:v>44529</c:v>
                </c:pt>
                <c:pt idx="23">
                  <c:v>44533</c:v>
                </c:pt>
                <c:pt idx="24">
                  <c:v>44536</c:v>
                </c:pt>
                <c:pt idx="25">
                  <c:v>44540</c:v>
                </c:pt>
                <c:pt idx="26">
                  <c:v>44543</c:v>
                </c:pt>
                <c:pt idx="27">
                  <c:v>44547</c:v>
                </c:pt>
                <c:pt idx="28">
                  <c:v>44550</c:v>
                </c:pt>
                <c:pt idx="29">
                  <c:v>44554</c:v>
                </c:pt>
                <c:pt idx="30">
                  <c:v>44557</c:v>
                </c:pt>
                <c:pt idx="31">
                  <c:v>44561</c:v>
                </c:pt>
                <c:pt idx="32">
                  <c:v>44564</c:v>
                </c:pt>
                <c:pt idx="33">
                  <c:v>44568</c:v>
                </c:pt>
                <c:pt idx="34">
                  <c:v>44571</c:v>
                </c:pt>
                <c:pt idx="35">
                  <c:v>44575</c:v>
                </c:pt>
                <c:pt idx="36">
                  <c:v>44578</c:v>
                </c:pt>
                <c:pt idx="37">
                  <c:v>44582</c:v>
                </c:pt>
                <c:pt idx="38">
                  <c:v>44585</c:v>
                </c:pt>
                <c:pt idx="39">
                  <c:v>44589</c:v>
                </c:pt>
                <c:pt idx="40">
                  <c:v>44592</c:v>
                </c:pt>
                <c:pt idx="41">
                  <c:v>44596</c:v>
                </c:pt>
                <c:pt idx="42">
                  <c:v>44599</c:v>
                </c:pt>
                <c:pt idx="43">
                  <c:v>44603</c:v>
                </c:pt>
                <c:pt idx="44">
                  <c:v>44606</c:v>
                </c:pt>
                <c:pt idx="45">
                  <c:v>44610</c:v>
                </c:pt>
                <c:pt idx="46">
                  <c:v>44613</c:v>
                </c:pt>
                <c:pt idx="47">
                  <c:v>44617</c:v>
                </c:pt>
                <c:pt idx="48">
                  <c:v>44620</c:v>
                </c:pt>
                <c:pt idx="49">
                  <c:v>44624</c:v>
                </c:pt>
                <c:pt idx="50">
                  <c:v>44627</c:v>
                </c:pt>
                <c:pt idx="51">
                  <c:v>44631</c:v>
                </c:pt>
                <c:pt idx="52">
                  <c:v>44634</c:v>
                </c:pt>
                <c:pt idx="53">
                  <c:v>44637</c:v>
                </c:pt>
                <c:pt idx="54">
                  <c:v>44641</c:v>
                </c:pt>
                <c:pt idx="55">
                  <c:v>44645</c:v>
                </c:pt>
                <c:pt idx="56">
                  <c:v>44648</c:v>
                </c:pt>
                <c:pt idx="57">
                  <c:v>44652</c:v>
                </c:pt>
                <c:pt idx="58">
                  <c:v>44655</c:v>
                </c:pt>
                <c:pt idx="59">
                  <c:v>44659</c:v>
                </c:pt>
                <c:pt idx="60">
                  <c:v>44662</c:v>
                </c:pt>
                <c:pt idx="61">
                  <c:v>44664</c:v>
                </c:pt>
                <c:pt idx="62">
                  <c:v>44669</c:v>
                </c:pt>
                <c:pt idx="63">
                  <c:v>44673</c:v>
                </c:pt>
                <c:pt idx="64">
                  <c:v>44676</c:v>
                </c:pt>
                <c:pt idx="65">
                  <c:v>44680</c:v>
                </c:pt>
                <c:pt idx="66">
                  <c:v>44683</c:v>
                </c:pt>
                <c:pt idx="67">
                  <c:v>44687</c:v>
                </c:pt>
                <c:pt idx="68">
                  <c:v>44690</c:v>
                </c:pt>
                <c:pt idx="69">
                  <c:v>44694</c:v>
                </c:pt>
                <c:pt idx="70">
                  <c:v>44697</c:v>
                </c:pt>
                <c:pt idx="71">
                  <c:v>44701</c:v>
                </c:pt>
                <c:pt idx="72">
                  <c:v>44704</c:v>
                </c:pt>
                <c:pt idx="73">
                  <c:v>44708</c:v>
                </c:pt>
                <c:pt idx="74">
                  <c:v>44711</c:v>
                </c:pt>
                <c:pt idx="75">
                  <c:v>44715</c:v>
                </c:pt>
                <c:pt idx="76">
                  <c:v>44718</c:v>
                </c:pt>
                <c:pt idx="77">
                  <c:v>44722</c:v>
                </c:pt>
                <c:pt idx="78">
                  <c:v>44725</c:v>
                </c:pt>
                <c:pt idx="79">
                  <c:v>44729</c:v>
                </c:pt>
                <c:pt idx="80">
                  <c:v>44732</c:v>
                </c:pt>
                <c:pt idx="81">
                  <c:v>44736</c:v>
                </c:pt>
                <c:pt idx="82">
                  <c:v>44739</c:v>
                </c:pt>
                <c:pt idx="83">
                  <c:v>44743</c:v>
                </c:pt>
                <c:pt idx="84">
                  <c:v>44746</c:v>
                </c:pt>
                <c:pt idx="85">
                  <c:v>44750</c:v>
                </c:pt>
                <c:pt idx="86">
                  <c:v>44753</c:v>
                </c:pt>
                <c:pt idx="87">
                  <c:v>44757</c:v>
                </c:pt>
                <c:pt idx="88">
                  <c:v>44760</c:v>
                </c:pt>
                <c:pt idx="89">
                  <c:v>44764</c:v>
                </c:pt>
                <c:pt idx="90">
                  <c:v>44767</c:v>
                </c:pt>
                <c:pt idx="91">
                  <c:v>44771</c:v>
                </c:pt>
                <c:pt idx="92">
                  <c:v>44774</c:v>
                </c:pt>
                <c:pt idx="93">
                  <c:v>44778</c:v>
                </c:pt>
                <c:pt idx="94">
                  <c:v>44781</c:v>
                </c:pt>
                <c:pt idx="95">
                  <c:v>44785</c:v>
                </c:pt>
                <c:pt idx="96">
                  <c:v>44789</c:v>
                </c:pt>
                <c:pt idx="97">
                  <c:v>44792</c:v>
                </c:pt>
                <c:pt idx="98">
                  <c:v>44795</c:v>
                </c:pt>
                <c:pt idx="99">
                  <c:v>44799</c:v>
                </c:pt>
                <c:pt idx="100">
                  <c:v>44802</c:v>
                </c:pt>
                <c:pt idx="101">
                  <c:v>44806</c:v>
                </c:pt>
                <c:pt idx="102">
                  <c:v>44809</c:v>
                </c:pt>
                <c:pt idx="103">
                  <c:v>44813</c:v>
                </c:pt>
              </c:numCache>
            </c:numRef>
          </c:cat>
          <c:val>
            <c:numRef>
              <c:f>COMPARISON!$C$2:$C$105</c:f>
              <c:numCache>
                <c:formatCode>0.00</c:formatCode>
                <c:ptCount val="104"/>
                <c:pt idx="0">
                  <c:v>2.5511622436541685</c:v>
                </c:pt>
                <c:pt idx="2">
                  <c:v>-0.39771297062101668</c:v>
                </c:pt>
                <c:pt idx="4">
                  <c:v>2.6290437429317421</c:v>
                </c:pt>
                <c:pt idx="6">
                  <c:v>3.3647375504710633</c:v>
                </c:pt>
                <c:pt idx="8">
                  <c:v>1.0230895436780512</c:v>
                </c:pt>
                <c:pt idx="10">
                  <c:v>5.2639393162272896E-2</c:v>
                </c:pt>
                <c:pt idx="12">
                  <c:v>1.7026622474072444</c:v>
                </c:pt>
                <c:pt idx="14">
                  <c:v>4.4711774272659168</c:v>
                </c:pt>
                <c:pt idx="16">
                  <c:v>-3.7447275012199368</c:v>
                </c:pt>
                <c:pt idx="18">
                  <c:v>8.1943785688326525</c:v>
                </c:pt>
                <c:pt idx="20">
                  <c:v>-13.771703507426261</c:v>
                </c:pt>
                <c:pt idx="22">
                  <c:v>0.59233981161651639</c:v>
                </c:pt>
                <c:pt idx="24">
                  <c:v>3.1330590588029281</c:v>
                </c:pt>
                <c:pt idx="26">
                  <c:v>-2.5820245045637642</c:v>
                </c:pt>
                <c:pt idx="28">
                  <c:v>1.6003607986770765</c:v>
                </c:pt>
                <c:pt idx="30">
                  <c:v>2.0110550801526901</c:v>
                </c:pt>
                <c:pt idx="32">
                  <c:v>6.1472299519352385</c:v>
                </c:pt>
                <c:pt idx="34">
                  <c:v>1.6600282031617206</c:v>
                </c:pt>
                <c:pt idx="36">
                  <c:v>0.79124743577220114</c:v>
                </c:pt>
                <c:pt idx="38">
                  <c:v>4.2328630152205395</c:v>
                </c:pt>
                <c:pt idx="40">
                  <c:v>-0.87070422370491651</c:v>
                </c:pt>
                <c:pt idx="42">
                  <c:v>2.199229725940377</c:v>
                </c:pt>
                <c:pt idx="44">
                  <c:v>0.80638573479128917</c:v>
                </c:pt>
                <c:pt idx="46">
                  <c:v>-2.2492550352437011</c:v>
                </c:pt>
                <c:pt idx="48">
                  <c:v>-14.525409462834432</c:v>
                </c:pt>
                <c:pt idx="50">
                  <c:v>1.5564832348945121</c:v>
                </c:pt>
                <c:pt idx="52">
                  <c:v>8.3582477577018075</c:v>
                </c:pt>
                <c:pt idx="54">
                  <c:v>-5.7791502875752681</c:v>
                </c:pt>
                <c:pt idx="56">
                  <c:v>3.5720547269173597</c:v>
                </c:pt>
                <c:pt idx="58">
                  <c:v>-1.2179228494499195</c:v>
                </c:pt>
                <c:pt idx="60">
                  <c:v>-1.945913381083076</c:v>
                </c:pt>
                <c:pt idx="62">
                  <c:v>6.7050414320956415</c:v>
                </c:pt>
                <c:pt idx="64">
                  <c:v>-1.1946409598590249</c:v>
                </c:pt>
                <c:pt idx="66">
                  <c:v>-5.2993096816292882</c:v>
                </c:pt>
                <c:pt idx="68">
                  <c:v>-1.401727694506441</c:v>
                </c:pt>
                <c:pt idx="70">
                  <c:v>5.6626156644610282</c:v>
                </c:pt>
                <c:pt idx="72">
                  <c:v>1.7984501979742975</c:v>
                </c:pt>
                <c:pt idx="74">
                  <c:v>-3.5710345812162108</c:v>
                </c:pt>
                <c:pt idx="76">
                  <c:v>3.0888079545311382</c:v>
                </c:pt>
                <c:pt idx="78">
                  <c:v>-2.1045375025201145</c:v>
                </c:pt>
                <c:pt idx="80">
                  <c:v>7.9323703845418079</c:v>
                </c:pt>
                <c:pt idx="82">
                  <c:v>-0.49270463904029271</c:v>
                </c:pt>
                <c:pt idx="84">
                  <c:v>0.86538972032633932</c:v>
                </c:pt>
                <c:pt idx="86">
                  <c:v>3.7177960936654335</c:v>
                </c:pt>
                <c:pt idx="88">
                  <c:v>0.32782429976390681</c:v>
                </c:pt>
                <c:pt idx="90">
                  <c:v>-0.62631431974515139</c:v>
                </c:pt>
                <c:pt idx="92">
                  <c:v>-9.9533999909506302E-2</c:v>
                </c:pt>
                <c:pt idx="94">
                  <c:v>-1.632334007724848</c:v>
                </c:pt>
                <c:pt idx="96">
                  <c:v>0.4761389460015274</c:v>
                </c:pt>
                <c:pt idx="98">
                  <c:v>-0.34859986698162548</c:v>
                </c:pt>
                <c:pt idx="100">
                  <c:v>3.5539710300910352</c:v>
                </c:pt>
                <c:pt idx="102">
                  <c:v>0.51419628884417623</c:v>
                </c:pt>
              </c:numCache>
            </c:numRef>
          </c:val>
          <c:smooth val="0"/>
          <c:extLst xmlns:c16r2="http://schemas.microsoft.com/office/drawing/2015/06/chart">
            <c:ext xmlns:c16="http://schemas.microsoft.com/office/drawing/2014/chart" uri="{C3380CC4-5D6E-409C-BE32-E72D297353CC}">
              <c16:uniqueId val="{00000001-9BD8-4DA7-A889-3335A20F376C}"/>
            </c:ext>
          </c:extLst>
        </c:ser>
        <c:ser>
          <c:idx val="2"/>
          <c:order val="2"/>
          <c:tx>
            <c:strRef>
              <c:f>COMPARISON!$D$1</c:f>
              <c:strCache>
                <c:ptCount val="1"/>
                <c:pt idx="0">
                  <c:v>weekly return- N50</c:v>
                </c:pt>
              </c:strCache>
            </c:strRef>
          </c:tx>
          <c:marker>
            <c:symbol val="none"/>
          </c:marker>
          <c:cat>
            <c:numRef>
              <c:f>COMPARISON!$A$2:$A$105</c:f>
              <c:numCache>
                <c:formatCode>d\-mmm\-yy</c:formatCode>
                <c:ptCount val="104"/>
                <c:pt idx="0">
                  <c:v>44452</c:v>
                </c:pt>
                <c:pt idx="1">
                  <c:v>44456</c:v>
                </c:pt>
                <c:pt idx="2">
                  <c:v>44459</c:v>
                </c:pt>
                <c:pt idx="3">
                  <c:v>44463</c:v>
                </c:pt>
                <c:pt idx="4">
                  <c:v>44466</c:v>
                </c:pt>
                <c:pt idx="5">
                  <c:v>44470</c:v>
                </c:pt>
                <c:pt idx="6">
                  <c:v>44473</c:v>
                </c:pt>
                <c:pt idx="7">
                  <c:v>44477</c:v>
                </c:pt>
                <c:pt idx="8">
                  <c:v>44480</c:v>
                </c:pt>
                <c:pt idx="9">
                  <c:v>44483</c:v>
                </c:pt>
                <c:pt idx="10">
                  <c:v>44487</c:v>
                </c:pt>
                <c:pt idx="11">
                  <c:v>44491</c:v>
                </c:pt>
                <c:pt idx="12">
                  <c:v>44494</c:v>
                </c:pt>
                <c:pt idx="13">
                  <c:v>44498</c:v>
                </c:pt>
                <c:pt idx="14">
                  <c:v>44501</c:v>
                </c:pt>
                <c:pt idx="15">
                  <c:v>44504</c:v>
                </c:pt>
                <c:pt idx="16">
                  <c:v>44508</c:v>
                </c:pt>
                <c:pt idx="17">
                  <c:v>44512</c:v>
                </c:pt>
                <c:pt idx="18">
                  <c:v>44515</c:v>
                </c:pt>
                <c:pt idx="19">
                  <c:v>44518</c:v>
                </c:pt>
                <c:pt idx="20">
                  <c:v>44522</c:v>
                </c:pt>
                <c:pt idx="21">
                  <c:v>44526</c:v>
                </c:pt>
                <c:pt idx="22">
                  <c:v>44529</c:v>
                </c:pt>
                <c:pt idx="23">
                  <c:v>44533</c:v>
                </c:pt>
                <c:pt idx="24">
                  <c:v>44536</c:v>
                </c:pt>
                <c:pt idx="25">
                  <c:v>44540</c:v>
                </c:pt>
                <c:pt idx="26">
                  <c:v>44543</c:v>
                </c:pt>
                <c:pt idx="27">
                  <c:v>44547</c:v>
                </c:pt>
                <c:pt idx="28">
                  <c:v>44550</c:v>
                </c:pt>
                <c:pt idx="29">
                  <c:v>44554</c:v>
                </c:pt>
                <c:pt idx="30">
                  <c:v>44557</c:v>
                </c:pt>
                <c:pt idx="31">
                  <c:v>44561</c:v>
                </c:pt>
                <c:pt idx="32">
                  <c:v>44564</c:v>
                </c:pt>
                <c:pt idx="33">
                  <c:v>44568</c:v>
                </c:pt>
                <c:pt idx="34">
                  <c:v>44571</c:v>
                </c:pt>
                <c:pt idx="35">
                  <c:v>44575</c:v>
                </c:pt>
                <c:pt idx="36">
                  <c:v>44578</c:v>
                </c:pt>
                <c:pt idx="37">
                  <c:v>44582</c:v>
                </c:pt>
                <c:pt idx="38">
                  <c:v>44585</c:v>
                </c:pt>
                <c:pt idx="39">
                  <c:v>44589</c:v>
                </c:pt>
                <c:pt idx="40">
                  <c:v>44592</c:v>
                </c:pt>
                <c:pt idx="41">
                  <c:v>44596</c:v>
                </c:pt>
                <c:pt idx="42">
                  <c:v>44599</c:v>
                </c:pt>
                <c:pt idx="43">
                  <c:v>44603</c:v>
                </c:pt>
                <c:pt idx="44">
                  <c:v>44606</c:v>
                </c:pt>
                <c:pt idx="45">
                  <c:v>44610</c:v>
                </c:pt>
                <c:pt idx="46">
                  <c:v>44613</c:v>
                </c:pt>
                <c:pt idx="47">
                  <c:v>44617</c:v>
                </c:pt>
                <c:pt idx="48">
                  <c:v>44620</c:v>
                </c:pt>
                <c:pt idx="49">
                  <c:v>44624</c:v>
                </c:pt>
                <c:pt idx="50">
                  <c:v>44627</c:v>
                </c:pt>
                <c:pt idx="51">
                  <c:v>44631</c:v>
                </c:pt>
                <c:pt idx="52">
                  <c:v>44634</c:v>
                </c:pt>
                <c:pt idx="53">
                  <c:v>44637</c:v>
                </c:pt>
                <c:pt idx="54">
                  <c:v>44641</c:v>
                </c:pt>
                <c:pt idx="55">
                  <c:v>44645</c:v>
                </c:pt>
                <c:pt idx="56">
                  <c:v>44648</c:v>
                </c:pt>
                <c:pt idx="57">
                  <c:v>44652</c:v>
                </c:pt>
                <c:pt idx="58">
                  <c:v>44655</c:v>
                </c:pt>
                <c:pt idx="59">
                  <c:v>44659</c:v>
                </c:pt>
                <c:pt idx="60">
                  <c:v>44662</c:v>
                </c:pt>
                <c:pt idx="61">
                  <c:v>44664</c:v>
                </c:pt>
                <c:pt idx="62">
                  <c:v>44669</c:v>
                </c:pt>
                <c:pt idx="63">
                  <c:v>44673</c:v>
                </c:pt>
                <c:pt idx="64">
                  <c:v>44676</c:v>
                </c:pt>
                <c:pt idx="65">
                  <c:v>44680</c:v>
                </c:pt>
                <c:pt idx="66">
                  <c:v>44683</c:v>
                </c:pt>
                <c:pt idx="67">
                  <c:v>44687</c:v>
                </c:pt>
                <c:pt idx="68">
                  <c:v>44690</c:v>
                </c:pt>
                <c:pt idx="69">
                  <c:v>44694</c:v>
                </c:pt>
                <c:pt idx="70">
                  <c:v>44697</c:v>
                </c:pt>
                <c:pt idx="71">
                  <c:v>44701</c:v>
                </c:pt>
                <c:pt idx="72">
                  <c:v>44704</c:v>
                </c:pt>
                <c:pt idx="73">
                  <c:v>44708</c:v>
                </c:pt>
                <c:pt idx="74">
                  <c:v>44711</c:v>
                </c:pt>
                <c:pt idx="75">
                  <c:v>44715</c:v>
                </c:pt>
                <c:pt idx="76">
                  <c:v>44718</c:v>
                </c:pt>
                <c:pt idx="77">
                  <c:v>44722</c:v>
                </c:pt>
                <c:pt idx="78">
                  <c:v>44725</c:v>
                </c:pt>
                <c:pt idx="79">
                  <c:v>44729</c:v>
                </c:pt>
                <c:pt idx="80">
                  <c:v>44732</c:v>
                </c:pt>
                <c:pt idx="81">
                  <c:v>44736</c:v>
                </c:pt>
                <c:pt idx="82">
                  <c:v>44739</c:v>
                </c:pt>
                <c:pt idx="83">
                  <c:v>44743</c:v>
                </c:pt>
                <c:pt idx="84">
                  <c:v>44746</c:v>
                </c:pt>
                <c:pt idx="85">
                  <c:v>44750</c:v>
                </c:pt>
                <c:pt idx="86">
                  <c:v>44753</c:v>
                </c:pt>
                <c:pt idx="87">
                  <c:v>44757</c:v>
                </c:pt>
                <c:pt idx="88">
                  <c:v>44760</c:v>
                </c:pt>
                <c:pt idx="89">
                  <c:v>44764</c:v>
                </c:pt>
                <c:pt idx="90">
                  <c:v>44767</c:v>
                </c:pt>
                <c:pt idx="91">
                  <c:v>44771</c:v>
                </c:pt>
                <c:pt idx="92">
                  <c:v>44774</c:v>
                </c:pt>
                <c:pt idx="93">
                  <c:v>44778</c:v>
                </c:pt>
                <c:pt idx="94">
                  <c:v>44781</c:v>
                </c:pt>
                <c:pt idx="95">
                  <c:v>44785</c:v>
                </c:pt>
                <c:pt idx="96">
                  <c:v>44789</c:v>
                </c:pt>
                <c:pt idx="97">
                  <c:v>44792</c:v>
                </c:pt>
                <c:pt idx="98">
                  <c:v>44795</c:v>
                </c:pt>
                <c:pt idx="99">
                  <c:v>44799</c:v>
                </c:pt>
                <c:pt idx="100">
                  <c:v>44802</c:v>
                </c:pt>
                <c:pt idx="101">
                  <c:v>44806</c:v>
                </c:pt>
                <c:pt idx="102">
                  <c:v>44809</c:v>
                </c:pt>
                <c:pt idx="103">
                  <c:v>44813</c:v>
                </c:pt>
              </c:numCache>
            </c:numRef>
          </c:cat>
          <c:val>
            <c:numRef>
              <c:f>COMPARISON!$D$2:$D$105</c:f>
              <c:numCache>
                <c:formatCode>0.00</c:formatCode>
                <c:ptCount val="104"/>
                <c:pt idx="0">
                  <c:v>1.2601541641669374</c:v>
                </c:pt>
                <c:pt idx="2">
                  <c:v>2.2928662648712956</c:v>
                </c:pt>
                <c:pt idx="4">
                  <c:v>-2.2823913917653753</c:v>
                </c:pt>
                <c:pt idx="6">
                  <c:v>1.5627095533998023</c:v>
                </c:pt>
                <c:pt idx="8">
                  <c:v>2.5683600939005538</c:v>
                </c:pt>
                <c:pt idx="10">
                  <c:v>-2.1264263120414526</c:v>
                </c:pt>
                <c:pt idx="12">
                  <c:v>-3.1567510673875874</c:v>
                </c:pt>
                <c:pt idx="14">
                  <c:v>0.74594793713161855</c:v>
                </c:pt>
                <c:pt idx="16">
                  <c:v>0.34552761320793396</c:v>
                </c:pt>
                <c:pt idx="18">
                  <c:v>-2.1173894442943428</c:v>
                </c:pt>
                <c:pt idx="20">
                  <c:v>-4.5212008375204418</c:v>
                </c:pt>
                <c:pt idx="22">
                  <c:v>0.81934324608792064</c:v>
                </c:pt>
                <c:pt idx="24">
                  <c:v>1.7260283359887618</c:v>
                </c:pt>
                <c:pt idx="26">
                  <c:v>-3.7320726279348952</c:v>
                </c:pt>
                <c:pt idx="28">
                  <c:v>1.0556494890832906</c:v>
                </c:pt>
                <c:pt idx="30">
                  <c:v>2.3988636658301621</c:v>
                </c:pt>
                <c:pt idx="32">
                  <c:v>2.3890258074295265</c:v>
                </c:pt>
                <c:pt idx="34">
                  <c:v>1.8758473357709256</c:v>
                </c:pt>
                <c:pt idx="36">
                  <c:v>-3.51078352627979</c:v>
                </c:pt>
                <c:pt idx="38">
                  <c:v>-2.7669359342063373</c:v>
                </c:pt>
                <c:pt idx="40">
                  <c:v>1.2288554089619383</c:v>
                </c:pt>
                <c:pt idx="42">
                  <c:v>-0.46935927135641825</c:v>
                </c:pt>
                <c:pt idx="44">
                  <c:v>1.1585235264495164</c:v>
                </c:pt>
                <c:pt idx="46">
                  <c:v>-3.2046895260048891</c:v>
                </c:pt>
                <c:pt idx="48">
                  <c:v>-1.45426229659563</c:v>
                </c:pt>
                <c:pt idx="50">
                  <c:v>4.5849631248703426</c:v>
                </c:pt>
                <c:pt idx="52">
                  <c:v>3.7794186978113591</c:v>
                </c:pt>
                <c:pt idx="54">
                  <c:v>-1.0289745234069843</c:v>
                </c:pt>
                <c:pt idx="56">
                  <c:v>2.7650682353873397</c:v>
                </c:pt>
                <c:pt idx="58">
                  <c:v>-0.13916730158819413</c:v>
                </c:pt>
                <c:pt idx="60">
                  <c:v>-1.5178262325006509</c:v>
                </c:pt>
                <c:pt idx="62">
                  <c:v>-6.6969680205218388E-2</c:v>
                </c:pt>
                <c:pt idx="64">
                  <c:v>0.54670209997924291</c:v>
                </c:pt>
                <c:pt idx="66">
                  <c:v>-3.1271231624647768</c:v>
                </c:pt>
                <c:pt idx="68">
                  <c:v>-2.8231261266684267</c:v>
                </c:pt>
                <c:pt idx="70">
                  <c:v>2.5885043479864582</c:v>
                </c:pt>
                <c:pt idx="72">
                  <c:v>0.37609043293206823</c:v>
                </c:pt>
                <c:pt idx="74">
                  <c:v>0.34008067871419245</c:v>
                </c:pt>
                <c:pt idx="76">
                  <c:v>-2.0300213556518503</c:v>
                </c:pt>
                <c:pt idx="78">
                  <c:v>-3.8189426880700905</c:v>
                </c:pt>
                <c:pt idx="80">
                  <c:v>2.3233593961494976</c:v>
                </c:pt>
                <c:pt idx="82">
                  <c:v>-1.1055703860767421</c:v>
                </c:pt>
                <c:pt idx="84">
                  <c:v>3.1447665314476674</c:v>
                </c:pt>
                <c:pt idx="86">
                  <c:v>-0.54177155247612907</c:v>
                </c:pt>
                <c:pt idx="88">
                  <c:v>3.3975399908489878</c:v>
                </c:pt>
                <c:pt idx="90">
                  <c:v>2.8889892617254134</c:v>
                </c:pt>
                <c:pt idx="92">
                  <c:v>0.88690903865497506</c:v>
                </c:pt>
                <c:pt idx="94">
                  <c:v>1.676163892836265</c:v>
                </c:pt>
                <c:pt idx="96">
                  <c:v>-0.21820598081476705</c:v>
                </c:pt>
                <c:pt idx="98">
                  <c:v>-0.7061945793870914</c:v>
                </c:pt>
                <c:pt idx="100">
                  <c:v>2.0000627157636028</c:v>
                </c:pt>
                <c:pt idx="102">
                  <c:v>1.6087835431929383</c:v>
                </c:pt>
              </c:numCache>
            </c:numRef>
          </c:val>
          <c:smooth val="0"/>
          <c:extLst xmlns:c16r2="http://schemas.microsoft.com/office/drawing/2015/06/chart">
            <c:ext xmlns:c16="http://schemas.microsoft.com/office/drawing/2014/chart" uri="{C3380CC4-5D6E-409C-BE32-E72D297353CC}">
              <c16:uniqueId val="{00000002-9BD8-4DA7-A889-3335A20F376C}"/>
            </c:ext>
          </c:extLst>
        </c:ser>
        <c:dLbls>
          <c:showLegendKey val="0"/>
          <c:showVal val="0"/>
          <c:showCatName val="0"/>
          <c:showSerName val="0"/>
          <c:showPercent val="0"/>
          <c:showBubbleSize val="0"/>
        </c:dLbls>
        <c:marker val="1"/>
        <c:smooth val="0"/>
        <c:axId val="220560000"/>
        <c:axId val="220578176"/>
      </c:lineChart>
      <c:dateAx>
        <c:axId val="220560000"/>
        <c:scaling>
          <c:orientation val="minMax"/>
        </c:scaling>
        <c:delete val="0"/>
        <c:axPos val="b"/>
        <c:numFmt formatCode="d\-mmm\-yy" sourceLinked="1"/>
        <c:majorTickMark val="out"/>
        <c:minorTickMark val="none"/>
        <c:tickLblPos val="nextTo"/>
        <c:crossAx val="220578176"/>
        <c:crosses val="autoZero"/>
        <c:auto val="1"/>
        <c:lblOffset val="100"/>
        <c:baseTimeUnit val="days"/>
      </c:dateAx>
      <c:valAx>
        <c:axId val="220578176"/>
        <c:scaling>
          <c:orientation val="minMax"/>
        </c:scaling>
        <c:delete val="0"/>
        <c:axPos val="l"/>
        <c:majorGridlines/>
        <c:numFmt formatCode="0.00" sourceLinked="1"/>
        <c:majorTickMark val="out"/>
        <c:minorTickMark val="none"/>
        <c:tickLblPos val="nextTo"/>
        <c:crossAx val="2205600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'COMPARISON OF RATIOS'!$A$6</c:f>
              <c:strCache>
                <c:ptCount val="1"/>
                <c:pt idx="0">
                  <c:v>MARUTI SUZUKI</c:v>
                </c:pt>
              </c:strCache>
            </c:strRef>
          </c:tx>
          <c:marker>
            <c:symbol val="none"/>
          </c:marker>
          <c:cat>
            <c:multiLvlStrRef>
              <c:f>'COMPARISON OF RATIOS'!$B$4:$F$5</c:f>
              <c:multiLvlStrCache>
                <c:ptCount val="5"/>
                <c:lvl>
                  <c:pt idx="0">
                    <c:v>2018</c:v>
                  </c:pt>
                  <c:pt idx="1">
                    <c:v>2019</c:v>
                  </c:pt>
                  <c:pt idx="2">
                    <c:v>2020</c:v>
                  </c:pt>
                  <c:pt idx="3">
                    <c:v>2021</c:v>
                  </c:pt>
                  <c:pt idx="4">
                    <c:v>2022</c:v>
                  </c:pt>
                </c:lvl>
                <c:lvl>
                  <c:pt idx="0">
                    <c:v>Net profit margin (in %)</c:v>
                  </c:pt>
                </c:lvl>
              </c:multiLvlStrCache>
            </c:multiLvlStrRef>
          </c:cat>
          <c:val>
            <c:numRef>
              <c:f>'COMPARISON OF RATIOS'!$B$6:$F$6</c:f>
              <c:numCache>
                <c:formatCode>General</c:formatCode>
                <c:ptCount val="5"/>
                <c:pt idx="0">
                  <c:v>9.8699999999999992</c:v>
                </c:pt>
                <c:pt idx="1">
                  <c:v>8.8800000000000008</c:v>
                </c:pt>
                <c:pt idx="2">
                  <c:v>7.5</c:v>
                </c:pt>
                <c:pt idx="3">
                  <c:v>6.23</c:v>
                </c:pt>
                <c:pt idx="4">
                  <c:v>4.3899999999999997</c:v>
                </c:pt>
              </c:numCache>
            </c:numRef>
          </c:val>
          <c:smooth val="0"/>
          <c:extLst xmlns:c16r2="http://schemas.microsoft.com/office/drawing/2015/06/chart">
            <c:ext xmlns:c16="http://schemas.microsoft.com/office/drawing/2014/chart" uri="{C3380CC4-5D6E-409C-BE32-E72D297353CC}">
              <c16:uniqueId val="{00000000-3CCC-4DCB-8455-4F6D9956DCFB}"/>
            </c:ext>
          </c:extLst>
        </c:ser>
        <c:ser>
          <c:idx val="1"/>
          <c:order val="1"/>
          <c:tx>
            <c:strRef>
              <c:f>'COMPARISON OF RATIOS'!$A$7</c:f>
              <c:strCache>
                <c:ptCount val="1"/>
                <c:pt idx="0">
                  <c:v>TATA MOTORS</c:v>
                </c:pt>
              </c:strCache>
            </c:strRef>
          </c:tx>
          <c:marker>
            <c:symbol val="none"/>
          </c:marker>
          <c:cat>
            <c:multiLvlStrRef>
              <c:f>'COMPARISON OF RATIOS'!$B$4:$F$5</c:f>
              <c:multiLvlStrCache>
                <c:ptCount val="5"/>
                <c:lvl>
                  <c:pt idx="0">
                    <c:v>2018</c:v>
                  </c:pt>
                  <c:pt idx="1">
                    <c:v>2019</c:v>
                  </c:pt>
                  <c:pt idx="2">
                    <c:v>2020</c:v>
                  </c:pt>
                  <c:pt idx="3">
                    <c:v>2021</c:v>
                  </c:pt>
                  <c:pt idx="4">
                    <c:v>2022</c:v>
                  </c:pt>
                </c:lvl>
                <c:lvl>
                  <c:pt idx="0">
                    <c:v>Net profit margin (in %)</c:v>
                  </c:pt>
                </c:lvl>
              </c:multiLvlStrCache>
            </c:multiLvlStrRef>
          </c:cat>
          <c:val>
            <c:numRef>
              <c:f>'COMPARISON OF RATIOS'!$B$7:$F$7</c:f>
              <c:numCache>
                <c:formatCode>General</c:formatCode>
                <c:ptCount val="5"/>
                <c:pt idx="0">
                  <c:v>3.05</c:v>
                </c:pt>
                <c:pt idx="1">
                  <c:v>-9.5399999999999991</c:v>
                </c:pt>
                <c:pt idx="2">
                  <c:v>-4.62</c:v>
                </c:pt>
                <c:pt idx="3">
                  <c:v>-5.38</c:v>
                </c:pt>
                <c:pt idx="4">
                  <c:v>-4.0999999999999996</c:v>
                </c:pt>
              </c:numCache>
            </c:numRef>
          </c:val>
          <c:smooth val="0"/>
          <c:extLst xmlns:c16r2="http://schemas.microsoft.com/office/drawing/2015/06/chart">
            <c:ext xmlns:c16="http://schemas.microsoft.com/office/drawing/2014/chart" uri="{C3380CC4-5D6E-409C-BE32-E72D297353CC}">
              <c16:uniqueId val="{00000001-3CCC-4DCB-8455-4F6D9956DCFB}"/>
            </c:ext>
          </c:extLst>
        </c:ser>
        <c:dLbls>
          <c:showLegendKey val="0"/>
          <c:showVal val="0"/>
          <c:showCatName val="0"/>
          <c:showSerName val="0"/>
          <c:showPercent val="0"/>
          <c:showBubbleSize val="0"/>
        </c:dLbls>
        <c:marker val="1"/>
        <c:smooth val="0"/>
        <c:axId val="221073792"/>
        <c:axId val="221075328"/>
      </c:lineChart>
      <c:catAx>
        <c:axId val="221073792"/>
        <c:scaling>
          <c:orientation val="minMax"/>
        </c:scaling>
        <c:delete val="0"/>
        <c:axPos val="b"/>
        <c:numFmt formatCode="General" sourceLinked="0"/>
        <c:majorTickMark val="out"/>
        <c:minorTickMark val="none"/>
        <c:tickLblPos val="nextTo"/>
        <c:crossAx val="221075328"/>
        <c:crosses val="autoZero"/>
        <c:auto val="1"/>
        <c:lblAlgn val="ctr"/>
        <c:lblOffset val="100"/>
        <c:noMultiLvlLbl val="0"/>
      </c:catAx>
      <c:valAx>
        <c:axId val="221075328"/>
        <c:scaling>
          <c:orientation val="minMax"/>
        </c:scaling>
        <c:delete val="0"/>
        <c:axPos val="l"/>
        <c:majorGridlines/>
        <c:numFmt formatCode="General" sourceLinked="1"/>
        <c:majorTickMark val="out"/>
        <c:minorTickMark val="none"/>
        <c:tickLblPos val="nextTo"/>
        <c:crossAx val="22107379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694401819734799E-2"/>
          <c:y val="6.4556877198860788E-2"/>
          <c:w val="0.74929685848450778"/>
          <c:h val="0.74358742391243648"/>
        </c:manualLayout>
      </c:layout>
      <c:lineChart>
        <c:grouping val="stacked"/>
        <c:varyColors val="0"/>
        <c:ser>
          <c:idx val="0"/>
          <c:order val="0"/>
          <c:tx>
            <c:strRef>
              <c:f>'COMPARISON OF RATIOS'!$A$16</c:f>
              <c:strCache>
                <c:ptCount val="1"/>
                <c:pt idx="0">
                  <c:v>MARUTI SUZUKI</c:v>
                </c:pt>
              </c:strCache>
            </c:strRef>
          </c:tx>
          <c:marker>
            <c:symbol val="none"/>
          </c:marker>
          <c:cat>
            <c:numRef>
              <c:f>'COMPARISON OF RATIOS'!$B$15:$F$15</c:f>
              <c:numCache>
                <c:formatCode>General</c:formatCode>
                <c:ptCount val="5"/>
                <c:pt idx="0">
                  <c:v>2018</c:v>
                </c:pt>
                <c:pt idx="1">
                  <c:v>2019</c:v>
                </c:pt>
                <c:pt idx="2">
                  <c:v>2020</c:v>
                </c:pt>
                <c:pt idx="3">
                  <c:v>2021</c:v>
                </c:pt>
                <c:pt idx="4">
                  <c:v>2022</c:v>
                </c:pt>
              </c:numCache>
            </c:numRef>
          </c:cat>
          <c:val>
            <c:numRef>
              <c:f>'COMPARISON OF RATIOS'!$B$16:$F$16</c:f>
              <c:numCache>
                <c:formatCode>General</c:formatCode>
                <c:ptCount val="5"/>
                <c:pt idx="0">
                  <c:v>11.65</c:v>
                </c:pt>
                <c:pt idx="1">
                  <c:v>9.27</c:v>
                </c:pt>
                <c:pt idx="2">
                  <c:v>5</c:v>
                </c:pt>
                <c:pt idx="3">
                  <c:v>3.29</c:v>
                </c:pt>
                <c:pt idx="4">
                  <c:v>3.3</c:v>
                </c:pt>
              </c:numCache>
            </c:numRef>
          </c:val>
          <c:smooth val="0"/>
          <c:extLst xmlns:c16r2="http://schemas.microsoft.com/office/drawing/2015/06/chart">
            <c:ext xmlns:c16="http://schemas.microsoft.com/office/drawing/2014/chart" uri="{C3380CC4-5D6E-409C-BE32-E72D297353CC}">
              <c16:uniqueId val="{00000000-B334-4239-8E3A-C0BD7B01C91D}"/>
            </c:ext>
          </c:extLst>
        </c:ser>
        <c:ser>
          <c:idx val="1"/>
          <c:order val="1"/>
          <c:tx>
            <c:strRef>
              <c:f>'COMPARISON OF RATIOS'!$A$17</c:f>
              <c:strCache>
                <c:ptCount val="1"/>
                <c:pt idx="0">
                  <c:v>TATA MOTORS</c:v>
                </c:pt>
              </c:strCache>
            </c:strRef>
          </c:tx>
          <c:marker>
            <c:symbol val="none"/>
          </c:marker>
          <c:cat>
            <c:numRef>
              <c:f>'COMPARISON OF RATIOS'!$B$15:$F$15</c:f>
              <c:numCache>
                <c:formatCode>General</c:formatCode>
                <c:ptCount val="5"/>
                <c:pt idx="0">
                  <c:v>2018</c:v>
                </c:pt>
                <c:pt idx="1">
                  <c:v>2019</c:v>
                </c:pt>
                <c:pt idx="2">
                  <c:v>2020</c:v>
                </c:pt>
                <c:pt idx="3">
                  <c:v>2021</c:v>
                </c:pt>
                <c:pt idx="4">
                  <c:v>2022</c:v>
                </c:pt>
              </c:numCache>
            </c:numRef>
          </c:cat>
          <c:val>
            <c:numRef>
              <c:f>'COMPARISON OF RATIOS'!$B$17:$F$17</c:f>
              <c:numCache>
                <c:formatCode>General</c:formatCode>
                <c:ptCount val="5"/>
                <c:pt idx="0">
                  <c:v>4.4000000000000004</c:v>
                </c:pt>
                <c:pt idx="1">
                  <c:v>0.35</c:v>
                </c:pt>
                <c:pt idx="2">
                  <c:v>-1.31</c:v>
                </c:pt>
                <c:pt idx="3">
                  <c:v>3.49</c:v>
                </c:pt>
                <c:pt idx="4">
                  <c:v>-0.04</c:v>
                </c:pt>
              </c:numCache>
            </c:numRef>
          </c:val>
          <c:smooth val="0"/>
          <c:extLst xmlns:c16r2="http://schemas.microsoft.com/office/drawing/2015/06/chart">
            <c:ext xmlns:c16="http://schemas.microsoft.com/office/drawing/2014/chart" uri="{C3380CC4-5D6E-409C-BE32-E72D297353CC}">
              <c16:uniqueId val="{00000001-B334-4239-8E3A-C0BD7B01C91D}"/>
            </c:ext>
          </c:extLst>
        </c:ser>
        <c:dLbls>
          <c:showLegendKey val="0"/>
          <c:showVal val="0"/>
          <c:showCatName val="0"/>
          <c:showSerName val="0"/>
          <c:showPercent val="0"/>
          <c:showBubbleSize val="0"/>
        </c:dLbls>
        <c:marker val="1"/>
        <c:smooth val="0"/>
        <c:axId val="229967360"/>
        <c:axId val="229968896"/>
      </c:lineChart>
      <c:catAx>
        <c:axId val="229967360"/>
        <c:scaling>
          <c:orientation val="minMax"/>
        </c:scaling>
        <c:delete val="0"/>
        <c:axPos val="b"/>
        <c:numFmt formatCode="General" sourceLinked="1"/>
        <c:majorTickMark val="out"/>
        <c:minorTickMark val="none"/>
        <c:tickLblPos val="nextTo"/>
        <c:crossAx val="229968896"/>
        <c:crosses val="autoZero"/>
        <c:auto val="1"/>
        <c:lblAlgn val="ctr"/>
        <c:lblOffset val="100"/>
        <c:noMultiLvlLbl val="0"/>
      </c:catAx>
      <c:valAx>
        <c:axId val="229968896"/>
        <c:scaling>
          <c:orientation val="minMax"/>
        </c:scaling>
        <c:delete val="0"/>
        <c:axPos val="l"/>
        <c:majorGridlines/>
        <c:numFmt formatCode="General" sourceLinked="1"/>
        <c:majorTickMark val="out"/>
        <c:minorTickMark val="none"/>
        <c:tickLblPos val="nextTo"/>
        <c:crossAx val="22996736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'COMPARISON OF RATIOS'!$A$26</c:f>
              <c:strCache>
                <c:ptCount val="1"/>
                <c:pt idx="0">
                  <c:v>MARUTI SUZUKI</c:v>
                </c:pt>
              </c:strCache>
            </c:strRef>
          </c:tx>
          <c:marker>
            <c:symbol val="none"/>
          </c:marker>
          <c:cat>
            <c:numRef>
              <c:f>'COMPARISON OF RATIOS'!$B$25:$F$25</c:f>
              <c:numCache>
                <c:formatCode>General</c:formatCode>
                <c:ptCount val="5"/>
                <c:pt idx="0">
                  <c:v>2018</c:v>
                </c:pt>
                <c:pt idx="1">
                  <c:v>2019</c:v>
                </c:pt>
                <c:pt idx="2">
                  <c:v>2020</c:v>
                </c:pt>
                <c:pt idx="3">
                  <c:v>2021</c:v>
                </c:pt>
                <c:pt idx="4">
                  <c:v>2022</c:v>
                </c:pt>
              </c:numCache>
            </c:numRef>
          </c:cat>
          <c:val>
            <c:numRef>
              <c:f>'COMPARISON OF RATIOS'!$B$26:$F$26</c:f>
              <c:numCache>
                <c:formatCode>General</c:formatCode>
                <c:ptCount val="5"/>
                <c:pt idx="0">
                  <c:v>13</c:v>
                </c:pt>
                <c:pt idx="1">
                  <c:v>11.91</c:v>
                </c:pt>
                <c:pt idx="2">
                  <c:v>9.0299999999999994</c:v>
                </c:pt>
                <c:pt idx="3">
                  <c:v>6.03</c:v>
                </c:pt>
                <c:pt idx="4">
                  <c:v>5.13</c:v>
                </c:pt>
              </c:numCache>
            </c:numRef>
          </c:val>
          <c:smooth val="0"/>
          <c:extLst xmlns:c16r2="http://schemas.microsoft.com/office/drawing/2015/06/chart">
            <c:ext xmlns:c16="http://schemas.microsoft.com/office/drawing/2014/chart" uri="{C3380CC4-5D6E-409C-BE32-E72D297353CC}">
              <c16:uniqueId val="{00000000-6185-4EAA-A92A-59997D15B6D7}"/>
            </c:ext>
          </c:extLst>
        </c:ser>
        <c:ser>
          <c:idx val="1"/>
          <c:order val="1"/>
          <c:tx>
            <c:strRef>
              <c:f>'COMPARISON OF RATIOS'!$A$27</c:f>
              <c:strCache>
                <c:ptCount val="1"/>
                <c:pt idx="0">
                  <c:v>TATA MOTORS</c:v>
                </c:pt>
              </c:strCache>
            </c:strRef>
          </c:tx>
          <c:marker>
            <c:symbol val="none"/>
          </c:marker>
          <c:cat>
            <c:numRef>
              <c:f>'COMPARISON OF RATIOS'!$B$25:$F$25</c:f>
              <c:numCache>
                <c:formatCode>General</c:formatCode>
                <c:ptCount val="5"/>
                <c:pt idx="0">
                  <c:v>2018</c:v>
                </c:pt>
                <c:pt idx="1">
                  <c:v>2019</c:v>
                </c:pt>
                <c:pt idx="2">
                  <c:v>2020</c:v>
                </c:pt>
                <c:pt idx="3">
                  <c:v>2021</c:v>
                </c:pt>
                <c:pt idx="4">
                  <c:v>2022</c:v>
                </c:pt>
              </c:numCache>
            </c:numRef>
          </c:cat>
          <c:val>
            <c:numRef>
              <c:f>'COMPARISON OF RATIOS'!$B$27:$F$27</c:f>
              <c:numCache>
                <c:formatCode>General</c:formatCode>
                <c:ptCount val="5"/>
                <c:pt idx="0">
                  <c:v>2.71</c:v>
                </c:pt>
                <c:pt idx="1">
                  <c:v>-9.3800000000000008</c:v>
                </c:pt>
                <c:pt idx="2">
                  <c:v>-3.74</c:v>
                </c:pt>
                <c:pt idx="3">
                  <c:v>-3.92</c:v>
                </c:pt>
                <c:pt idx="4">
                  <c:v>-3.46</c:v>
                </c:pt>
              </c:numCache>
            </c:numRef>
          </c:val>
          <c:smooth val="0"/>
          <c:extLst xmlns:c16r2="http://schemas.microsoft.com/office/drawing/2015/06/chart">
            <c:ext xmlns:c16="http://schemas.microsoft.com/office/drawing/2014/chart" uri="{C3380CC4-5D6E-409C-BE32-E72D297353CC}">
              <c16:uniqueId val="{00000001-6185-4EAA-A92A-59997D15B6D7}"/>
            </c:ext>
          </c:extLst>
        </c:ser>
        <c:dLbls>
          <c:showLegendKey val="0"/>
          <c:showVal val="0"/>
          <c:showCatName val="0"/>
          <c:showSerName val="0"/>
          <c:showPercent val="0"/>
          <c:showBubbleSize val="0"/>
        </c:dLbls>
        <c:marker val="1"/>
        <c:smooth val="0"/>
        <c:axId val="230003072"/>
        <c:axId val="230004608"/>
      </c:lineChart>
      <c:catAx>
        <c:axId val="230003072"/>
        <c:scaling>
          <c:orientation val="minMax"/>
        </c:scaling>
        <c:delete val="0"/>
        <c:axPos val="b"/>
        <c:numFmt formatCode="General" sourceLinked="1"/>
        <c:majorTickMark val="out"/>
        <c:minorTickMark val="none"/>
        <c:tickLblPos val="nextTo"/>
        <c:crossAx val="230004608"/>
        <c:crosses val="autoZero"/>
        <c:auto val="1"/>
        <c:lblAlgn val="ctr"/>
        <c:lblOffset val="100"/>
        <c:noMultiLvlLbl val="0"/>
      </c:catAx>
      <c:valAx>
        <c:axId val="230004608"/>
        <c:scaling>
          <c:orientation val="minMax"/>
        </c:scaling>
        <c:delete val="0"/>
        <c:axPos val="l"/>
        <c:majorGridlines/>
        <c:numFmt formatCode="General" sourceLinked="1"/>
        <c:majorTickMark val="out"/>
        <c:minorTickMark val="none"/>
        <c:tickLblPos val="nextTo"/>
        <c:crossAx val="23000307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883452852912211E-2"/>
          <c:y val="0.12339095544091469"/>
          <c:w val="0.73661340449598611"/>
          <c:h val="0.829846441608592"/>
        </c:manualLayout>
      </c:layout>
      <c:lineChart>
        <c:grouping val="stacked"/>
        <c:varyColors val="0"/>
        <c:ser>
          <c:idx val="0"/>
          <c:order val="0"/>
          <c:tx>
            <c:strRef>
              <c:f>'COMPARISON OF RATIOS'!$A$37</c:f>
              <c:strCache>
                <c:ptCount val="1"/>
                <c:pt idx="0">
                  <c:v>MARUTI SUZUKI</c:v>
                </c:pt>
              </c:strCache>
            </c:strRef>
          </c:tx>
          <c:marker>
            <c:symbol val="none"/>
          </c:marker>
          <c:cat>
            <c:numRef>
              <c:f>'COMPARISON OF RATIOS'!$B$36:$F$36</c:f>
              <c:numCache>
                <c:formatCode>General</c:formatCode>
                <c:ptCount val="5"/>
                <c:pt idx="0">
                  <c:v>2018</c:v>
                </c:pt>
                <c:pt idx="1">
                  <c:v>2019</c:v>
                </c:pt>
                <c:pt idx="2">
                  <c:v>2020</c:v>
                </c:pt>
                <c:pt idx="3">
                  <c:v>2021</c:v>
                </c:pt>
                <c:pt idx="4">
                  <c:v>2022</c:v>
                </c:pt>
              </c:numCache>
            </c:numRef>
          </c:cat>
          <c:val>
            <c:numRef>
              <c:f>'COMPARISON OF RATIOS'!$B$37:$F$37</c:f>
              <c:numCache>
                <c:formatCode>General</c:formatCode>
                <c:ptCount val="5"/>
                <c:pt idx="0">
                  <c:v>18.489999999999998</c:v>
                </c:pt>
                <c:pt idx="1">
                  <c:v>16.25</c:v>
                </c:pt>
                <c:pt idx="2">
                  <c:v>11.66</c:v>
                </c:pt>
                <c:pt idx="3">
                  <c:v>8.23</c:v>
                </c:pt>
                <c:pt idx="4">
                  <c:v>6.96</c:v>
                </c:pt>
              </c:numCache>
            </c:numRef>
          </c:val>
          <c:smooth val="0"/>
          <c:extLst xmlns:c16r2="http://schemas.microsoft.com/office/drawing/2015/06/chart">
            <c:ext xmlns:c16="http://schemas.microsoft.com/office/drawing/2014/chart" uri="{C3380CC4-5D6E-409C-BE32-E72D297353CC}">
              <c16:uniqueId val="{00000000-1D1D-43B2-8CBE-3FA9F7EC06E9}"/>
            </c:ext>
          </c:extLst>
        </c:ser>
        <c:ser>
          <c:idx val="1"/>
          <c:order val="1"/>
          <c:tx>
            <c:strRef>
              <c:f>'COMPARISON OF RATIOS'!$A$38</c:f>
              <c:strCache>
                <c:ptCount val="1"/>
                <c:pt idx="0">
                  <c:v>TATA MOTORS</c:v>
                </c:pt>
              </c:strCache>
            </c:strRef>
          </c:tx>
          <c:marker>
            <c:symbol val="none"/>
          </c:marker>
          <c:cat>
            <c:numRef>
              <c:f>'COMPARISON OF RATIOS'!$B$36:$F$36</c:f>
              <c:numCache>
                <c:formatCode>General</c:formatCode>
                <c:ptCount val="5"/>
                <c:pt idx="0">
                  <c:v>2018</c:v>
                </c:pt>
                <c:pt idx="1">
                  <c:v>2019</c:v>
                </c:pt>
                <c:pt idx="2">
                  <c:v>2020</c:v>
                </c:pt>
                <c:pt idx="3">
                  <c:v>2021</c:v>
                </c:pt>
                <c:pt idx="4">
                  <c:v>2022</c:v>
                </c:pt>
              </c:numCache>
            </c:numRef>
          </c:cat>
          <c:val>
            <c:numRef>
              <c:f>'COMPARISON OF RATIOS'!$B$38:$F$38</c:f>
              <c:numCache>
                <c:formatCode>General</c:formatCode>
                <c:ptCount val="5"/>
                <c:pt idx="0">
                  <c:v>9.41</c:v>
                </c:pt>
                <c:pt idx="1">
                  <c:v>-47.9</c:v>
                </c:pt>
                <c:pt idx="2">
                  <c:v>-19.13</c:v>
                </c:pt>
                <c:pt idx="3">
                  <c:v>-24.34</c:v>
                </c:pt>
                <c:pt idx="4">
                  <c:v>-25.67</c:v>
                </c:pt>
              </c:numCache>
            </c:numRef>
          </c:val>
          <c:smooth val="0"/>
          <c:extLst xmlns:c16r2="http://schemas.microsoft.com/office/drawing/2015/06/chart">
            <c:ext xmlns:c16="http://schemas.microsoft.com/office/drawing/2014/chart" uri="{C3380CC4-5D6E-409C-BE32-E72D297353CC}">
              <c16:uniqueId val="{00000001-1D1D-43B2-8CBE-3FA9F7EC06E9}"/>
            </c:ext>
          </c:extLst>
        </c:ser>
        <c:dLbls>
          <c:showLegendKey val="0"/>
          <c:showVal val="0"/>
          <c:showCatName val="0"/>
          <c:showSerName val="0"/>
          <c:showPercent val="0"/>
          <c:showBubbleSize val="0"/>
        </c:dLbls>
        <c:marker val="1"/>
        <c:smooth val="0"/>
        <c:axId val="230030336"/>
        <c:axId val="230032128"/>
      </c:lineChart>
      <c:catAx>
        <c:axId val="230030336"/>
        <c:scaling>
          <c:orientation val="minMax"/>
        </c:scaling>
        <c:delete val="0"/>
        <c:axPos val="b"/>
        <c:numFmt formatCode="General" sourceLinked="1"/>
        <c:majorTickMark val="out"/>
        <c:minorTickMark val="none"/>
        <c:tickLblPos val="nextTo"/>
        <c:crossAx val="230032128"/>
        <c:crosses val="autoZero"/>
        <c:auto val="1"/>
        <c:lblAlgn val="ctr"/>
        <c:lblOffset val="100"/>
        <c:noMultiLvlLbl val="0"/>
      </c:catAx>
      <c:valAx>
        <c:axId val="230032128"/>
        <c:scaling>
          <c:orientation val="minMax"/>
        </c:scaling>
        <c:delete val="0"/>
        <c:axPos val="l"/>
        <c:majorGridlines/>
        <c:numFmt formatCode="General" sourceLinked="1"/>
        <c:majorTickMark val="out"/>
        <c:minorTickMark val="none"/>
        <c:tickLblPos val="nextTo"/>
        <c:crossAx val="23003033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4.gif"/></Relationships>
</file>

<file path=xl/drawings/_rels/drawing2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oneCellAnchor>
    <xdr:from>
      <xdr:col>8</xdr:col>
      <xdr:colOff>428625</xdr:colOff>
      <xdr:row>5</xdr:row>
      <xdr:rowOff>152400</xdr:rowOff>
    </xdr:from>
    <xdr:ext cx="1762125" cy="933450"/>
    <xdr:sp macro="" textlink="">
      <xdr:nvSpPr>
        <xdr:cNvPr id="2" name="TextBox 1">
          <a:extLst>
            <a:ext uri="{FF2B5EF4-FFF2-40B4-BE49-F238E27FC236}">
              <a16:creationId xmlns="" xmlns:a16="http://schemas.microsoft.com/office/drawing/2014/main" id="{14A0B4D3-5B22-4167-A1C3-7FD6B9CF2884}"/>
            </a:ext>
          </a:extLst>
        </xdr:cNvPr>
        <xdr:cNvSpPr txBox="1"/>
      </xdr:nvSpPr>
      <xdr:spPr>
        <a:xfrm>
          <a:off x="5610225" y="1314450"/>
          <a:ext cx="1762125"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66674</xdr:colOff>
      <xdr:row>6</xdr:row>
      <xdr:rowOff>9525</xdr:rowOff>
    </xdr:from>
    <xdr:ext cx="3394076" cy="1127125"/>
    <xdr:sp macro="" textlink="">
      <xdr:nvSpPr>
        <xdr:cNvPr id="3" name="TextBox 2">
          <a:extLst>
            <a:ext uri="{FF2B5EF4-FFF2-40B4-BE49-F238E27FC236}">
              <a16:creationId xmlns="" xmlns:a16="http://schemas.microsoft.com/office/drawing/2014/main" id="{DF35E2DA-A03A-49D9-AACE-1D93CE0463D9}"/>
            </a:ext>
          </a:extLst>
        </xdr:cNvPr>
        <xdr:cNvSpPr txBox="1"/>
      </xdr:nvSpPr>
      <xdr:spPr>
        <a:xfrm>
          <a:off x="4073524" y="1304925"/>
          <a:ext cx="3394076" cy="112712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t>Company name</a:t>
          </a:r>
          <a:r>
            <a:rPr lang="en-IN" sz="1200" b="1">
              <a:solidFill>
                <a:schemeClr val="tx1"/>
              </a:solidFill>
            </a:rPr>
            <a:t>: </a:t>
          </a:r>
          <a:r>
            <a:rPr lang="en-IN" sz="1200" b="1">
              <a:solidFill>
                <a:srgbClr val="7030A0"/>
              </a:solidFill>
            </a:rPr>
            <a:t>MARUTI</a:t>
          </a:r>
          <a:r>
            <a:rPr lang="en-IN" sz="1200" b="1" baseline="0">
              <a:solidFill>
                <a:srgbClr val="7030A0"/>
              </a:solidFill>
            </a:rPr>
            <a:t> SUZUKI INDIA LIMITED</a:t>
          </a:r>
          <a:endParaRPr lang="en-IN" sz="1200" b="1">
            <a:solidFill>
              <a:srgbClr val="7030A0"/>
            </a:solidFill>
          </a:endParaRPr>
        </a:p>
        <a:p>
          <a:endParaRPr lang="en-IN" sz="1200"/>
        </a:p>
        <a:p>
          <a:endParaRPr lang="en-IN" sz="1200"/>
        </a:p>
        <a:p>
          <a:r>
            <a:rPr lang="en-IN" sz="1200"/>
            <a:t>Competitor: </a:t>
          </a:r>
          <a:r>
            <a:rPr lang="en-IN" sz="1200" b="1">
              <a:solidFill>
                <a:srgbClr val="7030A0"/>
              </a:solidFill>
            </a:rPr>
            <a:t>TATA</a:t>
          </a:r>
          <a:r>
            <a:rPr lang="en-IN" sz="1200" b="1" baseline="0">
              <a:solidFill>
                <a:srgbClr val="7030A0"/>
              </a:solidFill>
            </a:rPr>
            <a:t> MOTORS</a:t>
          </a:r>
        </a:p>
        <a:p>
          <a:r>
            <a:rPr lang="en-IN" sz="1200" b="1" baseline="0">
              <a:solidFill>
                <a:srgbClr val="7030A0"/>
              </a:solidFill>
            </a:rPr>
            <a:t>                       </a:t>
          </a:r>
          <a:endParaRPr lang="en-IN" sz="1200" b="1"/>
        </a:p>
      </xdr:txBody>
    </xdr:sp>
    <xdr:clientData/>
  </xdr:oneCellAnchor>
  <xdr:oneCellAnchor>
    <xdr:from>
      <xdr:col>3</xdr:col>
      <xdr:colOff>381001</xdr:colOff>
      <xdr:row>13</xdr:row>
      <xdr:rowOff>38099</xdr:rowOff>
    </xdr:from>
    <xdr:ext cx="6399904" cy="5724525"/>
    <xdr:sp macro="" textlink="">
      <xdr:nvSpPr>
        <xdr:cNvPr id="4" name="TextBox 3">
          <a:extLst>
            <a:ext uri="{FF2B5EF4-FFF2-40B4-BE49-F238E27FC236}">
              <a16:creationId xmlns="" xmlns:a16="http://schemas.microsoft.com/office/drawing/2014/main" id="{9D37660C-F21D-48ED-9C72-D407E73689D0}"/>
            </a:ext>
          </a:extLst>
        </xdr:cNvPr>
        <xdr:cNvSpPr txBox="1"/>
      </xdr:nvSpPr>
      <xdr:spPr>
        <a:xfrm>
          <a:off x="2209801" y="2705099"/>
          <a:ext cx="6399904" cy="572452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mn-lt"/>
              <a:ea typeface="+mn-ea"/>
              <a:cs typeface="+mn-cs"/>
            </a:rPr>
            <a:t>              TABLE OF CONTENT                                                                     PHASE-1</a:t>
          </a:r>
          <a:endParaRPr lang="en-IN" sz="1600">
            <a:effectLst/>
          </a:endParaRPr>
        </a:p>
        <a:p>
          <a:r>
            <a:rPr lang="en-US" sz="1600" b="0" i="0">
              <a:solidFill>
                <a:schemeClr val="tx1"/>
              </a:solidFill>
              <a:effectLst/>
              <a:latin typeface="+mn-lt"/>
              <a:ea typeface="+mn-ea"/>
              <a:cs typeface="+mn-cs"/>
            </a:rPr>
            <a:t> </a:t>
          </a:r>
          <a:r>
            <a:rPr lang="en-US" sz="1600">
              <a:solidFill>
                <a:schemeClr val="tx1"/>
              </a:solidFill>
              <a:effectLst/>
              <a:latin typeface="+mn-lt"/>
              <a:ea typeface="+mn-ea"/>
              <a:cs typeface="+mn-cs"/>
            </a:rPr>
            <a:t> </a:t>
          </a:r>
          <a:endParaRPr lang="en-IN" sz="1600">
            <a:effectLst/>
          </a:endParaRPr>
        </a:p>
        <a:p>
          <a:r>
            <a:rPr lang="en-US" sz="1600" b="1">
              <a:solidFill>
                <a:schemeClr val="tx1"/>
              </a:solidFill>
              <a:effectLst/>
              <a:latin typeface="+mn-lt"/>
              <a:ea typeface="+mn-ea"/>
              <a:cs typeface="+mn-cs"/>
            </a:rPr>
            <a:t>SHARE HOLDER &amp; SEGMENT SUMMARY                                               Sheet1</a:t>
          </a:r>
          <a:endParaRPr lang="en-IN" sz="1600">
            <a:effectLst/>
          </a:endParaRPr>
        </a:p>
        <a:p>
          <a:r>
            <a:rPr lang="en-US" sz="1600" b="1">
              <a:solidFill>
                <a:schemeClr val="tx1"/>
              </a:solidFill>
              <a:effectLst/>
              <a:latin typeface="+mn-lt"/>
              <a:ea typeface="+mn-ea"/>
              <a:cs typeface="+mn-cs"/>
            </a:rPr>
            <a:t>GROUP</a:t>
          </a:r>
          <a:r>
            <a:rPr lang="en-US" sz="1600" b="1" baseline="0">
              <a:solidFill>
                <a:schemeClr val="tx1"/>
              </a:solidFill>
              <a:effectLst/>
              <a:latin typeface="+mn-lt"/>
              <a:ea typeface="+mn-ea"/>
              <a:cs typeface="+mn-cs"/>
            </a:rPr>
            <a:t> STRUCTURE                                                                                    Sheet2</a:t>
          </a:r>
          <a:endParaRPr lang="en-IN" sz="1600">
            <a:effectLst/>
          </a:endParaRPr>
        </a:p>
        <a:p>
          <a:r>
            <a:rPr lang="en-US" sz="1600" b="1" baseline="0">
              <a:solidFill>
                <a:schemeClr val="tx1"/>
              </a:solidFill>
              <a:effectLst/>
              <a:latin typeface="+mn-lt"/>
              <a:ea typeface="+mn-ea"/>
              <a:cs typeface="+mn-cs"/>
            </a:rPr>
            <a:t>INVESTMENT MADE  BY COMPANY                                                        Sheet3</a:t>
          </a:r>
          <a:endParaRPr lang="en-IN" sz="1600">
            <a:effectLst/>
          </a:endParaRPr>
        </a:p>
        <a:p>
          <a:r>
            <a:rPr lang="en-US" sz="1600" b="1" baseline="0">
              <a:solidFill>
                <a:schemeClr val="tx1"/>
              </a:solidFill>
              <a:effectLst/>
              <a:latin typeface="+mn-lt"/>
              <a:ea typeface="+mn-ea"/>
              <a:cs typeface="+mn-cs"/>
            </a:rPr>
            <a:t>SOURCE OF FINANCE OF COMPANY                                                       Sheet4</a:t>
          </a:r>
          <a:endParaRPr lang="en-IN" sz="1600">
            <a:effectLst/>
          </a:endParaRPr>
        </a:p>
        <a:p>
          <a:r>
            <a:rPr lang="en-US" sz="1600" b="1" baseline="0">
              <a:solidFill>
                <a:schemeClr val="tx1"/>
              </a:solidFill>
              <a:effectLst/>
              <a:latin typeface="+mn-lt"/>
              <a:ea typeface="+mn-ea"/>
              <a:cs typeface="+mn-cs"/>
            </a:rPr>
            <a:t>COMPARISION OF SHARE PRICE RETURN WITH COMPETITOR         Sheet5,6,7,8,9</a:t>
          </a:r>
          <a:endParaRPr lang="en-IN" sz="1600">
            <a:effectLst/>
          </a:endParaRPr>
        </a:p>
        <a:p>
          <a:r>
            <a:rPr lang="en-US" sz="1600" b="1" baseline="0">
              <a:solidFill>
                <a:schemeClr val="tx1"/>
              </a:solidFill>
              <a:effectLst/>
              <a:latin typeface="+mn-lt"/>
              <a:ea typeface="+mn-ea"/>
              <a:cs typeface="+mn-cs"/>
            </a:rPr>
            <a:t>&amp; INDEX RETURN</a:t>
          </a:r>
          <a:endParaRPr lang="en-IN" sz="1600">
            <a:effectLst/>
          </a:endParaRPr>
        </a:p>
        <a:p>
          <a:r>
            <a:rPr lang="en-US" sz="1600" b="1" baseline="0">
              <a:solidFill>
                <a:schemeClr val="tx1"/>
              </a:solidFill>
              <a:effectLst/>
              <a:latin typeface="+mn-lt"/>
              <a:ea typeface="+mn-ea"/>
              <a:cs typeface="+mn-cs"/>
            </a:rPr>
            <a:t>MAJOR ANNOUNCEMENT OF COMPANY                                              Sheet10</a:t>
          </a:r>
        </a:p>
        <a:p>
          <a:r>
            <a:rPr lang="en-US" sz="1600" b="1" baseline="0">
              <a:solidFill>
                <a:schemeClr val="tx1"/>
              </a:solidFill>
              <a:effectLst/>
              <a:latin typeface="+mn-lt"/>
              <a:ea typeface="+mn-ea"/>
              <a:cs typeface="+mn-cs"/>
            </a:rPr>
            <a:t>                                                                                                                       PHASE 2</a:t>
          </a:r>
        </a:p>
        <a:p>
          <a:r>
            <a:rPr lang="en-US" sz="1600" b="1" baseline="0">
              <a:solidFill>
                <a:schemeClr val="tx1"/>
              </a:solidFill>
              <a:effectLst/>
              <a:latin typeface="+mn-lt"/>
              <a:ea typeface="+mn-ea"/>
              <a:cs typeface="+mn-cs"/>
            </a:rPr>
            <a:t>Profitability ratio of the two companies</a:t>
          </a:r>
        </a:p>
        <a:p>
          <a:r>
            <a:rPr lang="en-US" sz="1600" b="1" baseline="0">
              <a:solidFill>
                <a:schemeClr val="tx1"/>
              </a:solidFill>
              <a:effectLst/>
              <a:latin typeface="+mn-lt"/>
              <a:ea typeface="+mn-ea"/>
              <a:cs typeface="+mn-cs"/>
            </a:rPr>
            <a:t>Comparison of ratio</a:t>
          </a:r>
        </a:p>
        <a:p>
          <a:r>
            <a:rPr lang="en-US" sz="1600" b="1" baseline="0">
              <a:solidFill>
                <a:schemeClr val="tx1"/>
              </a:solidFill>
              <a:effectLst/>
              <a:latin typeface="+mn-lt"/>
              <a:ea typeface="+mn-ea"/>
              <a:cs typeface="+mn-cs"/>
            </a:rPr>
            <a:t>Trend in sales, net profit, asset growth of the two companies</a:t>
          </a:r>
        </a:p>
        <a:p>
          <a:r>
            <a:rPr lang="en-US" sz="1600" b="1" baseline="0">
              <a:solidFill>
                <a:schemeClr val="tx1"/>
              </a:solidFill>
              <a:effectLst/>
              <a:latin typeface="+mn-lt"/>
              <a:ea typeface="+mn-ea"/>
              <a:cs typeface="+mn-cs"/>
            </a:rPr>
            <a:t>                                                                                                                        PHASE 3</a:t>
          </a:r>
        </a:p>
        <a:p>
          <a:r>
            <a:rPr lang="en-US" sz="1600" b="1" baseline="0">
              <a:solidFill>
                <a:schemeClr val="tx1"/>
              </a:solidFill>
              <a:effectLst/>
              <a:latin typeface="+mn-lt"/>
              <a:ea typeface="+mn-ea"/>
              <a:cs typeface="+mn-cs"/>
            </a:rPr>
            <a:t>Cash flow statement of Maruti Suzuki</a:t>
          </a:r>
        </a:p>
        <a:p>
          <a:r>
            <a:rPr lang="en-US" sz="1600" b="1" baseline="0">
              <a:solidFill>
                <a:schemeClr val="tx1"/>
              </a:solidFill>
              <a:effectLst/>
              <a:latin typeface="+mn-lt"/>
              <a:ea typeface="+mn-ea"/>
              <a:cs typeface="+mn-cs"/>
            </a:rPr>
            <a:t>Cash flow analysis</a:t>
          </a:r>
        </a:p>
        <a:p>
          <a:r>
            <a:rPr lang="en-US" sz="1600" b="1" baseline="0">
              <a:solidFill>
                <a:schemeClr val="tx1"/>
              </a:solidFill>
              <a:effectLst/>
              <a:latin typeface="+mn-lt"/>
              <a:ea typeface="+mn-ea"/>
              <a:cs typeface="+mn-cs"/>
            </a:rPr>
            <a:t>                                                                                                                        PHASE 4</a:t>
          </a:r>
        </a:p>
        <a:p>
          <a:r>
            <a:rPr lang="en-US" sz="1600" b="1" baseline="0">
              <a:solidFill>
                <a:schemeClr val="tx1"/>
              </a:solidFill>
              <a:effectLst/>
              <a:latin typeface="+mn-lt"/>
              <a:ea typeface="+mn-ea"/>
              <a:cs typeface="+mn-cs"/>
            </a:rPr>
            <a:t>BOD report</a:t>
          </a:r>
        </a:p>
        <a:p>
          <a:r>
            <a:rPr lang="en-US" sz="1600" b="1" baseline="0">
              <a:solidFill>
                <a:schemeClr val="tx1"/>
              </a:solidFill>
              <a:effectLst/>
              <a:latin typeface="+mn-lt"/>
              <a:ea typeface="+mn-ea"/>
              <a:cs typeface="+mn-cs"/>
            </a:rPr>
            <a:t>                                                                                                                        PHASE 5</a:t>
          </a:r>
        </a:p>
        <a:p>
          <a:r>
            <a:rPr lang="en-US" sz="1600" b="1" baseline="0">
              <a:solidFill>
                <a:schemeClr val="tx1"/>
              </a:solidFill>
              <a:effectLst/>
              <a:latin typeface="+mn-lt"/>
              <a:ea typeface="+mn-ea"/>
              <a:cs typeface="+mn-cs"/>
            </a:rPr>
            <a:t>Interfirm comparison</a:t>
          </a:r>
        </a:p>
        <a:p>
          <a:r>
            <a:rPr lang="en-US" sz="1600" b="1" baseline="0">
              <a:solidFill>
                <a:schemeClr val="tx1"/>
              </a:solidFill>
              <a:effectLst/>
              <a:latin typeface="+mn-lt"/>
              <a:ea typeface="+mn-ea"/>
              <a:cs typeface="+mn-cs"/>
            </a:rPr>
            <a:t>Intrafirm comparison</a:t>
          </a:r>
        </a:p>
        <a:p>
          <a:r>
            <a:rPr lang="en-US" sz="1600" b="1" baseline="0">
              <a:solidFill>
                <a:schemeClr val="tx1"/>
              </a:solidFill>
              <a:effectLst/>
              <a:latin typeface="+mn-lt"/>
              <a:ea typeface="+mn-ea"/>
              <a:cs typeface="+mn-cs"/>
            </a:rPr>
            <a:t>  </a:t>
          </a:r>
          <a:endParaRPr lang="en-IN" sz="1600">
            <a:effectLst/>
          </a:endParaRPr>
        </a:p>
      </xdr:txBody>
    </xdr:sp>
    <xdr:clientData/>
  </xdr:oneCellAnchor>
  <xdr:twoCellAnchor editAs="oneCell">
    <xdr:from>
      <xdr:col>11</xdr:col>
      <xdr:colOff>381001</xdr:colOff>
      <xdr:row>1</xdr:row>
      <xdr:rowOff>85726</xdr:rowOff>
    </xdr:from>
    <xdr:to>
      <xdr:col>18</xdr:col>
      <xdr:colOff>294821</xdr:colOff>
      <xdr:row>5</xdr:row>
      <xdr:rowOff>136525</xdr:rowOff>
    </xdr:to>
    <xdr:pic>
      <xdr:nvPicPr>
        <xdr:cNvPr id="6" name="Picture 5">
          <a:extLst>
            <a:ext uri="{FF2B5EF4-FFF2-40B4-BE49-F238E27FC236}">
              <a16:creationId xmlns="" xmlns:a16="http://schemas.microsoft.com/office/drawing/2014/main" id="{38771768-3920-4D80-A0E6-08D92A677C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35851" y="269876"/>
          <a:ext cx="4181020" cy="977899"/>
        </a:xfrm>
        <a:prstGeom prst="rect">
          <a:avLst/>
        </a:prstGeom>
      </xdr:spPr>
    </xdr:pic>
    <xdr:clientData/>
  </xdr:twoCellAnchor>
  <xdr:twoCellAnchor editAs="oneCell">
    <xdr:from>
      <xdr:col>14</xdr:col>
      <xdr:colOff>85726</xdr:colOff>
      <xdr:row>11</xdr:row>
      <xdr:rowOff>76200</xdr:rowOff>
    </xdr:from>
    <xdr:to>
      <xdr:col>17</xdr:col>
      <xdr:colOff>561975</xdr:colOff>
      <xdr:row>19</xdr:row>
      <xdr:rowOff>9525</xdr:rowOff>
    </xdr:to>
    <xdr:pic>
      <xdr:nvPicPr>
        <xdr:cNvPr id="8" name="Picture 7">
          <a:extLst>
            <a:ext uri="{FF2B5EF4-FFF2-40B4-BE49-F238E27FC236}">
              <a16:creationId xmlns="" xmlns:a16="http://schemas.microsoft.com/office/drawing/2014/main" id="{DF06C554-C0D4-4B24-97DE-D08C8B4135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24926" y="2381250"/>
          <a:ext cx="2305049" cy="1457325"/>
        </a:xfrm>
        <a:prstGeom prst="rect">
          <a:avLst/>
        </a:prstGeom>
      </xdr:spPr>
    </xdr:pic>
    <xdr:clientData/>
  </xdr:twoCellAnchor>
  <xdr:twoCellAnchor editAs="oneCell">
    <xdr:from>
      <xdr:col>0</xdr:col>
      <xdr:colOff>136525</xdr:colOff>
      <xdr:row>5</xdr:row>
      <xdr:rowOff>133351</xdr:rowOff>
    </xdr:from>
    <xdr:to>
      <xdr:col>2</xdr:col>
      <xdr:colOff>584200</xdr:colOff>
      <xdr:row>15</xdr:row>
      <xdr:rowOff>12321</xdr:rowOff>
    </xdr:to>
    <xdr:pic>
      <xdr:nvPicPr>
        <xdr:cNvPr id="10" name="Picture 9">
          <a:extLst>
            <a:ext uri="{FF2B5EF4-FFF2-40B4-BE49-F238E27FC236}">
              <a16:creationId xmlns="" xmlns:a16="http://schemas.microsoft.com/office/drawing/2014/main" id="{933C7120-2C8B-4B93-ADC2-B4C8F774BFB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6525" y="1244601"/>
          <a:ext cx="1666875" cy="1720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1</xdr:row>
      <xdr:rowOff>161925</xdr:rowOff>
    </xdr:from>
    <xdr:to>
      <xdr:col>17</xdr:col>
      <xdr:colOff>428625</xdr:colOff>
      <xdr:row>10</xdr:row>
      <xdr:rowOff>76200</xdr:rowOff>
    </xdr:to>
    <xdr:graphicFrame macro="">
      <xdr:nvGraphicFramePr>
        <xdr:cNvPr id="2" name="Chart 1">
          <a:extLst>
            <a:ext uri="{FF2B5EF4-FFF2-40B4-BE49-F238E27FC236}">
              <a16:creationId xmlns=""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12</xdr:row>
      <xdr:rowOff>171450</xdr:rowOff>
    </xdr:from>
    <xdr:to>
      <xdr:col>18</xdr:col>
      <xdr:colOff>57149</xdr:colOff>
      <xdr:row>22</xdr:row>
      <xdr:rowOff>9525</xdr:rowOff>
    </xdr:to>
    <xdr:graphicFrame macro="">
      <xdr:nvGraphicFramePr>
        <xdr:cNvPr id="3" name="Chart 2">
          <a:extLst>
            <a:ext uri="{FF2B5EF4-FFF2-40B4-BE49-F238E27FC236}">
              <a16:creationId xmlns=""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24</xdr:row>
      <xdr:rowOff>19050</xdr:rowOff>
    </xdr:from>
    <xdr:to>
      <xdr:col>18</xdr:col>
      <xdr:colOff>152399</xdr:colOff>
      <xdr:row>32</xdr:row>
      <xdr:rowOff>295275</xdr:rowOff>
    </xdr:to>
    <xdr:graphicFrame macro="">
      <xdr:nvGraphicFramePr>
        <xdr:cNvPr id="4" name="Chart 3">
          <a:extLst>
            <a:ext uri="{FF2B5EF4-FFF2-40B4-BE49-F238E27FC236}">
              <a16:creationId xmlns=""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600076</xdr:colOff>
      <xdr:row>34</xdr:row>
      <xdr:rowOff>19050</xdr:rowOff>
    </xdr:from>
    <xdr:to>
      <xdr:col>18</xdr:col>
      <xdr:colOff>123826</xdr:colOff>
      <xdr:row>42</xdr:row>
      <xdr:rowOff>104775</xdr:rowOff>
    </xdr:to>
    <xdr:graphicFrame macro="">
      <xdr:nvGraphicFramePr>
        <xdr:cNvPr id="5" name="Chart 4">
          <a:extLst>
            <a:ext uri="{FF2B5EF4-FFF2-40B4-BE49-F238E27FC236}">
              <a16:creationId xmlns=""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28574</xdr:rowOff>
    </xdr:from>
    <xdr:to>
      <xdr:col>18</xdr:col>
      <xdr:colOff>266699</xdr:colOff>
      <xdr:row>54</xdr:row>
      <xdr:rowOff>47624</xdr:rowOff>
    </xdr:to>
    <xdr:graphicFrame macro="">
      <xdr:nvGraphicFramePr>
        <xdr:cNvPr id="6" name="Chart 5">
          <a:extLst>
            <a:ext uri="{FF2B5EF4-FFF2-40B4-BE49-F238E27FC236}">
              <a16:creationId xmlns="" xmlns:a16="http://schemas.microsoft.com/office/drawing/2014/main" id="{00000000-0008-0000-0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600075</xdr:colOff>
      <xdr:row>56</xdr:row>
      <xdr:rowOff>38100</xdr:rowOff>
    </xdr:from>
    <xdr:to>
      <xdr:col>18</xdr:col>
      <xdr:colOff>266699</xdr:colOff>
      <xdr:row>65</xdr:row>
      <xdr:rowOff>47625</xdr:rowOff>
    </xdr:to>
    <xdr:graphicFrame macro="">
      <xdr:nvGraphicFramePr>
        <xdr:cNvPr id="7" name="Chart 6">
          <a:extLst>
            <a:ext uri="{FF2B5EF4-FFF2-40B4-BE49-F238E27FC236}">
              <a16:creationId xmlns=""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600075</xdr:colOff>
      <xdr:row>66</xdr:row>
      <xdr:rowOff>66674</xdr:rowOff>
    </xdr:from>
    <xdr:to>
      <xdr:col>18</xdr:col>
      <xdr:colOff>276225</xdr:colOff>
      <xdr:row>75</xdr:row>
      <xdr:rowOff>76200</xdr:rowOff>
    </xdr:to>
    <xdr:graphicFrame macro="">
      <xdr:nvGraphicFramePr>
        <xdr:cNvPr id="8" name="Chart 7">
          <a:extLst>
            <a:ext uri="{FF2B5EF4-FFF2-40B4-BE49-F238E27FC236}">
              <a16:creationId xmlns=""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9525</xdr:colOff>
      <xdr:row>76</xdr:row>
      <xdr:rowOff>9525</xdr:rowOff>
    </xdr:from>
    <xdr:to>
      <xdr:col>17</xdr:col>
      <xdr:colOff>590549</xdr:colOff>
      <xdr:row>84</xdr:row>
      <xdr:rowOff>180976</xdr:rowOff>
    </xdr:to>
    <xdr:graphicFrame macro="">
      <xdr:nvGraphicFramePr>
        <xdr:cNvPr id="10" name="Chart 9">
          <a:extLst>
            <a:ext uri="{FF2B5EF4-FFF2-40B4-BE49-F238E27FC236}">
              <a16:creationId xmlns="" xmlns:a16="http://schemas.microsoft.com/office/drawing/2014/main" id="{00000000-0008-0000-0C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171450</xdr:colOff>
      <xdr:row>3</xdr:row>
      <xdr:rowOff>180975</xdr:rowOff>
    </xdr:from>
    <xdr:to>
      <xdr:col>11</xdr:col>
      <xdr:colOff>476250</xdr:colOff>
      <xdr:row>14</xdr:row>
      <xdr:rowOff>57150</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16</xdr:row>
      <xdr:rowOff>304800</xdr:rowOff>
    </xdr:from>
    <xdr:to>
      <xdr:col>13</xdr:col>
      <xdr:colOff>361950</xdr:colOff>
      <xdr:row>30</xdr:row>
      <xdr:rowOff>66676</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0</xdr:rowOff>
    </xdr:from>
    <xdr:to>
      <xdr:col>13</xdr:col>
      <xdr:colOff>257175</xdr:colOff>
      <xdr:row>44</xdr:row>
      <xdr:rowOff>38100</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0.39583</cdr:x>
      <cdr:y>0.01951</cdr:y>
    </cdr:from>
    <cdr:to>
      <cdr:x>0.67708</cdr:x>
      <cdr:y>0.13171</cdr:y>
    </cdr:to>
    <cdr:sp macro="" textlink="">
      <cdr:nvSpPr>
        <cdr:cNvPr id="2" name="TextBox 1"/>
        <cdr:cNvSpPr txBox="1"/>
      </cdr:nvSpPr>
      <cdr:spPr>
        <a:xfrm xmlns:a="http://schemas.openxmlformats.org/drawingml/2006/main">
          <a:off x="1809750" y="38101"/>
          <a:ext cx="1285875"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TREND IN SALES</a:t>
          </a:r>
        </a:p>
        <a:p xmlns:a="http://schemas.openxmlformats.org/drawingml/2006/main">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0.37271</cdr:x>
      <cdr:y>0.01832</cdr:y>
    </cdr:from>
    <cdr:to>
      <cdr:x>0.66556</cdr:x>
      <cdr:y>0.09158</cdr:y>
    </cdr:to>
    <cdr:sp macro="" textlink="">
      <cdr:nvSpPr>
        <cdr:cNvPr id="2" name="TextBox 1"/>
        <cdr:cNvSpPr txBox="1"/>
      </cdr:nvSpPr>
      <cdr:spPr>
        <a:xfrm xmlns:a="http://schemas.openxmlformats.org/drawingml/2006/main">
          <a:off x="2133601" y="47627"/>
          <a:ext cx="16764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TREND IN NET PROFIT</a:t>
          </a:r>
        </a:p>
      </cdr:txBody>
    </cdr:sp>
  </cdr:relSizeAnchor>
</c:userShapes>
</file>

<file path=xl/drawings/drawing14.xml><?xml version="1.0" encoding="utf-8"?>
<c:userShapes xmlns:c="http://schemas.openxmlformats.org/drawingml/2006/chart">
  <cdr:relSizeAnchor xmlns:cdr="http://schemas.openxmlformats.org/drawingml/2006/chartDrawing">
    <cdr:from>
      <cdr:x>0.33168</cdr:x>
      <cdr:y>0.01316</cdr:y>
    </cdr:from>
    <cdr:to>
      <cdr:x>0.66169</cdr:x>
      <cdr:y>0.12281</cdr:y>
    </cdr:to>
    <cdr:sp macro="" textlink="">
      <cdr:nvSpPr>
        <cdr:cNvPr id="2" name="TextBox 1"/>
        <cdr:cNvSpPr txBox="1"/>
      </cdr:nvSpPr>
      <cdr:spPr>
        <a:xfrm xmlns:a="http://schemas.openxmlformats.org/drawingml/2006/main">
          <a:off x="1905001" y="28575"/>
          <a:ext cx="189547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TREND IN ASSET GROWTH</a:t>
          </a:r>
        </a:p>
        <a:p xmlns:a="http://schemas.openxmlformats.org/drawingml/2006/main">
          <a:endParaRPr 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4</xdr:col>
      <xdr:colOff>114300</xdr:colOff>
      <xdr:row>4</xdr:row>
      <xdr:rowOff>76200</xdr:rowOff>
    </xdr:from>
    <xdr:to>
      <xdr:col>16</xdr:col>
      <xdr:colOff>228600</xdr:colOff>
      <xdr:row>22</xdr:row>
      <xdr:rowOff>9525</xdr:rowOff>
    </xdr:to>
    <xdr:sp macro="" textlink="">
      <xdr:nvSpPr>
        <xdr:cNvPr id="2" name="Rectangle 1">
          <a:extLst>
            <a:ext uri="{FF2B5EF4-FFF2-40B4-BE49-F238E27FC236}">
              <a16:creationId xmlns="" xmlns:a16="http://schemas.microsoft.com/office/drawing/2014/main" id="{00000000-0008-0000-0E00-000002000000}"/>
            </a:ext>
          </a:extLst>
        </xdr:cNvPr>
        <xdr:cNvSpPr/>
      </xdr:nvSpPr>
      <xdr:spPr>
        <a:xfrm>
          <a:off x="2552700" y="838200"/>
          <a:ext cx="7429500" cy="336232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400049</xdr:colOff>
      <xdr:row>6</xdr:row>
      <xdr:rowOff>180975</xdr:rowOff>
    </xdr:from>
    <xdr:to>
      <xdr:col>15</xdr:col>
      <xdr:colOff>47304</xdr:colOff>
      <xdr:row>19</xdr:row>
      <xdr:rowOff>161925</xdr:rowOff>
    </xdr:to>
    <xdr:pic>
      <xdr:nvPicPr>
        <xdr:cNvPr id="3" name="Picture 2">
          <a:extLst>
            <a:ext uri="{FF2B5EF4-FFF2-40B4-BE49-F238E27FC236}">
              <a16:creationId xmlns=""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3448049" y="1323975"/>
          <a:ext cx="5743255" cy="2457450"/>
        </a:xfrm>
        <a:prstGeom prst="rect">
          <a:avLst/>
        </a:prstGeom>
        <a:solidFill>
          <a:schemeClr val="tx1"/>
        </a:solidFill>
      </xdr:spPr>
    </xdr:pic>
    <xdr:clientData/>
  </xdr:twoCellAnchor>
  <xdr:twoCellAnchor editAs="oneCell">
    <xdr:from>
      <xdr:col>19</xdr:col>
      <xdr:colOff>0</xdr:colOff>
      <xdr:row>7</xdr:row>
      <xdr:rowOff>0</xdr:rowOff>
    </xdr:from>
    <xdr:to>
      <xdr:col>33</xdr:col>
      <xdr:colOff>476250</xdr:colOff>
      <xdr:row>8</xdr:row>
      <xdr:rowOff>180975</xdr:rowOff>
    </xdr:to>
    <xdr:pic>
      <xdr:nvPicPr>
        <xdr:cNvPr id="4" name="Picture 3">
          <a:extLst>
            <a:ext uri="{FF2B5EF4-FFF2-40B4-BE49-F238E27FC236}">
              <a16:creationId xmlns=""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82400" y="1333500"/>
          <a:ext cx="90106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171450</xdr:colOff>
      <xdr:row>5</xdr:row>
      <xdr:rowOff>76200</xdr:rowOff>
    </xdr:from>
    <xdr:to>
      <xdr:col>16</xdr:col>
      <xdr:colOff>381000</xdr:colOff>
      <xdr:row>11</xdr:row>
      <xdr:rowOff>152400</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4933950" y="1476375"/>
          <a:ext cx="691515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ratio is referred to as a solvency</a:t>
          </a:r>
          <a:r>
            <a:rPr lang="en-US" sz="1100" b="0" i="0" baseline="0">
              <a:solidFill>
                <a:schemeClr val="dk1"/>
              </a:solidFill>
              <a:effectLst/>
              <a:latin typeface="+mn-lt"/>
              <a:ea typeface="+mn-ea"/>
              <a:cs typeface="+mn-cs"/>
            </a:rPr>
            <a:t> ratio</a:t>
          </a:r>
          <a:r>
            <a:rPr lang="en-US" sz="1100" b="0" i="0" u="none" strike="noStrike">
              <a:solidFill>
                <a:schemeClr val="dk1"/>
              </a:solidFill>
              <a:effectLst/>
              <a:latin typeface="+mn-lt"/>
              <a:ea typeface="+mn-ea"/>
              <a:cs typeface="+mn-cs"/>
              <a:hlinkClick xmlns:r="http://schemas.openxmlformats.org/officeDocument/2006/relationships" r:id=""/>
            </a:rPr>
            <a:t> </a:t>
          </a:r>
          <a:r>
            <a:rPr lang="en-US" sz="1100" b="0" i="0">
              <a:solidFill>
                <a:schemeClr val="dk1"/>
              </a:solidFill>
              <a:effectLst/>
              <a:latin typeface="+mn-lt"/>
              <a:ea typeface="+mn-ea"/>
              <a:cs typeface="+mn-cs"/>
            </a:rPr>
            <a:t>and it is a long-term ratio. This ratio calculates if a company can pay its obligations on its total debt with a maturity of more than one year. If the ratio is greater than 1.0, then the company is not in danger of default.</a:t>
          </a:r>
        </a:p>
        <a:p>
          <a:endParaRPr lang="en-US" sz="1100"/>
        </a:p>
      </xdr:txBody>
    </xdr:sp>
    <xdr:clientData/>
  </xdr:twoCellAnchor>
  <xdr:twoCellAnchor>
    <xdr:from>
      <xdr:col>5</xdr:col>
      <xdr:colOff>9525</xdr:colOff>
      <xdr:row>18</xdr:row>
      <xdr:rowOff>161925</xdr:rowOff>
    </xdr:from>
    <xdr:to>
      <xdr:col>16</xdr:col>
      <xdr:colOff>590550</xdr:colOff>
      <xdr:row>25</xdr:row>
      <xdr:rowOff>0</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4772025" y="4086225"/>
          <a:ext cx="728662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ratio is a </a:t>
          </a:r>
          <a:r>
            <a:rPr lang="en-US" sz="1100" b="0" i="0" u="none" strike="noStrike">
              <a:solidFill>
                <a:schemeClr val="dk1"/>
              </a:solidFill>
              <a:effectLst/>
              <a:latin typeface="+mn-lt"/>
              <a:ea typeface="+mn-ea"/>
              <a:cs typeface="+mn-cs"/>
            </a:rPr>
            <a:t>profitability</a:t>
          </a:r>
          <a:r>
            <a:rPr lang="en-US" sz="1100" b="0" i="0" u="none" strike="noStrike" baseline="0">
              <a:solidFill>
                <a:schemeClr val="dk1"/>
              </a:solidFill>
              <a:effectLst/>
              <a:latin typeface="+mn-lt"/>
              <a:ea typeface="+mn-ea"/>
              <a:cs typeface="+mn-cs"/>
            </a:rPr>
            <a:t> ratio </a:t>
          </a:r>
          <a:r>
            <a:rPr lang="en-US" sz="1100" b="0" i="0">
              <a:solidFill>
                <a:schemeClr val="dk1"/>
              </a:solidFill>
              <a:effectLst/>
              <a:latin typeface="+mn-lt"/>
              <a:ea typeface="+mn-ea"/>
              <a:cs typeface="+mn-cs"/>
            </a:rPr>
            <a:t>that helps us in measuring a business’s cash from operating activities as a percentage of sale’s revenue over a given period. In simple words, it tells us how well the business can convert sales to cash. The analysis of this ratio is important for companies as it provides insight into a business’s profitability, and also the quality of its earnings.  </a:t>
          </a:r>
        </a:p>
        <a:p>
          <a:endParaRPr lang="en-US" sz="1100"/>
        </a:p>
      </xdr:txBody>
    </xdr:sp>
    <xdr:clientData/>
  </xdr:twoCellAnchor>
  <xdr:twoCellAnchor>
    <xdr:from>
      <xdr:col>5</xdr:col>
      <xdr:colOff>295275</xdr:colOff>
      <xdr:row>28</xdr:row>
      <xdr:rowOff>114300</xdr:rowOff>
    </xdr:from>
    <xdr:to>
      <xdr:col>17</xdr:col>
      <xdr:colOff>0</xdr:colOff>
      <xdr:row>36</xdr:row>
      <xdr:rowOff>85725</xdr:rowOff>
    </xdr:to>
    <xdr:sp macro="" textlink="">
      <xdr:nvSpPr>
        <xdr:cNvPr id="4" name="TextBox 3">
          <a:extLst>
            <a:ext uri="{FF2B5EF4-FFF2-40B4-BE49-F238E27FC236}">
              <a16:creationId xmlns="" xmlns:a16="http://schemas.microsoft.com/office/drawing/2014/main" id="{00000000-0008-0000-1000-000004000000}"/>
            </a:ext>
          </a:extLst>
        </xdr:cNvPr>
        <xdr:cNvSpPr txBox="1"/>
      </xdr:nvSpPr>
      <xdr:spPr>
        <a:xfrm>
          <a:off x="5057775" y="5943600"/>
          <a:ext cx="7019925"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This ratio refers to the ability of the business’s operations in generating cash that can be used for covering debts which are needed to be paid within a year. In simple words, the current liability coverage ratio helps in measuring the business’s liquidity.</a:t>
          </a:r>
        </a:p>
        <a:p>
          <a:pPr fontAlgn="base"/>
          <a:r>
            <a:rPr lang="en-US" sz="1100" b="0" i="0">
              <a:solidFill>
                <a:schemeClr val="dk1"/>
              </a:solidFill>
              <a:effectLst/>
              <a:latin typeface="+mn-lt"/>
              <a:ea typeface="+mn-ea"/>
              <a:cs typeface="+mn-cs"/>
            </a:rPr>
            <a:t>This ratio is also known as the cash current debt coverage ratio, which looks at how the business’s </a:t>
          </a:r>
          <a:r>
            <a:rPr lang="en-US" sz="1100" b="0" i="0" u="none" strike="noStrike">
              <a:solidFill>
                <a:schemeClr val="dk1"/>
              </a:solidFill>
              <a:effectLst/>
              <a:latin typeface="+mn-lt"/>
              <a:ea typeface="+mn-ea"/>
              <a:cs typeface="+mn-cs"/>
            </a:rPr>
            <a:t>dividend</a:t>
          </a:r>
          <a:r>
            <a:rPr lang="en-US" sz="1100" b="0" i="0" u="none" strike="noStrike" baseline="0">
              <a:solidFill>
                <a:schemeClr val="dk1"/>
              </a:solidFill>
              <a:effectLst/>
              <a:latin typeface="+mn-lt"/>
              <a:ea typeface="+mn-ea"/>
              <a:cs typeface="+mn-cs"/>
            </a:rPr>
            <a:t> </a:t>
          </a:r>
          <a:r>
            <a:rPr lang="en-US" sz="1100" b="0" i="0">
              <a:solidFill>
                <a:schemeClr val="dk1"/>
              </a:solidFill>
              <a:effectLst/>
              <a:latin typeface="+mn-lt"/>
              <a:ea typeface="+mn-ea"/>
              <a:cs typeface="+mn-cs"/>
            </a:rPr>
            <a:t>policy affects the cash available to meet its current debt obligations.</a:t>
          </a:r>
        </a:p>
        <a:p>
          <a:endParaRPr lang="en-US" sz="1100"/>
        </a:p>
      </xdr:txBody>
    </xdr:sp>
    <xdr:clientData/>
  </xdr:twoCellAnchor>
  <xdr:twoCellAnchor>
    <xdr:from>
      <xdr:col>5</xdr:col>
      <xdr:colOff>66675</xdr:colOff>
      <xdr:row>41</xdr:row>
      <xdr:rowOff>114300</xdr:rowOff>
    </xdr:from>
    <xdr:to>
      <xdr:col>16</xdr:col>
      <xdr:colOff>571500</xdr:colOff>
      <xdr:row>47</xdr:row>
      <xdr:rowOff>180975</xdr:rowOff>
    </xdr:to>
    <xdr:sp macro="" textlink="">
      <xdr:nvSpPr>
        <xdr:cNvPr id="5" name="TextBox 4">
          <a:extLst>
            <a:ext uri="{FF2B5EF4-FFF2-40B4-BE49-F238E27FC236}">
              <a16:creationId xmlns="" xmlns:a16="http://schemas.microsoft.com/office/drawing/2014/main" id="{00000000-0008-0000-1000-000005000000}"/>
            </a:ext>
          </a:extLst>
        </xdr:cNvPr>
        <xdr:cNvSpPr txBox="1"/>
      </xdr:nvSpPr>
      <xdr:spPr>
        <a:xfrm>
          <a:off x="4829175" y="8515350"/>
          <a:ext cx="7210425"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ratio is a profitability ratio which compares the price of a company to its underlying cash flow. It is a valuation parameter that shows the company’s based on the cash flow generated by it. In simple words, it shows the dollar value that an investor is willing to pay for the cash flow that is generated by the firm. Investors use this ratio foranalysing</a:t>
          </a:r>
          <a:r>
            <a:rPr lang="en-US" sz="1100" b="0" i="0" baseline="0">
              <a:solidFill>
                <a:schemeClr val="dk1"/>
              </a:solidFill>
              <a:effectLst/>
              <a:latin typeface="+mn-lt"/>
              <a:ea typeface="+mn-ea"/>
              <a:cs typeface="+mn-cs"/>
            </a:rPr>
            <a:t> a company's valuation </a:t>
          </a:r>
          <a:r>
            <a:rPr lang="en-US" sz="1100" b="0" i="0">
              <a:solidFill>
                <a:schemeClr val="dk1"/>
              </a:solidFill>
              <a:effectLst/>
              <a:latin typeface="+mn-lt"/>
              <a:ea typeface="+mn-ea"/>
              <a:cs typeface="+mn-cs"/>
            </a:rPr>
            <a:t> with one of the most important considerations – cash.</a:t>
          </a:r>
          <a:endParaRPr lang="en-US" sz="1100"/>
        </a:p>
      </xdr:txBody>
    </xdr:sp>
    <xdr:clientData/>
  </xdr:twoCellAnchor>
  <xdr:twoCellAnchor>
    <xdr:from>
      <xdr:col>5</xdr:col>
      <xdr:colOff>171450</xdr:colOff>
      <xdr:row>54</xdr:row>
      <xdr:rowOff>57150</xdr:rowOff>
    </xdr:from>
    <xdr:to>
      <xdr:col>16</xdr:col>
      <xdr:colOff>504825</xdr:colOff>
      <xdr:row>61</xdr:row>
      <xdr:rowOff>19050</xdr:rowOff>
    </xdr:to>
    <xdr:sp macro="" textlink="">
      <xdr:nvSpPr>
        <xdr:cNvPr id="6" name="TextBox 5">
          <a:extLst>
            <a:ext uri="{FF2B5EF4-FFF2-40B4-BE49-F238E27FC236}">
              <a16:creationId xmlns="" xmlns:a16="http://schemas.microsoft.com/office/drawing/2014/main" id="{00000000-0008-0000-1000-000006000000}"/>
            </a:ext>
          </a:extLst>
        </xdr:cNvPr>
        <xdr:cNvSpPr txBox="1"/>
      </xdr:nvSpPr>
      <xdr:spPr>
        <a:xfrm>
          <a:off x="4933950" y="10982325"/>
          <a:ext cx="70389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cash interest coverage ratio helps us in measuring the business’s ability for meeting its interest payments on its debt financing. It is a similar measure to the interest coverage ratio, but as it uses cash and not earnings in the denominator, it is more of a realistic measure. If the ratio is less than one, then we can say that the business does not have enough cash for meeting its interest obligations on its short and long-term debt.</a:t>
          </a:r>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oneCellAnchor>
    <xdr:from>
      <xdr:col>7</xdr:col>
      <xdr:colOff>320690</xdr:colOff>
      <xdr:row>5</xdr:row>
      <xdr:rowOff>34105</xdr:rowOff>
    </xdr:from>
    <xdr:ext cx="2360903" cy="937629"/>
    <xdr:sp macro="" textlink="">
      <xdr:nvSpPr>
        <xdr:cNvPr id="2" name="Rectangle 1">
          <a:extLst>
            <a:ext uri="{FF2B5EF4-FFF2-40B4-BE49-F238E27FC236}">
              <a16:creationId xmlns="" xmlns:a16="http://schemas.microsoft.com/office/drawing/2014/main" id="{4BF105B2-1342-4835-9386-327A13DB7D3D}"/>
            </a:ext>
          </a:extLst>
        </xdr:cNvPr>
        <xdr:cNvSpPr/>
      </xdr:nvSpPr>
      <xdr:spPr>
        <a:xfrm>
          <a:off x="4587890" y="948505"/>
          <a:ext cx="2360903"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Phase</a:t>
          </a:r>
          <a:r>
            <a:rPr lang="en-US" sz="5400" b="0" cap="none" spc="0" baseline="0">
              <a:ln w="0"/>
              <a:solidFill>
                <a:schemeClr val="tx1"/>
              </a:solidFill>
              <a:effectLst>
                <a:outerShdw blurRad="38100" dist="19050" dir="2700000" algn="tl" rotWithShape="0">
                  <a:schemeClr val="dk1">
                    <a:alpha val="40000"/>
                  </a:schemeClr>
                </a:outerShdw>
              </a:effectLst>
            </a:rPr>
            <a:t> 4</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4</xdr:col>
      <xdr:colOff>606653</xdr:colOff>
      <xdr:row>1</xdr:row>
      <xdr:rowOff>41725</xdr:rowOff>
    </xdr:from>
    <xdr:ext cx="3846374" cy="937629"/>
    <xdr:sp macro="" textlink="">
      <xdr:nvSpPr>
        <xdr:cNvPr id="2" name="Rectangle 1">
          <a:extLst>
            <a:ext uri="{FF2B5EF4-FFF2-40B4-BE49-F238E27FC236}">
              <a16:creationId xmlns="" xmlns:a16="http://schemas.microsoft.com/office/drawing/2014/main" id="{F6E3488F-2032-F8DF-9FD0-3079294312A5}"/>
            </a:ext>
          </a:extLst>
        </xdr:cNvPr>
        <xdr:cNvSpPr/>
      </xdr:nvSpPr>
      <xdr:spPr>
        <a:xfrm>
          <a:off x="3045053" y="224605"/>
          <a:ext cx="3846374"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BOD</a:t>
          </a:r>
          <a:r>
            <a:rPr lang="en-US" sz="5400" b="0" cap="none" spc="0" baseline="0">
              <a:ln w="0"/>
              <a:solidFill>
                <a:schemeClr val="tx1"/>
              </a:solidFill>
              <a:effectLst>
                <a:outerShdw blurRad="38100" dist="19050" dir="2700000" algn="tl" rotWithShape="0">
                  <a:schemeClr val="dk1">
                    <a:alpha val="40000"/>
                  </a:schemeClr>
                </a:outerShdw>
              </a:effectLst>
            </a:rPr>
            <a:t> REPORT</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8</xdr:col>
      <xdr:colOff>170988</xdr:colOff>
      <xdr:row>5</xdr:row>
      <xdr:rowOff>140785</xdr:rowOff>
    </xdr:from>
    <xdr:ext cx="2538387" cy="937629"/>
    <xdr:sp macro="" textlink="">
      <xdr:nvSpPr>
        <xdr:cNvPr id="2" name="Rectangle 1">
          <a:extLst>
            <a:ext uri="{FF2B5EF4-FFF2-40B4-BE49-F238E27FC236}">
              <a16:creationId xmlns="" xmlns:a16="http://schemas.microsoft.com/office/drawing/2014/main" id="{B036D107-A7C8-2DE2-5E4A-871A7D7AE1E0}"/>
            </a:ext>
          </a:extLst>
        </xdr:cNvPr>
        <xdr:cNvSpPr/>
      </xdr:nvSpPr>
      <xdr:spPr>
        <a:xfrm>
          <a:off x="5047788" y="1055185"/>
          <a:ext cx="2538387"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PHASE</a:t>
          </a:r>
          <a:r>
            <a:rPr lang="en-US" sz="5400" b="0" cap="none" spc="0" baseline="0">
              <a:ln w="0"/>
              <a:solidFill>
                <a:schemeClr val="tx1"/>
              </a:solidFill>
              <a:effectLst>
                <a:outerShdw blurRad="38100" dist="19050" dir="2700000" algn="tl" rotWithShape="0">
                  <a:schemeClr val="dk1">
                    <a:alpha val="40000"/>
                  </a:schemeClr>
                </a:outerShdw>
              </a:effectLst>
            </a:rPr>
            <a:t> 5</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76200</xdr:colOff>
      <xdr:row>3</xdr:row>
      <xdr:rowOff>76200</xdr:rowOff>
    </xdr:to>
    <xdr:pic>
      <xdr:nvPicPr>
        <xdr:cNvPr id="6" name="Picture 5">
          <a:extLst>
            <a:ext uri="{FF2B5EF4-FFF2-40B4-BE49-F238E27FC236}">
              <a16:creationId xmlns="" xmlns:a16="http://schemas.microsoft.com/office/drawing/2014/main" id="{E1BF2552-70A7-327C-666D-BBDC9B67CF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0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76200</xdr:colOff>
      <xdr:row>5</xdr:row>
      <xdr:rowOff>76200</xdr:rowOff>
    </xdr:to>
    <xdr:pic>
      <xdr:nvPicPr>
        <xdr:cNvPr id="7" name="Picture 6">
          <a:extLst>
            <a:ext uri="{FF2B5EF4-FFF2-40B4-BE49-F238E27FC236}">
              <a16:creationId xmlns="" xmlns:a16="http://schemas.microsoft.com/office/drawing/2014/main" id="{1791FACC-C3F7-0C1E-0E3B-7CF8200F0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8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0</xdr:colOff>
      <xdr:row>4</xdr:row>
      <xdr:rowOff>0</xdr:rowOff>
    </xdr:from>
    <xdr:to>
      <xdr:col>19</xdr:col>
      <xdr:colOff>7620</xdr:colOff>
      <xdr:row>13</xdr:row>
      <xdr:rowOff>22860</xdr:rowOff>
    </xdr:to>
    <xdr:graphicFrame macro="">
      <xdr:nvGraphicFramePr>
        <xdr:cNvPr id="2" name="Chart 1">
          <a:extLst>
            <a:ext uri="{FF2B5EF4-FFF2-40B4-BE49-F238E27FC236}">
              <a16:creationId xmlns="" xmlns:a16="http://schemas.microsoft.com/office/drawing/2014/main" id="{373B1707-9C3C-4790-BA67-C87ED1AFF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16</xdr:row>
      <xdr:rowOff>0</xdr:rowOff>
    </xdr:from>
    <xdr:to>
      <xdr:col>18</xdr:col>
      <xdr:colOff>175260</xdr:colOff>
      <xdr:row>25</xdr:row>
      <xdr:rowOff>152400</xdr:rowOff>
    </xdr:to>
    <xdr:graphicFrame macro="">
      <xdr:nvGraphicFramePr>
        <xdr:cNvPr id="3" name="Chart 2">
          <a:extLst>
            <a:ext uri="{FF2B5EF4-FFF2-40B4-BE49-F238E27FC236}">
              <a16:creationId xmlns="" xmlns:a16="http://schemas.microsoft.com/office/drawing/2014/main" id="{E375F712-799C-48FD-9EA6-0516B8BDA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30</xdr:row>
      <xdr:rowOff>0</xdr:rowOff>
    </xdr:from>
    <xdr:to>
      <xdr:col>18</xdr:col>
      <xdr:colOff>38100</xdr:colOff>
      <xdr:row>41</xdr:row>
      <xdr:rowOff>175260</xdr:rowOff>
    </xdr:to>
    <xdr:graphicFrame macro="">
      <xdr:nvGraphicFramePr>
        <xdr:cNvPr id="4" name="Chart 3">
          <a:extLst>
            <a:ext uri="{FF2B5EF4-FFF2-40B4-BE49-F238E27FC236}">
              <a16:creationId xmlns="" xmlns:a16="http://schemas.microsoft.com/office/drawing/2014/main" id="{E48A6471-622F-49A0-B7E7-F303C793F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35</xdr:row>
      <xdr:rowOff>0</xdr:rowOff>
    </xdr:from>
    <xdr:to>
      <xdr:col>8</xdr:col>
      <xdr:colOff>1356360</xdr:colOff>
      <xdr:row>47</xdr:row>
      <xdr:rowOff>129540</xdr:rowOff>
    </xdr:to>
    <xdr:graphicFrame macro="">
      <xdr:nvGraphicFramePr>
        <xdr:cNvPr id="5" name="Chart 4">
          <a:extLst>
            <a:ext uri="{FF2B5EF4-FFF2-40B4-BE49-F238E27FC236}">
              <a16:creationId xmlns="" xmlns:a16="http://schemas.microsoft.com/office/drawing/2014/main" id="{4DB6D8D4-3A55-4990-B54D-0957B8F21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0</xdr:colOff>
      <xdr:row>4</xdr:row>
      <xdr:rowOff>0</xdr:rowOff>
    </xdr:from>
    <xdr:to>
      <xdr:col>21</xdr:col>
      <xdr:colOff>359863</xdr:colOff>
      <xdr:row>28</xdr:row>
      <xdr:rowOff>172441</xdr:rowOff>
    </xdr:to>
    <xdr:graphicFrame macro="">
      <xdr:nvGraphicFramePr>
        <xdr:cNvPr id="2" name="Chart 1">
          <a:extLst>
            <a:ext uri="{FF2B5EF4-FFF2-40B4-BE49-F238E27FC236}">
              <a16:creationId xmlns="" xmlns:a16="http://schemas.microsoft.com/office/drawing/2014/main" id="{423115B6-FEB0-4E1A-9C94-E70F76E7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oneCellAnchor>
    <xdr:from>
      <xdr:col>20</xdr:col>
      <xdr:colOff>504951</xdr:colOff>
      <xdr:row>2</xdr:row>
      <xdr:rowOff>183119</xdr:rowOff>
    </xdr:from>
    <xdr:ext cx="3257302" cy="937629"/>
    <xdr:sp macro="" textlink="">
      <xdr:nvSpPr>
        <xdr:cNvPr id="2" name="Rectangle 1">
          <a:extLst>
            <a:ext uri="{FF2B5EF4-FFF2-40B4-BE49-F238E27FC236}">
              <a16:creationId xmlns="" xmlns:a16="http://schemas.microsoft.com/office/drawing/2014/main" id="{5EFD7753-C699-89D2-331D-49BA205761AE}"/>
            </a:ext>
          </a:extLst>
        </xdr:cNvPr>
        <xdr:cNvSpPr/>
      </xdr:nvSpPr>
      <xdr:spPr>
        <a:xfrm>
          <a:off x="12696951" y="555652"/>
          <a:ext cx="3257302"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Conclusion</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130175</xdr:colOff>
      <xdr:row>2</xdr:row>
      <xdr:rowOff>31750</xdr:rowOff>
    </xdr:from>
    <xdr:to>
      <xdr:col>15</xdr:col>
      <xdr:colOff>425450</xdr:colOff>
      <xdr:row>20</xdr:row>
      <xdr:rowOff>146050</xdr:rowOff>
    </xdr:to>
    <xdr:graphicFrame macro="">
      <xdr:nvGraphicFramePr>
        <xdr:cNvPr id="4" name="Chart 3">
          <a:extLst>
            <a:ext uri="{FF2B5EF4-FFF2-40B4-BE49-F238E27FC236}">
              <a16:creationId xmlns="" xmlns:a16="http://schemas.microsoft.com/office/drawing/2014/main" id="{E3790E2B-3453-4EC6-A94C-8FBF93157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6</xdr:row>
      <xdr:rowOff>0</xdr:rowOff>
    </xdr:from>
    <xdr:to>
      <xdr:col>16</xdr:col>
      <xdr:colOff>555624</xdr:colOff>
      <xdr:row>20</xdr:row>
      <xdr:rowOff>180975</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3</xdr:row>
      <xdr:rowOff>133350</xdr:rowOff>
    </xdr:from>
    <xdr:to>
      <xdr:col>16</xdr:col>
      <xdr:colOff>333375</xdr:colOff>
      <xdr:row>19</xdr:row>
      <xdr:rowOff>19050</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3</xdr:row>
      <xdr:rowOff>47626</xdr:rowOff>
    </xdr:from>
    <xdr:to>
      <xdr:col>18</xdr:col>
      <xdr:colOff>466725</xdr:colOff>
      <xdr:row>23</xdr:row>
      <xdr:rowOff>19050</xdr:rowOff>
    </xdr:to>
    <xdr:graphicFrame macro="">
      <xdr:nvGraphicFramePr>
        <xdr:cNvPr id="2" name="Chart 1">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0.32992</cdr:x>
      <cdr:y>0.13031</cdr:y>
    </cdr:from>
    <cdr:to>
      <cdr:x>0.5711</cdr:x>
      <cdr:y>0.17847</cdr:y>
    </cdr:to>
    <cdr:sp macro="" textlink="">
      <cdr:nvSpPr>
        <cdr:cNvPr id="2" name="TextBox 1"/>
        <cdr:cNvSpPr txBox="1"/>
      </cdr:nvSpPr>
      <cdr:spPr>
        <a:xfrm xmlns:a="http://schemas.openxmlformats.org/drawingml/2006/main">
          <a:off x="2762250" y="438150"/>
          <a:ext cx="2019300" cy="1619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0.26849</cdr:x>
      <cdr:y>0.03215</cdr:y>
    </cdr:from>
    <cdr:to>
      <cdr:x>0.60447</cdr:x>
      <cdr:y>0.13293</cdr:y>
    </cdr:to>
    <cdr:sp macro="" textlink="">
      <cdr:nvSpPr>
        <cdr:cNvPr id="3" name="TextBox 2"/>
        <cdr:cNvSpPr txBox="1"/>
      </cdr:nvSpPr>
      <cdr:spPr>
        <a:xfrm xmlns:a="http://schemas.openxmlformats.org/drawingml/2006/main">
          <a:off x="2247906" y="117474"/>
          <a:ext cx="2813043" cy="368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a:solidFill>
                <a:schemeClr val="accent1"/>
              </a:solidFill>
            </a:rPr>
            <a:t>NIFTY</a:t>
          </a:r>
          <a:r>
            <a:rPr lang="en-US" sz="2000" baseline="0">
              <a:solidFill>
                <a:schemeClr val="accent1"/>
              </a:solidFill>
            </a:rPr>
            <a:t> FIFTY WEEKLY RETURN</a:t>
          </a:r>
          <a:endParaRPr lang="en-US" sz="2000">
            <a:solidFill>
              <a:schemeClr val="accent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228600</xdr:colOff>
      <xdr:row>6</xdr:row>
      <xdr:rowOff>161924</xdr:rowOff>
    </xdr:from>
    <xdr:to>
      <xdr:col>21</xdr:col>
      <xdr:colOff>114300</xdr:colOff>
      <xdr:row>29</xdr:row>
      <xdr:rowOff>190499</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580173</xdr:colOff>
      <xdr:row>5</xdr:row>
      <xdr:rowOff>92925</xdr:rowOff>
    </xdr:from>
    <xdr:ext cx="7992327" cy="4681190"/>
    <xdr:sp macro="" textlink="">
      <xdr:nvSpPr>
        <xdr:cNvPr id="2" name="TextBox 1">
          <a:extLst>
            <a:ext uri="{FF2B5EF4-FFF2-40B4-BE49-F238E27FC236}">
              <a16:creationId xmlns="" xmlns:a16="http://schemas.microsoft.com/office/drawing/2014/main" id="{C4251306-A5B1-46BC-855F-CE663B2587AA}"/>
            </a:ext>
          </a:extLst>
        </xdr:cNvPr>
        <xdr:cNvSpPr txBox="1"/>
      </xdr:nvSpPr>
      <xdr:spPr>
        <a:xfrm>
          <a:off x="580173" y="1080273"/>
          <a:ext cx="7992327" cy="468119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latin typeface="Arial" panose="020B0604020202020204" pitchFamily="34" charset="0"/>
              <a:cs typeface="Arial" panose="020B0604020202020204" pitchFamily="34" charset="0"/>
            </a:rPr>
            <a:t>1st Sep,2022</a:t>
          </a:r>
        </a:p>
        <a:p>
          <a:r>
            <a:rPr lang="en-IN" sz="1400" b="1">
              <a:solidFill>
                <a:schemeClr val="accent3">
                  <a:lumMod val="50000"/>
                </a:schemeClr>
              </a:solidFill>
              <a:latin typeface="Arial" panose="020B0604020202020204" pitchFamily="34" charset="0"/>
              <a:cs typeface="Arial" panose="020B0604020202020204" pitchFamily="34" charset="0"/>
            </a:rPr>
            <a:t>                   </a:t>
          </a:r>
        </a:p>
        <a:p>
          <a:r>
            <a:rPr lang="en-IN" sz="1400" b="1">
              <a:solidFill>
                <a:schemeClr val="accent3">
                  <a:lumMod val="50000"/>
                </a:schemeClr>
              </a:solidFill>
            </a:rPr>
            <a:t>Automaker Maruti Suzuki India Ltd on Thursday reported a 26.37 per cent increase in total sales at 1,65,173 units in August 2022.</a:t>
          </a:r>
          <a:r>
            <a:rPr lang="en-IN" sz="1400"/>
            <a:t> The company had sold a total of 1,30,699 units in the same month last year, Maruti Suzuki India Ltd (MSIL) said in a statement.Total domestic passenger vehicle sales were at 1,34,166 units as compared to 1,03,187 units in the year-ago month, a growth of 30 per cent, it added. Sales of mini segment cars, comprising Alto and S-Presso, grew to 22,162 units as against 20,461 units in August 2021.Sales of compact cars, including Baleno, Celerio, Dzire, Ignis, Swift, Tour S and WagonR, rose by 57 per cent to 71,557 units as compared to 45,577 units in the year-ago month. Utility vehicles, consisting of Brezza, Ertiga, S-Cross and XL6, clocked sales of 26,932 units last month as compared to 24,337 units earlier."The shortage of electronic components had a minor impact on the production of vehicles, mainly in domestic models. The company took all possible measures to minimise the impact," MSIL said.Sales of van Eeco were at 11,999 units last month as against 10,666 units in August 2021, while that of light commercial vehicle Super Carry stood at 3,371 units as against 2,588 units earlier.MSIL said its exports in August 2022 stood at 21,481 units as compared to 20,619 units in the same month last year.Meanwhile, Maruti Suzuki India September 2 reported a substantial rise in production in August.In a regulatory filing, the auto major reported total production of 1,59,815 units in August, compared to 1,13,397 units in the same month last year."The shortage of electronic components had a minor impact on the production of vehicles during the month," it added.</a:t>
          </a:r>
        </a:p>
      </xdr:txBody>
    </xdr:sp>
    <xdr:clientData/>
  </xdr:oneCellAnchor>
  <xdr:twoCellAnchor editAs="oneCell">
    <xdr:from>
      <xdr:col>15</xdr:col>
      <xdr:colOff>551873</xdr:colOff>
      <xdr:row>5</xdr:row>
      <xdr:rowOff>92927</xdr:rowOff>
    </xdr:from>
    <xdr:to>
      <xdr:col>26</xdr:col>
      <xdr:colOff>81312</xdr:colOff>
      <xdr:row>27</xdr:row>
      <xdr:rowOff>30976</xdr:rowOff>
    </xdr:to>
    <xdr:pic>
      <xdr:nvPicPr>
        <xdr:cNvPr id="4" name="Picture 3">
          <a:extLst>
            <a:ext uri="{FF2B5EF4-FFF2-40B4-BE49-F238E27FC236}">
              <a16:creationId xmlns="" xmlns:a16="http://schemas.microsoft.com/office/drawing/2014/main" id="{2B75B840-7939-41D0-9149-F383F7B7B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63763" y="1080275"/>
          <a:ext cx="5918159" cy="4282378"/>
        </a:xfrm>
        <a:prstGeom prst="rect">
          <a:avLst/>
        </a:prstGeom>
      </xdr:spPr>
    </xdr:pic>
    <xdr:clientData/>
  </xdr:twoCellAnchor>
  <xdr:oneCellAnchor>
    <xdr:from>
      <xdr:col>1</xdr:col>
      <xdr:colOff>219562</xdr:colOff>
      <xdr:row>33</xdr:row>
      <xdr:rowOff>38719</xdr:rowOff>
    </xdr:from>
    <xdr:ext cx="12906353" cy="4189451"/>
    <xdr:sp macro="" textlink="">
      <xdr:nvSpPr>
        <xdr:cNvPr id="5" name="TextBox 4">
          <a:extLst>
            <a:ext uri="{FF2B5EF4-FFF2-40B4-BE49-F238E27FC236}">
              <a16:creationId xmlns="" xmlns:a16="http://schemas.microsoft.com/office/drawing/2014/main" id="{AF0E9E44-F322-4014-A706-E12E48DE0D5F}"/>
            </a:ext>
          </a:extLst>
        </xdr:cNvPr>
        <xdr:cNvSpPr txBox="1"/>
      </xdr:nvSpPr>
      <xdr:spPr>
        <a:xfrm>
          <a:off x="831330" y="6427439"/>
          <a:ext cx="12906353" cy="418945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31st</a:t>
          </a:r>
          <a:r>
            <a:rPr lang="en-IN" sz="1400" b="1" baseline="0">
              <a:latin typeface="Arial" panose="020B0604020202020204" pitchFamily="34" charset="0"/>
              <a:cs typeface="Arial" panose="020B0604020202020204" pitchFamily="34" charset="0"/>
            </a:rPr>
            <a:t> august,2022</a:t>
          </a:r>
        </a:p>
        <a:p>
          <a:r>
            <a:rPr lang="en-IN" sz="1400" b="1" baseline="0">
              <a:solidFill>
                <a:schemeClr val="tx2">
                  <a:lumMod val="75000"/>
                </a:schemeClr>
              </a:solidFill>
              <a:latin typeface="Arial" panose="020B0604020202020204" pitchFamily="34" charset="0"/>
              <a:cs typeface="Arial" panose="020B0604020202020204" pitchFamily="34" charset="0"/>
            </a:rPr>
            <a:t>                     </a:t>
          </a:r>
          <a:r>
            <a:rPr lang="en-IN" sz="1400" b="1">
              <a:solidFill>
                <a:schemeClr val="tx2">
                  <a:lumMod val="75000"/>
                </a:schemeClr>
              </a:solidFill>
              <a:latin typeface="Arial" panose="020B0604020202020204" pitchFamily="34" charset="0"/>
              <a:cs typeface="Arial" panose="020B0604020202020204" pitchFamily="34" charset="0"/>
            </a:rPr>
            <a:t> </a:t>
          </a:r>
          <a:r>
            <a:rPr lang="en-IN" sz="1400" b="1">
              <a:solidFill>
                <a:schemeClr val="tx2">
                  <a:lumMod val="75000"/>
                </a:schemeClr>
              </a:solidFill>
            </a:rPr>
            <a:t>Maruti Suzuki India Chairman RC Bhargava on Wednesday hinted at organisational changes going forward in the backdrop of the company's increased contribution to parent Suzuki Motor Corporation's overall global business.In his address to the annual general meeting of the company</a:t>
          </a:r>
          <a:r>
            <a:rPr lang="en-IN" sz="1400"/>
            <a:t>, the first physical meeting after two years following disruptions by COVID-19 pandemic, he said in future Maruti Suzuki India's contribution to Suzuki's global production will go beyond 60 per cent, which was achieved last year.Bhargava also said the company will chart out its strategy for entering the compressed biomethane gas fuel as suggested by Prime Minister Narendra Modi at the company's 40th year celebration at Gandhinagar on Sunday.It's clear that Maruti has become a very, very important part of Suzuki Japan," he said referring to the statement by Suzuki Motor Corporation President Toshihiro Suzuki that in the last fiscal Suzuki group produced about 28 lakh automobiles all over the world, out of which more than 16 lakh units, or about 60 per cent, were produced in India.Also, he said Suzuki's announcement to set up a wholly-owned research and development company in India also comes at a time of Maruti's growing importance in Suzuki's operations."... Which raises in my mind also the fact that with the growing volumes of production in India, the growing importance of India, the availability of capable manpower in India, do we not need now to look at how we are organising in India to deal with (future growth)?... ," he said.From a challenge to achieve two million units a year this fiscal to three million units possibly in a few years, the company needs to prepare for its future, he added."What is the most efficient way of preparing for the future in all areas of production or sales and marketing or R&amp;D? I think we can all now apply ourselves and think of the future and see what must ensure your company grows in the most efficient manner in the coming years," Bhargava said.He further said, "And I hope that when we come up with any changes in the future, we will have your backing and support." He, however, did not elaborate on what would be the changes.On electric vehicles, Bhargava said when Maruti enters the EV segment in 2024-25, it will be in the upper-end of the market and not the lower-end. On compressed biomethane gas fuel, Bhargava said Maruti Suzuki is "immediately looking into this area because it has enormous potential for the country" as a source of energy, it is not only renewable but extremely clean.On Sunday, the company had signed a memorandum of understanding (MoU) with the National Dairy Development Board for setting up two biogas plants in Gujarat.</a:t>
          </a:r>
        </a:p>
      </xdr:txBody>
    </xdr:sp>
    <xdr:clientData/>
  </xdr:oneCellAnchor>
  <xdr:oneCellAnchor>
    <xdr:from>
      <xdr:col>0</xdr:col>
      <xdr:colOff>476750</xdr:colOff>
      <xdr:row>56</xdr:row>
      <xdr:rowOff>65597</xdr:rowOff>
    </xdr:from>
    <xdr:ext cx="13570324" cy="4901214"/>
    <xdr:sp macro="" textlink="">
      <xdr:nvSpPr>
        <xdr:cNvPr id="6" name="TextBox 5">
          <a:extLst>
            <a:ext uri="{FF2B5EF4-FFF2-40B4-BE49-F238E27FC236}">
              <a16:creationId xmlns="" xmlns:a16="http://schemas.microsoft.com/office/drawing/2014/main" id="{F91DA69F-A990-499D-8B5E-E4917D39DD80}"/>
            </a:ext>
          </a:extLst>
        </xdr:cNvPr>
        <xdr:cNvSpPr txBox="1"/>
      </xdr:nvSpPr>
      <xdr:spPr>
        <a:xfrm>
          <a:off x="476750" y="10907060"/>
          <a:ext cx="13570324" cy="4901214"/>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latin typeface="Arial" panose="020B0604020202020204" pitchFamily="34" charset="0"/>
              <a:cs typeface="Arial" panose="020B0604020202020204" pitchFamily="34" charset="0"/>
            </a:rPr>
            <a:t>7th</a:t>
          </a:r>
          <a:r>
            <a:rPr lang="en-IN" sz="1400" b="1" baseline="0">
              <a:latin typeface="Arial" panose="020B0604020202020204" pitchFamily="34" charset="0"/>
              <a:cs typeface="Arial" panose="020B0604020202020204" pitchFamily="34" charset="0"/>
            </a:rPr>
            <a:t> august,2022</a:t>
          </a:r>
        </a:p>
        <a:p>
          <a:r>
            <a:rPr lang="en-IN" sz="1400" baseline="0">
              <a:solidFill>
                <a:srgbClr val="002060"/>
              </a:solidFill>
              <a:latin typeface="Arial" panose="020B0604020202020204" pitchFamily="34" charset="0"/>
              <a:cs typeface="Arial" panose="020B0604020202020204" pitchFamily="34" charset="0"/>
            </a:rPr>
            <a:t>                         </a:t>
          </a:r>
          <a:r>
            <a:rPr lang="en-IN" sz="1400" b="1">
              <a:solidFill>
                <a:srgbClr val="002060"/>
              </a:solidFill>
            </a:rPr>
            <a:t>Maruti Suzuki India will increase its production and aims to produce 20 lakh units in the ongoing fiscal with improving availability of semiconductors</a:t>
          </a:r>
          <a:r>
            <a:rPr lang="en-IN" sz="1400">
              <a:solidFill>
                <a:srgbClr val="002060"/>
              </a:solidFill>
            </a:rPr>
            <a:t>,</a:t>
          </a:r>
          <a:r>
            <a:rPr lang="en-IN" sz="1400"/>
            <a:t> according to company Chairman RC Bhargava.In his address to shareholders in the company's annual report for 2021-22, he said the upcoming mid-sized SUV Grand Vitara will play a key role in the challenge to touch 20 lakh units.In 2021-22, total sales of Maruti Suzuki India Ltd (MSIL) increased by 13.4 per cent to 16.52 lakh units. It had lost out on sales in the first quarter of the fiscal due to the pandemic and production being affected by the shortage of semiconductors, mainly for domestic models, Bhargava wrote.The number of unmet bookings with the company at the end of the year rose to about 2.7 lakhs," he said, adding MSIL's market share declined to 43.4 per cent from nearly 50 per cent as it lost some opportunity in the domestic market.As per Society of Indian Automobile Manufacturers (SIAM) data, domestic passenger vehicle sales in the domestic market stood at 30,69,499 units in 2021-22, as compared to 27,11,457 units in 2020-21.On the outlook for the current year, he said, "The vehicle production would increase as the situation regarding the availability of semiconductors has improved. Your company has also made further improvisations to enhance production. I am exhorting our team to reach 2 million units, though doing that remains a challenge."Bhargava further said the launch of Grand Vitara, which will be manufactured by Toyota at its Karnataka factory, "is one of the reasons why we are expecting to increase production and challenge 2 million units".The new SUV will also come with Toyota's strong hybrid technology, which "is the first-time cars with this technology would be manufactured in India", he claimed.Enhancement of Maruti Suzuki's SUV portfolio is necessary to offset the decline in sales of the non-premium hatchbacks, the core segment of the company, which declined by 5 per cent in FY22 due to rising costs as compared to 2020-2021, and were lower by 29 per cent as against 2018-19, he added."On the other hand, the SUV sector continued to grow. We did not have enough models in this segment to compete effectively, though the situation has now become much better with the launch of the remodelled Brezza and the global launch of Grand Vitara," Bhargava said.More models are to follow, he said adding, "We are hopeful that MSIL's market share will rapidly increase in the SUV segment." On electric vehicles (EVs), he said the Gujarat plant of Suzuki Motor Corporation will start production from 2024-25 and will be sold by MSIL."As I had mentioned last year, it will take time for EVs to become the major product in all the segments of the car market. In the period till this change happens, the object of carbon footprint reduction would be facilitated by incentivising the use of CNG, ethanol, biogas and strong hybrids in addition to EVs," he added.To meet future demands, Bhargava said MSIL has finalised land purchase at Kharkhoda in Haryana for its new manufacturing plant, where it is investing Rs 11,000 crore in the first phase."We are giving high priority to expanding production facilities at this site so as to meet future demands. The first unit is planned to be commissioned in 2025 and the second about a year later," he added.Depending on market conditions, Bhargava said, "… this site has the potential to become one of the largest car manufacturing sites anywhere in the world. The facilities will incorporate the best of technology and generate employment opportunities in the State of Haryana and all over India."</a:t>
          </a:r>
        </a:p>
      </xdr:txBody>
    </xdr:sp>
    <xdr:clientData/>
  </xdr:oneCellAnchor>
  <xdr:oneCellAnchor>
    <xdr:from>
      <xdr:col>0</xdr:col>
      <xdr:colOff>388925</xdr:colOff>
      <xdr:row>85</xdr:row>
      <xdr:rowOff>101673</xdr:rowOff>
    </xdr:from>
    <xdr:ext cx="13603941" cy="2271263"/>
    <xdr:sp macro="" textlink="">
      <xdr:nvSpPr>
        <xdr:cNvPr id="7" name="TextBox 6">
          <a:extLst>
            <a:ext uri="{FF2B5EF4-FFF2-40B4-BE49-F238E27FC236}">
              <a16:creationId xmlns="" xmlns:a16="http://schemas.microsoft.com/office/drawing/2014/main" id="{CE65ECB3-C5C3-476A-907A-8F309E69D049}"/>
            </a:ext>
          </a:extLst>
        </xdr:cNvPr>
        <xdr:cNvSpPr txBox="1"/>
      </xdr:nvSpPr>
      <xdr:spPr>
        <a:xfrm>
          <a:off x="388925" y="16557466"/>
          <a:ext cx="13603941" cy="227126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latin typeface="Arial" panose="020B0604020202020204" pitchFamily="34" charset="0"/>
              <a:cs typeface="Arial" panose="020B0604020202020204" pitchFamily="34" charset="0"/>
            </a:rPr>
            <a:t>1st august,2022</a:t>
          </a:r>
        </a:p>
        <a:p>
          <a:r>
            <a:rPr lang="en-IN" sz="1400">
              <a:solidFill>
                <a:schemeClr val="accent2">
                  <a:lumMod val="75000"/>
                </a:schemeClr>
              </a:solidFill>
            </a:rPr>
            <a:t>                        </a:t>
          </a:r>
          <a:r>
            <a:rPr lang="en-IN" sz="1400" b="1">
              <a:solidFill>
                <a:schemeClr val="accent2">
                  <a:lumMod val="75000"/>
                </a:schemeClr>
              </a:solidFill>
            </a:rPr>
            <a:t>Maruti Suzuki India Ltd on Monday reported an 8.28 percent increase in total sales</a:t>
          </a:r>
          <a:r>
            <a:rPr lang="en-IN" sz="1400">
              <a:solidFill>
                <a:schemeClr val="accent2">
                  <a:lumMod val="75000"/>
                </a:schemeClr>
              </a:solidFill>
            </a:rPr>
            <a:t> </a:t>
          </a:r>
          <a:r>
            <a:rPr lang="en-IN" sz="1400"/>
            <a:t>to 1,75,916 units in July 2022.The company had sold a total of 1,62,462 units in the same month last year, Maruti Suzuki India Ltd (MSIL) said in a regulatory filing.Domestic passenger vehicle sales rose 6.82 per cent last month to 1,42,850 units compared to 1,33,732 units in July 2021.The shortage of electronic components had a minor impact on the production of vehicles, mainly in domestic models,” the company said.Sales of mini cars — comprising Alto and S-Presso — were at 20,333 units, up from 19,685 units in the year-ago month, it added.Similarly, sales of compact cars — including Baleno, Celerio, Dzire, Ignis, Swift, Tour S, and WagonR — also rose to 84,818 units in July 2022 from 70,268 units in the year-ago month, the company said.However, sales of utility vehicles — including Brezza, Ertiga S-Cross and XL6 — were lower at 23,272 units compared to 32,272 units. Sales of mid-sized sedan Ciaz were also lower at 1,379 units last month against 1,450 units in the year-ago period, the company said.Sales of mid-sized sedan Ciaz were also lower at 1,379 units last month against 1,450 units in the year-ago period, the company said. MSIL said it has sold 13,048 units of van Eeco last month, up from 10,057 units in July 2021.In the light commercial vehicles segment, it sold 2,816 units of the Super Carry model compared to 2,768 units last July.</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ro/OneDrive/Desktop/fra%20GROUP%2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KTA/Downloads/Samriddhi_FRAfinalphase%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ow r="6">
          <cell r="B6" t="str">
            <v>MARUTI SUZUKI  (In Cr.)</v>
          </cell>
          <cell r="C6" t="str">
            <v>TATA MOTORS In (Cr.)</v>
          </cell>
        </row>
        <row r="7">
          <cell r="A7" t="str">
            <v>2017-18</v>
          </cell>
          <cell r="B7">
            <v>80348.800000000003</v>
          </cell>
          <cell r="C7">
            <v>57441.05</v>
          </cell>
        </row>
        <row r="8">
          <cell r="A8" t="str">
            <v>2018-19</v>
          </cell>
          <cell r="B8">
            <v>83038.5</v>
          </cell>
          <cell r="C8">
            <v>68764.88</v>
          </cell>
        </row>
        <row r="9">
          <cell r="A9" t="str">
            <v>2019-20</v>
          </cell>
          <cell r="B9">
            <v>71704.800000000003</v>
          </cell>
          <cell r="C9">
            <v>43485.760000000002</v>
          </cell>
        </row>
        <row r="10">
          <cell r="A10" t="str">
            <v>2020-21</v>
          </cell>
          <cell r="B10">
            <v>66571.8</v>
          </cell>
          <cell r="C10">
            <v>29769.07</v>
          </cell>
        </row>
        <row r="11">
          <cell r="A11" t="str">
            <v>2021-22</v>
          </cell>
          <cell r="B11">
            <v>83799.8</v>
          </cell>
          <cell r="C11">
            <v>46880.97</v>
          </cell>
        </row>
        <row r="19">
          <cell r="B19" t="str">
            <v>MARUTI SUZUKI (In Cr.)</v>
          </cell>
          <cell r="C19" t="str">
            <v>TATA MOTORS( In Cr.)</v>
          </cell>
        </row>
        <row r="20">
          <cell r="A20" t="str">
            <v>2017-18</v>
          </cell>
          <cell r="B20">
            <v>7717.4</v>
          </cell>
          <cell r="C20">
            <v>-1034.8499999999999</v>
          </cell>
        </row>
        <row r="21">
          <cell r="A21" t="str">
            <v>2018-19</v>
          </cell>
          <cell r="B21">
            <v>7494.9</v>
          </cell>
          <cell r="C21">
            <v>2020.6</v>
          </cell>
        </row>
        <row r="22">
          <cell r="A22" t="str">
            <v>2019-20</v>
          </cell>
          <cell r="B22">
            <v>5559.2</v>
          </cell>
          <cell r="C22">
            <v>-7289.63</v>
          </cell>
        </row>
        <row r="23">
          <cell r="A23" t="str">
            <v>2020-21</v>
          </cell>
          <cell r="B23">
            <v>4220.1000000000004</v>
          </cell>
          <cell r="C23">
            <v>-2395.44</v>
          </cell>
        </row>
        <row r="24">
          <cell r="A24" t="str">
            <v>2021-22</v>
          </cell>
          <cell r="B24">
            <v>3717.6</v>
          </cell>
          <cell r="C24">
            <v>-1390.86</v>
          </cell>
        </row>
        <row r="33">
          <cell r="B33" t="str">
            <v>MARUTI SUZUKI (In Cr.)</v>
          </cell>
          <cell r="C33" t="str">
            <v>TATA MOTORS (In Cr.)</v>
          </cell>
        </row>
        <row r="34">
          <cell r="A34" t="str">
            <v>2017-18</v>
          </cell>
          <cell r="B34">
            <v>59370.1</v>
          </cell>
          <cell r="C34">
            <v>59212.3</v>
          </cell>
        </row>
        <row r="35">
          <cell r="A35" t="str">
            <v>2018-19</v>
          </cell>
          <cell r="B35">
            <v>62931.8</v>
          </cell>
          <cell r="C35">
            <v>60909.63</v>
          </cell>
        </row>
        <row r="36">
          <cell r="A36" t="str">
            <v>2019-20</v>
          </cell>
          <cell r="B36">
            <v>62552.1</v>
          </cell>
          <cell r="C36">
            <v>62589.87</v>
          </cell>
        </row>
        <row r="37">
          <cell r="A37" t="str">
            <v>2020-21</v>
          </cell>
          <cell r="B37">
            <v>70067.399999999994</v>
          </cell>
          <cell r="C37">
            <v>65059.66</v>
          </cell>
        </row>
        <row r="38">
          <cell r="A38" t="str">
            <v>2021-22</v>
          </cell>
          <cell r="B38">
            <v>73394.3</v>
          </cell>
          <cell r="C38">
            <v>63899.87</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firm comparison"/>
    </sheetNames>
    <sheetDataSet>
      <sheetData sheetId="0">
        <row r="4">
          <cell r="F4" t="str">
            <v>MARUTI SUZUKI</v>
          </cell>
          <cell r="G4" t="str">
            <v>TATA MOTORS</v>
          </cell>
          <cell r="H4" t="str">
            <v>EICHER MOTORS</v>
          </cell>
        </row>
        <row r="5">
          <cell r="E5" t="str">
            <v>PBDIT Margin</v>
          </cell>
          <cell r="F5">
            <v>8.48</v>
          </cell>
          <cell r="G5">
            <v>4.5599999999999996</v>
          </cell>
          <cell r="H5">
            <v>25.36</v>
          </cell>
        </row>
        <row r="6">
          <cell r="E6" t="str">
            <v>Net Profit Margin</v>
          </cell>
          <cell r="F6">
            <v>4.26</v>
          </cell>
          <cell r="G6">
            <v>-2.94</v>
          </cell>
          <cell r="H6">
            <v>15.66</v>
          </cell>
        </row>
        <row r="7">
          <cell r="E7" t="str">
            <v>Return on Networth / Equity</v>
          </cell>
          <cell r="F7">
            <v>6.96</v>
          </cell>
          <cell r="G7">
            <v>-6.97</v>
          </cell>
          <cell r="H7">
            <v>14.69</v>
          </cell>
        </row>
        <row r="8">
          <cell r="E8" t="str">
            <v>Return on Capital Employed</v>
          </cell>
          <cell r="F8">
            <v>8.35</v>
          </cell>
          <cell r="G8">
            <v>1.07</v>
          </cell>
          <cell r="H8">
            <v>18.600000000000001</v>
          </cell>
        </row>
        <row r="9">
          <cell r="E9" t="str">
            <v>Return on Assets</v>
          </cell>
          <cell r="F9">
            <v>5.13</v>
          </cell>
          <cell r="G9">
            <v>-2.17</v>
          </cell>
          <cell r="H9">
            <v>11.1</v>
          </cell>
        </row>
        <row r="14">
          <cell r="F14" t="str">
            <v>MARUTI SUZUKI</v>
          </cell>
          <cell r="G14" t="str">
            <v>TATA MOTORS</v>
          </cell>
          <cell r="H14" t="str">
            <v>EICHER MOTORS</v>
          </cell>
        </row>
        <row r="15">
          <cell r="E15" t="str">
            <v>Current Ratio</v>
          </cell>
          <cell r="F15">
            <v>0.99</v>
          </cell>
          <cell r="G15">
            <v>0.57999999999999996</v>
          </cell>
          <cell r="H15">
            <v>1.91</v>
          </cell>
        </row>
        <row r="16">
          <cell r="E16" t="str">
            <v>Quick Ratio</v>
          </cell>
          <cell r="F16">
            <v>0.78</v>
          </cell>
          <cell r="G16">
            <v>0.44</v>
          </cell>
          <cell r="H16">
            <v>1.6</v>
          </cell>
        </row>
        <row r="21">
          <cell r="F21" t="str">
            <v>MARUTI SUZUKI</v>
          </cell>
          <cell r="G21" t="str">
            <v>TATA MOTORS</v>
          </cell>
          <cell r="H21" t="str">
            <v>EICHER MOTORS</v>
          </cell>
        </row>
        <row r="22">
          <cell r="F22" t="str">
            <v>…..</v>
          </cell>
          <cell r="G22" t="str">
            <v>…..</v>
          </cell>
          <cell r="H22" t="str">
            <v>…...</v>
          </cell>
        </row>
        <row r="23">
          <cell r="E23" t="str">
            <v>Total Debt/Equity</v>
          </cell>
          <cell r="F23">
            <v>0.01</v>
          </cell>
          <cell r="G23">
            <v>1.17</v>
          </cell>
          <cell r="H23">
            <v>0</v>
          </cell>
        </row>
        <row r="24">
          <cell r="E24" t="str">
            <v>Interest Coverage Ratio</v>
          </cell>
          <cell r="F24">
            <v>36.82</v>
          </cell>
          <cell r="G24">
            <v>0.32</v>
          </cell>
          <cell r="H24">
            <v>207.06</v>
          </cell>
        </row>
        <row r="29">
          <cell r="F29" t="str">
            <v>MARUTI SUZUKI</v>
          </cell>
          <cell r="G29" t="str">
            <v>TATA MOTORS</v>
          </cell>
          <cell r="H29" t="str">
            <v>EICHER MOTORS</v>
          </cell>
        </row>
        <row r="30">
          <cell r="E30" t="str">
            <v>Asset Turnover Ratio</v>
          </cell>
          <cell r="F30">
            <v>1.23</v>
          </cell>
          <cell r="G30">
            <v>0.73</v>
          </cell>
          <cell r="H30">
            <v>0.75</v>
          </cell>
        </row>
        <row r="31">
          <cell r="E31" t="str">
            <v>Inventory Turnover Ratio</v>
          </cell>
          <cell r="F31">
            <v>12.07</v>
          </cell>
          <cell r="G31">
            <v>7.66</v>
          </cell>
          <cell r="H31">
            <v>6.91</v>
          </cell>
        </row>
        <row r="32">
          <cell r="E32" t="str">
            <v>Receivables Turnover Ratio</v>
          </cell>
          <cell r="F32">
            <v>53.3</v>
          </cell>
          <cell r="G32">
            <v>22.17</v>
          </cell>
          <cell r="H32">
            <v>14.2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5"/>
  <sheetViews>
    <sheetView topLeftCell="A13" workbookViewId="0">
      <selection activeCell="P26" sqref="P26"/>
    </sheetView>
  </sheetViews>
  <sheetFormatPr defaultRowHeight="15"/>
  <cols>
    <col min="6" max="6" width="13.7109375" customWidth="1"/>
  </cols>
  <sheetData>
    <row r="3" spans="3:13" ht="30">
      <c r="F3" s="150" t="s">
        <v>63</v>
      </c>
      <c r="G3" s="151"/>
      <c r="H3" s="151"/>
      <c r="I3" s="151"/>
      <c r="J3" s="151"/>
      <c r="K3" s="151"/>
      <c r="L3" s="151"/>
    </row>
    <row r="4" spans="3:13">
      <c r="C4" s="152" t="s">
        <v>64</v>
      </c>
      <c r="D4" s="152"/>
      <c r="E4" s="152"/>
      <c r="F4" s="152"/>
      <c r="G4" s="152"/>
      <c r="H4" s="152"/>
      <c r="I4" s="152"/>
      <c r="J4" s="152"/>
      <c r="K4" s="152"/>
      <c r="L4" s="152"/>
      <c r="M4" s="152"/>
    </row>
    <row r="5" spans="3:13">
      <c r="C5" s="152"/>
      <c r="D5" s="152"/>
      <c r="E5" s="152"/>
      <c r="F5" s="152"/>
      <c r="G5" s="152"/>
      <c r="H5" s="152"/>
      <c r="I5" s="152"/>
      <c r="J5" s="152"/>
      <c r="K5" s="152"/>
      <c r="L5" s="152"/>
      <c r="M5" s="152"/>
    </row>
  </sheetData>
  <mergeCells count="2">
    <mergeCell ref="F3:L3"/>
    <mergeCell ref="C4:M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Q2"/>
  <sheetViews>
    <sheetView topLeftCell="A6" zoomScale="82" workbookViewId="0">
      <selection activeCell="L4" sqref="L4"/>
    </sheetView>
  </sheetViews>
  <sheetFormatPr defaultColWidth="8.7109375" defaultRowHeight="15.75"/>
  <cols>
    <col min="1" max="16384" width="8.7109375" style="53"/>
  </cols>
  <sheetData>
    <row r="2" spans="6:17" ht="31.5">
      <c r="F2" s="148" t="s">
        <v>65</v>
      </c>
      <c r="G2" s="149"/>
      <c r="H2" s="149"/>
      <c r="I2" s="149"/>
      <c r="J2" s="149"/>
      <c r="K2" s="149"/>
      <c r="L2" s="149"/>
      <c r="M2" s="149"/>
      <c r="N2" s="149"/>
      <c r="O2" s="149"/>
      <c r="P2" s="149"/>
      <c r="Q2" s="149"/>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N17"/>
  <sheetViews>
    <sheetView workbookViewId="0">
      <selection activeCell="M19" sqref="M19"/>
    </sheetView>
  </sheetViews>
  <sheetFormatPr defaultRowHeight="15"/>
  <sheetData>
    <row r="6" spans="5:14" ht="15" customHeight="1">
      <c r="E6" s="158" t="s">
        <v>101</v>
      </c>
      <c r="F6" s="158"/>
      <c r="G6" s="158"/>
      <c r="H6" s="158"/>
      <c r="I6" s="158"/>
      <c r="J6" s="158"/>
      <c r="K6" s="158"/>
      <c r="L6" s="158"/>
      <c r="M6" s="158"/>
      <c r="N6" s="158"/>
    </row>
    <row r="7" spans="5:14">
      <c r="E7" s="158"/>
      <c r="F7" s="158"/>
      <c r="G7" s="158"/>
      <c r="H7" s="158"/>
      <c r="I7" s="158"/>
      <c r="J7" s="158"/>
      <c r="K7" s="158"/>
      <c r="L7" s="158"/>
      <c r="M7" s="158"/>
      <c r="N7" s="158"/>
    </row>
    <row r="8" spans="5:14">
      <c r="E8" s="158"/>
      <c r="F8" s="158"/>
      <c r="G8" s="158"/>
      <c r="H8" s="158"/>
      <c r="I8" s="158"/>
      <c r="J8" s="158"/>
      <c r="K8" s="158"/>
      <c r="L8" s="158"/>
      <c r="M8" s="158"/>
      <c r="N8" s="158"/>
    </row>
    <row r="9" spans="5:14">
      <c r="E9" s="158"/>
      <c r="F9" s="158"/>
      <c r="G9" s="158"/>
      <c r="H9" s="158"/>
      <c r="I9" s="158"/>
      <c r="J9" s="158"/>
      <c r="K9" s="158"/>
      <c r="L9" s="158"/>
      <c r="M9" s="158"/>
      <c r="N9" s="158"/>
    </row>
    <row r="10" spans="5:14">
      <c r="E10" s="158"/>
      <c r="F10" s="158"/>
      <c r="G10" s="158"/>
      <c r="H10" s="158"/>
      <c r="I10" s="158"/>
      <c r="J10" s="158"/>
      <c r="K10" s="158"/>
      <c r="L10" s="158"/>
      <c r="M10" s="158"/>
      <c r="N10" s="158"/>
    </row>
    <row r="11" spans="5:14">
      <c r="E11" s="158"/>
      <c r="F11" s="158"/>
      <c r="G11" s="158"/>
      <c r="H11" s="158"/>
      <c r="I11" s="158"/>
      <c r="J11" s="158"/>
      <c r="K11" s="158"/>
      <c r="L11" s="158"/>
      <c r="M11" s="158"/>
      <c r="N11" s="158"/>
    </row>
    <row r="12" spans="5:14">
      <c r="E12" s="158"/>
      <c r="F12" s="158"/>
      <c r="G12" s="158"/>
      <c r="H12" s="158"/>
      <c r="I12" s="158"/>
      <c r="J12" s="158"/>
      <c r="K12" s="158"/>
      <c r="L12" s="158"/>
      <c r="M12" s="158"/>
      <c r="N12" s="158"/>
    </row>
    <row r="13" spans="5:14">
      <c r="E13" s="158"/>
      <c r="F13" s="158"/>
      <c r="G13" s="158"/>
      <c r="H13" s="158"/>
      <c r="I13" s="158"/>
      <c r="J13" s="158"/>
      <c r="K13" s="158"/>
      <c r="L13" s="158"/>
      <c r="M13" s="158"/>
      <c r="N13" s="158"/>
    </row>
    <row r="14" spans="5:14">
      <c r="E14" s="158"/>
      <c r="F14" s="158"/>
      <c r="G14" s="158"/>
      <c r="H14" s="158"/>
      <c r="I14" s="158"/>
      <c r="J14" s="158"/>
      <c r="K14" s="158"/>
      <c r="L14" s="158"/>
      <c r="M14" s="158"/>
      <c r="N14" s="158"/>
    </row>
    <row r="15" spans="5:14">
      <c r="E15" s="158"/>
      <c r="F15" s="158"/>
      <c r="G15" s="158"/>
      <c r="H15" s="158"/>
      <c r="I15" s="158"/>
      <c r="J15" s="158"/>
      <c r="K15" s="158"/>
      <c r="L15" s="158"/>
      <c r="M15" s="158"/>
      <c r="N15" s="158"/>
    </row>
    <row r="16" spans="5:14">
      <c r="E16" s="158"/>
      <c r="F16" s="158"/>
      <c r="G16" s="158"/>
      <c r="H16" s="158"/>
      <c r="I16" s="158"/>
      <c r="J16" s="158"/>
      <c r="K16" s="158"/>
      <c r="L16" s="158"/>
      <c r="M16" s="158"/>
      <c r="N16" s="158"/>
    </row>
    <row r="17" spans="5:14">
      <c r="E17" s="158"/>
      <c r="F17" s="158"/>
      <c r="G17" s="158"/>
      <c r="H17" s="158"/>
      <c r="I17" s="158"/>
      <c r="J17" s="158"/>
      <c r="K17" s="158"/>
      <c r="L17" s="158"/>
      <c r="M17" s="158"/>
      <c r="N17" s="158"/>
    </row>
  </sheetData>
  <mergeCells count="1">
    <mergeCell ref="E6:N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7" workbookViewId="0">
      <selection activeCell="J24" sqref="J24"/>
    </sheetView>
  </sheetViews>
  <sheetFormatPr defaultRowHeight="15"/>
  <cols>
    <col min="1" max="1" width="32.28515625" customWidth="1"/>
    <col min="2" max="2" width="14.5703125" customWidth="1"/>
    <col min="3" max="3" width="13.42578125" customWidth="1"/>
    <col min="4" max="5" width="13" customWidth="1"/>
    <col min="6" max="6" width="12.28515625" customWidth="1"/>
    <col min="8" max="8" width="11" customWidth="1"/>
  </cols>
  <sheetData>
    <row r="1" spans="1:13" ht="36">
      <c r="B1" s="75" t="s">
        <v>102</v>
      </c>
    </row>
    <row r="4" spans="1:13" ht="23.25">
      <c r="A4" s="85" t="s">
        <v>103</v>
      </c>
      <c r="B4" s="86"/>
      <c r="C4" s="87"/>
      <c r="H4" s="1"/>
      <c r="I4" s="1"/>
      <c r="J4" s="1"/>
      <c r="K4" s="1"/>
      <c r="L4" s="1"/>
      <c r="M4" s="1"/>
    </row>
    <row r="5" spans="1:13" ht="15.75" thickBot="1">
      <c r="H5" s="103"/>
      <c r="I5" s="89"/>
      <c r="J5" s="89"/>
      <c r="K5" s="89"/>
      <c r="L5" s="89"/>
      <c r="M5" s="89"/>
    </row>
    <row r="6" spans="1:13" ht="15.75" thickBot="1">
      <c r="B6" s="94">
        <v>2022</v>
      </c>
      <c r="C6" s="94">
        <v>2021</v>
      </c>
      <c r="D6" s="94">
        <v>2020</v>
      </c>
      <c r="E6" s="94">
        <v>2019</v>
      </c>
      <c r="F6" s="94">
        <v>2018</v>
      </c>
      <c r="H6" s="103"/>
      <c r="I6" s="89"/>
      <c r="J6" s="89"/>
      <c r="K6" s="89"/>
      <c r="L6" s="89"/>
      <c r="M6" s="89"/>
    </row>
    <row r="7" spans="1:13" ht="15.75" thickBot="1">
      <c r="A7" s="88" t="s">
        <v>104</v>
      </c>
      <c r="B7" s="97">
        <v>83799.8</v>
      </c>
      <c r="C7" s="97">
        <v>66571.8</v>
      </c>
      <c r="D7" s="97">
        <v>71704.800000000003</v>
      </c>
      <c r="E7" s="97">
        <v>83038.5</v>
      </c>
      <c r="F7" s="97">
        <v>78117.100000000006</v>
      </c>
      <c r="H7" s="103"/>
      <c r="I7" s="89"/>
      <c r="J7" s="89"/>
      <c r="K7" s="89"/>
      <c r="L7" s="89"/>
      <c r="M7" s="89"/>
    </row>
    <row r="8" spans="1:13" ht="15.75" thickBot="1">
      <c r="A8" s="88" t="s">
        <v>105</v>
      </c>
      <c r="B8" s="97">
        <v>88329.8</v>
      </c>
      <c r="C8" s="97">
        <v>70372</v>
      </c>
      <c r="D8" s="97">
        <v>75660</v>
      </c>
      <c r="E8" s="97">
        <v>86068.5</v>
      </c>
      <c r="F8" s="97">
        <v>79809.399999999994</v>
      </c>
      <c r="H8" s="103"/>
      <c r="I8" s="89"/>
      <c r="J8" s="89"/>
      <c r="K8" s="89"/>
      <c r="L8" s="89"/>
      <c r="M8" s="89"/>
    </row>
    <row r="9" spans="1:13" ht="15.75" thickBot="1">
      <c r="A9" s="88" t="s">
        <v>139</v>
      </c>
      <c r="B9" s="98">
        <v>73867</v>
      </c>
      <c r="C9" s="98">
        <v>58097</v>
      </c>
      <c r="D9" s="98">
        <v>61186</v>
      </c>
      <c r="E9" s="98">
        <v>67909</v>
      </c>
      <c r="F9" s="98">
        <v>61745</v>
      </c>
      <c r="H9" s="103"/>
      <c r="I9" s="89"/>
      <c r="J9" s="89"/>
      <c r="K9" s="89"/>
      <c r="L9" s="89"/>
      <c r="M9" s="89"/>
    </row>
    <row r="10" spans="1:13" ht="15.75" thickBot="1">
      <c r="A10" s="88" t="s">
        <v>107</v>
      </c>
      <c r="B10" s="97">
        <v>4535.3</v>
      </c>
      <c r="C10" s="97">
        <v>5152</v>
      </c>
      <c r="D10" s="97">
        <v>6984.4</v>
      </c>
      <c r="E10" s="97">
        <v>10468.1</v>
      </c>
      <c r="F10" s="97">
        <v>11003.6</v>
      </c>
      <c r="H10" s="103"/>
      <c r="I10" s="89"/>
      <c r="J10" s="89"/>
      <c r="K10" s="89"/>
      <c r="L10" s="89"/>
      <c r="M10" s="89"/>
    </row>
    <row r="11" spans="1:13" ht="15.75" thickBot="1">
      <c r="A11" s="88" t="s">
        <v>108</v>
      </c>
      <c r="B11" s="99">
        <v>73394.3</v>
      </c>
      <c r="C11" s="99">
        <v>70067.399999999994</v>
      </c>
      <c r="D11" s="99">
        <v>62552.1</v>
      </c>
      <c r="E11" s="99">
        <v>62931.8</v>
      </c>
      <c r="F11" s="99">
        <v>59370.1</v>
      </c>
      <c r="H11" s="103"/>
      <c r="I11" s="89"/>
      <c r="J11" s="89"/>
      <c r="K11" s="89"/>
      <c r="L11" s="89"/>
      <c r="M11" s="89"/>
    </row>
    <row r="12" spans="1:13" ht="16.5" customHeight="1" thickBot="1">
      <c r="A12" s="88" t="s">
        <v>109</v>
      </c>
      <c r="B12" s="99">
        <v>17013.7</v>
      </c>
      <c r="C12" s="99">
        <v>16106.7</v>
      </c>
      <c r="D12" s="99">
        <v>11294.8</v>
      </c>
      <c r="E12" s="99">
        <v>14150.3</v>
      </c>
      <c r="F12" s="99">
        <v>15442.1</v>
      </c>
      <c r="H12" s="103"/>
      <c r="I12" s="89"/>
      <c r="J12" s="89"/>
      <c r="K12" s="89"/>
      <c r="L12" s="89"/>
      <c r="M12" s="89"/>
    </row>
    <row r="13" spans="1:13" ht="15.75" thickBot="1">
      <c r="A13" s="88" t="s">
        <v>110</v>
      </c>
      <c r="B13" s="100">
        <v>302.8</v>
      </c>
      <c r="C13" s="100">
        <v>302.8</v>
      </c>
      <c r="D13" s="100">
        <v>302.8</v>
      </c>
      <c r="E13" s="100">
        <v>302.8</v>
      </c>
      <c r="F13" s="100">
        <v>302.8</v>
      </c>
      <c r="H13" s="103"/>
      <c r="I13" s="89"/>
      <c r="J13" s="89"/>
      <c r="K13" s="89"/>
      <c r="L13" s="89"/>
      <c r="M13" s="89"/>
    </row>
    <row r="14" spans="1:13" ht="15.75" thickBot="1">
      <c r="A14" s="88" t="s">
        <v>111</v>
      </c>
      <c r="B14" s="101">
        <v>151</v>
      </c>
      <c r="C14" s="101">
        <v>151</v>
      </c>
      <c r="D14" s="101">
        <v>151</v>
      </c>
      <c r="E14" s="101">
        <v>151</v>
      </c>
      <c r="F14" s="101">
        <v>151</v>
      </c>
      <c r="H14" s="103"/>
      <c r="I14" s="89"/>
      <c r="J14" s="89"/>
      <c r="K14" s="89"/>
      <c r="L14" s="89"/>
      <c r="M14" s="89"/>
    </row>
    <row r="15" spans="1:13" ht="15.75" thickBot="1">
      <c r="A15" s="88" t="s">
        <v>112</v>
      </c>
      <c r="B15" s="97">
        <v>4535.3</v>
      </c>
      <c r="C15" s="97">
        <v>5152</v>
      </c>
      <c r="D15" s="97">
        <v>6984.4</v>
      </c>
      <c r="E15" s="97">
        <v>10468.1</v>
      </c>
      <c r="F15" s="97">
        <v>11003.6</v>
      </c>
      <c r="H15" s="103"/>
      <c r="I15" s="104"/>
      <c r="J15" s="104"/>
      <c r="K15" s="104"/>
      <c r="L15" s="104"/>
      <c r="M15" s="104"/>
    </row>
    <row r="16" spans="1:13" ht="15.75" thickBot="1">
      <c r="A16" s="88" t="s">
        <v>113</v>
      </c>
      <c r="B16" s="97">
        <v>3717.6</v>
      </c>
      <c r="C16" s="97">
        <v>4220.1000000000004</v>
      </c>
      <c r="D16" s="97">
        <v>5559.2</v>
      </c>
      <c r="E16" s="97">
        <v>7494.9</v>
      </c>
      <c r="F16" s="97">
        <v>7717.4</v>
      </c>
      <c r="H16" s="103"/>
      <c r="I16" s="104"/>
      <c r="J16" s="104"/>
      <c r="K16" s="104"/>
      <c r="L16" s="104"/>
      <c r="M16" s="104"/>
    </row>
    <row r="17" spans="1:13">
      <c r="B17" s="95"/>
      <c r="C17" s="95"/>
      <c r="D17" s="95"/>
      <c r="E17" s="95"/>
      <c r="F17" s="95"/>
      <c r="H17" s="1"/>
      <c r="I17" s="1"/>
      <c r="J17" s="1"/>
      <c r="K17" s="1"/>
      <c r="L17" s="1"/>
      <c r="M17" s="1"/>
    </row>
    <row r="18" spans="1:13" ht="15.75" thickBot="1">
      <c r="B18" s="95"/>
      <c r="C18" s="95"/>
      <c r="D18" s="95"/>
      <c r="E18" s="95"/>
      <c r="F18" s="95"/>
    </row>
    <row r="19" spans="1:13" ht="15.75" thickBot="1">
      <c r="A19" s="88" t="s">
        <v>115</v>
      </c>
      <c r="B19" s="102">
        <v>4.3899999999999997</v>
      </c>
      <c r="C19" s="102">
        <v>6.23</v>
      </c>
      <c r="D19" s="102">
        <v>7.5</v>
      </c>
      <c r="E19" s="102">
        <v>8.8800000000000008</v>
      </c>
      <c r="F19" s="102">
        <v>9.8699999999999992</v>
      </c>
    </row>
    <row r="20" spans="1:13" ht="15.75" thickBot="1">
      <c r="A20" s="88" t="s">
        <v>116</v>
      </c>
      <c r="B20" s="102">
        <v>3.3</v>
      </c>
      <c r="C20" s="102">
        <v>3.29</v>
      </c>
      <c r="D20" s="102">
        <v>5</v>
      </c>
      <c r="E20" s="102">
        <v>9.27</v>
      </c>
      <c r="F20" s="102">
        <v>11.65</v>
      </c>
    </row>
    <row r="21" spans="1:13" ht="15.75" thickBot="1">
      <c r="A21" s="88" t="s">
        <v>117</v>
      </c>
      <c r="B21" s="101">
        <v>5.13</v>
      </c>
      <c r="C21" s="101">
        <v>6.03</v>
      </c>
      <c r="D21" s="101">
        <v>9.0299999999999994</v>
      </c>
      <c r="E21" s="101">
        <v>11.91</v>
      </c>
      <c r="F21" s="101">
        <v>13</v>
      </c>
    </row>
    <row r="22" spans="1:13" ht="15.75" thickBot="1">
      <c r="A22" s="88" t="s">
        <v>118</v>
      </c>
      <c r="B22" s="101">
        <v>6.96</v>
      </c>
      <c r="C22" s="101">
        <v>8.23</v>
      </c>
      <c r="D22" s="101">
        <v>11.66</v>
      </c>
      <c r="E22" s="101">
        <v>16.25</v>
      </c>
      <c r="F22" s="101">
        <v>18.489999999999998</v>
      </c>
    </row>
    <row r="23" spans="1:13" ht="15.75" thickBot="1">
      <c r="A23" s="88" t="s">
        <v>119</v>
      </c>
      <c r="B23" s="102">
        <v>8.36</v>
      </c>
      <c r="C23" s="102">
        <v>9.91</v>
      </c>
      <c r="D23" s="102">
        <v>14.37</v>
      </c>
      <c r="E23" s="102">
        <v>22.31</v>
      </c>
      <c r="F23" s="102">
        <v>26.59</v>
      </c>
    </row>
    <row r="24" spans="1:13" ht="15.75" thickBot="1">
      <c r="A24" s="88" t="s">
        <v>120</v>
      </c>
      <c r="B24" s="101">
        <v>124.68</v>
      </c>
      <c r="C24" s="101">
        <v>140.02000000000001</v>
      </c>
      <c r="D24" s="101">
        <v>187.06</v>
      </c>
      <c r="E24" s="101">
        <v>248.3</v>
      </c>
      <c r="F24" s="101">
        <v>255.62</v>
      </c>
    </row>
    <row r="25" spans="1:13" ht="15.75" thickBot="1">
      <c r="A25" s="88" t="s">
        <v>121</v>
      </c>
      <c r="B25" s="102">
        <v>6.46</v>
      </c>
      <c r="C25" s="102">
        <v>7.6</v>
      </c>
      <c r="D25" s="102">
        <v>9.66</v>
      </c>
      <c r="E25" s="102">
        <v>12.78</v>
      </c>
      <c r="F25" s="102">
        <v>15.11</v>
      </c>
    </row>
    <row r="26" spans="1:13" ht="15.75" thickBot="1">
      <c r="A26" s="88" t="s">
        <v>122</v>
      </c>
      <c r="B26" s="98">
        <f>B11/B14</f>
        <v>486.05496688741727</v>
      </c>
      <c r="C26" s="98">
        <f>C11/C14</f>
        <v>464.02251655629135</v>
      </c>
      <c r="D26" s="98">
        <f>D11/D14</f>
        <v>414.25231788079469</v>
      </c>
      <c r="E26" s="98">
        <f>E11/E14</f>
        <v>416.76688741721858</v>
      </c>
      <c r="F26" s="98">
        <f>F11/F14</f>
        <v>393.17947019867546</v>
      </c>
    </row>
    <row r="27" spans="1:13">
      <c r="A27" s="92" t="s">
        <v>146</v>
      </c>
      <c r="B27" s="100"/>
      <c r="C27" s="100"/>
      <c r="D27" s="100"/>
      <c r="E27" s="100"/>
      <c r="F27" s="100"/>
    </row>
    <row r="28" spans="1:13">
      <c r="C28" t="s">
        <v>145</v>
      </c>
    </row>
    <row r="30" spans="1:13" ht="23.25">
      <c r="A30" s="159" t="s">
        <v>123</v>
      </c>
      <c r="B30" s="159"/>
      <c r="C30" s="159"/>
    </row>
    <row r="31" spans="1:13" ht="15.75" thickBot="1"/>
    <row r="32" spans="1:13" ht="15.75" thickBot="1">
      <c r="B32" s="94">
        <v>2022</v>
      </c>
      <c r="C32" s="94">
        <v>2021</v>
      </c>
      <c r="D32" s="94">
        <v>2020</v>
      </c>
      <c r="E32" s="94">
        <v>2019</v>
      </c>
      <c r="F32" s="94">
        <v>2018</v>
      </c>
    </row>
    <row r="33" spans="1:13" ht="15.75" thickBot="1">
      <c r="A33" s="88" t="s">
        <v>104</v>
      </c>
      <c r="B33" s="97">
        <v>275235.23</v>
      </c>
      <c r="C33" s="97">
        <v>246972.17</v>
      </c>
      <c r="D33" s="97">
        <v>258594.36</v>
      </c>
      <c r="E33" s="97">
        <v>299190.59000000003</v>
      </c>
      <c r="F33" s="97">
        <v>288596.09000000003</v>
      </c>
    </row>
    <row r="34" spans="1:13" ht="15.75" thickBot="1">
      <c r="A34" s="88" t="s">
        <v>105</v>
      </c>
      <c r="B34" s="97">
        <v>278453.62</v>
      </c>
      <c r="C34" s="97">
        <v>249794.75</v>
      </c>
      <c r="D34" s="97">
        <v>261067.97</v>
      </c>
      <c r="E34" s="97">
        <v>301938.40000000002</v>
      </c>
      <c r="F34" s="97">
        <v>294619.18</v>
      </c>
    </row>
    <row r="35" spans="1:13" ht="15.75" thickBot="1">
      <c r="A35" s="88" t="s">
        <v>106</v>
      </c>
      <c r="B35" s="100" t="s">
        <v>144</v>
      </c>
      <c r="C35" s="100" t="s">
        <v>143</v>
      </c>
      <c r="D35" s="100" t="s">
        <v>142</v>
      </c>
      <c r="E35" s="100" t="s">
        <v>141</v>
      </c>
      <c r="F35" s="100" t="s">
        <v>140</v>
      </c>
    </row>
    <row r="36" spans="1:13" ht="15.75" thickBot="1">
      <c r="A36" s="88" t="s">
        <v>107</v>
      </c>
      <c r="B36" s="97">
        <v>-7003.41</v>
      </c>
      <c r="C36" s="97">
        <v>-10474.280000000001</v>
      </c>
      <c r="D36" s="97">
        <v>-10579.98</v>
      </c>
      <c r="E36" s="97">
        <v>-31371.15</v>
      </c>
      <c r="F36" s="97">
        <v>11155.03</v>
      </c>
    </row>
    <row r="37" spans="1:13" ht="15.75" thickBot="1">
      <c r="A37" s="88" t="s">
        <v>108</v>
      </c>
      <c r="B37" s="99">
        <v>63899.87</v>
      </c>
      <c r="C37" s="99">
        <v>65059.66</v>
      </c>
      <c r="D37" s="99">
        <v>62589.87</v>
      </c>
      <c r="E37" s="99">
        <v>60909.63</v>
      </c>
      <c r="F37" s="99">
        <v>59212.3</v>
      </c>
    </row>
    <row r="38" spans="1:13" ht="15.75" thickBot="1">
      <c r="A38" s="88" t="s">
        <v>109</v>
      </c>
      <c r="B38" s="99">
        <v>26992.81</v>
      </c>
      <c r="C38" s="99">
        <v>26251.55</v>
      </c>
      <c r="D38" s="99">
        <v>25810.82</v>
      </c>
      <c r="E38" s="99">
        <v>22940.81</v>
      </c>
      <c r="F38" s="99">
        <v>24218.95</v>
      </c>
    </row>
    <row r="39" spans="1:13" ht="15.75" thickBot="1">
      <c r="A39" s="88" t="s">
        <v>110</v>
      </c>
      <c r="B39" s="100">
        <v>3395.85</v>
      </c>
      <c r="C39" s="100">
        <v>3395.85</v>
      </c>
      <c r="D39" s="100">
        <v>3597.48</v>
      </c>
      <c r="E39" s="100">
        <v>3828.81</v>
      </c>
      <c r="F39" s="100">
        <v>3829.16</v>
      </c>
    </row>
    <row r="40" spans="1:13" ht="15.75" thickBot="1">
      <c r="A40" s="88" t="s">
        <v>111</v>
      </c>
      <c r="B40" s="102">
        <v>765.88</v>
      </c>
      <c r="C40" s="102">
        <v>765.81</v>
      </c>
      <c r="D40" s="102">
        <v>719.54</v>
      </c>
      <c r="E40" s="102">
        <v>679.22</v>
      </c>
      <c r="F40" s="102">
        <v>679.22</v>
      </c>
    </row>
    <row r="41" spans="1:13" ht="15.75" thickBot="1">
      <c r="A41" s="88" t="s">
        <v>112</v>
      </c>
      <c r="B41" s="97">
        <v>-7003.41</v>
      </c>
      <c r="C41" s="97">
        <v>-10474.280000000001</v>
      </c>
      <c r="D41" s="97">
        <v>-10579.98</v>
      </c>
      <c r="E41" s="97">
        <v>-31371.15</v>
      </c>
      <c r="F41" s="97">
        <v>11155.03</v>
      </c>
    </row>
    <row r="42" spans="1:13" ht="15.75" thickBot="1">
      <c r="A42" s="88" t="s">
        <v>113</v>
      </c>
      <c r="B42" s="97">
        <v>-11234.7</v>
      </c>
      <c r="C42" s="97">
        <v>-13016.14</v>
      </c>
      <c r="D42" s="97">
        <v>-10975.23</v>
      </c>
      <c r="E42" s="97">
        <v>-28933.7</v>
      </c>
      <c r="F42" s="97">
        <v>6813.1</v>
      </c>
    </row>
    <row r="43" spans="1:13" ht="15.75" thickBot="1">
      <c r="A43" s="93" t="s">
        <v>114</v>
      </c>
      <c r="B43" s="106">
        <v>49647.05</v>
      </c>
      <c r="C43" s="106">
        <v>32562.19</v>
      </c>
      <c r="D43" s="106">
        <v>49927.64</v>
      </c>
      <c r="E43" s="106">
        <v>69155.42</v>
      </c>
      <c r="F43" s="106">
        <v>60369.27</v>
      </c>
      <c r="H43" s="89"/>
      <c r="I43" s="89"/>
      <c r="J43" s="89"/>
      <c r="K43" s="89"/>
      <c r="L43" s="89"/>
      <c r="M43" s="1"/>
    </row>
    <row r="44" spans="1:13">
      <c r="B44" s="95"/>
      <c r="C44" s="95"/>
      <c r="D44" s="95"/>
      <c r="E44" s="95"/>
      <c r="F44" s="95"/>
      <c r="H44" s="1"/>
      <c r="I44" s="1"/>
      <c r="J44" s="1"/>
      <c r="K44" s="1"/>
      <c r="L44" s="1"/>
      <c r="M44" s="1"/>
    </row>
    <row r="45" spans="1:13" ht="15.75" thickBot="1">
      <c r="B45" s="95"/>
      <c r="C45" s="95"/>
      <c r="D45" s="95"/>
      <c r="E45" s="95"/>
      <c r="F45" s="95"/>
      <c r="H45" s="103"/>
      <c r="I45" s="89"/>
      <c r="J45" s="89"/>
      <c r="K45" s="89"/>
      <c r="L45" s="89"/>
      <c r="M45" s="89"/>
    </row>
    <row r="46" spans="1:13" ht="15.75" thickBot="1">
      <c r="A46" s="88" t="s">
        <v>115</v>
      </c>
      <c r="B46" s="107">
        <v>-4.0999999999999996</v>
      </c>
      <c r="C46" s="107">
        <v>-5.38</v>
      </c>
      <c r="D46" s="107">
        <v>-4.62</v>
      </c>
      <c r="E46" s="107">
        <v>-9.5399999999999991</v>
      </c>
      <c r="F46" s="107">
        <v>3.05</v>
      </c>
      <c r="H46" s="103"/>
      <c r="I46" s="89"/>
      <c r="J46" s="89"/>
      <c r="K46" s="89"/>
      <c r="L46" s="89"/>
      <c r="M46" s="89"/>
    </row>
    <row r="47" spans="1:13" ht="15.75" thickBot="1">
      <c r="A47" s="88" t="s">
        <v>116</v>
      </c>
      <c r="B47" s="105">
        <v>-0.04</v>
      </c>
      <c r="C47" s="105">
        <v>3.49</v>
      </c>
      <c r="D47" s="105">
        <v>-1.31</v>
      </c>
      <c r="E47" s="105">
        <v>0.35</v>
      </c>
      <c r="F47" s="105">
        <v>4.4000000000000004</v>
      </c>
      <c r="H47" s="103"/>
      <c r="I47" s="89"/>
      <c r="J47" s="89"/>
      <c r="K47" s="89"/>
      <c r="L47" s="89"/>
      <c r="M47" s="89"/>
    </row>
    <row r="48" spans="1:13" ht="15.75" thickBot="1">
      <c r="A48" s="88" t="s">
        <v>117</v>
      </c>
      <c r="B48" s="101">
        <v>-3.46</v>
      </c>
      <c r="C48" s="101">
        <v>-3.92</v>
      </c>
      <c r="D48" s="101">
        <v>-3.74</v>
      </c>
      <c r="E48" s="101">
        <v>-9.3800000000000008</v>
      </c>
      <c r="F48" s="101">
        <v>2.71</v>
      </c>
      <c r="H48" s="103"/>
      <c r="I48" s="89"/>
      <c r="J48" s="89"/>
      <c r="K48" s="89"/>
      <c r="L48" s="89"/>
      <c r="M48" s="89"/>
    </row>
    <row r="49" spans="1:13" ht="15.75" thickBot="1">
      <c r="A49" s="88" t="s">
        <v>118</v>
      </c>
      <c r="B49" s="101">
        <v>-25.67</v>
      </c>
      <c r="C49" s="101">
        <v>-24.34</v>
      </c>
      <c r="D49" s="101">
        <v>-19.13</v>
      </c>
      <c r="E49" s="101">
        <v>-47.9</v>
      </c>
      <c r="F49" s="101">
        <v>9.41</v>
      </c>
      <c r="H49" s="103"/>
      <c r="I49" s="89"/>
      <c r="J49" s="89"/>
      <c r="K49" s="89"/>
      <c r="L49" s="89"/>
      <c r="M49" s="89"/>
    </row>
    <row r="50" spans="1:13" ht="15.75" thickBot="1">
      <c r="A50" s="88" t="s">
        <v>119</v>
      </c>
      <c r="B50" s="102">
        <v>1.59</v>
      </c>
      <c r="C50" s="102">
        <v>6.69</v>
      </c>
      <c r="D50" s="102">
        <v>-0.28000000000000003</v>
      </c>
      <c r="E50" s="102">
        <v>2.67</v>
      </c>
      <c r="F50" s="102">
        <v>7.99</v>
      </c>
      <c r="H50" s="103"/>
      <c r="I50" s="89"/>
      <c r="J50" s="89"/>
      <c r="K50" s="89"/>
      <c r="L50" s="89"/>
      <c r="M50" s="89"/>
    </row>
    <row r="51" spans="1:13" ht="15.75" thickBot="1">
      <c r="A51" s="88" t="s">
        <v>120</v>
      </c>
      <c r="B51" s="101">
        <v>-29.88</v>
      </c>
      <c r="C51" s="101">
        <v>-36.99</v>
      </c>
      <c r="D51" s="101">
        <v>-34.880000000000003</v>
      </c>
      <c r="E51" s="101">
        <v>-84.89</v>
      </c>
      <c r="F51" s="101">
        <v>26.46</v>
      </c>
      <c r="H51" s="103"/>
      <c r="I51" s="89"/>
      <c r="J51" s="89"/>
      <c r="K51" s="89"/>
      <c r="L51" s="89"/>
      <c r="M51" s="89"/>
    </row>
    <row r="52" spans="1:13" ht="15.75" thickBot="1">
      <c r="A52" s="88" t="s">
        <v>121</v>
      </c>
      <c r="B52" s="102">
        <v>8.8699999999999992</v>
      </c>
      <c r="C52" s="102">
        <v>12.92</v>
      </c>
      <c r="D52" s="102">
        <v>6.88</v>
      </c>
      <c r="E52" s="102">
        <v>8.16</v>
      </c>
      <c r="F52" s="102">
        <v>11.71</v>
      </c>
      <c r="H52" s="103"/>
      <c r="I52" s="89"/>
      <c r="J52" s="89"/>
      <c r="K52" s="89"/>
      <c r="L52" s="89"/>
      <c r="M52" s="89"/>
    </row>
    <row r="53" spans="1:13" ht="15.75" thickBot="1">
      <c r="A53" s="88" t="s">
        <v>122</v>
      </c>
      <c r="B53" s="98">
        <f>B37/B40</f>
        <v>83.433266308037815</v>
      </c>
      <c r="C53" s="98">
        <f t="shared" ref="C53:F53" si="0">C37/C40</f>
        <v>84.95535446128936</v>
      </c>
      <c r="D53" s="98">
        <f t="shared" si="0"/>
        <v>86.985949356533354</v>
      </c>
      <c r="E53" s="98">
        <f t="shared" si="0"/>
        <v>89.675848767704124</v>
      </c>
      <c r="F53" s="98">
        <f t="shared" si="0"/>
        <v>87.176908807161155</v>
      </c>
      <c r="H53" s="103"/>
      <c r="I53" s="89"/>
      <c r="J53" s="89"/>
      <c r="K53" s="89"/>
      <c r="L53" s="89"/>
      <c r="M53" s="89"/>
    </row>
    <row r="54" spans="1:13" ht="15.75" thickBot="1">
      <c r="A54" s="91"/>
      <c r="H54" s="103"/>
      <c r="I54" s="89"/>
      <c r="J54" s="89"/>
      <c r="K54" s="89"/>
      <c r="L54" s="89"/>
      <c r="M54" s="89"/>
    </row>
    <row r="55" spans="1:13" ht="15.75" thickBot="1">
      <c r="A55" s="91"/>
      <c r="H55" s="103"/>
      <c r="I55" s="89"/>
      <c r="J55" s="89"/>
      <c r="K55" s="89"/>
      <c r="L55" s="89"/>
      <c r="M55" s="89"/>
    </row>
    <row r="56" spans="1:13" ht="15.75" thickBot="1">
      <c r="A56" s="91"/>
      <c r="H56" s="103"/>
      <c r="I56" s="89"/>
      <c r="J56" s="89"/>
      <c r="K56" s="89"/>
      <c r="L56" s="89"/>
      <c r="M56" s="89"/>
    </row>
    <row r="57" spans="1:13">
      <c r="H57" s="1"/>
      <c r="I57" s="1"/>
      <c r="J57" s="1"/>
      <c r="K57" s="1"/>
      <c r="L57" s="1"/>
      <c r="M57" s="1"/>
    </row>
  </sheetData>
  <mergeCells count="1">
    <mergeCell ref="A30:C3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workbookViewId="0">
      <selection activeCell="D87" sqref="D87"/>
    </sheetView>
  </sheetViews>
  <sheetFormatPr defaultRowHeight="15"/>
  <cols>
    <col min="1" max="1" width="14.7109375" bestFit="1" customWidth="1"/>
    <col min="7" max="7" width="9.28515625" customWidth="1"/>
  </cols>
  <sheetData>
    <row r="1" spans="1:11" ht="46.5">
      <c r="C1" s="108" t="s">
        <v>147</v>
      </c>
      <c r="D1" s="108"/>
      <c r="E1" s="108"/>
      <c r="F1" s="109"/>
      <c r="G1" s="109"/>
      <c r="H1" s="109"/>
      <c r="I1" s="109"/>
      <c r="J1" s="109"/>
      <c r="K1" s="109"/>
    </row>
    <row r="4" spans="1:11" ht="18.75">
      <c r="B4" s="110" t="s">
        <v>148</v>
      </c>
      <c r="C4" s="110"/>
      <c r="D4" s="110"/>
    </row>
    <row r="5" spans="1:11">
      <c r="B5" s="111">
        <v>2018</v>
      </c>
      <c r="C5" s="111">
        <v>2019</v>
      </c>
      <c r="D5" s="111">
        <v>2020</v>
      </c>
      <c r="E5" s="111">
        <v>2021</v>
      </c>
      <c r="F5" s="111">
        <v>2022</v>
      </c>
    </row>
    <row r="6" spans="1:11">
      <c r="A6" s="111" t="s">
        <v>103</v>
      </c>
      <c r="B6" s="102">
        <v>9.8699999999999992</v>
      </c>
      <c r="C6" s="102">
        <v>8.8800000000000008</v>
      </c>
      <c r="D6" s="102">
        <v>7.5</v>
      </c>
      <c r="E6" s="102">
        <v>6.23</v>
      </c>
      <c r="F6" s="102">
        <v>4.3899999999999997</v>
      </c>
    </row>
    <row r="7" spans="1:11">
      <c r="A7" s="111" t="s">
        <v>123</v>
      </c>
      <c r="B7" s="107">
        <v>3.05</v>
      </c>
      <c r="C7" s="107">
        <v>-9.5399999999999991</v>
      </c>
      <c r="D7" s="107">
        <v>-4.62</v>
      </c>
      <c r="E7" s="107">
        <v>-5.38</v>
      </c>
      <c r="F7" s="107">
        <v>-4.0999999999999996</v>
      </c>
    </row>
    <row r="8" spans="1:11">
      <c r="A8" s="4"/>
    </row>
    <row r="9" spans="1:11">
      <c r="A9" s="4"/>
    </row>
    <row r="10" spans="1:11">
      <c r="A10" s="4"/>
    </row>
    <row r="11" spans="1:11">
      <c r="A11" s="4"/>
    </row>
    <row r="12" spans="1:11">
      <c r="A12" s="4"/>
    </row>
    <row r="13" spans="1:11">
      <c r="A13" s="4"/>
    </row>
    <row r="14" spans="1:11" ht="18.75">
      <c r="A14" s="4"/>
      <c r="B14" s="110" t="s">
        <v>149</v>
      </c>
      <c r="C14" s="110"/>
      <c r="D14" s="110"/>
      <c r="E14" s="110"/>
    </row>
    <row r="15" spans="1:11">
      <c r="A15" s="4"/>
      <c r="B15" s="111">
        <v>2018</v>
      </c>
      <c r="C15" s="111">
        <v>2019</v>
      </c>
      <c r="D15" s="111">
        <v>2020</v>
      </c>
      <c r="E15" s="111">
        <v>2021</v>
      </c>
      <c r="F15" s="111">
        <v>2022</v>
      </c>
    </row>
    <row r="16" spans="1:11">
      <c r="A16" s="111" t="s">
        <v>103</v>
      </c>
      <c r="B16" s="102">
        <v>11.65</v>
      </c>
      <c r="C16" s="102">
        <v>9.27</v>
      </c>
      <c r="D16" s="102">
        <v>5</v>
      </c>
      <c r="E16" s="102">
        <v>3.29</v>
      </c>
      <c r="F16" s="102">
        <v>3.3</v>
      </c>
    </row>
    <row r="17" spans="1:6">
      <c r="A17" s="111" t="s">
        <v>123</v>
      </c>
      <c r="B17" s="105">
        <v>4.4000000000000004</v>
      </c>
      <c r="C17" s="105">
        <v>0.35</v>
      </c>
      <c r="D17" s="105">
        <v>-1.31</v>
      </c>
      <c r="E17" s="105">
        <v>3.49</v>
      </c>
      <c r="F17" s="105">
        <v>-0.04</v>
      </c>
    </row>
    <row r="18" spans="1:6">
      <c r="A18" s="4"/>
    </row>
    <row r="19" spans="1:6">
      <c r="A19" s="4"/>
    </row>
    <row r="20" spans="1:6">
      <c r="A20" s="4"/>
    </row>
    <row r="21" spans="1:6">
      <c r="A21" s="4"/>
    </row>
    <row r="22" spans="1:6">
      <c r="A22" s="4"/>
    </row>
    <row r="23" spans="1:6">
      <c r="A23" s="4"/>
    </row>
    <row r="24" spans="1:6" ht="18.75">
      <c r="A24" s="4"/>
      <c r="B24" s="110" t="s">
        <v>150</v>
      </c>
      <c r="C24" s="110"/>
      <c r="D24" s="110"/>
    </row>
    <row r="25" spans="1:6">
      <c r="A25" s="4"/>
      <c r="B25" s="111">
        <v>2018</v>
      </c>
      <c r="C25" s="111">
        <v>2019</v>
      </c>
      <c r="D25" s="111">
        <v>2020</v>
      </c>
      <c r="E25" s="111">
        <v>2021</v>
      </c>
      <c r="F25" s="111">
        <v>2022</v>
      </c>
    </row>
    <row r="26" spans="1:6">
      <c r="A26" s="111" t="s">
        <v>103</v>
      </c>
      <c r="B26" s="101">
        <v>13</v>
      </c>
      <c r="C26" s="101">
        <v>11.91</v>
      </c>
      <c r="D26" s="101">
        <v>9.0299999999999994</v>
      </c>
      <c r="E26" s="101">
        <v>6.03</v>
      </c>
      <c r="F26" s="101">
        <v>5.13</v>
      </c>
    </row>
    <row r="27" spans="1:6">
      <c r="A27" s="111" t="s">
        <v>123</v>
      </c>
      <c r="B27" s="101">
        <v>2.71</v>
      </c>
      <c r="C27" s="101">
        <v>-9.3800000000000008</v>
      </c>
      <c r="D27" s="101">
        <v>-3.74</v>
      </c>
      <c r="E27" s="101">
        <v>-3.92</v>
      </c>
      <c r="F27" s="101">
        <v>-3.46</v>
      </c>
    </row>
    <row r="28" spans="1:6">
      <c r="A28" s="4"/>
    </row>
    <row r="29" spans="1:6">
      <c r="A29" s="4"/>
    </row>
    <row r="30" spans="1:6">
      <c r="A30" s="4"/>
    </row>
    <row r="31" spans="1:6">
      <c r="A31" s="4"/>
    </row>
    <row r="32" spans="1:6">
      <c r="A32" s="4"/>
    </row>
    <row r="33" spans="1:11" ht="18" customHeight="1">
      <c r="A33" s="4"/>
    </row>
    <row r="34" spans="1:11">
      <c r="A34" s="4"/>
    </row>
    <row r="35" spans="1:11" ht="18.75">
      <c r="A35" s="4"/>
      <c r="B35" s="110" t="s">
        <v>151</v>
      </c>
      <c r="C35" s="110"/>
      <c r="D35" s="110"/>
    </row>
    <row r="36" spans="1:11">
      <c r="A36" s="4"/>
      <c r="B36" s="111">
        <v>2018</v>
      </c>
      <c r="C36" s="111">
        <v>2019</v>
      </c>
      <c r="D36" s="111">
        <v>2020</v>
      </c>
      <c r="E36" s="111">
        <v>2021</v>
      </c>
      <c r="F36" s="111">
        <v>2022</v>
      </c>
    </row>
    <row r="37" spans="1:11">
      <c r="A37" s="111" t="s">
        <v>103</v>
      </c>
      <c r="B37" s="101">
        <v>18.489999999999998</v>
      </c>
      <c r="C37" s="101">
        <v>16.25</v>
      </c>
      <c r="D37" s="101">
        <v>11.66</v>
      </c>
      <c r="E37" s="101">
        <v>8.23</v>
      </c>
      <c r="F37" s="101">
        <v>6.96</v>
      </c>
    </row>
    <row r="38" spans="1:11">
      <c r="A38" s="111" t="s">
        <v>123</v>
      </c>
      <c r="B38" s="101">
        <v>9.41</v>
      </c>
      <c r="C38" s="101">
        <v>-47.9</v>
      </c>
      <c r="D38" s="101">
        <v>-19.13</v>
      </c>
      <c r="E38" s="101">
        <v>-24.34</v>
      </c>
      <c r="F38" s="101">
        <v>-25.67</v>
      </c>
    </row>
    <row r="39" spans="1:11">
      <c r="A39" s="4"/>
    </row>
    <row r="40" spans="1:11">
      <c r="A40" s="4"/>
    </row>
    <row r="41" spans="1:11">
      <c r="A41" s="4"/>
    </row>
    <row r="42" spans="1:11">
      <c r="A42" s="4"/>
    </row>
    <row r="43" spans="1:11">
      <c r="A43" s="4"/>
    </row>
    <row r="44" spans="1:11">
      <c r="A44" s="4"/>
    </row>
    <row r="45" spans="1:11">
      <c r="A45" s="4"/>
    </row>
    <row r="46" spans="1:11" ht="18.75">
      <c r="A46" s="4"/>
      <c r="B46" s="110" t="s">
        <v>152</v>
      </c>
      <c r="C46" s="110"/>
      <c r="D46" s="110"/>
      <c r="E46" s="110"/>
      <c r="F46" s="78"/>
    </row>
    <row r="47" spans="1:11">
      <c r="A47" s="4"/>
      <c r="B47" s="111">
        <v>2018</v>
      </c>
      <c r="C47" s="111">
        <v>2019</v>
      </c>
      <c r="D47" s="111">
        <v>2020</v>
      </c>
      <c r="E47" s="111">
        <v>2021</v>
      </c>
      <c r="F47" s="111">
        <v>2022</v>
      </c>
    </row>
    <row r="48" spans="1:11">
      <c r="A48" s="111" t="s">
        <v>103</v>
      </c>
      <c r="B48" s="102">
        <v>26.59</v>
      </c>
      <c r="C48" s="102">
        <v>22.31</v>
      </c>
      <c r="D48" s="102">
        <v>14.37</v>
      </c>
      <c r="E48" s="102">
        <v>9.91</v>
      </c>
      <c r="F48" s="102">
        <v>8.36</v>
      </c>
      <c r="G48" s="96"/>
      <c r="H48" s="96"/>
      <c r="I48" s="96"/>
      <c r="J48" s="96"/>
      <c r="K48" s="96"/>
    </row>
    <row r="49" spans="1:6">
      <c r="A49" s="111" t="s">
        <v>123</v>
      </c>
      <c r="B49" s="102">
        <v>7.99</v>
      </c>
      <c r="C49" s="102">
        <v>2.67</v>
      </c>
      <c r="D49" s="102">
        <v>-0.28000000000000003</v>
      </c>
      <c r="E49" s="102">
        <v>6.69</v>
      </c>
      <c r="F49" s="102">
        <v>1.59</v>
      </c>
    </row>
    <row r="50" spans="1:6">
      <c r="A50" s="4"/>
    </row>
    <row r="51" spans="1:6">
      <c r="A51" s="4"/>
    </row>
    <row r="52" spans="1:6">
      <c r="A52" s="4"/>
    </row>
    <row r="53" spans="1:6">
      <c r="A53" s="4"/>
    </row>
    <row r="54" spans="1:6">
      <c r="A54" s="4"/>
    </row>
    <row r="55" spans="1:6">
      <c r="A55" s="4"/>
    </row>
    <row r="56" spans="1:6">
      <c r="A56" s="4"/>
    </row>
    <row r="57" spans="1:6" ht="18.75">
      <c r="A57" s="4"/>
      <c r="B57" s="110" t="s">
        <v>153</v>
      </c>
      <c r="C57" s="110"/>
      <c r="D57" s="110"/>
      <c r="E57" s="78"/>
    </row>
    <row r="58" spans="1:6">
      <c r="A58" s="4"/>
      <c r="B58" s="111">
        <v>2018</v>
      </c>
      <c r="C58" s="111">
        <v>2019</v>
      </c>
      <c r="D58" s="111">
        <v>2020</v>
      </c>
      <c r="E58" s="111">
        <v>2021</v>
      </c>
      <c r="F58" s="111">
        <v>2022</v>
      </c>
    </row>
    <row r="59" spans="1:6">
      <c r="A59" s="111" t="s">
        <v>103</v>
      </c>
      <c r="B59" s="101">
        <v>255.62</v>
      </c>
      <c r="C59" s="101">
        <v>248.3</v>
      </c>
      <c r="D59" s="101">
        <v>187.06</v>
      </c>
      <c r="E59" s="101">
        <v>140.02000000000001</v>
      </c>
      <c r="F59" s="101">
        <v>124.68</v>
      </c>
    </row>
    <row r="60" spans="1:6">
      <c r="A60" s="111" t="s">
        <v>123</v>
      </c>
      <c r="B60" s="101">
        <v>26.46</v>
      </c>
      <c r="C60" s="101">
        <v>-84.89</v>
      </c>
      <c r="D60" s="101">
        <v>-34.880000000000003</v>
      </c>
      <c r="E60" s="101">
        <v>-36.99</v>
      </c>
      <c r="F60" s="101">
        <v>-29.88</v>
      </c>
    </row>
    <row r="61" spans="1:6">
      <c r="A61" s="4"/>
    </row>
    <row r="62" spans="1:6">
      <c r="A62" s="4"/>
    </row>
    <row r="63" spans="1:6">
      <c r="A63" s="4"/>
    </row>
    <row r="64" spans="1:6">
      <c r="A64" s="4"/>
    </row>
    <row r="65" spans="1:15">
      <c r="A65" s="4"/>
    </row>
    <row r="66" spans="1:15">
      <c r="A66" s="4"/>
    </row>
    <row r="67" spans="1:15" ht="18.75">
      <c r="A67" s="4"/>
      <c r="B67" s="110" t="s">
        <v>154</v>
      </c>
      <c r="C67" s="110"/>
      <c r="D67" s="110"/>
      <c r="O67" s="96"/>
    </row>
    <row r="68" spans="1:15">
      <c r="A68" s="4"/>
      <c r="B68" s="111">
        <v>2018</v>
      </c>
      <c r="C68" s="111">
        <v>2019</v>
      </c>
      <c r="D68" s="111">
        <v>2020</v>
      </c>
      <c r="E68" s="111">
        <v>2021</v>
      </c>
      <c r="F68" s="111">
        <v>2022</v>
      </c>
      <c r="O68" s="96"/>
    </row>
    <row r="69" spans="1:15">
      <c r="A69" s="111" t="s">
        <v>103</v>
      </c>
      <c r="B69" s="102">
        <v>15.11</v>
      </c>
      <c r="C69" s="102">
        <v>12.78</v>
      </c>
      <c r="D69" s="102">
        <v>9.66</v>
      </c>
      <c r="E69" s="102">
        <v>7.6</v>
      </c>
      <c r="F69" s="102">
        <v>6.46</v>
      </c>
    </row>
    <row r="70" spans="1:15">
      <c r="A70" s="111" t="s">
        <v>123</v>
      </c>
      <c r="B70" s="102">
        <v>11.71</v>
      </c>
      <c r="C70" s="102">
        <v>8.16</v>
      </c>
      <c r="D70" s="102">
        <v>6.88</v>
      </c>
      <c r="E70" s="102">
        <v>12.92</v>
      </c>
      <c r="F70" s="102">
        <v>8.8699999999999992</v>
      </c>
    </row>
    <row r="71" spans="1:15">
      <c r="A71" s="4"/>
    </row>
    <row r="72" spans="1:15">
      <c r="A72" s="4"/>
    </row>
    <row r="73" spans="1:15">
      <c r="A73" s="4"/>
    </row>
    <row r="74" spans="1:15">
      <c r="A74" s="4"/>
    </row>
    <row r="75" spans="1:15">
      <c r="A75" s="4"/>
    </row>
    <row r="76" spans="1:15">
      <c r="A76" s="4"/>
    </row>
    <row r="77" spans="1:15" ht="18.75">
      <c r="A77" s="4"/>
      <c r="B77" s="110" t="s">
        <v>155</v>
      </c>
      <c r="C77" s="110"/>
      <c r="D77" s="110"/>
      <c r="E77" s="78"/>
    </row>
    <row r="78" spans="1:15">
      <c r="A78" s="4"/>
      <c r="B78" s="111">
        <v>2018</v>
      </c>
      <c r="C78" s="111">
        <v>2019</v>
      </c>
      <c r="D78" s="111">
        <v>2020</v>
      </c>
      <c r="E78" s="111">
        <v>2021</v>
      </c>
      <c r="F78" s="111">
        <v>2022</v>
      </c>
    </row>
    <row r="79" spans="1:15">
      <c r="A79" s="111" t="s">
        <v>103</v>
      </c>
      <c r="B79" s="90">
        <v>393.17947019867546</v>
      </c>
      <c r="C79" s="90">
        <v>416.76688741721858</v>
      </c>
      <c r="D79" s="90">
        <v>414.25231788079469</v>
      </c>
      <c r="E79" s="90">
        <v>464.02251655629135</v>
      </c>
      <c r="F79" s="90">
        <v>486.05496688741727</v>
      </c>
    </row>
    <row r="80" spans="1:15">
      <c r="A80" s="111" t="s">
        <v>123</v>
      </c>
      <c r="B80" s="90">
        <v>87.176908807161155</v>
      </c>
      <c r="C80" s="90">
        <v>89.675848767704124</v>
      </c>
      <c r="D80" s="90">
        <v>86.985949356533354</v>
      </c>
      <c r="E80" s="90">
        <v>84.95535446128936</v>
      </c>
      <c r="F80" s="90">
        <v>83.433266308037815</v>
      </c>
    </row>
    <row r="81" spans="1:1">
      <c r="A81" s="4"/>
    </row>
    <row r="82" spans="1:1">
      <c r="A82" s="4"/>
    </row>
    <row r="83" spans="1:1">
      <c r="A83" s="4"/>
    </row>
    <row r="84" spans="1:1">
      <c r="A84" s="4"/>
    </row>
    <row r="85" spans="1:1">
      <c r="A85" s="4"/>
    </row>
    <row r="86" spans="1:1">
      <c r="A86" s="4"/>
    </row>
    <row r="87" spans="1:1">
      <c r="A87" s="4"/>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8" workbookViewId="0">
      <selection activeCell="N7" sqref="N7"/>
    </sheetView>
  </sheetViews>
  <sheetFormatPr defaultRowHeight="15"/>
  <cols>
    <col min="1" max="1" width="12.5703125" customWidth="1"/>
    <col min="2" max="2" width="22.28515625" customWidth="1"/>
    <col min="3" max="3" width="20.5703125" customWidth="1"/>
  </cols>
  <sheetData>
    <row r="1" spans="1:3" ht="26.25">
      <c r="C1" s="76" t="s">
        <v>124</v>
      </c>
    </row>
    <row r="4" spans="1:3" ht="28.5">
      <c r="A4" s="77" t="s">
        <v>125</v>
      </c>
      <c r="B4" s="78"/>
      <c r="C4" s="78"/>
    </row>
    <row r="5" spans="1:3" ht="15.75" thickBot="1"/>
    <row r="6" spans="1:3" ht="15.75" thickBot="1">
      <c r="A6" s="81" t="s">
        <v>126</v>
      </c>
      <c r="B6" s="82" t="s">
        <v>127</v>
      </c>
      <c r="C6" s="83" t="s">
        <v>128</v>
      </c>
    </row>
    <row r="7" spans="1:3">
      <c r="A7" s="79" t="s">
        <v>129</v>
      </c>
      <c r="B7" s="18">
        <v>80348.800000000003</v>
      </c>
      <c r="C7" s="18">
        <v>57441.05</v>
      </c>
    </row>
    <row r="8" spans="1:3">
      <c r="A8" s="52" t="s">
        <v>130</v>
      </c>
      <c r="B8" s="1">
        <v>83038.5</v>
      </c>
      <c r="C8" s="1">
        <v>68764.88</v>
      </c>
    </row>
    <row r="9" spans="1:3">
      <c r="A9" s="52" t="s">
        <v>131</v>
      </c>
      <c r="B9" s="1">
        <v>71704.800000000003</v>
      </c>
      <c r="C9" s="1">
        <v>43485.760000000002</v>
      </c>
    </row>
    <row r="10" spans="1:3">
      <c r="A10" s="52" t="s">
        <v>132</v>
      </c>
      <c r="B10" s="1">
        <v>66571.8</v>
      </c>
      <c r="C10" s="1">
        <v>29769.07</v>
      </c>
    </row>
    <row r="11" spans="1:3">
      <c r="A11" s="52" t="s">
        <v>133</v>
      </c>
      <c r="B11" s="1">
        <v>83799.8</v>
      </c>
      <c r="C11" s="1">
        <v>46880.97</v>
      </c>
    </row>
    <row r="17" spans="1:3" ht="28.5">
      <c r="A17" s="77" t="s">
        <v>134</v>
      </c>
      <c r="B17" s="77"/>
      <c r="C17" s="80"/>
    </row>
    <row r="19" spans="1:3">
      <c r="A19" s="84" t="s">
        <v>126</v>
      </c>
      <c r="B19" s="84" t="s">
        <v>135</v>
      </c>
      <c r="C19" s="84" t="s">
        <v>136</v>
      </c>
    </row>
    <row r="20" spans="1:3">
      <c r="A20" s="52" t="s">
        <v>129</v>
      </c>
      <c r="B20" s="1">
        <v>7717.4</v>
      </c>
      <c r="C20" s="1">
        <v>-1034.8499999999999</v>
      </c>
    </row>
    <row r="21" spans="1:3">
      <c r="A21" s="52" t="s">
        <v>130</v>
      </c>
      <c r="B21" s="1">
        <v>7494.9</v>
      </c>
      <c r="C21" s="1">
        <v>2020.6</v>
      </c>
    </row>
    <row r="22" spans="1:3">
      <c r="A22" s="52" t="s">
        <v>131</v>
      </c>
      <c r="B22" s="1">
        <v>5559.2</v>
      </c>
      <c r="C22" s="1">
        <v>-7289.63</v>
      </c>
    </row>
    <row r="23" spans="1:3">
      <c r="A23" s="52" t="s">
        <v>132</v>
      </c>
      <c r="B23" s="1">
        <v>4220.1000000000004</v>
      </c>
      <c r="C23" s="1">
        <v>-2395.44</v>
      </c>
    </row>
    <row r="24" spans="1:3">
      <c r="A24" s="52" t="s">
        <v>133</v>
      </c>
      <c r="B24" s="1">
        <v>3717.6</v>
      </c>
      <c r="C24" s="1">
        <v>-1390.86</v>
      </c>
    </row>
    <row r="31" spans="1:3" ht="28.5">
      <c r="A31" s="77" t="s">
        <v>137</v>
      </c>
      <c r="B31" s="77"/>
      <c r="C31" s="78"/>
    </row>
    <row r="33" spans="1:3">
      <c r="A33" s="84" t="s">
        <v>126</v>
      </c>
      <c r="B33" s="84" t="s">
        <v>135</v>
      </c>
      <c r="C33" s="84" t="s">
        <v>138</v>
      </c>
    </row>
    <row r="34" spans="1:3">
      <c r="A34" s="52" t="s">
        <v>129</v>
      </c>
      <c r="B34" s="1">
        <v>59370.1</v>
      </c>
      <c r="C34" s="1">
        <v>59212.3</v>
      </c>
    </row>
    <row r="35" spans="1:3">
      <c r="A35" s="52" t="s">
        <v>130</v>
      </c>
      <c r="B35" s="1">
        <v>62931.8</v>
      </c>
      <c r="C35" s="1">
        <v>60909.63</v>
      </c>
    </row>
    <row r="36" spans="1:3">
      <c r="A36" s="52" t="s">
        <v>131</v>
      </c>
      <c r="B36" s="1">
        <v>62552.1</v>
      </c>
      <c r="C36" s="1">
        <v>62589.87</v>
      </c>
    </row>
    <row r="37" spans="1:3">
      <c r="A37" s="52" t="s">
        <v>132</v>
      </c>
      <c r="B37" s="1">
        <v>70067.399999999994</v>
      </c>
      <c r="C37" s="1">
        <v>65059.66</v>
      </c>
    </row>
    <row r="38" spans="1:3">
      <c r="A38" s="52" t="s">
        <v>133</v>
      </c>
      <c r="B38" s="1">
        <v>73394.3</v>
      </c>
      <c r="C38" s="1">
        <v>63899.87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7" sqref="R17"/>
    </sheetView>
  </sheetViews>
  <sheetFormatPr defaultRowHeight="1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C70" sqref="C70"/>
    </sheetView>
  </sheetViews>
  <sheetFormatPr defaultRowHeight="15"/>
  <cols>
    <col min="1" max="1" width="74.28515625" customWidth="1"/>
    <col min="2" max="4" width="15.5703125" bestFit="1" customWidth="1"/>
  </cols>
  <sheetData>
    <row r="1" spans="1:4" ht="28.5">
      <c r="A1" t="s">
        <v>156</v>
      </c>
    </row>
    <row r="2" spans="1:4" ht="15.75" thickBot="1"/>
    <row r="3" spans="1:4" ht="15.75" thickBot="1">
      <c r="A3" s="124"/>
      <c r="B3" s="15" t="s">
        <v>219</v>
      </c>
      <c r="C3" s="15" t="s">
        <v>220</v>
      </c>
      <c r="D3" s="16" t="s">
        <v>221</v>
      </c>
    </row>
    <row r="4" spans="1:4">
      <c r="A4" s="79" t="s">
        <v>158</v>
      </c>
      <c r="C4" s="113"/>
      <c r="D4" s="114"/>
    </row>
    <row r="5" spans="1:4">
      <c r="A5" s="115" t="s">
        <v>157</v>
      </c>
      <c r="B5" s="113">
        <v>71028</v>
      </c>
      <c r="C5" s="113">
        <v>53210</v>
      </c>
      <c r="D5" s="114">
        <v>46972</v>
      </c>
    </row>
    <row r="6" spans="1:4">
      <c r="A6" s="112" t="s">
        <v>159</v>
      </c>
      <c r="D6" s="116"/>
    </row>
    <row r="7" spans="1:4">
      <c r="A7" s="115" t="s">
        <v>160</v>
      </c>
      <c r="B7">
        <v>-1175</v>
      </c>
      <c r="C7" s="113">
        <v>-1588</v>
      </c>
      <c r="D7" s="114">
        <v>-1464</v>
      </c>
    </row>
    <row r="8" spans="1:4">
      <c r="A8" s="115" t="s">
        <v>161</v>
      </c>
      <c r="B8">
        <v>-9</v>
      </c>
      <c r="C8">
        <v>-102</v>
      </c>
      <c r="D8" s="116">
        <v>-155</v>
      </c>
    </row>
    <row r="9" spans="1:4">
      <c r="A9" s="115" t="s">
        <v>162</v>
      </c>
      <c r="B9">
        <v>867</v>
      </c>
      <c r="C9">
        <v>104</v>
      </c>
      <c r="D9" s="116">
        <v>490</v>
      </c>
    </row>
    <row r="10" spans="1:4">
      <c r="A10" s="115" t="s">
        <v>163</v>
      </c>
      <c r="B10" s="113">
        <v>35284</v>
      </c>
      <c r="C10" s="113">
        <v>30341</v>
      </c>
      <c r="D10" s="114">
        <v>27890</v>
      </c>
    </row>
    <row r="11" spans="1:4">
      <c r="A11" s="115" t="s">
        <v>164</v>
      </c>
      <c r="B11">
        <v>1342</v>
      </c>
      <c r="C11">
        <v>1018</v>
      </c>
      <c r="D11" s="116">
        <v>1266</v>
      </c>
    </row>
    <row r="12" spans="1:4">
      <c r="A12" s="115" t="s">
        <v>165</v>
      </c>
      <c r="B12">
        <v>-969</v>
      </c>
      <c r="C12">
        <v>-728</v>
      </c>
      <c r="D12" s="114">
        <v>-1747</v>
      </c>
    </row>
    <row r="13" spans="1:4">
      <c r="A13" s="115" t="s">
        <v>166</v>
      </c>
      <c r="B13">
        <v>-37</v>
      </c>
      <c r="C13">
        <v>-32</v>
      </c>
      <c r="D13" s="116">
        <v>-29</v>
      </c>
    </row>
    <row r="14" spans="1:4">
      <c r="A14" s="115" t="s">
        <v>167</v>
      </c>
      <c r="B14">
        <v>424</v>
      </c>
      <c r="C14">
        <v>590</v>
      </c>
      <c r="D14" s="116">
        <v>458</v>
      </c>
    </row>
    <row r="15" spans="1:4">
      <c r="A15" s="115" t="s">
        <v>168</v>
      </c>
      <c r="B15">
        <v>-1503</v>
      </c>
      <c r="C15">
        <v>-411</v>
      </c>
      <c r="D15" s="114">
        <v>-2046</v>
      </c>
    </row>
    <row r="16" spans="1:4">
      <c r="A16" s="115" t="s">
        <v>169</v>
      </c>
      <c r="B16" s="113">
        <v>-29413</v>
      </c>
      <c r="C16" s="113">
        <v>-27713</v>
      </c>
      <c r="D16" s="114">
        <v>-13625</v>
      </c>
    </row>
    <row r="17" spans="1:4">
      <c r="A17" s="115" t="s">
        <v>170</v>
      </c>
      <c r="B17">
        <v>768</v>
      </c>
      <c r="C17">
        <v>621</v>
      </c>
      <c r="D17" s="116">
        <v>309</v>
      </c>
    </row>
    <row r="18" spans="1:4">
      <c r="A18" s="112" t="s">
        <v>171</v>
      </c>
      <c r="B18" s="117">
        <v>75034</v>
      </c>
      <c r="C18" s="117">
        <v>55310</v>
      </c>
      <c r="D18" s="118">
        <v>58319</v>
      </c>
    </row>
    <row r="19" spans="1:4">
      <c r="A19" s="112" t="s">
        <v>172</v>
      </c>
      <c r="D19" s="116"/>
    </row>
    <row r="20" spans="1:4">
      <c r="A20" s="112" t="s">
        <v>173</v>
      </c>
      <c r="B20" s="113">
        <v>-21</v>
      </c>
      <c r="C20">
        <v>-4</v>
      </c>
      <c r="D20" s="116">
        <v>-6</v>
      </c>
    </row>
    <row r="21" spans="1:4">
      <c r="A21" s="115" t="s">
        <v>174</v>
      </c>
      <c r="B21">
        <v>-1547</v>
      </c>
      <c r="C21">
        <v>-130</v>
      </c>
      <c r="D21" s="114">
        <v>-1561</v>
      </c>
    </row>
    <row r="22" spans="1:4">
      <c r="A22" s="115" t="s">
        <v>175</v>
      </c>
      <c r="B22" s="113">
        <v>1087</v>
      </c>
      <c r="C22" s="113">
        <v>1649</v>
      </c>
      <c r="D22" s="114">
        <v>-4833</v>
      </c>
    </row>
    <row r="23" spans="1:4">
      <c r="A23" s="115" t="s">
        <v>176</v>
      </c>
      <c r="B23">
        <v>3405</v>
      </c>
      <c r="C23" s="113">
        <v>6965</v>
      </c>
      <c r="D23" s="114">
        <v>-7640</v>
      </c>
    </row>
    <row r="24" spans="1:4">
      <c r="A24" s="115" t="s">
        <v>177</v>
      </c>
      <c r="B24" s="113">
        <v>-9</v>
      </c>
      <c r="C24">
        <v>-60</v>
      </c>
      <c r="D24" s="116">
        <v>-75</v>
      </c>
    </row>
    <row r="25" spans="1:4">
      <c r="A25" s="115" t="s">
        <v>178</v>
      </c>
      <c r="B25">
        <v>-713</v>
      </c>
      <c r="C25" s="113">
        <v>-6758</v>
      </c>
      <c r="D25" s="114">
        <v>-12748</v>
      </c>
    </row>
    <row r="26" spans="1:4">
      <c r="A26" s="115" t="s">
        <v>179</v>
      </c>
      <c r="B26" s="113">
        <v>-2422</v>
      </c>
      <c r="C26" s="113">
        <v>-1607</v>
      </c>
      <c r="D26" s="114">
        <v>-5027</v>
      </c>
    </row>
    <row r="27" spans="1:4">
      <c r="A27" s="115" t="s">
        <v>180</v>
      </c>
      <c r="B27">
        <v>121</v>
      </c>
      <c r="C27">
        <v>-69</v>
      </c>
      <c r="D27" s="116">
        <v>397</v>
      </c>
    </row>
    <row r="28" spans="1:4">
      <c r="A28" s="115" t="s">
        <v>181</v>
      </c>
      <c r="B28">
        <v>787</v>
      </c>
      <c r="C28">
        <v>137</v>
      </c>
      <c r="D28" s="116">
        <v>517</v>
      </c>
    </row>
    <row r="29" spans="1:4">
      <c r="A29" s="115" t="s">
        <v>182</v>
      </c>
      <c r="B29" s="113">
        <v>-21551</v>
      </c>
      <c r="C29" s="113">
        <v>26801</v>
      </c>
      <c r="D29" s="114">
        <v>-3959</v>
      </c>
    </row>
    <row r="30" spans="1:4">
      <c r="A30" s="115" t="s">
        <v>183</v>
      </c>
      <c r="B30" s="113">
        <v>-2577</v>
      </c>
      <c r="C30" s="113">
        <v>3110</v>
      </c>
      <c r="D30" s="114">
        <v>3734</v>
      </c>
    </row>
    <row r="31" spans="1:4">
      <c r="A31" s="115" t="s">
        <v>184</v>
      </c>
      <c r="B31">
        <v>-165</v>
      </c>
      <c r="C31">
        <v>621</v>
      </c>
      <c r="D31" s="114">
        <v>1185</v>
      </c>
    </row>
    <row r="32" spans="1:4">
      <c r="A32" s="115" t="s">
        <v>185</v>
      </c>
      <c r="B32" s="113">
        <v>-2096</v>
      </c>
      <c r="C32" s="113">
        <v>12710</v>
      </c>
      <c r="D32" s="114">
        <v>1885</v>
      </c>
    </row>
    <row r="33" spans="1:4">
      <c r="A33" s="112" t="s">
        <v>186</v>
      </c>
      <c r="B33" s="117">
        <v>49333</v>
      </c>
      <c r="C33" s="117">
        <v>98675</v>
      </c>
      <c r="D33" s="118">
        <v>30188</v>
      </c>
    </row>
    <row r="34" spans="1:4">
      <c r="A34" s="115" t="s">
        <v>187</v>
      </c>
      <c r="B34" s="113">
        <v>-14375</v>
      </c>
      <c r="C34" s="113">
        <v>-10113</v>
      </c>
      <c r="D34" s="114">
        <v>-11783</v>
      </c>
    </row>
    <row r="35" spans="1:4">
      <c r="A35" s="112" t="s">
        <v>188</v>
      </c>
      <c r="B35" s="113">
        <v>34958</v>
      </c>
      <c r="C35" s="113">
        <v>88562</v>
      </c>
      <c r="D35" s="114">
        <v>18405</v>
      </c>
    </row>
    <row r="36" spans="1:4">
      <c r="A36" s="112" t="s">
        <v>189</v>
      </c>
      <c r="D36" s="116"/>
    </row>
    <row r="37" spans="1:4" ht="15.75" customHeight="1">
      <c r="A37" s="119" t="s">
        <v>218</v>
      </c>
      <c r="B37" s="113">
        <v>-31947</v>
      </c>
      <c r="C37" s="113">
        <v>-21320</v>
      </c>
      <c r="D37" s="114">
        <v>-32063</v>
      </c>
    </row>
    <row r="38" spans="1:4">
      <c r="A38" s="115" t="s">
        <v>190</v>
      </c>
      <c r="B38" s="113">
        <v>-2423</v>
      </c>
      <c r="C38" s="113">
        <v>-2383</v>
      </c>
      <c r="D38" s="114">
        <v>-2530</v>
      </c>
    </row>
    <row r="39" spans="1:4">
      <c r="A39" s="115" t="s">
        <v>191</v>
      </c>
      <c r="B39" s="113">
        <v>370</v>
      </c>
      <c r="C39">
        <v>420</v>
      </c>
      <c r="D39" s="114">
        <v>1360</v>
      </c>
    </row>
    <row r="40" spans="1:4">
      <c r="A40" s="115" t="s">
        <v>192</v>
      </c>
      <c r="B40" s="113">
        <v>-150</v>
      </c>
      <c r="C40">
        <v>-653</v>
      </c>
      <c r="D40" s="114">
        <v>-1459</v>
      </c>
    </row>
    <row r="41" spans="1:4">
      <c r="A41" s="115" t="s">
        <v>193</v>
      </c>
      <c r="B41" s="113"/>
      <c r="C41">
        <v>-218</v>
      </c>
      <c r="D41" s="114">
        <v>-218</v>
      </c>
    </row>
    <row r="42" spans="1:4">
      <c r="A42" s="115" t="s">
        <v>194</v>
      </c>
      <c r="B42" s="113">
        <v>469687</v>
      </c>
      <c r="C42" s="113">
        <v>429195</v>
      </c>
      <c r="D42" s="114">
        <v>635787</v>
      </c>
    </row>
    <row r="43" spans="1:4">
      <c r="A43" s="115" t="s">
        <v>195</v>
      </c>
      <c r="B43" s="113">
        <v>-442050</v>
      </c>
      <c r="C43" s="113">
        <v>-448687</v>
      </c>
      <c r="D43" s="114">
        <v>-604954</v>
      </c>
    </row>
    <row r="44" spans="1:4">
      <c r="A44" s="115" t="s">
        <v>196</v>
      </c>
      <c r="C44" t="s">
        <v>197</v>
      </c>
      <c r="D44" s="116">
        <v>-300</v>
      </c>
    </row>
    <row r="45" spans="1:4">
      <c r="A45" s="115" t="s">
        <v>198</v>
      </c>
      <c r="B45" s="113">
        <v>-53</v>
      </c>
      <c r="C45" s="113">
        <v>-30087</v>
      </c>
      <c r="D45" s="114">
        <v>-30044</v>
      </c>
    </row>
    <row r="46" spans="1:4">
      <c r="A46" s="115" t="s">
        <v>199</v>
      </c>
      <c r="C46">
        <v>118</v>
      </c>
      <c r="D46" s="114">
        <v>30037</v>
      </c>
    </row>
    <row r="47" spans="1:4">
      <c r="A47" s="115" t="s">
        <v>200</v>
      </c>
      <c r="B47">
        <v>963</v>
      </c>
      <c r="C47">
        <v>670</v>
      </c>
      <c r="D47" s="114">
        <v>1745</v>
      </c>
    </row>
    <row r="48" spans="1:4">
      <c r="A48" s="115" t="s">
        <v>201</v>
      </c>
      <c r="B48">
        <v>37</v>
      </c>
      <c r="C48">
        <v>32</v>
      </c>
      <c r="D48" s="116">
        <v>29</v>
      </c>
    </row>
    <row r="49" spans="1:4">
      <c r="A49" s="112" t="s">
        <v>202</v>
      </c>
      <c r="B49" s="117">
        <v>-5566</v>
      </c>
      <c r="C49" s="117">
        <v>-72913</v>
      </c>
      <c r="D49" s="118">
        <v>-2392</v>
      </c>
    </row>
    <row r="50" spans="1:4">
      <c r="A50" s="112" t="s">
        <v>203</v>
      </c>
      <c r="D50" s="116"/>
    </row>
    <row r="51" spans="1:4">
      <c r="A51" s="115" t="s">
        <v>204</v>
      </c>
      <c r="B51">
        <v>-456</v>
      </c>
      <c r="C51" s="113">
        <v>3803</v>
      </c>
      <c r="D51" s="114">
        <v>-1097</v>
      </c>
    </row>
    <row r="52" spans="1:4">
      <c r="A52" s="115" t="s">
        <v>205</v>
      </c>
      <c r="B52">
        <v>-98</v>
      </c>
      <c r="C52">
        <v>-111</v>
      </c>
      <c r="D52" s="116">
        <v>-81</v>
      </c>
    </row>
    <row r="53" spans="1:4">
      <c r="A53" s="115" t="s">
        <v>206</v>
      </c>
      <c r="B53" s="113">
        <v>-1355</v>
      </c>
      <c r="C53" s="113">
        <v>-1016</v>
      </c>
      <c r="D53" s="114">
        <v>-1298</v>
      </c>
    </row>
    <row r="54" spans="1:4">
      <c r="A54" s="115" t="s">
        <v>207</v>
      </c>
      <c r="B54" s="113">
        <v>-24166</v>
      </c>
      <c r="C54" s="113">
        <v>-18125</v>
      </c>
      <c r="D54" s="114">
        <v>-13594</v>
      </c>
    </row>
    <row r="55" spans="1:4">
      <c r="A55" s="112" t="s">
        <v>208</v>
      </c>
      <c r="B55" s="117">
        <v>-31043</v>
      </c>
      <c r="C55" s="117">
        <v>-15449</v>
      </c>
      <c r="D55" s="118">
        <v>-16070</v>
      </c>
    </row>
    <row r="56" spans="1:4">
      <c r="A56" s="112" t="s">
        <v>209</v>
      </c>
      <c r="B56" s="113">
        <v>-1651</v>
      </c>
      <c r="C56">
        <v>200</v>
      </c>
      <c r="D56" s="116">
        <v>-57</v>
      </c>
    </row>
    <row r="57" spans="1:4">
      <c r="A57" s="112" t="s">
        <v>210</v>
      </c>
      <c r="B57" s="113">
        <v>1859</v>
      </c>
      <c r="C57">
        <v>208</v>
      </c>
      <c r="D57" s="116">
        <v>408</v>
      </c>
    </row>
    <row r="58" spans="1:4">
      <c r="A58" s="112" t="s">
        <v>211</v>
      </c>
      <c r="B58" s="113">
        <v>208</v>
      </c>
      <c r="C58">
        <v>408</v>
      </c>
      <c r="D58" s="116">
        <v>351</v>
      </c>
    </row>
    <row r="59" spans="1:4">
      <c r="A59" s="112" t="s">
        <v>212</v>
      </c>
      <c r="D59" s="116"/>
    </row>
    <row r="60" spans="1:4">
      <c r="A60" s="115" t="s">
        <v>213</v>
      </c>
      <c r="B60" s="113">
        <v>4</v>
      </c>
      <c r="C60">
        <v>6</v>
      </c>
      <c r="D60" s="116">
        <v>7</v>
      </c>
    </row>
    <row r="61" spans="1:4">
      <c r="A61" s="115" t="s">
        <v>214</v>
      </c>
      <c r="B61" s="113">
        <v>204</v>
      </c>
      <c r="C61">
        <v>402</v>
      </c>
      <c r="D61" s="116">
        <v>344</v>
      </c>
    </row>
    <row r="62" spans="1:4">
      <c r="A62" s="115"/>
      <c r="B62" s="113">
        <v>208</v>
      </c>
      <c r="C62">
        <v>408</v>
      </c>
      <c r="D62" s="116">
        <v>351</v>
      </c>
    </row>
    <row r="63" spans="1:4">
      <c r="A63" s="112" t="s">
        <v>215</v>
      </c>
      <c r="D63" s="116"/>
    </row>
    <row r="64" spans="1:4">
      <c r="A64" s="115" t="s">
        <v>216</v>
      </c>
      <c r="B64" s="113">
        <v>53</v>
      </c>
      <c r="C64" s="113">
        <v>30022</v>
      </c>
      <c r="D64" s="114">
        <v>30029</v>
      </c>
    </row>
    <row r="65" spans="1:4">
      <c r="A65" s="115" t="s">
        <v>217</v>
      </c>
      <c r="B65" s="113">
        <v>29</v>
      </c>
      <c r="C65">
        <v>41</v>
      </c>
      <c r="D65" s="116">
        <v>42</v>
      </c>
    </row>
    <row r="66" spans="1:4" ht="15.75" thickBot="1">
      <c r="A66" s="120"/>
      <c r="B66" s="121">
        <v>82</v>
      </c>
      <c r="C66" s="122">
        <v>30063</v>
      </c>
      <c r="D66" s="123">
        <v>30071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topLeftCell="A17" workbookViewId="0">
      <selection activeCell="F6" sqref="F6"/>
    </sheetView>
  </sheetViews>
  <sheetFormatPr defaultRowHeight="15"/>
  <cols>
    <col min="1" max="1" width="34.7109375" customWidth="1"/>
    <col min="8" max="8" width="8.7109375" customWidth="1"/>
  </cols>
  <sheetData>
    <row r="1" spans="1:8" ht="46.5">
      <c r="A1" t="s">
        <v>246</v>
      </c>
      <c r="B1" s="125" t="s">
        <v>245</v>
      </c>
      <c r="C1" s="126"/>
      <c r="D1" s="126"/>
      <c r="E1" s="126"/>
      <c r="F1" s="126"/>
      <c r="G1" s="126"/>
      <c r="H1" s="126"/>
    </row>
    <row r="5" spans="1:8" ht="18.75">
      <c r="A5" s="127" t="s">
        <v>222</v>
      </c>
    </row>
    <row r="7" spans="1:8">
      <c r="A7" s="4" t="s">
        <v>223</v>
      </c>
      <c r="B7" s="4"/>
      <c r="C7" s="4"/>
      <c r="D7" s="4"/>
      <c r="E7" s="4"/>
    </row>
    <row r="9" spans="1:8">
      <c r="B9" s="4">
        <v>2020</v>
      </c>
      <c r="C9" s="4">
        <v>2021</v>
      </c>
      <c r="D9" s="4">
        <v>2022</v>
      </c>
    </row>
    <row r="10" spans="1:8">
      <c r="A10" s="4" t="s">
        <v>224</v>
      </c>
      <c r="B10" s="113">
        <v>34958</v>
      </c>
      <c r="C10" s="113">
        <v>88562</v>
      </c>
      <c r="D10" s="114">
        <v>18405</v>
      </c>
    </row>
    <row r="11" spans="1:8">
      <c r="A11" s="4" t="s">
        <v>225</v>
      </c>
      <c r="B11" s="113">
        <v>28901</v>
      </c>
      <c r="C11" s="113">
        <v>26616</v>
      </c>
      <c r="D11" s="113">
        <v>22985</v>
      </c>
    </row>
    <row r="12" spans="1:8">
      <c r="A12" s="4" t="s">
        <v>226</v>
      </c>
      <c r="B12" s="4">
        <f>B10/B11</f>
        <v>1.2095775232690911</v>
      </c>
      <c r="C12" s="4">
        <f>C10/C11</f>
        <v>3.3273970544033662</v>
      </c>
      <c r="D12" s="4">
        <f>D10/D11</f>
        <v>0.80073961279095063</v>
      </c>
    </row>
    <row r="16" spans="1:8" ht="18.75">
      <c r="A16" s="127" t="s">
        <v>227</v>
      </c>
    </row>
    <row r="18" spans="1:5">
      <c r="A18" s="4" t="s">
        <v>228</v>
      </c>
    </row>
    <row r="20" spans="1:5">
      <c r="B20" s="4">
        <v>2020</v>
      </c>
      <c r="C20" s="4">
        <v>2021</v>
      </c>
      <c r="D20" s="4">
        <v>2022</v>
      </c>
    </row>
    <row r="21" spans="1:5">
      <c r="A21" s="4" t="s">
        <v>104</v>
      </c>
      <c r="B21" s="113">
        <v>56776</v>
      </c>
      <c r="C21" s="113">
        <v>43891</v>
      </c>
      <c r="D21" s="113">
        <v>26616</v>
      </c>
    </row>
    <row r="22" spans="1:5">
      <c r="A22" s="4" t="s">
        <v>229</v>
      </c>
      <c r="B22" s="113">
        <v>5284</v>
      </c>
      <c r="C22" s="113">
        <v>30341</v>
      </c>
      <c r="D22" s="113">
        <v>27890</v>
      </c>
    </row>
    <row r="23" spans="1:5">
      <c r="A23" s="4" t="s">
        <v>230</v>
      </c>
      <c r="B23" s="113">
        <v>49333</v>
      </c>
      <c r="C23" s="113">
        <v>98675</v>
      </c>
      <c r="D23" s="113">
        <v>30188</v>
      </c>
    </row>
    <row r="24" spans="1:5">
      <c r="A24" s="4" t="s">
        <v>4</v>
      </c>
      <c r="B24" s="113">
        <v>756600</v>
      </c>
      <c r="C24" s="113">
        <v>703720</v>
      </c>
      <c r="D24" s="113">
        <v>883298</v>
      </c>
    </row>
    <row r="25" spans="1:5">
      <c r="A25" s="4" t="s">
        <v>227</v>
      </c>
      <c r="B25" s="4">
        <f>(B21+B22+B23)/B24</f>
        <v>0.1472283901665345</v>
      </c>
      <c r="C25" s="4">
        <f>(C21+C22+C23)/C24</f>
        <v>0.24570425737509236</v>
      </c>
      <c r="D25" s="4">
        <f>(D21+D22+D23)/D24</f>
        <v>9.5883835353414132E-2</v>
      </c>
    </row>
    <row r="29" spans="1:5" ht="18.75">
      <c r="A29" s="128" t="s">
        <v>231</v>
      </c>
    </row>
    <row r="31" spans="1:5">
      <c r="A31" s="4" t="s">
        <v>232</v>
      </c>
      <c r="B31" s="4"/>
      <c r="C31" s="4"/>
      <c r="D31" s="4"/>
      <c r="E31" s="4"/>
    </row>
    <row r="33" spans="1:4">
      <c r="B33" s="4">
        <v>2020</v>
      </c>
      <c r="C33" s="4">
        <v>2021</v>
      </c>
      <c r="D33" s="4">
        <v>2022</v>
      </c>
    </row>
    <row r="34" spans="1:4">
      <c r="A34" s="4" t="s">
        <v>224</v>
      </c>
      <c r="B34" s="113">
        <v>34958</v>
      </c>
      <c r="C34" s="113">
        <v>88562</v>
      </c>
      <c r="D34" s="114">
        <v>18405</v>
      </c>
    </row>
    <row r="35" spans="1:4">
      <c r="A35" s="4" t="s">
        <v>233</v>
      </c>
      <c r="B35" s="113">
        <v>24166</v>
      </c>
      <c r="C35" s="113">
        <v>18125</v>
      </c>
      <c r="D35" s="114">
        <v>13594</v>
      </c>
    </row>
    <row r="36" spans="1:4">
      <c r="A36" s="4" t="s">
        <v>234</v>
      </c>
      <c r="B36">
        <v>12561</v>
      </c>
      <c r="C36">
        <v>18915</v>
      </c>
      <c r="D36">
        <v>18015</v>
      </c>
    </row>
    <row r="37" spans="1:4">
      <c r="A37" s="4" t="s">
        <v>231</v>
      </c>
      <c r="B37" s="4">
        <f>(B34-B35)/B36</f>
        <v>0.85916726375288588</v>
      </c>
      <c r="C37" s="4">
        <f>(C34-C35)/C36</f>
        <v>3.7238699444885013</v>
      </c>
      <c r="D37" s="4">
        <f>(D34-D35)/D36</f>
        <v>0.26705523175131834</v>
      </c>
    </row>
    <row r="41" spans="1:4" ht="18.75">
      <c r="A41" s="128" t="s">
        <v>235</v>
      </c>
    </row>
    <row r="43" spans="1:4">
      <c r="A43" s="4" t="s">
        <v>236</v>
      </c>
    </row>
    <row r="45" spans="1:4">
      <c r="B45" s="4">
        <v>2020</v>
      </c>
      <c r="C45" s="4">
        <v>2021</v>
      </c>
      <c r="D45" s="4">
        <v>2022</v>
      </c>
    </row>
    <row r="46" spans="1:4">
      <c r="A46" s="4" t="s">
        <v>237</v>
      </c>
      <c r="B46">
        <v>31590</v>
      </c>
      <c r="C46">
        <v>30140</v>
      </c>
      <c r="D46">
        <v>31630</v>
      </c>
    </row>
    <row r="47" spans="1:4">
      <c r="A47" s="4" t="s">
        <v>238</v>
      </c>
      <c r="B47" s="113">
        <v>34958</v>
      </c>
      <c r="C47" s="113">
        <v>88562</v>
      </c>
      <c r="D47" s="114">
        <v>18405</v>
      </c>
    </row>
    <row r="48" spans="1:4">
      <c r="A48" s="4" t="s">
        <v>239</v>
      </c>
      <c r="B48" s="4">
        <f>B46/B47</f>
        <v>0.90365581555008867</v>
      </c>
      <c r="C48" s="4">
        <f>C46/C47</f>
        <v>0.3403265508909013</v>
      </c>
      <c r="D48" s="4">
        <f>D46/D47</f>
        <v>1.7185547405596306</v>
      </c>
    </row>
    <row r="53" spans="1:4" ht="18.75">
      <c r="A53" s="128" t="s">
        <v>240</v>
      </c>
    </row>
    <row r="55" spans="1:4">
      <c r="A55" s="4" t="s">
        <v>241</v>
      </c>
      <c r="B55" s="4"/>
      <c r="C55" s="4"/>
    </row>
    <row r="57" spans="1:4">
      <c r="B57" s="4">
        <v>2020</v>
      </c>
      <c r="C57" s="4">
        <v>2021</v>
      </c>
      <c r="D57" s="4">
        <v>2022</v>
      </c>
    </row>
    <row r="58" spans="1:4">
      <c r="A58" s="4" t="s">
        <v>107</v>
      </c>
      <c r="B58">
        <v>71186</v>
      </c>
      <c r="C58" s="113">
        <v>53210</v>
      </c>
      <c r="D58" s="113">
        <v>46972</v>
      </c>
    </row>
    <row r="59" spans="1:4">
      <c r="A59" s="4" t="s">
        <v>242</v>
      </c>
      <c r="B59" s="113">
        <v>5284</v>
      </c>
      <c r="C59" s="113">
        <v>30341</v>
      </c>
      <c r="D59" s="113">
        <v>27890</v>
      </c>
    </row>
    <row r="60" spans="1:4">
      <c r="A60" s="4" t="s">
        <v>243</v>
      </c>
      <c r="B60" s="113">
        <v>1342</v>
      </c>
      <c r="C60" s="113">
        <v>1018</v>
      </c>
      <c r="D60" s="113">
        <v>1266</v>
      </c>
    </row>
    <row r="61" spans="1:4">
      <c r="A61" s="4" t="s">
        <v>244</v>
      </c>
      <c r="B61" s="4">
        <f>(B58+B59)/B60</f>
        <v>56.98211624441133</v>
      </c>
      <c r="C61" s="4">
        <f>(C58+C59)/C60</f>
        <v>82.073673870333991</v>
      </c>
      <c r="D61" s="4">
        <f>(D58+D59)/D60</f>
        <v>59.132701421800945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3" sqref="G13"/>
    </sheetView>
  </sheetViews>
  <sheetFormatPr defaultRowHeight="1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D25"/>
  <sheetViews>
    <sheetView workbookViewId="0">
      <selection activeCell="H29" sqref="H29"/>
    </sheetView>
  </sheetViews>
  <sheetFormatPr defaultRowHeight="15"/>
  <sheetData>
    <row r="9" spans="3:30">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row>
    <row r="10" spans="3:30">
      <c r="C10" s="146"/>
      <c r="D10" s="146" t="s">
        <v>280</v>
      </c>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spans="3:30">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spans="3:30">
      <c r="C12" s="146"/>
      <c r="D12" s="146" t="s">
        <v>281</v>
      </c>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spans="3:30">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spans="3:30">
      <c r="C14" s="146"/>
      <c r="D14" s="146" t="s">
        <v>282</v>
      </c>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spans="3:30">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spans="3:30">
      <c r="C16" s="146"/>
      <c r="D16" s="146" t="s">
        <v>283</v>
      </c>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spans="3:30">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spans="3:30">
      <c r="C18" s="146"/>
      <c r="D18" s="146" t="s">
        <v>284</v>
      </c>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spans="3:30">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spans="3:30">
      <c r="C20" s="146"/>
      <c r="D20" s="146" t="s">
        <v>285</v>
      </c>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spans="3:30">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spans="3:30">
      <c r="C22" s="146"/>
      <c r="D22" s="146" t="s">
        <v>286</v>
      </c>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spans="3:30">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spans="3:30">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spans="3:30">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workbookViewId="0">
      <selection activeCell="H18" sqref="H18"/>
    </sheetView>
  </sheetViews>
  <sheetFormatPr defaultRowHeight="15"/>
  <cols>
    <col min="1" max="1" width="18.7109375" customWidth="1"/>
    <col min="2" max="2" width="11.5703125" bestFit="1" customWidth="1"/>
    <col min="3" max="6" width="11" bestFit="1" customWidth="1"/>
  </cols>
  <sheetData>
    <row r="1" spans="1:11" ht="36">
      <c r="A1" s="30" t="s">
        <v>59</v>
      </c>
      <c r="B1" s="30"/>
      <c r="C1" s="31"/>
    </row>
    <row r="3" spans="1:11" ht="18.75">
      <c r="A3" s="66">
        <v>1</v>
      </c>
      <c r="B3" s="67" t="s">
        <v>0</v>
      </c>
      <c r="C3" s="67"/>
      <c r="D3" s="67"/>
      <c r="E3" s="67"/>
      <c r="F3" s="66"/>
      <c r="G3" s="9"/>
      <c r="H3" s="9"/>
    </row>
    <row r="5" spans="1:11">
      <c r="A5" s="2" t="s">
        <v>1</v>
      </c>
      <c r="B5" s="48"/>
      <c r="C5" s="2" t="s">
        <v>49</v>
      </c>
      <c r="D5" s="2"/>
      <c r="F5" s="3" t="s">
        <v>2</v>
      </c>
      <c r="G5" s="3"/>
    </row>
    <row r="7" spans="1:11">
      <c r="A7" s="4" t="s">
        <v>3</v>
      </c>
    </row>
    <row r="8" spans="1:11">
      <c r="A8" s="32" t="s">
        <v>27</v>
      </c>
      <c r="B8" s="32"/>
      <c r="C8" s="32">
        <v>66133775</v>
      </c>
      <c r="D8" s="32"/>
      <c r="F8" s="33">
        <v>0.21890000000000001</v>
      </c>
    </row>
    <row r="9" spans="1:11">
      <c r="A9" s="32" t="s">
        <v>50</v>
      </c>
      <c r="B9" s="32"/>
      <c r="C9" s="32">
        <v>28310768</v>
      </c>
      <c r="D9" s="32"/>
      <c r="F9" s="33">
        <v>9.3700000000000006E-2</v>
      </c>
    </row>
    <row r="10" spans="1:11">
      <c r="A10" s="32" t="s">
        <v>28</v>
      </c>
      <c r="B10" s="32"/>
      <c r="C10" s="32">
        <v>170283762</v>
      </c>
      <c r="D10" s="32"/>
      <c r="F10" s="33">
        <v>0.56369999999999998</v>
      </c>
    </row>
    <row r="11" spans="1:11">
      <c r="A11" s="32" t="s">
        <v>29</v>
      </c>
      <c r="B11" s="32"/>
      <c r="C11" s="32">
        <v>26085798</v>
      </c>
      <c r="D11" s="32"/>
      <c r="F11" s="33">
        <v>8.6400000000000005E-2</v>
      </c>
    </row>
    <row r="13" spans="1:11" ht="26.25">
      <c r="A13" s="65">
        <v>2</v>
      </c>
      <c r="B13" s="63" t="s">
        <v>60</v>
      </c>
      <c r="C13" s="63"/>
      <c r="D13" s="63"/>
      <c r="E13" s="63"/>
      <c r="F13" s="64"/>
      <c r="G13" s="65"/>
      <c r="H13" s="65"/>
      <c r="I13" s="64"/>
      <c r="J13" s="64"/>
      <c r="K13" s="64"/>
    </row>
    <row r="15" spans="1:11">
      <c r="A15" s="34" t="s">
        <v>30</v>
      </c>
      <c r="B15" s="34"/>
    </row>
    <row r="16" spans="1:11">
      <c r="A16" s="34" t="s">
        <v>31</v>
      </c>
      <c r="B16" s="34"/>
    </row>
    <row r="17" spans="1:8">
      <c r="A17" s="34" t="s">
        <v>34</v>
      </c>
      <c r="B17" s="34"/>
    </row>
    <row r="18" spans="1:8">
      <c r="A18" s="34" t="s">
        <v>33</v>
      </c>
    </row>
    <row r="19" spans="1:8">
      <c r="A19" s="34" t="s">
        <v>35</v>
      </c>
    </row>
    <row r="21" spans="1:8" ht="26.25">
      <c r="A21" s="62">
        <v>3</v>
      </c>
      <c r="B21" s="63" t="s">
        <v>61</v>
      </c>
      <c r="C21" s="63"/>
      <c r="D21" s="63"/>
      <c r="E21" s="63"/>
      <c r="F21" s="63"/>
      <c r="G21" s="63"/>
      <c r="H21" s="64"/>
    </row>
    <row r="23" spans="1:8" ht="15.75">
      <c r="A23" s="46"/>
      <c r="B23" s="49">
        <v>44621</v>
      </c>
      <c r="C23" s="49">
        <v>44256</v>
      </c>
      <c r="D23" s="49">
        <v>43891</v>
      </c>
      <c r="E23" s="49">
        <v>43525</v>
      </c>
      <c r="F23" s="49">
        <v>43160</v>
      </c>
    </row>
    <row r="24" spans="1:8" ht="15.75">
      <c r="A24" s="59" t="s">
        <v>4</v>
      </c>
      <c r="B24" s="60">
        <v>88329.8</v>
      </c>
      <c r="C24" s="60">
        <v>70372</v>
      </c>
      <c r="D24" s="60">
        <v>75660</v>
      </c>
      <c r="E24" s="60">
        <v>86068.5</v>
      </c>
      <c r="F24" s="60">
        <v>82041.100000000006</v>
      </c>
    </row>
    <row r="25" spans="1:8" ht="15.75">
      <c r="A25" s="59" t="s">
        <v>48</v>
      </c>
      <c r="B25" s="61">
        <v>13747</v>
      </c>
      <c r="C25" s="61">
        <v>14989</v>
      </c>
      <c r="D25" s="61">
        <v>15744</v>
      </c>
      <c r="E25" s="61">
        <v>15437</v>
      </c>
      <c r="F25" s="61">
        <v>13389</v>
      </c>
    </row>
    <row r="26" spans="1:8" ht="15.75">
      <c r="A26" s="45"/>
      <c r="B26" s="47"/>
      <c r="C26" s="47"/>
      <c r="D26" s="47"/>
      <c r="E26" s="47"/>
      <c r="F26" s="47"/>
    </row>
    <row r="27" spans="1:8" ht="15.75">
      <c r="A27" s="45"/>
      <c r="B27" s="47"/>
      <c r="C27" s="47"/>
      <c r="D27" s="47"/>
      <c r="E27" s="47"/>
      <c r="F27" s="47"/>
    </row>
    <row r="28" spans="1:8" ht="15.75" hidden="1">
      <c r="A28" s="45" t="s">
        <v>47</v>
      </c>
    </row>
    <row r="29" spans="1:8" hidden="1"/>
    <row r="30" spans="1:8" hidden="1"/>
    <row r="31" spans="1:8" hidden="1"/>
    <row r="32" spans="1:8" hidden="1"/>
    <row r="33" spans="1:1" ht="15.75">
      <c r="A33" s="45"/>
    </row>
    <row r="38" spans="1:1">
      <c r="A38" s="32"/>
    </row>
    <row r="49" spans="1:1">
      <c r="A49" s="4"/>
    </row>
    <row r="60" spans="1:1">
      <c r="A60" s="34"/>
    </row>
    <row r="71" spans="1:1">
      <c r="A71" s="34"/>
    </row>
    <row r="85" spans="1:8" ht="26.25">
      <c r="A85" s="5">
        <v>4</v>
      </c>
      <c r="B85" s="5" t="s">
        <v>5</v>
      </c>
      <c r="C85" s="5"/>
      <c r="D85" s="5"/>
      <c r="E85" s="5"/>
      <c r="F85" s="5"/>
      <c r="G85" s="5"/>
      <c r="H85" s="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6:M13"/>
  <sheetViews>
    <sheetView workbookViewId="0">
      <selection activeCell="I17" sqref="I17"/>
    </sheetView>
  </sheetViews>
  <sheetFormatPr defaultRowHeight="15"/>
  <sheetData>
    <row r="6" spans="8:13">
      <c r="H6" s="145"/>
      <c r="I6" s="145"/>
      <c r="J6" s="145"/>
      <c r="K6" s="145"/>
      <c r="L6" s="145"/>
      <c r="M6" s="145"/>
    </row>
    <row r="7" spans="8:13">
      <c r="H7" s="145"/>
      <c r="I7" s="145"/>
      <c r="J7" s="145"/>
      <c r="K7" s="145"/>
      <c r="L7" s="145"/>
      <c r="M7" s="145"/>
    </row>
    <row r="8" spans="8:13">
      <c r="H8" s="145"/>
      <c r="I8" s="145"/>
      <c r="J8" s="145"/>
      <c r="K8" s="145"/>
      <c r="L8" s="145"/>
      <c r="M8" s="145"/>
    </row>
    <row r="9" spans="8:13">
      <c r="H9" s="145"/>
      <c r="I9" s="145"/>
      <c r="J9" s="145"/>
      <c r="K9" s="145"/>
      <c r="L9" s="145"/>
      <c r="M9" s="145"/>
    </row>
    <row r="10" spans="8:13">
      <c r="H10" s="145"/>
      <c r="I10" s="145"/>
      <c r="J10" s="145"/>
      <c r="K10" s="145"/>
      <c r="L10" s="145"/>
      <c r="M10" s="145"/>
    </row>
    <row r="11" spans="8:13">
      <c r="H11" s="145"/>
      <c r="I11" s="145"/>
      <c r="J11" s="145"/>
      <c r="K11" s="145"/>
      <c r="L11" s="145"/>
      <c r="M11" s="145"/>
    </row>
    <row r="12" spans="8:13">
      <c r="H12" s="145"/>
      <c r="I12" s="145"/>
      <c r="J12" s="145"/>
      <c r="K12" s="145"/>
      <c r="L12" s="145"/>
      <c r="M12" s="145"/>
    </row>
    <row r="13" spans="8:13">
      <c r="H13" s="145"/>
      <c r="I13" s="145"/>
      <c r="J13" s="145"/>
      <c r="K13" s="145"/>
      <c r="L13" s="145"/>
      <c r="M13" s="145"/>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I33"/>
  <sheetViews>
    <sheetView topLeftCell="F21" workbookViewId="0">
      <selection activeCell="J42" sqref="J42"/>
    </sheetView>
  </sheetViews>
  <sheetFormatPr defaultRowHeight="15"/>
  <cols>
    <col min="5" max="5" width="4.140625" customWidth="1"/>
    <col min="6" max="6" width="34.42578125" customWidth="1"/>
    <col min="7" max="7" width="20.7109375" customWidth="1"/>
    <col min="8" max="8" width="21.28515625" customWidth="1"/>
    <col min="9" max="9" width="26.28515625" customWidth="1"/>
  </cols>
  <sheetData>
    <row r="3" spans="6:9" ht="18">
      <c r="F3" s="160" t="s">
        <v>247</v>
      </c>
      <c r="G3" s="160"/>
    </row>
    <row r="5" spans="6:9" ht="15.75">
      <c r="F5" s="129" t="s">
        <v>248</v>
      </c>
      <c r="G5" s="129" t="s">
        <v>103</v>
      </c>
      <c r="H5" s="129" t="s">
        <v>123</v>
      </c>
      <c r="I5" s="129" t="s">
        <v>249</v>
      </c>
    </row>
    <row r="6" spans="6:9" ht="15.75">
      <c r="F6" s="130" t="s">
        <v>250</v>
      </c>
      <c r="G6" s="131">
        <v>8.48</v>
      </c>
      <c r="H6" s="131">
        <v>4.5599999999999996</v>
      </c>
      <c r="I6" s="131">
        <v>25.36</v>
      </c>
    </row>
    <row r="7" spans="6:9" ht="15.75">
      <c r="F7" s="130" t="s">
        <v>251</v>
      </c>
      <c r="G7" s="132">
        <v>4.26</v>
      </c>
      <c r="H7" s="131">
        <v>-2.94</v>
      </c>
      <c r="I7" s="131">
        <v>15.66</v>
      </c>
    </row>
    <row r="8" spans="6:9" ht="15.75">
      <c r="F8" s="130" t="s">
        <v>252</v>
      </c>
      <c r="G8" s="131">
        <v>6.96</v>
      </c>
      <c r="H8" s="131">
        <v>-6.97</v>
      </c>
      <c r="I8" s="131">
        <v>14.69</v>
      </c>
    </row>
    <row r="9" spans="6:9" ht="15.75">
      <c r="F9" s="130" t="s">
        <v>253</v>
      </c>
      <c r="G9" s="131">
        <v>8.35</v>
      </c>
      <c r="H9" s="131">
        <v>1.07</v>
      </c>
      <c r="I9" s="132">
        <v>18.600000000000001</v>
      </c>
    </row>
    <row r="10" spans="6:9" ht="15.75">
      <c r="F10" s="130" t="s">
        <v>254</v>
      </c>
      <c r="G10" s="131">
        <v>5.13</v>
      </c>
      <c r="H10" s="132">
        <v>-2.17</v>
      </c>
      <c r="I10" s="131">
        <v>11.1</v>
      </c>
    </row>
    <row r="13" spans="6:9" ht="18">
      <c r="F13" s="160" t="s">
        <v>255</v>
      </c>
      <c r="G13" s="160"/>
    </row>
    <row r="15" spans="6:9" ht="15.75">
      <c r="F15" s="129" t="s">
        <v>248</v>
      </c>
      <c r="G15" s="129" t="s">
        <v>103</v>
      </c>
      <c r="H15" s="129" t="s">
        <v>123</v>
      </c>
      <c r="I15" s="129" t="s">
        <v>249</v>
      </c>
    </row>
    <row r="16" spans="6:9" ht="15.75">
      <c r="F16" s="130" t="s">
        <v>256</v>
      </c>
      <c r="G16" s="131">
        <v>0.99</v>
      </c>
      <c r="H16" s="131">
        <v>0.57999999999999996</v>
      </c>
      <c r="I16" s="131">
        <v>1.91</v>
      </c>
    </row>
    <row r="17" spans="6:9" ht="15.75">
      <c r="F17" s="130" t="s">
        <v>257</v>
      </c>
      <c r="G17" s="132">
        <v>0.78</v>
      </c>
      <c r="H17" s="132">
        <v>0.44</v>
      </c>
      <c r="I17" s="132">
        <v>1.6</v>
      </c>
    </row>
    <row r="20" spans="6:9" ht="18">
      <c r="F20" s="160" t="s">
        <v>258</v>
      </c>
      <c r="G20" s="160"/>
    </row>
    <row r="22" spans="6:9" ht="15.75">
      <c r="F22" s="133" t="s">
        <v>248</v>
      </c>
      <c r="G22" s="129" t="s">
        <v>103</v>
      </c>
      <c r="H22" s="129" t="s">
        <v>123</v>
      </c>
      <c r="I22" s="129" t="s">
        <v>249</v>
      </c>
    </row>
    <row r="23" spans="6:9" ht="15.75">
      <c r="F23" s="134" t="s">
        <v>259</v>
      </c>
      <c r="G23" s="135" t="s">
        <v>260</v>
      </c>
      <c r="H23" s="136" t="s">
        <v>260</v>
      </c>
      <c r="I23" s="137" t="s">
        <v>261</v>
      </c>
    </row>
    <row r="24" spans="6:9" ht="15.75">
      <c r="F24" s="130" t="s">
        <v>262</v>
      </c>
      <c r="G24" s="138">
        <v>0.01</v>
      </c>
      <c r="H24" s="139">
        <v>1.17</v>
      </c>
      <c r="I24" s="138">
        <v>0</v>
      </c>
    </row>
    <row r="25" spans="6:9" ht="15.75">
      <c r="F25" s="130" t="s">
        <v>263</v>
      </c>
      <c r="G25" s="139">
        <v>36.82</v>
      </c>
      <c r="H25" s="139">
        <v>0.32</v>
      </c>
      <c r="I25" s="139">
        <v>207.06</v>
      </c>
    </row>
    <row r="28" spans="6:9" ht="18">
      <c r="F28" s="160" t="s">
        <v>264</v>
      </c>
      <c r="G28" s="160"/>
    </row>
    <row r="30" spans="6:9" ht="15.75">
      <c r="F30" s="133" t="s">
        <v>248</v>
      </c>
      <c r="G30" s="129" t="s">
        <v>103</v>
      </c>
      <c r="H30" s="129" t="s">
        <v>123</v>
      </c>
      <c r="I30" s="129" t="s">
        <v>249</v>
      </c>
    </row>
    <row r="31" spans="6:9" ht="15.75">
      <c r="F31" s="130" t="s">
        <v>265</v>
      </c>
      <c r="G31" s="131">
        <v>1.23</v>
      </c>
      <c r="H31" s="131">
        <v>0.73</v>
      </c>
      <c r="I31" s="131">
        <v>0.75</v>
      </c>
    </row>
    <row r="32" spans="6:9" ht="15.75">
      <c r="F32" s="130" t="s">
        <v>266</v>
      </c>
      <c r="G32" s="132">
        <v>12.07</v>
      </c>
      <c r="H32" s="131">
        <v>7.66</v>
      </c>
      <c r="I32" s="131">
        <v>6.91</v>
      </c>
    </row>
    <row r="33" spans="6:9" ht="15.75">
      <c r="F33" s="134" t="s">
        <v>267</v>
      </c>
      <c r="G33" s="140">
        <v>53.3</v>
      </c>
      <c r="H33" s="140">
        <v>22.17</v>
      </c>
      <c r="I33" s="140">
        <v>14.2</v>
      </c>
    </row>
  </sheetData>
  <mergeCells count="4">
    <mergeCell ref="F3:G3"/>
    <mergeCell ref="F13:G13"/>
    <mergeCell ref="F20:G20"/>
    <mergeCell ref="F28:G2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7"/>
  <sheetViews>
    <sheetView workbookViewId="0">
      <selection activeCell="D21" sqref="D21"/>
    </sheetView>
  </sheetViews>
  <sheetFormatPr defaultRowHeight="15"/>
  <sheetData>
    <row r="5" spans="2:9">
      <c r="B5" s="145" t="s">
        <v>279</v>
      </c>
      <c r="C5" s="145"/>
      <c r="D5" s="145"/>
      <c r="E5" s="145"/>
      <c r="F5" s="145"/>
      <c r="G5" s="162" t="s">
        <v>278</v>
      </c>
      <c r="H5" s="162"/>
      <c r="I5" s="162"/>
    </row>
    <row r="7" spans="2:9">
      <c r="B7" s="144" t="s">
        <v>277</v>
      </c>
      <c r="C7" s="144"/>
      <c r="D7" s="144"/>
      <c r="E7" s="144"/>
      <c r="F7" s="144"/>
      <c r="G7" s="144">
        <v>2022</v>
      </c>
      <c r="H7" s="144">
        <v>2021</v>
      </c>
      <c r="I7" s="144">
        <v>2020</v>
      </c>
    </row>
    <row r="8" spans="2:9">
      <c r="B8" s="161" t="s">
        <v>276</v>
      </c>
      <c r="C8" s="161"/>
      <c r="D8" s="161"/>
      <c r="E8" s="161"/>
      <c r="F8" s="161"/>
      <c r="G8" s="141">
        <v>4535.3</v>
      </c>
      <c r="H8" s="141">
        <v>5152</v>
      </c>
      <c r="I8" s="141">
        <v>6984.4</v>
      </c>
    </row>
    <row r="9" spans="2:9">
      <c r="B9" s="161" t="s">
        <v>275</v>
      </c>
      <c r="C9" s="161"/>
      <c r="D9" s="161"/>
      <c r="E9" s="161"/>
      <c r="F9" s="161"/>
      <c r="G9" s="143">
        <v>88329.8</v>
      </c>
      <c r="H9" s="143">
        <v>70372</v>
      </c>
      <c r="I9" s="143">
        <v>75660</v>
      </c>
    </row>
    <row r="10" spans="2:9">
      <c r="B10" s="161" t="s">
        <v>274</v>
      </c>
      <c r="C10" s="161"/>
      <c r="D10" s="161"/>
      <c r="E10" s="161"/>
      <c r="F10" s="161"/>
      <c r="G10" s="143">
        <v>39739.599999999999</v>
      </c>
      <c r="H10" s="143">
        <v>33296.400000000001</v>
      </c>
      <c r="I10" s="143">
        <v>34634.800000000003</v>
      </c>
    </row>
    <row r="11" spans="2:9">
      <c r="B11" s="161" t="s">
        <v>107</v>
      </c>
      <c r="C11" s="161"/>
      <c r="D11" s="161"/>
      <c r="E11" s="161"/>
      <c r="F11" s="161"/>
      <c r="G11" s="142">
        <v>4661.8999999999996</v>
      </c>
      <c r="H11" s="142">
        <v>5253.8</v>
      </c>
      <c r="I11" s="142">
        <v>7118.6</v>
      </c>
    </row>
    <row r="12" spans="2:9">
      <c r="B12" s="161" t="s">
        <v>273</v>
      </c>
      <c r="C12" s="161"/>
      <c r="D12" s="161"/>
      <c r="E12" s="161"/>
      <c r="F12" s="161"/>
      <c r="G12" s="141">
        <v>74655.5</v>
      </c>
      <c r="H12" s="141">
        <v>71282.7</v>
      </c>
      <c r="I12" s="141">
        <v>63627.7</v>
      </c>
    </row>
    <row r="13" spans="2:9">
      <c r="B13" s="161" t="s">
        <v>272</v>
      </c>
      <c r="C13" s="161"/>
      <c r="D13" s="161"/>
      <c r="E13" s="161"/>
      <c r="F13" s="161"/>
      <c r="G13" s="141">
        <v>17023.5</v>
      </c>
      <c r="H13" s="141">
        <v>16120.5</v>
      </c>
      <c r="I13" s="141">
        <v>11305.4</v>
      </c>
    </row>
    <row r="14" spans="2:9">
      <c r="B14" s="161" t="s">
        <v>271</v>
      </c>
      <c r="C14" s="161"/>
      <c r="D14" s="161"/>
      <c r="E14" s="161"/>
      <c r="F14" s="161"/>
      <c r="G14" s="141">
        <v>55333.5</v>
      </c>
      <c r="H14" s="141">
        <v>52500.6</v>
      </c>
      <c r="I14" s="141">
        <v>49413</v>
      </c>
    </row>
    <row r="15" spans="2:9">
      <c r="B15" s="161" t="s">
        <v>270</v>
      </c>
      <c r="C15" s="161"/>
      <c r="D15" s="161"/>
      <c r="E15" s="161"/>
      <c r="F15" s="161"/>
      <c r="G15" s="141">
        <v>4535.3</v>
      </c>
      <c r="H15" s="141">
        <v>5152</v>
      </c>
      <c r="I15" s="141">
        <v>6984.4</v>
      </c>
    </row>
    <row r="16" spans="2:9">
      <c r="B16" s="161" t="s">
        <v>269</v>
      </c>
      <c r="C16" s="161"/>
      <c r="D16" s="161"/>
      <c r="E16" s="161"/>
      <c r="F16" s="161"/>
      <c r="G16" s="141">
        <v>3717.6</v>
      </c>
      <c r="H16" s="141">
        <v>4220.1000000000004</v>
      </c>
      <c r="I16" s="141">
        <v>5559.2</v>
      </c>
    </row>
    <row r="17" spans="2:9">
      <c r="B17" s="161" t="s">
        <v>268</v>
      </c>
      <c r="C17" s="161"/>
      <c r="D17" s="161"/>
      <c r="E17" s="161"/>
      <c r="F17" s="161"/>
      <c r="G17" s="141">
        <v>85539.199999999997</v>
      </c>
      <c r="H17" s="141">
        <v>68156.3</v>
      </c>
      <c r="I17" s="141">
        <v>72010</v>
      </c>
    </row>
  </sheetData>
  <mergeCells count="11">
    <mergeCell ref="G5:I5"/>
    <mergeCell ref="B12:F12"/>
    <mergeCell ref="B13:F13"/>
    <mergeCell ref="B14:F14"/>
    <mergeCell ref="B15:F15"/>
    <mergeCell ref="B16:F16"/>
    <mergeCell ref="B17:F17"/>
    <mergeCell ref="B8:F8"/>
    <mergeCell ref="B9:F9"/>
    <mergeCell ref="B10:F10"/>
    <mergeCell ref="B11:F11"/>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BU26"/>
  <sheetViews>
    <sheetView zoomScale="45" zoomScaleNormal="87" workbookViewId="0">
      <selection activeCell="F41" sqref="F41"/>
    </sheetView>
  </sheetViews>
  <sheetFormatPr defaultRowHeight="15"/>
  <sheetData>
    <row r="4" spans="3:73">
      <c r="U4" s="145"/>
      <c r="V4" s="145"/>
      <c r="W4" s="145"/>
      <c r="X4" s="145"/>
      <c r="Y4" s="145"/>
      <c r="Z4" s="145"/>
      <c r="AA4" s="145"/>
    </row>
    <row r="5" spans="3:73">
      <c r="U5" s="145"/>
      <c r="V5" s="145"/>
      <c r="W5" s="145"/>
      <c r="X5" s="145"/>
      <c r="Y5" s="145"/>
      <c r="Z5" s="145"/>
      <c r="AA5" s="145"/>
    </row>
    <row r="6" spans="3:73">
      <c r="U6" s="145"/>
      <c r="V6" s="145"/>
      <c r="W6" s="145"/>
      <c r="X6" s="145"/>
      <c r="Y6" s="145"/>
      <c r="Z6" s="145"/>
      <c r="AA6" s="145"/>
    </row>
    <row r="7" spans="3:73">
      <c r="D7" s="146"/>
      <c r="E7" s="146"/>
      <c r="F7" s="146"/>
      <c r="G7" s="146"/>
      <c r="H7" s="146"/>
      <c r="I7" s="146"/>
      <c r="J7" s="146"/>
      <c r="K7" s="146"/>
      <c r="L7" s="146"/>
      <c r="M7" s="146"/>
      <c r="N7" s="146"/>
      <c r="O7" s="146"/>
      <c r="P7" s="146"/>
      <c r="Q7" s="146"/>
      <c r="R7" s="146"/>
      <c r="S7" s="146"/>
      <c r="T7" s="146"/>
      <c r="U7" s="145"/>
      <c r="V7" s="145"/>
      <c r="W7" s="145"/>
      <c r="X7" s="145"/>
      <c r="Y7" s="145"/>
      <c r="Z7" s="145"/>
      <c r="AA7" s="145"/>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row>
    <row r="8" spans="3:73">
      <c r="U8" s="145"/>
      <c r="V8" s="145"/>
      <c r="W8" s="145"/>
      <c r="X8" s="145"/>
      <c r="Y8" s="145"/>
      <c r="Z8" s="145"/>
      <c r="AA8" s="145"/>
    </row>
    <row r="9" spans="3:73">
      <c r="U9" s="145"/>
      <c r="V9" s="145"/>
      <c r="W9" s="145"/>
      <c r="X9" s="145"/>
      <c r="Y9" s="145"/>
      <c r="Z9" s="145"/>
      <c r="AA9" s="145"/>
    </row>
    <row r="12" spans="3:73" ht="23.25">
      <c r="C12" s="146"/>
      <c r="D12" s="147" t="s">
        <v>288</v>
      </c>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row>
    <row r="13" spans="3:73">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row>
    <row r="14" spans="3:73" ht="23.25">
      <c r="C14" s="146"/>
      <c r="D14" s="147" t="s">
        <v>287</v>
      </c>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row>
    <row r="15" spans="3:73">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row>
    <row r="16" spans="3:73" ht="23.25">
      <c r="C16" s="146"/>
      <c r="D16" s="147" t="s">
        <v>289</v>
      </c>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row>
    <row r="17" spans="3:72">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row>
    <row r="18" spans="3:72" ht="23.25">
      <c r="C18" s="146"/>
      <c r="D18" s="147" t="s">
        <v>290</v>
      </c>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row>
    <row r="19" spans="3:72">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row>
    <row r="20" spans="3:72" ht="23.25">
      <c r="C20" s="146"/>
      <c r="D20" s="147" t="s">
        <v>291</v>
      </c>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row>
    <row r="21" spans="3:72">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row>
    <row r="22" spans="3:72">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row>
    <row r="23" spans="3:72">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row>
    <row r="24" spans="3:72">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row>
    <row r="25" spans="3:72">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row>
    <row r="26" spans="3:72">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2" workbookViewId="0">
      <selection activeCell="E9" sqref="E9"/>
    </sheetView>
  </sheetViews>
  <sheetFormatPr defaultRowHeight="15"/>
  <cols>
    <col min="2" max="2" width="92.7109375" customWidth="1"/>
    <col min="3" max="3" width="25.42578125" customWidth="1"/>
    <col min="4" max="4" width="21.7109375" customWidth="1"/>
  </cols>
  <sheetData>
    <row r="1" spans="1:6" ht="31.5">
      <c r="B1" s="7" t="s">
        <v>6</v>
      </c>
    </row>
    <row r="4" spans="1:6" ht="28.5" customHeight="1">
      <c r="A4" s="58"/>
      <c r="B4" s="57" t="s">
        <v>66</v>
      </c>
      <c r="C4" s="58"/>
      <c r="D4" s="58"/>
      <c r="E4" s="58"/>
      <c r="F4" s="58"/>
    </row>
    <row r="5" spans="1:6" ht="18.75">
      <c r="B5" s="72" t="s">
        <v>68</v>
      </c>
    </row>
    <row r="6" spans="1:6" ht="36.75" customHeight="1">
      <c r="A6" s="10" t="s">
        <v>7</v>
      </c>
      <c r="B6" s="11" t="s">
        <v>8</v>
      </c>
      <c r="C6" s="12" t="s">
        <v>9</v>
      </c>
    </row>
    <row r="7" spans="1:6" ht="15.75">
      <c r="A7" s="54">
        <v>1</v>
      </c>
      <c r="B7" s="55" t="s">
        <v>36</v>
      </c>
      <c r="C7" s="37" t="s">
        <v>37</v>
      </c>
    </row>
    <row r="8" spans="1:6" ht="15.75">
      <c r="A8" s="54">
        <v>2</v>
      </c>
      <c r="B8" s="55" t="s">
        <v>38</v>
      </c>
      <c r="C8" s="37" t="s">
        <v>37</v>
      </c>
    </row>
    <row r="9" spans="1:6" ht="15.75">
      <c r="A9" s="54">
        <v>3</v>
      </c>
      <c r="B9" s="55" t="s">
        <v>39</v>
      </c>
      <c r="C9" s="37" t="s">
        <v>37</v>
      </c>
    </row>
    <row r="10" spans="1:6" ht="15.75">
      <c r="A10" s="54">
        <v>4</v>
      </c>
      <c r="B10" s="55" t="s">
        <v>40</v>
      </c>
      <c r="C10" s="37" t="s">
        <v>37</v>
      </c>
    </row>
    <row r="11" spans="1:6" ht="15.75">
      <c r="A11" s="54">
        <v>5</v>
      </c>
      <c r="B11" s="55" t="s">
        <v>41</v>
      </c>
      <c r="C11" s="37" t="s">
        <v>37</v>
      </c>
    </row>
    <row r="12" spans="1:6" ht="15.75">
      <c r="A12" s="54">
        <v>6</v>
      </c>
      <c r="B12" s="55" t="s">
        <v>42</v>
      </c>
      <c r="C12" s="37" t="s">
        <v>37</v>
      </c>
    </row>
    <row r="13" spans="1:6" ht="15.75">
      <c r="A13" s="54">
        <v>7</v>
      </c>
      <c r="B13" s="55" t="s">
        <v>43</v>
      </c>
      <c r="C13" s="37" t="s">
        <v>37</v>
      </c>
    </row>
    <row r="14" spans="1:6" ht="15.75">
      <c r="A14" s="54">
        <v>8</v>
      </c>
      <c r="B14" s="55" t="s">
        <v>44</v>
      </c>
      <c r="C14" s="37" t="s">
        <v>37</v>
      </c>
    </row>
    <row r="15" spans="1:6" ht="15.75">
      <c r="B15" s="38"/>
    </row>
    <row r="16" spans="1:6" ht="26.25">
      <c r="A16" s="39"/>
      <c r="B16" s="74" t="s">
        <v>67</v>
      </c>
      <c r="C16" s="32"/>
    </row>
    <row r="17" spans="1:4" ht="31.5">
      <c r="A17" s="40" t="s">
        <v>45</v>
      </c>
      <c r="B17" s="41" t="s">
        <v>8</v>
      </c>
      <c r="C17" s="12" t="s">
        <v>9</v>
      </c>
      <c r="D17" s="13" t="s">
        <v>10</v>
      </c>
    </row>
    <row r="18" spans="1:4">
      <c r="A18" s="42">
        <v>1</v>
      </c>
      <c r="B18" s="43" t="s">
        <v>46</v>
      </c>
      <c r="C18" s="44" t="s">
        <v>37</v>
      </c>
      <c r="D18" s="56">
        <v>0.56369999999999998</v>
      </c>
    </row>
    <row r="22" spans="1:4" ht="26.25">
      <c r="B22" s="73" t="s">
        <v>80</v>
      </c>
    </row>
    <row r="23" spans="1:4">
      <c r="A23" s="4" t="s">
        <v>82</v>
      </c>
      <c r="B23" s="4" t="s">
        <v>81</v>
      </c>
      <c r="C23" s="4" t="s">
        <v>10</v>
      </c>
    </row>
    <row r="24" spans="1:4">
      <c r="A24">
        <v>1</v>
      </c>
      <c r="B24" t="s">
        <v>83</v>
      </c>
      <c r="C24">
        <v>14.81</v>
      </c>
    </row>
    <row r="25" spans="1:4">
      <c r="A25">
        <v>2</v>
      </c>
      <c r="B25" t="s">
        <v>84</v>
      </c>
      <c r="C25">
        <v>29.28</v>
      </c>
    </row>
    <row r="26" spans="1:4">
      <c r="A26">
        <v>3</v>
      </c>
      <c r="B26" t="s">
        <v>85</v>
      </c>
      <c r="C26">
        <v>15.35</v>
      </c>
    </row>
    <row r="27" spans="1:4">
      <c r="A27">
        <v>4</v>
      </c>
      <c r="B27" t="s">
        <v>86</v>
      </c>
      <c r="C27">
        <v>25</v>
      </c>
    </row>
    <row r="28" spans="1:4">
      <c r="A28">
        <v>5</v>
      </c>
      <c r="B28" t="s">
        <v>87</v>
      </c>
      <c r="C28">
        <v>39</v>
      </c>
    </row>
    <row r="29" spans="1:4">
      <c r="A29">
        <v>6</v>
      </c>
      <c r="B29" t="s">
        <v>88</v>
      </c>
      <c r="C29">
        <v>15.8</v>
      </c>
    </row>
    <row r="30" spans="1:4">
      <c r="A30">
        <v>7</v>
      </c>
      <c r="B30" t="s">
        <v>89</v>
      </c>
      <c r="C30">
        <v>37.03</v>
      </c>
    </row>
    <row r="31" spans="1:4">
      <c r="A31">
        <v>8</v>
      </c>
      <c r="B31" t="s">
        <v>90</v>
      </c>
      <c r="C31">
        <v>10</v>
      </c>
    </row>
    <row r="32" spans="1:4">
      <c r="A32">
        <v>9</v>
      </c>
      <c r="B32" t="s">
        <v>91</v>
      </c>
      <c r="C32">
        <v>44.37</v>
      </c>
    </row>
    <row r="33" spans="1:3">
      <c r="A33">
        <v>10</v>
      </c>
      <c r="B33" t="s">
        <v>92</v>
      </c>
      <c r="C33">
        <v>30</v>
      </c>
    </row>
    <row r="34" spans="1:3">
      <c r="A34">
        <v>11</v>
      </c>
      <c r="B34" t="s">
        <v>93</v>
      </c>
      <c r="C34">
        <v>49</v>
      </c>
    </row>
    <row r="35" spans="1:3">
      <c r="A35">
        <v>12</v>
      </c>
      <c r="B35" t="s">
        <v>94</v>
      </c>
      <c r="C35">
        <v>11.83</v>
      </c>
    </row>
    <row r="36" spans="1:3">
      <c r="A36">
        <v>13</v>
      </c>
      <c r="B36" t="s">
        <v>95</v>
      </c>
      <c r="C36">
        <v>46.26</v>
      </c>
    </row>
    <row r="37" spans="1:3">
      <c r="A37">
        <v>14</v>
      </c>
      <c r="B37" t="s">
        <v>96</v>
      </c>
      <c r="C37">
        <v>41.14</v>
      </c>
    </row>
    <row r="40" spans="1:3" ht="26.25">
      <c r="B40" s="73" t="s">
        <v>97</v>
      </c>
    </row>
    <row r="41" spans="1:3">
      <c r="A41" s="4" t="s">
        <v>82</v>
      </c>
      <c r="B41" s="4" t="s">
        <v>81</v>
      </c>
      <c r="C41" s="4" t="s">
        <v>10</v>
      </c>
    </row>
    <row r="42" spans="1:3">
      <c r="B42" t="s">
        <v>98</v>
      </c>
      <c r="C42">
        <v>26</v>
      </c>
    </row>
    <row r="43" spans="1:3">
      <c r="B43" t="s">
        <v>99</v>
      </c>
      <c r="C43">
        <v>19</v>
      </c>
    </row>
    <row r="44" spans="1:3">
      <c r="B44" t="s">
        <v>100</v>
      </c>
      <c r="C44">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zoomScale="115" zoomScaleNormal="115" workbookViewId="0">
      <selection activeCell="I11" sqref="I11"/>
    </sheetView>
  </sheetViews>
  <sheetFormatPr defaultRowHeight="15"/>
  <cols>
    <col min="1" max="1" width="54.28515625" customWidth="1"/>
    <col min="2" max="2" width="17" customWidth="1"/>
    <col min="3" max="3" width="15.42578125" customWidth="1"/>
    <col min="4" max="4" width="12.28515625" customWidth="1"/>
    <col min="5" max="6" width="10.42578125" bestFit="1" customWidth="1"/>
  </cols>
  <sheetData>
    <row r="1" spans="1:11" ht="23.1" customHeight="1">
      <c r="A1" s="36" t="s">
        <v>32</v>
      </c>
      <c r="B1" s="35"/>
      <c r="C1" s="35"/>
      <c r="D1" s="35"/>
      <c r="E1" s="35"/>
      <c r="F1" s="35"/>
      <c r="G1" s="36"/>
      <c r="H1" s="36"/>
      <c r="I1" s="36"/>
    </row>
    <row r="2" spans="1:11" ht="15.75">
      <c r="A2" s="38"/>
      <c r="B2" s="38"/>
      <c r="C2" s="38"/>
      <c r="D2" s="38"/>
      <c r="E2" s="38"/>
      <c r="F2" s="38"/>
      <c r="G2" s="38"/>
      <c r="H2" s="38"/>
      <c r="I2" s="38"/>
      <c r="J2" s="38"/>
      <c r="K2" s="38"/>
    </row>
    <row r="3" spans="1:11" ht="19.5" thickBot="1">
      <c r="A3" s="68" t="s">
        <v>69</v>
      </c>
      <c r="B3" s="69">
        <v>0</v>
      </c>
      <c r="C3" s="69">
        <v>0</v>
      </c>
      <c r="D3" s="69">
        <v>0</v>
      </c>
      <c r="E3" s="69">
        <v>0</v>
      </c>
      <c r="F3" s="69">
        <v>0</v>
      </c>
    </row>
    <row r="4" spans="1:11" ht="19.5" thickBot="1">
      <c r="A4" s="68" t="s">
        <v>70</v>
      </c>
      <c r="B4" s="69">
        <v>151</v>
      </c>
      <c r="C4" s="69">
        <v>151</v>
      </c>
      <c r="D4" s="69">
        <v>151</v>
      </c>
      <c r="E4" s="69">
        <v>151</v>
      </c>
      <c r="F4" s="69">
        <v>151</v>
      </c>
    </row>
    <row r="5" spans="1:11" ht="19.5" thickBot="1">
      <c r="A5" s="68" t="s">
        <v>71</v>
      </c>
      <c r="B5" s="69">
        <v>53935</v>
      </c>
      <c r="C5" s="69">
        <v>51215.8</v>
      </c>
      <c r="D5" s="69">
        <v>48286</v>
      </c>
      <c r="E5" s="69">
        <v>45990.5</v>
      </c>
      <c r="F5" s="69">
        <v>41606.300000000003</v>
      </c>
    </row>
    <row r="6" spans="1:11" ht="19.5" thickBot="1">
      <c r="A6" s="68" t="s">
        <v>72</v>
      </c>
      <c r="B6" s="69">
        <v>1200</v>
      </c>
      <c r="C6" s="69">
        <v>900</v>
      </c>
      <c r="D6" s="69">
        <v>1200</v>
      </c>
      <c r="E6" s="69">
        <v>1600</v>
      </c>
      <c r="F6" s="69">
        <v>1600</v>
      </c>
    </row>
    <row r="7" spans="1:11" ht="19.5" thickBot="1">
      <c r="A7" s="68" t="s">
        <v>73</v>
      </c>
      <c r="B7" s="69">
        <v>0</v>
      </c>
      <c r="C7" s="69">
        <v>0</v>
      </c>
      <c r="D7" s="69">
        <v>0</v>
      </c>
      <c r="E7" s="69">
        <v>0</v>
      </c>
      <c r="F7" s="69">
        <v>0</v>
      </c>
    </row>
    <row r="8" spans="1:11" ht="19.5" thickBot="1">
      <c r="A8" s="68" t="s">
        <v>74</v>
      </c>
      <c r="B8" s="69">
        <v>0</v>
      </c>
      <c r="C8" s="69">
        <v>0</v>
      </c>
      <c r="D8" s="69">
        <v>0</v>
      </c>
      <c r="E8" s="69">
        <v>0</v>
      </c>
      <c r="F8" s="69">
        <v>0</v>
      </c>
    </row>
    <row r="9" spans="1:11" ht="19.5" thickBot="1">
      <c r="A9" s="68" t="s">
        <v>75</v>
      </c>
      <c r="B9" s="69">
        <v>0</v>
      </c>
      <c r="C9" s="69">
        <v>0</v>
      </c>
      <c r="D9" s="69">
        <v>0</v>
      </c>
      <c r="E9" s="69">
        <v>0</v>
      </c>
      <c r="F9" s="69">
        <v>0</v>
      </c>
    </row>
    <row r="10" spans="1:11" ht="19.5" thickBot="1">
      <c r="A10" s="68" t="s">
        <v>76</v>
      </c>
      <c r="B10" s="69">
        <v>0</v>
      </c>
      <c r="C10" s="69">
        <v>0</v>
      </c>
      <c r="D10" s="69">
        <v>0</v>
      </c>
      <c r="E10" s="69">
        <v>0</v>
      </c>
      <c r="F10" s="69">
        <v>0</v>
      </c>
    </row>
    <row r="11" spans="1:11" ht="19.5" thickBot="1">
      <c r="A11" s="68" t="s">
        <v>77</v>
      </c>
      <c r="B11" s="69" t="s">
        <v>78</v>
      </c>
      <c r="C11" s="69" t="s">
        <v>78</v>
      </c>
      <c r="D11" s="69" t="s">
        <v>78</v>
      </c>
      <c r="E11" s="69" t="s">
        <v>78</v>
      </c>
      <c r="F11" s="69" t="s">
        <v>78</v>
      </c>
    </row>
    <row r="12" spans="1:11" ht="18.75">
      <c r="A12" s="70" t="s">
        <v>79</v>
      </c>
      <c r="B12" s="71"/>
      <c r="C12" s="71"/>
      <c r="D12" s="71"/>
      <c r="E12" s="71"/>
      <c r="F12" s="71"/>
    </row>
    <row r="13" spans="1:11" ht="17.649999999999999" customHeight="1"/>
    <row r="14" spans="1:11" ht="60" customHeight="1"/>
    <row r="27" ht="16.149999999999999" customHeight="1"/>
    <row r="37" ht="16.149999999999999" customHeight="1"/>
    <row r="41" ht="16.149999999999999" customHeight="1"/>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workbookViewId="0">
      <selection activeCell="Q21" sqref="Q21"/>
    </sheetView>
  </sheetViews>
  <sheetFormatPr defaultRowHeight="15"/>
  <cols>
    <col min="2" max="2" width="17.5703125" customWidth="1"/>
    <col min="5" max="5" width="11.28515625" customWidth="1"/>
  </cols>
  <sheetData>
    <row r="2" spans="2:8" ht="28.5">
      <c r="E2" s="8" t="s">
        <v>57</v>
      </c>
      <c r="H2" s="8"/>
    </row>
    <row r="4" spans="2:8">
      <c r="B4" s="50"/>
      <c r="C4" s="4" t="s">
        <v>62</v>
      </c>
      <c r="D4" s="4"/>
    </row>
    <row r="5" spans="2:8">
      <c r="B5" s="13" t="s">
        <v>51</v>
      </c>
      <c r="C5" s="13" t="s">
        <v>52</v>
      </c>
      <c r="D5" s="13" t="s">
        <v>56</v>
      </c>
      <c r="E5" s="13" t="s">
        <v>58</v>
      </c>
    </row>
    <row r="6" spans="2:8">
      <c r="B6" s="51"/>
      <c r="C6" s="1"/>
      <c r="D6" s="1"/>
      <c r="E6" s="1"/>
    </row>
    <row r="7" spans="2:8">
      <c r="B7" s="52" t="s">
        <v>53</v>
      </c>
      <c r="C7" s="1">
        <v>1510</v>
      </c>
      <c r="D7" s="1">
        <v>1510</v>
      </c>
      <c r="E7" s="1">
        <v>1510</v>
      </c>
    </row>
    <row r="8" spans="2:8">
      <c r="B8" s="51"/>
      <c r="C8" s="1"/>
      <c r="D8" s="1"/>
      <c r="E8" s="1"/>
    </row>
    <row r="9" spans="2:8">
      <c r="B9" s="51"/>
      <c r="C9" s="1"/>
      <c r="D9" s="1"/>
      <c r="E9" s="1"/>
    </row>
    <row r="10" spans="2:8">
      <c r="B10" s="52" t="s">
        <v>54</v>
      </c>
      <c r="C10" s="1">
        <v>54</v>
      </c>
      <c r="D10" s="1">
        <v>28</v>
      </c>
      <c r="E10" s="1"/>
    </row>
    <row r="11" spans="2:8">
      <c r="B11" s="1"/>
      <c r="C11" s="1"/>
      <c r="D11" s="1"/>
      <c r="E11" s="1"/>
    </row>
    <row r="12" spans="2:8">
      <c r="B12" s="52" t="s">
        <v>55</v>
      </c>
      <c r="C12" s="1">
        <v>492620</v>
      </c>
      <c r="D12" s="1">
        <v>523496</v>
      </c>
      <c r="E12" s="1">
        <v>551825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activeCell="L5" sqref="L5"/>
    </sheetView>
  </sheetViews>
  <sheetFormatPr defaultRowHeight="15"/>
  <cols>
    <col min="1" max="1" width="11.42578125" customWidth="1"/>
    <col min="2" max="2" width="12.28515625" customWidth="1"/>
    <col min="3" max="3" width="11.5703125" customWidth="1"/>
    <col min="4" max="4" width="13.42578125" customWidth="1"/>
  </cols>
  <sheetData>
    <row r="1" spans="1:6" ht="15.75" thickBot="1">
      <c r="A1" s="24" t="s">
        <v>11</v>
      </c>
      <c r="B1" s="23" t="s">
        <v>16</v>
      </c>
      <c r="C1" s="23" t="s">
        <v>13</v>
      </c>
      <c r="D1" s="22" t="s">
        <v>14</v>
      </c>
    </row>
    <row r="2" spans="1:6" ht="31.5">
      <c r="A2" s="17">
        <v>44452</v>
      </c>
      <c r="B2" s="21">
        <v>6835.5</v>
      </c>
      <c r="C2" s="21"/>
      <c r="D2" s="154">
        <f>((C3-B2)/C3)*100</f>
        <v>2.5511622436541685</v>
      </c>
      <c r="F2" s="7" t="s">
        <v>17</v>
      </c>
    </row>
    <row r="3" spans="1:6">
      <c r="A3" s="19">
        <v>44456</v>
      </c>
      <c r="B3" s="20"/>
      <c r="C3" s="20">
        <v>7014.45</v>
      </c>
      <c r="D3" s="153"/>
    </row>
    <row r="4" spans="1:6">
      <c r="A4" s="19">
        <v>44459</v>
      </c>
      <c r="B4" s="20">
        <v>6979.9</v>
      </c>
      <c r="C4" s="20"/>
      <c r="D4" s="153">
        <f>((C5-B4)/C5)*100</f>
        <v>-0.39771297062101668</v>
      </c>
    </row>
    <row r="5" spans="1:6">
      <c r="A5" s="19">
        <v>44463</v>
      </c>
      <c r="B5" s="20"/>
      <c r="C5" s="20">
        <v>6952.25</v>
      </c>
      <c r="D5" s="153"/>
    </row>
    <row r="6" spans="1:6">
      <c r="A6" s="19">
        <v>44466</v>
      </c>
      <c r="B6" s="20">
        <v>6974</v>
      </c>
      <c r="C6" s="20"/>
      <c r="D6" s="153">
        <f>((C7-B6)/C7)*100</f>
        <v>2.6290437429317421</v>
      </c>
    </row>
    <row r="7" spans="1:6">
      <c r="A7" s="19">
        <v>44470</v>
      </c>
      <c r="B7" s="20"/>
      <c r="C7" s="20">
        <v>7162.3</v>
      </c>
      <c r="D7" s="153"/>
    </row>
    <row r="8" spans="1:6">
      <c r="A8" s="19">
        <v>44473</v>
      </c>
      <c r="B8" s="20">
        <v>7180</v>
      </c>
      <c r="C8" s="20"/>
      <c r="D8" s="153">
        <f>((C9-B8)/C9)*100</f>
        <v>3.3647375504710633</v>
      </c>
    </row>
    <row r="9" spans="1:6">
      <c r="A9" s="19">
        <v>44477</v>
      </c>
      <c r="B9" s="20"/>
      <c r="C9" s="20">
        <v>7430</v>
      </c>
      <c r="D9" s="153"/>
    </row>
    <row r="10" spans="1:6">
      <c r="A10" s="19">
        <v>44480</v>
      </c>
      <c r="B10" s="20">
        <v>7420.2</v>
      </c>
      <c r="C10" s="20"/>
      <c r="D10" s="153">
        <f>((C11-B10)/C11)*100</f>
        <v>1.0230895436780512</v>
      </c>
    </row>
    <row r="11" spans="1:6">
      <c r="A11" s="19">
        <v>44483</v>
      </c>
      <c r="B11" s="20"/>
      <c r="C11" s="20">
        <v>7496.9</v>
      </c>
      <c r="D11" s="153"/>
    </row>
    <row r="12" spans="1:6">
      <c r="A12" s="19">
        <v>44487</v>
      </c>
      <c r="B12" s="20">
        <v>7405</v>
      </c>
      <c r="C12" s="20"/>
      <c r="D12" s="153">
        <f>((C13-B12)/C13)*100</f>
        <v>5.2639393162272896E-2</v>
      </c>
    </row>
    <row r="13" spans="1:6">
      <c r="A13" s="19">
        <v>44491</v>
      </c>
      <c r="B13" s="20"/>
      <c r="C13" s="20">
        <v>7408.9</v>
      </c>
      <c r="D13" s="153"/>
    </row>
    <row r="14" spans="1:6">
      <c r="A14" s="19">
        <v>44494</v>
      </c>
      <c r="B14" s="20">
        <v>7355</v>
      </c>
      <c r="C14" s="20"/>
      <c r="D14" s="153">
        <f>((C15-B14)/C15)*100</f>
        <v>1.7026622474072444</v>
      </c>
    </row>
    <row r="15" spans="1:6">
      <c r="A15" s="19">
        <v>44498</v>
      </c>
      <c r="B15" s="20"/>
      <c r="C15" s="20">
        <v>7482.4</v>
      </c>
      <c r="D15" s="153"/>
    </row>
    <row r="16" spans="1:6">
      <c r="A16" s="19">
        <v>44501</v>
      </c>
      <c r="B16" s="20">
        <v>7401</v>
      </c>
      <c r="C16" s="20"/>
      <c r="D16" s="153">
        <f>((C17-B16)/C17)*100</f>
        <v>4.4711774272659168</v>
      </c>
    </row>
    <row r="17" spans="1:4">
      <c r="A17" s="19">
        <v>44504</v>
      </c>
      <c r="B17" s="20"/>
      <c r="C17" s="20">
        <v>7747.4</v>
      </c>
      <c r="D17" s="153"/>
    </row>
    <row r="18" spans="1:4">
      <c r="A18" s="19">
        <v>44508</v>
      </c>
      <c r="B18" s="20">
        <v>7759.95</v>
      </c>
      <c r="C18" s="20"/>
      <c r="D18" s="153">
        <f>((C19-B18)/C19)*100</f>
        <v>-3.7447275012199368</v>
      </c>
    </row>
    <row r="19" spans="1:4">
      <c r="A19" s="19">
        <v>44512</v>
      </c>
      <c r="B19" s="20"/>
      <c r="C19" s="20">
        <v>7479.85</v>
      </c>
      <c r="D19" s="153"/>
    </row>
    <row r="20" spans="1:4">
      <c r="A20" s="19">
        <v>44515</v>
      </c>
      <c r="B20" s="20">
        <v>7452</v>
      </c>
      <c r="C20" s="20"/>
      <c r="D20" s="153">
        <f>((C21-B20)/C21)*100</f>
        <v>8.1943785688326525</v>
      </c>
    </row>
    <row r="21" spans="1:4">
      <c r="A21" s="19">
        <v>44518</v>
      </c>
      <c r="B21" s="20"/>
      <c r="C21" s="20">
        <v>8117.15</v>
      </c>
      <c r="D21" s="153"/>
    </row>
    <row r="22" spans="1:4">
      <c r="A22" s="19">
        <v>44522</v>
      </c>
      <c r="B22" s="20">
        <v>8158</v>
      </c>
      <c r="C22" s="20"/>
      <c r="D22" s="153">
        <f>((C23-B22)/C23)*100</f>
        <v>-13.771703507426261</v>
      </c>
    </row>
    <row r="23" spans="1:4">
      <c r="A23" s="19">
        <v>44526</v>
      </c>
      <c r="B23" s="20"/>
      <c r="C23" s="20">
        <v>7170.5</v>
      </c>
      <c r="D23" s="153"/>
    </row>
    <row r="24" spans="1:4">
      <c r="A24" s="19">
        <v>44529</v>
      </c>
      <c r="B24" s="20">
        <v>7166</v>
      </c>
      <c r="C24" s="20"/>
      <c r="D24" s="153">
        <f>((C25-B24)/C25)*100</f>
        <v>0.59233981161651639</v>
      </c>
    </row>
    <row r="25" spans="1:4">
      <c r="A25" s="19">
        <v>44533</v>
      </c>
      <c r="B25" s="20"/>
      <c r="C25" s="20">
        <v>7208.7</v>
      </c>
      <c r="D25" s="153"/>
    </row>
    <row r="26" spans="1:4">
      <c r="A26" s="19">
        <v>44536</v>
      </c>
      <c r="B26" s="20">
        <v>7193</v>
      </c>
      <c r="C26" s="20"/>
      <c r="D26" s="153">
        <f>((C27-B26)/C27)*100</f>
        <v>3.1330590588029281</v>
      </c>
    </row>
    <row r="27" spans="1:4">
      <c r="A27" s="19">
        <v>44540</v>
      </c>
      <c r="B27" s="20"/>
      <c r="C27" s="20">
        <v>7425.65</v>
      </c>
      <c r="D27" s="153"/>
    </row>
    <row r="28" spans="1:4">
      <c r="A28" s="19">
        <v>44543</v>
      </c>
      <c r="B28" s="20">
        <v>7485</v>
      </c>
      <c r="C28" s="20"/>
      <c r="D28" s="153">
        <f>((C29-B28)/C29)*100</f>
        <v>-2.5820245045637642</v>
      </c>
    </row>
    <row r="29" spans="1:4">
      <c r="A29" s="19">
        <v>44547</v>
      </c>
      <c r="B29" s="20"/>
      <c r="C29" s="20">
        <v>7296.6</v>
      </c>
      <c r="D29" s="153"/>
    </row>
    <row r="30" spans="1:4">
      <c r="A30" s="19">
        <v>44550</v>
      </c>
      <c r="B30" s="20">
        <v>7200</v>
      </c>
      <c r="C30" s="20"/>
      <c r="D30" s="153">
        <f>((C31-B30)/C31)*100</f>
        <v>1.6003607986770765</v>
      </c>
    </row>
    <row r="31" spans="1:4">
      <c r="A31" s="19">
        <v>44554</v>
      </c>
      <c r="B31" s="20"/>
      <c r="C31" s="20">
        <v>7317.1</v>
      </c>
      <c r="D31" s="153"/>
    </row>
    <row r="32" spans="1:4">
      <c r="A32" s="19">
        <v>44557</v>
      </c>
      <c r="B32" s="20">
        <v>7277.1</v>
      </c>
      <c r="C32" s="20"/>
      <c r="D32" s="153">
        <f>((C33-B32)/C33)*100</f>
        <v>2.0110550801526901</v>
      </c>
    </row>
    <row r="33" spans="1:4">
      <c r="A33" s="19">
        <v>44561</v>
      </c>
      <c r="B33" s="20"/>
      <c r="C33" s="20">
        <v>7426.45</v>
      </c>
      <c r="D33" s="153"/>
    </row>
    <row r="34" spans="1:4">
      <c r="A34" s="19">
        <v>44564</v>
      </c>
      <c r="B34" s="20">
        <v>7420</v>
      </c>
      <c r="C34" s="20"/>
      <c r="D34" s="153">
        <f>((C35-B34)/C35)*100</f>
        <v>6.1472299519352385</v>
      </c>
    </row>
    <row r="35" spans="1:4">
      <c r="A35" s="19">
        <v>44568</v>
      </c>
      <c r="B35" s="20"/>
      <c r="C35" s="20">
        <v>7906</v>
      </c>
      <c r="D35" s="153"/>
    </row>
    <row r="36" spans="1:4">
      <c r="A36" s="19">
        <v>44571</v>
      </c>
      <c r="B36" s="20">
        <v>7950</v>
      </c>
      <c r="C36" s="20"/>
      <c r="D36" s="153">
        <f>((C37-B36)/C37)*100</f>
        <v>1.6600282031617206</v>
      </c>
    </row>
    <row r="37" spans="1:4">
      <c r="A37" s="19">
        <v>44575</v>
      </c>
      <c r="B37" s="20"/>
      <c r="C37" s="20">
        <v>8084.2</v>
      </c>
      <c r="D37" s="153"/>
    </row>
    <row r="38" spans="1:4">
      <c r="A38" s="19">
        <v>44578</v>
      </c>
      <c r="B38" s="20">
        <v>8124.8</v>
      </c>
      <c r="C38" s="20"/>
      <c r="D38" s="153">
        <f>((C39-B38)/C39)*100</f>
        <v>0.79124743577220114</v>
      </c>
    </row>
    <row r="39" spans="1:4">
      <c r="A39" s="19">
        <v>44582</v>
      </c>
      <c r="B39" s="20"/>
      <c r="C39" s="20">
        <v>8189.6</v>
      </c>
      <c r="D39" s="153"/>
    </row>
    <row r="40" spans="1:4">
      <c r="A40" s="19">
        <v>44585</v>
      </c>
      <c r="B40" s="20">
        <v>8189</v>
      </c>
      <c r="C40" s="20"/>
      <c r="D40" s="153">
        <f>((C41-B40)/C41)*100</f>
        <v>4.2328630152205395</v>
      </c>
    </row>
    <row r="41" spans="1:4">
      <c r="A41" s="19">
        <v>44589</v>
      </c>
      <c r="B41" s="20"/>
      <c r="C41" s="20">
        <v>8550.9500000000007</v>
      </c>
      <c r="D41" s="153"/>
    </row>
    <row r="42" spans="1:4">
      <c r="A42" s="19">
        <v>44592</v>
      </c>
      <c r="B42" s="20">
        <v>8625</v>
      </c>
      <c r="C42" s="20"/>
      <c r="D42" s="153">
        <f>((C43-B42)/C43)*100</f>
        <v>-0.87070422370491651</v>
      </c>
    </row>
    <row r="43" spans="1:4">
      <c r="A43" s="19">
        <v>44596</v>
      </c>
      <c r="B43" s="20"/>
      <c r="C43" s="20">
        <v>8550.5499999999993</v>
      </c>
      <c r="D43" s="153"/>
    </row>
    <row r="44" spans="1:4">
      <c r="A44" s="19">
        <v>44599</v>
      </c>
      <c r="B44" s="20">
        <v>8545</v>
      </c>
      <c r="C44" s="20"/>
      <c r="D44" s="153">
        <f>((C45-B44)/C45)*100</f>
        <v>2.199229725940377</v>
      </c>
    </row>
    <row r="45" spans="1:4">
      <c r="A45" s="19">
        <v>44603</v>
      </c>
      <c r="B45" s="20"/>
      <c r="C45" s="20">
        <v>8737.15</v>
      </c>
      <c r="D45" s="153"/>
    </row>
    <row r="46" spans="1:4">
      <c r="A46" s="19">
        <v>44606</v>
      </c>
      <c r="B46" s="20">
        <v>8500</v>
      </c>
      <c r="C46" s="20"/>
      <c r="D46" s="153">
        <f>((C47-B46)/C47)*100</f>
        <v>0.80638573479128917</v>
      </c>
    </row>
    <row r="47" spans="1:4">
      <c r="A47" s="19">
        <v>44610</v>
      </c>
      <c r="B47" s="20"/>
      <c r="C47" s="20">
        <v>8569.1</v>
      </c>
      <c r="D47" s="153"/>
    </row>
    <row r="48" spans="1:4">
      <c r="A48" s="19">
        <v>44613</v>
      </c>
      <c r="B48" s="20">
        <v>8544.0499999999993</v>
      </c>
      <c r="C48" s="20"/>
      <c r="D48" s="153">
        <f>((C49-B48)/C49)*100</f>
        <v>-2.2492550352437011</v>
      </c>
    </row>
    <row r="49" spans="1:4">
      <c r="A49" s="19">
        <v>44617</v>
      </c>
      <c r="B49" s="20"/>
      <c r="C49" s="20">
        <v>8356.1</v>
      </c>
      <c r="D49" s="153"/>
    </row>
    <row r="50" spans="1:4">
      <c r="A50" s="19">
        <v>44620</v>
      </c>
      <c r="B50" s="20">
        <v>8300</v>
      </c>
      <c r="C50" s="20"/>
      <c r="D50" s="153">
        <f>((C51-B50)/C51)*100</f>
        <v>-14.525409462834432</v>
      </c>
    </row>
    <row r="51" spans="1:4">
      <c r="A51" s="19">
        <v>44624</v>
      </c>
      <c r="B51" s="20"/>
      <c r="C51" s="20">
        <v>7247.3</v>
      </c>
      <c r="D51" s="153"/>
    </row>
    <row r="52" spans="1:4">
      <c r="A52" s="19">
        <v>44627</v>
      </c>
      <c r="B52" s="20">
        <v>6992</v>
      </c>
      <c r="C52" s="20"/>
      <c r="D52" s="153">
        <f>((C53-B52)/C53)*100</f>
        <v>1.5564832348945121</v>
      </c>
    </row>
    <row r="53" spans="1:4">
      <c r="A53" s="19">
        <v>44631</v>
      </c>
      <c r="B53" s="20"/>
      <c r="C53" s="20">
        <v>7102.55</v>
      </c>
      <c r="D53" s="153"/>
    </row>
    <row r="54" spans="1:4">
      <c r="A54" s="19">
        <v>44634</v>
      </c>
      <c r="B54" s="20">
        <v>7050</v>
      </c>
      <c r="C54" s="20"/>
      <c r="D54" s="153">
        <f>((C55-B54)/C55)*100</f>
        <v>8.3582477577018075</v>
      </c>
    </row>
    <row r="55" spans="1:4">
      <c r="A55" s="19">
        <v>44637</v>
      </c>
      <c r="B55" s="20"/>
      <c r="C55" s="20">
        <v>7693</v>
      </c>
      <c r="D55" s="153"/>
    </row>
    <row r="56" spans="1:4">
      <c r="A56" s="19">
        <v>44641</v>
      </c>
      <c r="B56" s="20">
        <v>7844</v>
      </c>
      <c r="C56" s="20"/>
      <c r="D56" s="153">
        <f>((C57-B56)/C57)*100</f>
        <v>-5.7791502875752681</v>
      </c>
    </row>
    <row r="57" spans="1:4">
      <c r="A57" s="19">
        <v>44645</v>
      </c>
      <c r="B57" s="20"/>
      <c r="C57" s="20">
        <v>7415.45</v>
      </c>
      <c r="D57" s="153"/>
    </row>
    <row r="58" spans="1:4">
      <c r="A58" s="19">
        <v>44648</v>
      </c>
      <c r="B58" s="20">
        <v>7425</v>
      </c>
      <c r="C58" s="20"/>
      <c r="D58" s="153">
        <f>((C59-B58)/C59)*100</f>
        <v>3.5720547269173597</v>
      </c>
    </row>
    <row r="59" spans="1:4">
      <c r="A59" s="19">
        <v>44652</v>
      </c>
      <c r="B59" s="20"/>
      <c r="C59" s="20">
        <v>7700.05</v>
      </c>
      <c r="D59" s="153"/>
    </row>
    <row r="60" spans="1:4">
      <c r="A60" s="19">
        <v>44655</v>
      </c>
      <c r="B60" s="20">
        <v>7650</v>
      </c>
      <c r="C60" s="20"/>
      <c r="D60" s="153">
        <f>((C61-B60)/C61)*100</f>
        <v>-1.2179228494499195</v>
      </c>
    </row>
    <row r="61" spans="1:4">
      <c r="A61" s="19">
        <v>44659</v>
      </c>
      <c r="B61" s="20"/>
      <c r="C61" s="20">
        <v>7557.95</v>
      </c>
      <c r="D61" s="153"/>
    </row>
    <row r="62" spans="1:4">
      <c r="A62" s="19">
        <v>44662</v>
      </c>
      <c r="B62" s="20">
        <v>7614.85</v>
      </c>
      <c r="C62" s="20"/>
      <c r="D62" s="153">
        <f>((C63-B62)/C63)*100</f>
        <v>-1.945913381083076</v>
      </c>
    </row>
    <row r="63" spans="1:4">
      <c r="A63" s="19">
        <v>44664</v>
      </c>
      <c r="B63" s="20"/>
      <c r="C63" s="20">
        <v>7469.5</v>
      </c>
      <c r="D63" s="153"/>
    </row>
    <row r="64" spans="1:4">
      <c r="A64" s="19">
        <v>44669</v>
      </c>
      <c r="B64" s="20">
        <v>7374.5</v>
      </c>
      <c r="C64" s="20"/>
      <c r="D64" s="153">
        <f>((C65-B64)/C65)*100</f>
        <v>6.7050414320956415</v>
      </c>
    </row>
    <row r="65" spans="1:4">
      <c r="A65" s="19">
        <v>44673</v>
      </c>
      <c r="B65" s="20"/>
      <c r="C65" s="20">
        <v>7904.5</v>
      </c>
      <c r="D65" s="153"/>
    </row>
    <row r="66" spans="1:4">
      <c r="A66" s="19">
        <v>44676</v>
      </c>
      <c r="B66" s="20">
        <v>7810</v>
      </c>
      <c r="C66" s="20"/>
      <c r="D66" s="153">
        <f>((C67-B66)/C67)*100</f>
        <v>-1.1946409598590249</v>
      </c>
    </row>
    <row r="67" spans="1:4">
      <c r="A67" s="19">
        <v>44680</v>
      </c>
      <c r="B67" s="20"/>
      <c r="C67" s="20">
        <v>7717.8</v>
      </c>
      <c r="D67" s="153"/>
    </row>
    <row r="68" spans="1:4">
      <c r="A68" s="19">
        <v>44683</v>
      </c>
      <c r="B68" s="20">
        <v>7665</v>
      </c>
      <c r="C68" s="20"/>
      <c r="D68" s="153">
        <f>((C69-B68)/C69)*100</f>
        <v>-5.2993096816292882</v>
      </c>
    </row>
    <row r="69" spans="1:4">
      <c r="A69" s="19">
        <v>44687</v>
      </c>
      <c r="B69" s="20"/>
      <c r="C69" s="20">
        <v>7279.25</v>
      </c>
      <c r="D69" s="153"/>
    </row>
    <row r="70" spans="1:4">
      <c r="A70" s="19">
        <v>44690</v>
      </c>
      <c r="B70" s="20">
        <v>7201.5</v>
      </c>
      <c r="C70" s="20"/>
      <c r="D70" s="153">
        <f>((C71-B70)/C71)*100</f>
        <v>-1.401727694506441</v>
      </c>
    </row>
    <row r="71" spans="1:4">
      <c r="A71" s="19">
        <v>44694</v>
      </c>
      <c r="B71" s="20"/>
      <c r="C71" s="20">
        <v>7101.95</v>
      </c>
      <c r="D71" s="153"/>
    </row>
    <row r="72" spans="1:4">
      <c r="A72" s="19">
        <v>44697</v>
      </c>
      <c r="B72" s="20">
        <v>7157</v>
      </c>
      <c r="C72" s="20"/>
      <c r="D72" s="153">
        <f>((C73-B72)/C73)*100</f>
        <v>5.6626156644610282</v>
      </c>
    </row>
    <row r="73" spans="1:4">
      <c r="A73" s="19">
        <v>44701</v>
      </c>
      <c r="B73" s="20"/>
      <c r="C73" s="20">
        <v>7586.6</v>
      </c>
      <c r="D73" s="153"/>
    </row>
    <row r="74" spans="1:4">
      <c r="A74" s="19">
        <v>44704</v>
      </c>
      <c r="B74" s="20">
        <v>7800.1</v>
      </c>
      <c r="C74" s="20"/>
      <c r="D74" s="153">
        <f>((C75-B74)/C75)*100</f>
        <v>1.7984501979742975</v>
      </c>
    </row>
    <row r="75" spans="1:4">
      <c r="A75" s="19">
        <v>44708</v>
      </c>
      <c r="B75" s="20"/>
      <c r="C75" s="20">
        <v>7942.95</v>
      </c>
      <c r="D75" s="153"/>
    </row>
    <row r="76" spans="1:4">
      <c r="A76" s="19">
        <v>44711</v>
      </c>
      <c r="B76" s="20">
        <v>7980.2</v>
      </c>
      <c r="C76" s="20"/>
      <c r="D76" s="153">
        <f>((C77-B76)/C77)*100</f>
        <v>-3.5710345812162108</v>
      </c>
    </row>
    <row r="77" spans="1:4">
      <c r="A77" s="19">
        <v>44715</v>
      </c>
      <c r="B77" s="20"/>
      <c r="C77" s="20">
        <v>7705.05</v>
      </c>
      <c r="D77" s="153"/>
    </row>
    <row r="78" spans="1:4">
      <c r="A78" s="19">
        <v>44718</v>
      </c>
      <c r="B78" s="20">
        <v>7690</v>
      </c>
      <c r="C78" s="20"/>
      <c r="D78" s="153">
        <f>((C79-B78)/C79)*100</f>
        <v>3.0888079545311382</v>
      </c>
    </row>
    <row r="79" spans="1:4">
      <c r="A79" s="19">
        <v>44722</v>
      </c>
      <c r="B79" s="20"/>
      <c r="C79" s="20">
        <v>7935.1</v>
      </c>
      <c r="D79" s="153"/>
    </row>
    <row r="80" spans="1:4">
      <c r="A80" s="19">
        <v>44725</v>
      </c>
      <c r="B80" s="20">
        <v>7849.95</v>
      </c>
      <c r="C80" s="20"/>
      <c r="D80" s="153">
        <f>((C81-B80)/C81)*100</f>
        <v>-2.1045375025201145</v>
      </c>
    </row>
    <row r="81" spans="1:4">
      <c r="A81" s="19">
        <v>44729</v>
      </c>
      <c r="B81" s="20"/>
      <c r="C81" s="20">
        <v>7688.15</v>
      </c>
      <c r="D81" s="153"/>
    </row>
    <row r="82" spans="1:4">
      <c r="A82" s="19">
        <v>44732</v>
      </c>
      <c r="B82" s="20">
        <v>7699.8</v>
      </c>
      <c r="C82" s="20"/>
      <c r="D82" s="153">
        <f>((C83-B82)/C83)*100</f>
        <v>7.9323703845418079</v>
      </c>
    </row>
    <row r="83" spans="1:4">
      <c r="A83" s="19">
        <v>44736</v>
      </c>
      <c r="B83" s="20"/>
      <c r="C83" s="20">
        <v>8363.2000000000007</v>
      </c>
      <c r="D83" s="153"/>
    </row>
    <row r="84" spans="1:4">
      <c r="A84" s="19">
        <v>44739</v>
      </c>
      <c r="B84" s="20">
        <v>8444</v>
      </c>
      <c r="C84" s="20"/>
      <c r="D84" s="153">
        <f>((C85-B84)/C85)*100</f>
        <v>-0.49270463904029271</v>
      </c>
    </row>
    <row r="85" spans="1:4">
      <c r="A85" s="19">
        <v>44743</v>
      </c>
      <c r="B85" s="20"/>
      <c r="C85" s="20">
        <v>8402.6</v>
      </c>
      <c r="D85" s="153"/>
    </row>
    <row r="86" spans="1:4">
      <c r="A86" s="19">
        <v>44746</v>
      </c>
      <c r="B86" s="20">
        <v>8402.6</v>
      </c>
      <c r="C86" s="20"/>
      <c r="D86" s="153">
        <f>((C87-B86)/C87)*100</f>
        <v>0.86538972032633932</v>
      </c>
    </row>
    <row r="87" spans="1:4">
      <c r="A87" s="19">
        <v>44750</v>
      </c>
      <c r="B87" s="20"/>
      <c r="C87" s="20">
        <v>8475.9500000000007</v>
      </c>
      <c r="D87" s="153"/>
    </row>
    <row r="88" spans="1:4">
      <c r="A88" s="19">
        <v>44753</v>
      </c>
      <c r="B88" s="20">
        <v>8451.7000000000007</v>
      </c>
      <c r="C88" s="20"/>
      <c r="D88" s="153">
        <f>((C89-B88)/C89)*100</f>
        <v>3.7177960936654335</v>
      </c>
    </row>
    <row r="89" spans="1:4">
      <c r="A89" s="19">
        <v>44757</v>
      </c>
      <c r="B89" s="20"/>
      <c r="C89" s="20">
        <v>8778.0499999999993</v>
      </c>
      <c r="D89" s="153"/>
    </row>
    <row r="90" spans="1:4">
      <c r="A90" s="19">
        <v>44760</v>
      </c>
      <c r="B90" s="20">
        <v>8802</v>
      </c>
      <c r="C90" s="20"/>
      <c r="D90" s="153">
        <f>((C91-B90)/C91)*100</f>
        <v>0.32782429976390681</v>
      </c>
    </row>
    <row r="91" spans="1:4">
      <c r="A91" s="19">
        <v>44764</v>
      </c>
      <c r="B91" s="20"/>
      <c r="C91" s="20">
        <v>8830.9500000000007</v>
      </c>
      <c r="D91" s="153"/>
    </row>
    <row r="92" spans="1:4">
      <c r="A92" s="19">
        <v>44767</v>
      </c>
      <c r="B92" s="20">
        <v>8828.5</v>
      </c>
      <c r="C92" s="20"/>
      <c r="D92" s="153">
        <f>((C93-B92)/C93)*100</f>
        <v>-0.62631431974515139</v>
      </c>
    </row>
    <row r="93" spans="1:4">
      <c r="A93" s="19">
        <v>44771</v>
      </c>
      <c r="B93" s="20"/>
      <c r="C93" s="20">
        <v>8773.5499999999993</v>
      </c>
      <c r="D93" s="153"/>
    </row>
    <row r="94" spans="1:4">
      <c r="A94" s="19">
        <v>44774</v>
      </c>
      <c r="B94" s="20">
        <v>8850</v>
      </c>
      <c r="C94" s="20"/>
      <c r="D94" s="153">
        <f>((C95-B94)/C95)*100</f>
        <v>-9.9533999909506302E-2</v>
      </c>
    </row>
    <row r="95" spans="1:4">
      <c r="A95" s="19">
        <v>44778</v>
      </c>
      <c r="B95" s="20"/>
      <c r="C95" s="20">
        <v>8841.2000000000007</v>
      </c>
      <c r="D95" s="153"/>
    </row>
    <row r="96" spans="1:4">
      <c r="A96" s="19">
        <v>44781</v>
      </c>
      <c r="B96" s="20">
        <v>8841.2000000000007</v>
      </c>
      <c r="C96" s="20"/>
      <c r="D96" s="153">
        <f>((C97-B96)/C97)*100</f>
        <v>-1.632334007724848</v>
      </c>
    </row>
    <row r="97" spans="1:4">
      <c r="A97" s="19">
        <v>44785</v>
      </c>
      <c r="B97" s="20"/>
      <c r="C97" s="20">
        <v>8699.2000000000007</v>
      </c>
      <c r="D97" s="153"/>
    </row>
    <row r="98" spans="1:4">
      <c r="A98" s="19">
        <v>44789</v>
      </c>
      <c r="B98" s="20">
        <v>8737.15</v>
      </c>
      <c r="C98" s="20"/>
      <c r="D98" s="153">
        <f>((C99-B98)/C99)*100</f>
        <v>0.4761389460015274</v>
      </c>
    </row>
    <row r="99" spans="1:4">
      <c r="A99" s="19">
        <v>44792</v>
      </c>
      <c r="B99" s="20"/>
      <c r="C99" s="20">
        <v>8778.9500000000007</v>
      </c>
      <c r="D99" s="153"/>
    </row>
    <row r="100" spans="1:4">
      <c r="A100" s="19">
        <v>44795</v>
      </c>
      <c r="B100" s="20">
        <v>8751</v>
      </c>
      <c r="C100" s="20"/>
      <c r="D100" s="153">
        <f>((C101-B100)/C101)*100</f>
        <v>-0.34859986698162548</v>
      </c>
    </row>
    <row r="101" spans="1:4">
      <c r="A101" s="19">
        <v>44799</v>
      </c>
      <c r="B101" s="20"/>
      <c r="C101" s="20">
        <v>8720.6</v>
      </c>
      <c r="D101" s="153"/>
    </row>
    <row r="102" spans="1:4">
      <c r="A102" s="19">
        <v>44802</v>
      </c>
      <c r="B102" s="20">
        <v>8602.6</v>
      </c>
      <c r="C102" s="20"/>
      <c r="D102" s="153">
        <f>((C103-B102)/C103)*100</f>
        <v>3.5539710300910352</v>
      </c>
    </row>
    <row r="103" spans="1:4">
      <c r="A103" s="19">
        <v>44806</v>
      </c>
      <c r="B103" s="20"/>
      <c r="C103" s="20">
        <v>8919.6</v>
      </c>
      <c r="D103" s="153"/>
    </row>
    <row r="104" spans="1:4">
      <c r="A104" s="19">
        <v>44809</v>
      </c>
      <c r="B104" s="20">
        <v>8900</v>
      </c>
      <c r="C104" s="20"/>
      <c r="D104" s="153">
        <f>((C105-B104)/C105)*100</f>
        <v>0.51419628884417623</v>
      </c>
    </row>
    <row r="105" spans="1:4">
      <c r="A105" s="19">
        <v>44813</v>
      </c>
      <c r="B105" s="20"/>
      <c r="C105" s="20">
        <v>8946</v>
      </c>
      <c r="D105" s="153"/>
    </row>
  </sheetData>
  <mergeCells count="52">
    <mergeCell ref="D2:D3"/>
    <mergeCell ref="D4:D5"/>
    <mergeCell ref="D6:D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D68:D69"/>
    <mergeCell ref="D70:D71"/>
    <mergeCell ref="D72:D73"/>
    <mergeCell ref="D74:D75"/>
    <mergeCell ref="D76:D77"/>
    <mergeCell ref="D78:D79"/>
    <mergeCell ref="D80:D81"/>
    <mergeCell ref="D82:D83"/>
    <mergeCell ref="D84:D85"/>
    <mergeCell ref="D98:D99"/>
    <mergeCell ref="D100:D101"/>
    <mergeCell ref="D102:D103"/>
    <mergeCell ref="D104:D105"/>
    <mergeCell ref="D86:D87"/>
    <mergeCell ref="D88:D89"/>
    <mergeCell ref="D90:D91"/>
    <mergeCell ref="D92:D93"/>
    <mergeCell ref="D94:D95"/>
    <mergeCell ref="D96:D9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activeCell="E3" sqref="E3"/>
    </sheetView>
  </sheetViews>
  <sheetFormatPr defaultRowHeight="15"/>
  <cols>
    <col min="1" max="1" width="14.5703125" customWidth="1"/>
    <col min="2" max="2" width="12.5703125" customWidth="1"/>
    <col min="3" max="3" width="13.7109375" customWidth="1"/>
    <col min="4" max="4" width="16.28515625" customWidth="1"/>
  </cols>
  <sheetData>
    <row r="1" spans="1:6" ht="32.25" thickBot="1">
      <c r="A1" s="14" t="s">
        <v>11</v>
      </c>
      <c r="B1" s="15" t="s">
        <v>12</v>
      </c>
      <c r="C1" s="15" t="s">
        <v>13</v>
      </c>
      <c r="D1" s="16" t="s">
        <v>14</v>
      </c>
      <c r="F1" s="7" t="s">
        <v>15</v>
      </c>
    </row>
    <row r="2" spans="1:6">
      <c r="A2" s="17">
        <v>44452</v>
      </c>
      <c r="B2" s="18">
        <v>299</v>
      </c>
      <c r="C2" s="18"/>
      <c r="D2" s="154">
        <f>((C3-B2)/C3)*100</f>
        <v>3.1108230719377907</v>
      </c>
    </row>
    <row r="3" spans="1:6">
      <c r="A3" s="19">
        <v>44456</v>
      </c>
      <c r="B3" s="1"/>
      <c r="C3" s="1">
        <v>308.60000000000002</v>
      </c>
      <c r="D3" s="153"/>
    </row>
    <row r="4" spans="1:6">
      <c r="A4" s="19">
        <v>44459</v>
      </c>
      <c r="B4" s="1">
        <v>304.89999999999998</v>
      </c>
      <c r="C4" s="1"/>
      <c r="D4" s="153">
        <f>((C5-B4)/C5)*100</f>
        <v>4.1044189337946255</v>
      </c>
    </row>
    <row r="5" spans="1:6">
      <c r="A5" s="19">
        <v>44463</v>
      </c>
      <c r="B5" s="1"/>
      <c r="C5" s="1">
        <v>317.95</v>
      </c>
      <c r="D5" s="153"/>
    </row>
    <row r="6" spans="1:6">
      <c r="A6" s="19">
        <v>44466</v>
      </c>
      <c r="B6" s="1">
        <v>323.14999999999998</v>
      </c>
      <c r="C6" s="1"/>
      <c r="D6" s="153">
        <f>((C7-B6)/C7)*100</f>
        <v>3.0453045304530555</v>
      </c>
    </row>
    <row r="7" spans="1:6">
      <c r="A7" s="19">
        <v>44470</v>
      </c>
      <c r="B7" s="1"/>
      <c r="C7" s="1">
        <v>333.3</v>
      </c>
      <c r="D7" s="153"/>
    </row>
    <row r="8" spans="1:6">
      <c r="A8" s="19">
        <v>44473</v>
      </c>
      <c r="B8" s="1">
        <v>336.8</v>
      </c>
      <c r="C8" s="1"/>
      <c r="D8" s="153">
        <f>((C9-B8)/C9)*100</f>
        <v>12.051181616399003</v>
      </c>
    </row>
    <row r="9" spans="1:6">
      <c r="A9" s="19">
        <v>44477</v>
      </c>
      <c r="B9" s="1"/>
      <c r="C9" s="1">
        <v>382.95</v>
      </c>
      <c r="D9" s="153"/>
    </row>
    <row r="10" spans="1:6">
      <c r="A10" s="19">
        <v>44480</v>
      </c>
      <c r="B10" s="1">
        <v>390.15</v>
      </c>
      <c r="C10" s="1"/>
      <c r="D10" s="153">
        <f>((C11-B10)/C11)*100</f>
        <v>21.593649517684895</v>
      </c>
    </row>
    <row r="11" spans="1:6">
      <c r="A11" s="19">
        <v>44483</v>
      </c>
      <c r="B11" s="1"/>
      <c r="C11" s="1">
        <v>497.6</v>
      </c>
      <c r="D11" s="153"/>
    </row>
    <row r="12" spans="1:6">
      <c r="A12" s="19">
        <v>44487</v>
      </c>
      <c r="B12" s="1">
        <v>507</v>
      </c>
      <c r="C12" s="1"/>
      <c r="D12" s="153">
        <f>((C13-B12)/C13)*100</f>
        <v>-3.2796903646363869</v>
      </c>
    </row>
    <row r="13" spans="1:6">
      <c r="A13" s="19">
        <v>44491</v>
      </c>
      <c r="B13" s="1"/>
      <c r="C13" s="1">
        <v>490.9</v>
      </c>
      <c r="D13" s="153"/>
    </row>
    <row r="14" spans="1:6">
      <c r="A14" s="19">
        <v>44494</v>
      </c>
      <c r="B14" s="1">
        <v>493.9</v>
      </c>
      <c r="C14" s="1"/>
      <c r="D14" s="153">
        <f>((C15-B14)/C15)*100</f>
        <v>-2.1087450899317735</v>
      </c>
    </row>
    <row r="15" spans="1:6">
      <c r="A15" s="19">
        <v>44498</v>
      </c>
      <c r="B15" s="1"/>
      <c r="C15" s="1">
        <v>483.7</v>
      </c>
      <c r="D15" s="153"/>
    </row>
    <row r="16" spans="1:6">
      <c r="A16" s="19">
        <v>44501</v>
      </c>
      <c r="B16" s="1">
        <v>486.45</v>
      </c>
      <c r="C16" s="1"/>
      <c r="D16" s="153">
        <f>((C17-B16)/C17)*100</f>
        <v>0.66367163569532373</v>
      </c>
    </row>
    <row r="17" spans="1:4">
      <c r="A17" s="19">
        <v>44504</v>
      </c>
      <c r="B17" s="1"/>
      <c r="C17" s="1">
        <v>489.7</v>
      </c>
      <c r="D17" s="153"/>
    </row>
    <row r="18" spans="1:4">
      <c r="A18" s="19">
        <v>44508</v>
      </c>
      <c r="B18" s="1">
        <v>493.9</v>
      </c>
      <c r="C18" s="1"/>
      <c r="D18" s="153">
        <f>((C19-B18)/C19)*100</f>
        <v>2.5934326003352792</v>
      </c>
    </row>
    <row r="19" spans="1:4">
      <c r="A19" s="19">
        <v>44512</v>
      </c>
      <c r="B19" s="1"/>
      <c r="C19" s="1">
        <v>507.05</v>
      </c>
      <c r="D19" s="153"/>
    </row>
    <row r="20" spans="1:4">
      <c r="A20" s="19">
        <v>44515</v>
      </c>
      <c r="B20" s="1">
        <v>506.25</v>
      </c>
      <c r="C20" s="1"/>
      <c r="D20" s="153">
        <f>((C21-B20)/C21)*100</f>
        <v>0.67686874632136329</v>
      </c>
    </row>
    <row r="21" spans="1:4">
      <c r="A21" s="19">
        <v>44518</v>
      </c>
      <c r="B21" s="1"/>
      <c r="C21" s="1">
        <v>509.7</v>
      </c>
      <c r="D21" s="153"/>
    </row>
    <row r="22" spans="1:4">
      <c r="A22" s="19">
        <v>44522</v>
      </c>
      <c r="B22" s="1">
        <v>512.25</v>
      </c>
      <c r="C22" s="1"/>
      <c r="D22" s="153">
        <f>((C23-B22)/C23)*100</f>
        <v>-11.310299869621906</v>
      </c>
    </row>
    <row r="23" spans="1:4">
      <c r="A23" s="19">
        <v>44526</v>
      </c>
      <c r="B23" s="1"/>
      <c r="C23" s="1">
        <v>460.2</v>
      </c>
      <c r="D23" s="153"/>
    </row>
    <row r="24" spans="1:4">
      <c r="A24" s="19">
        <v>44529</v>
      </c>
      <c r="B24" s="1">
        <v>457</v>
      </c>
      <c r="C24" s="1"/>
      <c r="D24" s="153">
        <f>((C25-B24)/C25)*100</f>
        <v>4.8114976046656999</v>
      </c>
    </row>
    <row r="25" spans="1:4">
      <c r="A25" s="19">
        <v>44533</v>
      </c>
      <c r="B25" s="1"/>
      <c r="C25" s="1">
        <v>480.1</v>
      </c>
      <c r="D25" s="153"/>
    </row>
    <row r="26" spans="1:4">
      <c r="A26" s="19">
        <v>44536</v>
      </c>
      <c r="B26" s="1">
        <v>480.1</v>
      </c>
      <c r="C26" s="1"/>
      <c r="D26" s="153">
        <f>((C27-B26)/C27)*100</f>
        <v>2.9022145818586238</v>
      </c>
    </row>
    <row r="27" spans="1:4">
      <c r="A27" s="19">
        <v>44540</v>
      </c>
      <c r="B27" s="1"/>
      <c r="C27" s="1">
        <v>494.45</v>
      </c>
      <c r="D27" s="153"/>
    </row>
    <row r="28" spans="1:4">
      <c r="A28" s="19">
        <v>44543</v>
      </c>
      <c r="B28" s="1">
        <v>499.45</v>
      </c>
      <c r="C28" s="1"/>
      <c r="D28" s="153">
        <f>((C29-B28)/C29)*100</f>
        <v>-6.2207571246278182</v>
      </c>
    </row>
    <row r="29" spans="1:4">
      <c r="A29" s="19">
        <v>44547</v>
      </c>
      <c r="B29" s="1"/>
      <c r="C29" s="1">
        <v>470.2</v>
      </c>
      <c r="D29" s="153"/>
    </row>
    <row r="30" spans="1:4">
      <c r="A30" s="19">
        <v>44550</v>
      </c>
      <c r="B30" s="1">
        <v>459.9</v>
      </c>
      <c r="C30" s="1"/>
      <c r="D30" s="153">
        <f>((C31-B30)/C31)*100</f>
        <v>1.6467065868263568</v>
      </c>
    </row>
    <row r="31" spans="1:4">
      <c r="A31" s="19">
        <v>44554</v>
      </c>
      <c r="B31" s="1"/>
      <c r="C31" s="1">
        <v>467.6</v>
      </c>
      <c r="D31" s="153"/>
    </row>
    <row r="32" spans="1:4">
      <c r="A32" s="19">
        <v>44557</v>
      </c>
      <c r="B32" s="1">
        <v>465.7</v>
      </c>
      <c r="C32" s="1"/>
      <c r="D32" s="153">
        <f>((C33-B32)/C33)*100</f>
        <v>3.4618573797678258</v>
      </c>
    </row>
    <row r="33" spans="1:4">
      <c r="A33" s="19">
        <v>44561</v>
      </c>
      <c r="B33" s="1"/>
      <c r="C33" s="1">
        <v>482.4</v>
      </c>
      <c r="D33" s="153"/>
    </row>
    <row r="34" spans="1:4">
      <c r="A34" s="19">
        <v>44564</v>
      </c>
      <c r="B34" s="1">
        <v>493.5</v>
      </c>
      <c r="C34" s="1"/>
      <c r="D34" s="153">
        <f>((C35-B34)/C35)*100</f>
        <v>-0.59111292295148332</v>
      </c>
    </row>
    <row r="35" spans="1:4">
      <c r="A35" s="19">
        <v>44568</v>
      </c>
      <c r="B35" s="1"/>
      <c r="C35" s="1">
        <v>490.6</v>
      </c>
      <c r="D35" s="153"/>
    </row>
    <row r="36" spans="1:4">
      <c r="A36" s="19">
        <v>44571</v>
      </c>
      <c r="B36" s="1">
        <v>493.1</v>
      </c>
      <c r="C36" s="1"/>
      <c r="D36" s="153">
        <f>((C37-B36)/C37)*100</f>
        <v>3.2947636791527666</v>
      </c>
    </row>
    <row r="37" spans="1:4">
      <c r="A37" s="19">
        <v>44575</v>
      </c>
      <c r="B37" s="1"/>
      <c r="C37" s="1">
        <v>509.9</v>
      </c>
      <c r="D37" s="153"/>
    </row>
    <row r="38" spans="1:4">
      <c r="A38" s="19">
        <v>44578</v>
      </c>
      <c r="B38" s="1">
        <v>514.79999999999995</v>
      </c>
      <c r="C38" s="1"/>
      <c r="D38" s="153">
        <f>((C39-B38)/C39)*100</f>
        <v>-2.5804523263923342</v>
      </c>
    </row>
    <row r="39" spans="1:4">
      <c r="A39" s="19">
        <v>44582</v>
      </c>
      <c r="B39" s="1"/>
      <c r="C39" s="1">
        <v>501.85</v>
      </c>
      <c r="D39" s="153"/>
    </row>
    <row r="40" spans="1:4">
      <c r="A40" s="19">
        <v>44585</v>
      </c>
      <c r="B40" s="1">
        <v>499.7</v>
      </c>
      <c r="C40" s="1"/>
      <c r="D40" s="153">
        <f>((C41-B40)/C41)*100</f>
        <v>-0.4826060727930781</v>
      </c>
    </row>
    <row r="41" spans="1:4">
      <c r="A41" s="19">
        <v>44589</v>
      </c>
      <c r="B41" s="1"/>
      <c r="C41" s="1">
        <v>497.3</v>
      </c>
      <c r="D41" s="153"/>
    </row>
    <row r="42" spans="1:4">
      <c r="A42" s="19">
        <v>44592</v>
      </c>
      <c r="B42" s="1">
        <v>505</v>
      </c>
      <c r="C42" s="1"/>
      <c r="D42" s="153">
        <f>((C43-B42)/C43)*100</f>
        <v>-0.87894526568117803</v>
      </c>
    </row>
    <row r="43" spans="1:4">
      <c r="A43" s="19">
        <v>44596</v>
      </c>
      <c r="B43" s="1"/>
      <c r="C43" s="1">
        <v>500.6</v>
      </c>
      <c r="D43" s="153"/>
    </row>
    <row r="44" spans="1:4">
      <c r="A44" s="19">
        <v>44599</v>
      </c>
      <c r="B44" s="1">
        <v>502.9</v>
      </c>
      <c r="C44" s="1"/>
      <c r="D44" s="153">
        <f>((C45-B44)/C45)*100</f>
        <v>-0.81186729477798025</v>
      </c>
    </row>
    <row r="45" spans="1:4">
      <c r="A45" s="19">
        <v>44603</v>
      </c>
      <c r="B45" s="1"/>
      <c r="C45" s="1">
        <v>498.85</v>
      </c>
      <c r="D45" s="153"/>
    </row>
    <row r="46" spans="1:4">
      <c r="A46" s="19">
        <v>44606</v>
      </c>
      <c r="B46" s="1">
        <v>487</v>
      </c>
      <c r="C46" s="1"/>
      <c r="D46" s="153">
        <f>((C47-B46)/C47)*100</f>
        <v>1.2470850653959196</v>
      </c>
    </row>
    <row r="47" spans="1:4">
      <c r="A47" s="19">
        <v>44610</v>
      </c>
      <c r="B47" s="1"/>
      <c r="C47" s="1">
        <v>493.15</v>
      </c>
      <c r="D47" s="153"/>
    </row>
    <row r="48" spans="1:4">
      <c r="A48" s="19">
        <v>44613</v>
      </c>
      <c r="B48" s="1">
        <v>490.15</v>
      </c>
      <c r="C48" s="1"/>
      <c r="D48" s="153">
        <f>((C49-B48)/C49)*100</f>
        <v>-6.6122892876563295</v>
      </c>
    </row>
    <row r="49" spans="1:4">
      <c r="A49" s="19">
        <v>44617</v>
      </c>
      <c r="B49" s="1"/>
      <c r="C49" s="1">
        <v>459.75</v>
      </c>
      <c r="D49" s="153"/>
    </row>
    <row r="50" spans="1:4">
      <c r="A50" s="19">
        <v>44620</v>
      </c>
      <c r="B50" s="1">
        <v>445</v>
      </c>
      <c r="C50" s="1"/>
      <c r="D50" s="153">
        <f>((C51-B50)/C51)*100</f>
        <v>-6.6506890353505099</v>
      </c>
    </row>
    <row r="51" spans="1:4">
      <c r="A51" s="19">
        <v>44624</v>
      </c>
      <c r="B51" s="1"/>
      <c r="C51" s="1">
        <v>417.25</v>
      </c>
      <c r="D51" s="153"/>
    </row>
    <row r="52" spans="1:4">
      <c r="A52" s="19">
        <v>44627</v>
      </c>
      <c r="B52" s="1">
        <v>401.75</v>
      </c>
      <c r="C52" s="1"/>
      <c r="D52" s="153">
        <f>((C53-B52)/C53)*100</f>
        <v>3.9220375463350421</v>
      </c>
    </row>
    <row r="53" spans="1:4">
      <c r="A53" s="19">
        <v>44631</v>
      </c>
      <c r="B53" s="1"/>
      <c r="C53" s="1">
        <v>418.15</v>
      </c>
      <c r="D53" s="153"/>
    </row>
    <row r="54" spans="1:4">
      <c r="A54" s="19">
        <v>44634</v>
      </c>
      <c r="B54" s="1">
        <v>418.75</v>
      </c>
      <c r="C54" s="1"/>
      <c r="D54" s="153">
        <f>((C55-B54)/C55)*100</f>
        <v>3.4693407100046127</v>
      </c>
    </row>
    <row r="55" spans="1:4">
      <c r="A55" s="19">
        <v>44637</v>
      </c>
      <c r="B55" s="1"/>
      <c r="C55" s="1">
        <v>433.8</v>
      </c>
      <c r="D55" s="153"/>
    </row>
    <row r="56" spans="1:4">
      <c r="A56" s="19">
        <v>44641</v>
      </c>
      <c r="B56" s="1">
        <v>435.5</v>
      </c>
      <c r="C56" s="1"/>
      <c r="D56" s="153">
        <f>((C57-B56)/C57)*100</f>
        <v>-0.78685489470029546</v>
      </c>
    </row>
    <row r="57" spans="1:4">
      <c r="A57" s="19">
        <v>44645</v>
      </c>
      <c r="B57" s="1"/>
      <c r="C57" s="1">
        <v>432.1</v>
      </c>
      <c r="D57" s="153"/>
    </row>
    <row r="58" spans="1:4">
      <c r="A58" s="19">
        <v>44648</v>
      </c>
      <c r="B58" s="1">
        <v>432</v>
      </c>
      <c r="C58" s="1"/>
      <c r="D58" s="153">
        <f>((C59-B58)/C59)*100</f>
        <v>2.074124447466843</v>
      </c>
    </row>
    <row r="59" spans="1:4">
      <c r="A59" s="19">
        <v>44652</v>
      </c>
      <c r="B59" s="1"/>
      <c r="C59" s="1">
        <v>441.15</v>
      </c>
      <c r="D59" s="153"/>
    </row>
    <row r="60" spans="1:4">
      <c r="A60" s="19">
        <v>44655</v>
      </c>
      <c r="B60" s="1">
        <v>444.4</v>
      </c>
      <c r="C60" s="1"/>
      <c r="D60" s="153">
        <f>((C61-B60)/C61)*100</f>
        <v>1.6922906758102054</v>
      </c>
    </row>
    <row r="61" spans="1:4">
      <c r="A61" s="19">
        <v>44659</v>
      </c>
      <c r="B61" s="1"/>
      <c r="C61" s="1">
        <v>452.05</v>
      </c>
      <c r="D61" s="153"/>
    </row>
    <row r="62" spans="1:4">
      <c r="A62" s="19">
        <v>44662</v>
      </c>
      <c r="B62" s="1">
        <v>457</v>
      </c>
      <c r="C62" s="1"/>
      <c r="D62" s="155">
        <f>((C63-B62)/C63)*100</f>
        <v>-6.0201832734021545</v>
      </c>
    </row>
    <row r="63" spans="1:4">
      <c r="A63" s="19">
        <v>44664</v>
      </c>
      <c r="B63" s="1"/>
      <c r="C63" s="1">
        <v>431.05</v>
      </c>
      <c r="D63" s="154"/>
    </row>
    <row r="64" spans="1:4">
      <c r="A64" s="19">
        <v>44669</v>
      </c>
      <c r="B64" s="1">
        <v>430</v>
      </c>
      <c r="C64" s="1"/>
      <c r="D64" s="153">
        <f>((C65-B64)/C65)*100</f>
        <v>2.016634385325287</v>
      </c>
    </row>
    <row r="65" spans="1:4">
      <c r="A65" s="19">
        <v>44673</v>
      </c>
      <c r="B65" s="1"/>
      <c r="C65" s="1">
        <v>438.85</v>
      </c>
      <c r="D65" s="153"/>
    </row>
    <row r="66" spans="1:4">
      <c r="A66" s="19">
        <v>44676</v>
      </c>
      <c r="B66" s="1">
        <v>432.75</v>
      </c>
      <c r="C66" s="1"/>
      <c r="D66" s="153">
        <f>((C67-B66)/C67)*100</f>
        <v>1.1083180987202976</v>
      </c>
    </row>
    <row r="67" spans="1:4">
      <c r="A67" s="19">
        <v>44680</v>
      </c>
      <c r="B67" s="1"/>
      <c r="C67" s="1">
        <v>437.6</v>
      </c>
      <c r="D67" s="153"/>
    </row>
    <row r="68" spans="1:4">
      <c r="A68" s="19">
        <v>44683</v>
      </c>
      <c r="B68" s="1">
        <v>437.95</v>
      </c>
      <c r="C68" s="1"/>
      <c r="D68" s="153">
        <f>((C69-B68)/C69)*100</f>
        <v>-7.1961816179170173</v>
      </c>
    </row>
    <row r="69" spans="1:4">
      <c r="A69" s="19">
        <v>44687</v>
      </c>
      <c r="B69" s="1"/>
      <c r="C69" s="1">
        <v>408.55</v>
      </c>
      <c r="D69" s="153"/>
    </row>
    <row r="70" spans="1:4">
      <c r="A70" s="19">
        <v>44690</v>
      </c>
      <c r="B70" s="1">
        <v>407.15</v>
      </c>
      <c r="C70" s="1"/>
      <c r="D70" s="153">
        <f>((C71-B70)/C71)*100</f>
        <v>-0.70492208755873498</v>
      </c>
    </row>
    <row r="71" spans="1:4">
      <c r="A71" s="19">
        <v>44694</v>
      </c>
      <c r="B71" s="1"/>
      <c r="C71" s="1">
        <v>404.3</v>
      </c>
      <c r="D71" s="153"/>
    </row>
    <row r="72" spans="1:4">
      <c r="A72" s="19">
        <v>44697</v>
      </c>
      <c r="B72" s="1">
        <v>411.9</v>
      </c>
      <c r="C72" s="1"/>
      <c r="D72" s="153">
        <f>((C73-B72)/C73)*100</f>
        <v>1.4593301435406754</v>
      </c>
    </row>
    <row r="73" spans="1:4">
      <c r="A73" s="19">
        <v>44701</v>
      </c>
      <c r="B73" s="1"/>
      <c r="C73" s="1">
        <v>418</v>
      </c>
      <c r="D73" s="153"/>
    </row>
    <row r="74" spans="1:4">
      <c r="A74" s="19">
        <v>44704</v>
      </c>
      <c r="B74" s="1">
        <v>421.65</v>
      </c>
      <c r="C74" s="1"/>
      <c r="D74" s="153">
        <f>((C75-B74)/C75)*100</f>
        <v>1.8505586592178875</v>
      </c>
    </row>
    <row r="75" spans="1:4">
      <c r="A75" s="19">
        <v>44708</v>
      </c>
      <c r="B75" s="1"/>
      <c r="C75" s="1">
        <v>429.6</v>
      </c>
      <c r="D75" s="153"/>
    </row>
    <row r="76" spans="1:4">
      <c r="A76" s="19">
        <v>44711</v>
      </c>
      <c r="B76" s="1">
        <v>437</v>
      </c>
      <c r="C76" s="1"/>
      <c r="D76" s="153">
        <f>((C77-B76)/C77)*100</f>
        <v>-1.1808288955776853</v>
      </c>
    </row>
    <row r="77" spans="1:4">
      <c r="A77" s="19">
        <v>44715</v>
      </c>
      <c r="B77" s="1"/>
      <c r="C77" s="1">
        <v>431.9</v>
      </c>
      <c r="D77" s="153"/>
    </row>
    <row r="78" spans="1:4">
      <c r="A78" s="19">
        <v>44718</v>
      </c>
      <c r="B78" s="1">
        <v>427.9</v>
      </c>
      <c r="C78" s="1"/>
      <c r="D78" s="153">
        <f>((C79-B78)/C79)*100</f>
        <v>3.5042635206175475E-2</v>
      </c>
    </row>
    <row r="79" spans="1:4">
      <c r="A79" s="19">
        <v>44722</v>
      </c>
      <c r="B79" s="1"/>
      <c r="C79" s="1">
        <v>428.05</v>
      </c>
      <c r="D79" s="153"/>
    </row>
    <row r="80" spans="1:4">
      <c r="A80" s="19">
        <v>44725</v>
      </c>
      <c r="B80" s="1">
        <v>414.9</v>
      </c>
      <c r="C80" s="1"/>
      <c r="D80" s="153">
        <f>((C81-B80)/C81)*100</f>
        <v>-6.6718087157732322</v>
      </c>
    </row>
    <row r="81" spans="1:4">
      <c r="A81" s="19">
        <v>44729</v>
      </c>
      <c r="B81" s="1"/>
      <c r="C81" s="1">
        <v>388.95</v>
      </c>
      <c r="D81" s="153"/>
    </row>
    <row r="82" spans="1:4">
      <c r="A82" s="19">
        <v>44732</v>
      </c>
      <c r="B82" s="1">
        <v>390.55</v>
      </c>
      <c r="C82" s="1"/>
      <c r="D82" s="153">
        <f>((C83-B82)/C83)*100</f>
        <v>4.5809919374541899</v>
      </c>
    </row>
    <row r="83" spans="1:4">
      <c r="A83" s="19">
        <v>44736</v>
      </c>
      <c r="B83" s="1"/>
      <c r="C83" s="1">
        <v>409.3</v>
      </c>
      <c r="D83" s="153"/>
    </row>
    <row r="84" spans="1:4">
      <c r="A84" s="19">
        <v>44739</v>
      </c>
      <c r="B84" s="1">
        <v>417.55</v>
      </c>
      <c r="C84" s="1"/>
      <c r="D84" s="153">
        <f>((C85-B84)/C85)*100</f>
        <v>-1.1751877877392836</v>
      </c>
    </row>
    <row r="85" spans="1:4">
      <c r="A85" s="19">
        <v>44743</v>
      </c>
      <c r="B85" s="1"/>
      <c r="C85" s="1">
        <v>412.7</v>
      </c>
      <c r="D85" s="153"/>
    </row>
    <row r="86" spans="1:4">
      <c r="A86" s="19">
        <v>44746</v>
      </c>
      <c r="B86" s="1">
        <v>411.55</v>
      </c>
      <c r="C86" s="1"/>
      <c r="D86" s="153">
        <f>((C87-B86)/C87)*100</f>
        <v>6.7942475370852673</v>
      </c>
    </row>
    <row r="87" spans="1:4">
      <c r="A87" s="19">
        <v>44750</v>
      </c>
      <c r="B87" s="1"/>
      <c r="C87" s="1">
        <v>441.55</v>
      </c>
      <c r="D87" s="153"/>
    </row>
    <row r="88" spans="1:4">
      <c r="A88" s="19">
        <v>44753</v>
      </c>
      <c r="B88" s="1">
        <v>438.05</v>
      </c>
      <c r="C88" s="1"/>
      <c r="D88" s="153">
        <f>((C89-B88)/C89)*100</f>
        <v>0.48841435711039921</v>
      </c>
    </row>
    <row r="89" spans="1:4">
      <c r="A89" s="19">
        <v>44757</v>
      </c>
      <c r="B89" s="1"/>
      <c r="C89" s="1">
        <v>440.2</v>
      </c>
      <c r="D89" s="153"/>
    </row>
    <row r="90" spans="1:4">
      <c r="A90" s="19">
        <v>44760</v>
      </c>
      <c r="B90" s="1">
        <v>443.95</v>
      </c>
      <c r="C90" s="1"/>
      <c r="D90" s="153">
        <f>((C91-B90)/C91)*100</f>
        <v>2.407122444493293</v>
      </c>
    </row>
    <row r="91" spans="1:4">
      <c r="A91" s="19">
        <v>44764</v>
      </c>
      <c r="B91" s="1"/>
      <c r="C91" s="1">
        <v>454.9</v>
      </c>
      <c r="D91" s="153"/>
    </row>
    <row r="92" spans="1:4">
      <c r="A92" s="19">
        <v>44767</v>
      </c>
      <c r="B92" s="1">
        <v>456</v>
      </c>
      <c r="C92" s="1"/>
      <c r="D92" s="153">
        <f>((C93-B92)/C93)*100</f>
        <v>-1.4234875444839807</v>
      </c>
    </row>
    <row r="93" spans="1:4">
      <c r="A93" s="19">
        <v>44771</v>
      </c>
      <c r="B93" s="1"/>
      <c r="C93" s="1">
        <v>449.6</v>
      </c>
      <c r="D93" s="153"/>
    </row>
    <row r="94" spans="1:4">
      <c r="A94" s="19">
        <v>44774</v>
      </c>
      <c r="B94" s="1">
        <v>451.95</v>
      </c>
      <c r="C94" s="1"/>
      <c r="D94" s="153">
        <f>((C95-B94)/C95)*100</f>
        <v>2.8586781300376165</v>
      </c>
    </row>
    <row r="95" spans="1:4">
      <c r="A95" s="19">
        <v>44778</v>
      </c>
      <c r="B95" s="1"/>
      <c r="C95" s="1">
        <v>465.25</v>
      </c>
      <c r="D95" s="153"/>
    </row>
    <row r="96" spans="1:4">
      <c r="A96" s="19">
        <v>44781</v>
      </c>
      <c r="B96" s="1">
        <v>466</v>
      </c>
      <c r="C96" s="1"/>
      <c r="D96" s="153">
        <f>((C97-B96)/C97)*100</f>
        <v>2.4185949115275913</v>
      </c>
    </row>
    <row r="97" spans="1:4">
      <c r="A97" s="19">
        <v>44785</v>
      </c>
      <c r="B97" s="1"/>
      <c r="C97" s="1">
        <v>477.55</v>
      </c>
      <c r="D97" s="153"/>
    </row>
    <row r="98" spans="1:4">
      <c r="A98" s="19">
        <v>44789</v>
      </c>
      <c r="B98" s="1">
        <v>479.6</v>
      </c>
      <c r="C98" s="1"/>
      <c r="D98" s="153">
        <f>((C99-B98)/C99)*100</f>
        <v>-1.8259023354564803</v>
      </c>
    </row>
    <row r="99" spans="1:4">
      <c r="A99" s="19">
        <v>44792</v>
      </c>
      <c r="B99" s="1"/>
      <c r="C99" s="1">
        <v>471</v>
      </c>
      <c r="D99" s="153"/>
    </row>
    <row r="100" spans="1:4">
      <c r="A100" s="19">
        <v>44795</v>
      </c>
      <c r="B100" s="1">
        <v>468.5</v>
      </c>
      <c r="C100" s="1"/>
      <c r="D100" s="153">
        <f>((C101-B100)/C101)*100</f>
        <v>-0.74185571443930509</v>
      </c>
    </row>
    <row r="101" spans="1:4">
      <c r="A101" s="19">
        <v>44799</v>
      </c>
      <c r="B101" s="1"/>
      <c r="C101" s="1">
        <v>465.05</v>
      </c>
      <c r="D101" s="153"/>
    </row>
    <row r="102" spans="1:4">
      <c r="A102" s="19">
        <v>44802</v>
      </c>
      <c r="B102" s="1">
        <v>451</v>
      </c>
      <c r="C102" s="1"/>
      <c r="D102" s="153">
        <f>((C103-B102)/C103)*100</f>
        <v>2.3280996210070382</v>
      </c>
    </row>
    <row r="103" spans="1:4">
      <c r="A103" s="19">
        <v>44806</v>
      </c>
      <c r="B103" s="1"/>
      <c r="C103" s="1">
        <v>461.75</v>
      </c>
      <c r="D103" s="153"/>
    </row>
    <row r="104" spans="1:4">
      <c r="A104" s="19">
        <v>44809</v>
      </c>
      <c r="B104" s="1">
        <v>459.75</v>
      </c>
      <c r="C104" s="1"/>
      <c r="D104" s="153">
        <f>((C105-B104)/C105)*100</f>
        <v>-3.1060775958735194</v>
      </c>
    </row>
    <row r="105" spans="1:4">
      <c r="A105" s="19">
        <v>44813</v>
      </c>
      <c r="B105" s="1"/>
      <c r="C105" s="1">
        <v>445.9</v>
      </c>
      <c r="D105" s="153"/>
    </row>
  </sheetData>
  <mergeCells count="52">
    <mergeCell ref="D2:D3"/>
    <mergeCell ref="D4:D5"/>
    <mergeCell ref="D6:D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86:D87"/>
    <mergeCell ref="D64:D65"/>
    <mergeCell ref="D66:D67"/>
    <mergeCell ref="D68:D69"/>
    <mergeCell ref="D70:D71"/>
    <mergeCell ref="D72:D73"/>
    <mergeCell ref="D100:D101"/>
    <mergeCell ref="D102:D103"/>
    <mergeCell ref="D104:D105"/>
    <mergeCell ref="D62:D63"/>
    <mergeCell ref="D80:D81"/>
    <mergeCell ref="D88:D89"/>
    <mergeCell ref="D90:D91"/>
    <mergeCell ref="D92:D93"/>
    <mergeCell ref="D94:D95"/>
    <mergeCell ref="D96:D97"/>
    <mergeCell ref="D98:D99"/>
    <mergeCell ref="D74:D75"/>
    <mergeCell ref="D76:D77"/>
    <mergeCell ref="D78:D79"/>
    <mergeCell ref="D82:D83"/>
    <mergeCell ref="D84:D8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O2" sqref="O2"/>
    </sheetView>
  </sheetViews>
  <sheetFormatPr defaultRowHeight="15"/>
  <cols>
    <col min="1" max="1" width="11.7109375" customWidth="1"/>
    <col min="2" max="2" width="12.28515625" customWidth="1"/>
    <col min="3" max="3" width="10.7109375" customWidth="1"/>
    <col min="4" max="4" width="13.28515625" customWidth="1"/>
  </cols>
  <sheetData>
    <row r="1" spans="1:8" ht="29.25" thickBot="1">
      <c r="A1" s="14" t="s">
        <v>21</v>
      </c>
      <c r="B1" s="15" t="s">
        <v>20</v>
      </c>
      <c r="C1" s="15" t="s">
        <v>19</v>
      </c>
      <c r="D1" s="16" t="s">
        <v>18</v>
      </c>
      <c r="G1" s="8" t="s">
        <v>25</v>
      </c>
      <c r="H1" s="6"/>
    </row>
    <row r="2" spans="1:8">
      <c r="A2" s="17">
        <v>44452</v>
      </c>
      <c r="B2" s="18">
        <v>17363.55</v>
      </c>
      <c r="C2" s="18"/>
      <c r="D2" s="157">
        <f>((C3-B2)/C3)*100</f>
        <v>1.2601541641669374</v>
      </c>
    </row>
    <row r="3" spans="1:8">
      <c r="A3" s="19">
        <v>44456</v>
      </c>
      <c r="B3" s="1"/>
      <c r="C3" s="1">
        <v>17585.150000000001</v>
      </c>
      <c r="D3" s="156"/>
    </row>
    <row r="4" spans="1:8">
      <c r="A4" s="19">
        <v>44459</v>
      </c>
      <c r="B4" s="1">
        <v>17443.849999999999</v>
      </c>
      <c r="C4" s="1"/>
      <c r="D4" s="156">
        <f>((C5-B4)/C5)*100</f>
        <v>2.2928662648712956</v>
      </c>
    </row>
    <row r="5" spans="1:8">
      <c r="A5" s="19">
        <v>44463</v>
      </c>
      <c r="B5" s="1"/>
      <c r="C5" s="1">
        <v>17853.2</v>
      </c>
      <c r="D5" s="156"/>
    </row>
    <row r="6" spans="1:8">
      <c r="A6" s="19">
        <v>44466</v>
      </c>
      <c r="B6" s="1">
        <v>17932.2</v>
      </c>
      <c r="C6" s="1"/>
      <c r="D6" s="156">
        <f>((C7-B6)/C7)*100</f>
        <v>-2.2823913917653753</v>
      </c>
    </row>
    <row r="7" spans="1:8">
      <c r="A7" s="19">
        <v>44470</v>
      </c>
      <c r="B7" s="1"/>
      <c r="C7" s="1">
        <v>17532.05</v>
      </c>
      <c r="D7" s="156"/>
    </row>
    <row r="8" spans="1:8">
      <c r="A8" s="19">
        <v>44473</v>
      </c>
      <c r="B8" s="1">
        <v>17615.55</v>
      </c>
      <c r="C8" s="1"/>
      <c r="D8" s="156">
        <f>((C9-B8)/C9)*100</f>
        <v>1.5627095533998023</v>
      </c>
    </row>
    <row r="9" spans="1:8">
      <c r="A9" s="19">
        <v>44477</v>
      </c>
      <c r="B9" s="1"/>
      <c r="C9" s="1">
        <v>17895.2</v>
      </c>
      <c r="D9" s="156"/>
    </row>
    <row r="10" spans="1:8">
      <c r="A10" s="19">
        <v>44480</v>
      </c>
      <c r="B10" s="1">
        <v>17867.55</v>
      </c>
      <c r="C10" s="1"/>
      <c r="D10" s="156">
        <f>((C11-B10)/C11)*100</f>
        <v>2.5683600939005538</v>
      </c>
    </row>
    <row r="11" spans="1:8">
      <c r="A11" s="19">
        <v>44483</v>
      </c>
      <c r="B11" s="1"/>
      <c r="C11" s="1">
        <v>18338.55</v>
      </c>
      <c r="D11" s="156"/>
    </row>
    <row r="12" spans="1:8">
      <c r="A12" s="19">
        <v>44487</v>
      </c>
      <c r="B12" s="1">
        <v>18500.099999999999</v>
      </c>
      <c r="C12" s="1"/>
      <c r="D12" s="156">
        <f>((C13-B12)/C13)*100</f>
        <v>-2.1264263120414526</v>
      </c>
    </row>
    <row r="13" spans="1:8">
      <c r="A13" s="19">
        <v>44491</v>
      </c>
      <c r="B13" s="1"/>
      <c r="C13" s="1">
        <v>18114.900000000001</v>
      </c>
      <c r="D13" s="156"/>
    </row>
    <row r="14" spans="1:8">
      <c r="A14" s="19">
        <v>44494</v>
      </c>
      <c r="B14" s="1">
        <v>18229.5</v>
      </c>
      <c r="C14" s="1"/>
      <c r="D14" s="156">
        <f>((C15-B14)/C15)*100</f>
        <v>-3.1567510673875874</v>
      </c>
    </row>
    <row r="15" spans="1:8">
      <c r="A15" s="19">
        <v>44498</v>
      </c>
      <c r="B15" s="1"/>
      <c r="C15" s="1">
        <v>17671.650000000001</v>
      </c>
      <c r="D15" s="156"/>
    </row>
    <row r="16" spans="1:8">
      <c r="A16" s="19">
        <v>44501</v>
      </c>
      <c r="B16" s="1">
        <v>17783.150000000001</v>
      </c>
      <c r="C16" s="1"/>
      <c r="D16" s="156">
        <f>((C17-B16)/C17)*100</f>
        <v>0.74594793713161855</v>
      </c>
    </row>
    <row r="17" spans="1:4">
      <c r="A17" s="19">
        <v>44504</v>
      </c>
      <c r="B17" s="1"/>
      <c r="C17" s="1">
        <v>17916.8</v>
      </c>
      <c r="D17" s="156"/>
    </row>
    <row r="18" spans="1:4">
      <c r="A18" s="19">
        <v>44508</v>
      </c>
      <c r="B18" s="1">
        <v>18040.2</v>
      </c>
      <c r="C18" s="1"/>
      <c r="D18" s="156">
        <f>((C19-B18)/C19)*100</f>
        <v>0.34552761320793396</v>
      </c>
    </row>
    <row r="19" spans="1:4">
      <c r="A19" s="19">
        <v>44512</v>
      </c>
      <c r="B19" s="1"/>
      <c r="C19" s="1">
        <v>18102.75</v>
      </c>
      <c r="D19" s="156"/>
    </row>
    <row r="20" spans="1:4">
      <c r="A20" s="19">
        <v>44515</v>
      </c>
      <c r="B20" s="1">
        <v>18140.95</v>
      </c>
      <c r="C20" s="1"/>
      <c r="D20" s="156">
        <f>((C21-B20)/C21)*100</f>
        <v>-2.1173894442943428</v>
      </c>
    </row>
    <row r="21" spans="1:4">
      <c r="A21" s="19">
        <v>44518</v>
      </c>
      <c r="B21" s="1"/>
      <c r="C21" s="1">
        <v>17764.8</v>
      </c>
      <c r="D21" s="156"/>
    </row>
    <row r="22" spans="1:4">
      <c r="A22" s="19">
        <v>44522</v>
      </c>
      <c r="B22" s="1">
        <v>17796.25</v>
      </c>
      <c r="C22" s="1"/>
      <c r="D22" s="156">
        <f>((C23-B22)/C23)*100</f>
        <v>-4.5212008375204418</v>
      </c>
    </row>
    <row r="23" spans="1:4">
      <c r="A23" s="19">
        <v>44526</v>
      </c>
      <c r="B23" s="1"/>
      <c r="C23" s="1">
        <v>17026.45</v>
      </c>
      <c r="D23" s="156"/>
    </row>
    <row r="24" spans="1:4">
      <c r="A24" s="19">
        <v>44529</v>
      </c>
      <c r="B24" s="1">
        <v>17055.8</v>
      </c>
      <c r="C24" s="1"/>
      <c r="D24" s="156">
        <f>((C25-B24)/C25)*100</f>
        <v>0.81934324608792064</v>
      </c>
    </row>
    <row r="25" spans="1:4">
      <c r="A25" s="19">
        <v>44533</v>
      </c>
      <c r="B25" s="1"/>
      <c r="C25" s="1">
        <v>17196.7</v>
      </c>
      <c r="D25" s="156"/>
    </row>
    <row r="26" spans="1:4">
      <c r="A26" s="19">
        <v>44536</v>
      </c>
      <c r="B26" s="1">
        <v>17209.05</v>
      </c>
      <c r="C26" s="1"/>
      <c r="D26" s="156">
        <f>((C27-B26)/C27)*100</f>
        <v>1.7260283359887618</v>
      </c>
    </row>
    <row r="27" spans="1:4">
      <c r="A27" s="19">
        <v>44540</v>
      </c>
      <c r="B27" s="1"/>
      <c r="C27" s="1">
        <v>17511.3</v>
      </c>
      <c r="D27" s="156"/>
    </row>
    <row r="28" spans="1:4">
      <c r="A28" s="19">
        <v>44543</v>
      </c>
      <c r="B28" s="1">
        <v>17619.099999999999</v>
      </c>
      <c r="C28" s="1"/>
      <c r="D28" s="156">
        <f>((C29-B28)/C29)*100</f>
        <v>-3.7320726279348952</v>
      </c>
    </row>
    <row r="29" spans="1:4">
      <c r="A29" s="19">
        <v>44547</v>
      </c>
      <c r="B29" s="1"/>
      <c r="C29" s="1">
        <v>16985.2</v>
      </c>
      <c r="D29" s="156"/>
    </row>
    <row r="30" spans="1:4">
      <c r="A30" s="19">
        <v>44550</v>
      </c>
      <c r="B30" s="1">
        <v>16824.25</v>
      </c>
      <c r="C30" s="1"/>
      <c r="D30" s="156">
        <f>((C31-B30)/C31)*100</f>
        <v>1.0556494890832906</v>
      </c>
    </row>
    <row r="31" spans="1:4">
      <c r="A31" s="19">
        <v>44554</v>
      </c>
      <c r="B31" s="1"/>
      <c r="C31" s="1">
        <v>17003.75</v>
      </c>
      <c r="D31" s="156"/>
    </row>
    <row r="32" spans="1:4">
      <c r="A32" s="19">
        <v>44557</v>
      </c>
      <c r="B32" s="1">
        <v>16937.75</v>
      </c>
      <c r="C32" s="1"/>
      <c r="D32" s="156">
        <f>((C33-B32)/C33)*100</f>
        <v>2.3988636658301621</v>
      </c>
    </row>
    <row r="33" spans="1:4">
      <c r="A33" s="19">
        <v>44561</v>
      </c>
      <c r="B33" s="1"/>
      <c r="C33" s="1">
        <v>17354.05</v>
      </c>
      <c r="D33" s="156"/>
    </row>
    <row r="34" spans="1:4">
      <c r="A34" s="19">
        <v>44564</v>
      </c>
      <c r="B34" s="1">
        <v>17387.150000000001</v>
      </c>
      <c r="C34" s="1"/>
      <c r="D34" s="156">
        <f>((C35-B34)/C35)*100</f>
        <v>2.3890258074295265</v>
      </c>
    </row>
    <row r="35" spans="1:4">
      <c r="A35" s="19">
        <v>44568</v>
      </c>
      <c r="B35" s="1"/>
      <c r="C35" s="1">
        <v>17812.7</v>
      </c>
      <c r="D35" s="156"/>
    </row>
    <row r="36" spans="1:4">
      <c r="A36" s="19">
        <v>44571</v>
      </c>
      <c r="B36" s="1">
        <v>17913.3</v>
      </c>
      <c r="C36" s="1"/>
      <c r="D36" s="156">
        <f>((C37-B36)/C37)*100</f>
        <v>1.8758473357709256</v>
      </c>
    </row>
    <row r="37" spans="1:4">
      <c r="A37" s="19">
        <v>44575</v>
      </c>
      <c r="B37" s="1"/>
      <c r="C37" s="1">
        <v>18255.75</v>
      </c>
      <c r="D37" s="156"/>
    </row>
    <row r="38" spans="1:4">
      <c r="A38" s="19">
        <v>44578</v>
      </c>
      <c r="B38" s="1">
        <v>18235.650000000001</v>
      </c>
      <c r="C38" s="1"/>
      <c r="D38" s="156">
        <f>((C39-B38)/C39)*100</f>
        <v>-3.51078352627979</v>
      </c>
    </row>
    <row r="39" spans="1:4">
      <c r="A39" s="19">
        <v>44582</v>
      </c>
      <c r="B39" s="1"/>
      <c r="C39" s="1">
        <v>17617.150000000001</v>
      </c>
      <c r="D39" s="156"/>
    </row>
    <row r="40" spans="1:4">
      <c r="A40" s="19">
        <v>44585</v>
      </c>
      <c r="B40" s="1">
        <v>17575.150000000001</v>
      </c>
      <c r="C40" s="1"/>
      <c r="D40" s="156">
        <f>((C41-B40)/C41)*100</f>
        <v>-2.7669359342063373</v>
      </c>
    </row>
    <row r="41" spans="1:4">
      <c r="A41" s="19">
        <v>44589</v>
      </c>
      <c r="B41" s="1"/>
      <c r="C41" s="1">
        <v>17101.95</v>
      </c>
      <c r="D41" s="156"/>
    </row>
    <row r="42" spans="1:4">
      <c r="A42" s="19">
        <v>44592</v>
      </c>
      <c r="B42" s="1">
        <v>17301.05</v>
      </c>
      <c r="C42" s="1"/>
      <c r="D42" s="156">
        <f>((C43-B42)/C43)*100</f>
        <v>1.2288554089619383</v>
      </c>
    </row>
    <row r="43" spans="1:4">
      <c r="A43" s="19">
        <v>44596</v>
      </c>
      <c r="B43" s="1"/>
      <c r="C43" s="1">
        <v>17516.3</v>
      </c>
      <c r="D43" s="156"/>
    </row>
    <row r="44" spans="1:4">
      <c r="A44" s="19">
        <v>44599</v>
      </c>
      <c r="B44" s="1">
        <v>17456.3</v>
      </c>
      <c r="C44" s="1"/>
      <c r="D44" s="156">
        <f>((C45-B44)/C45)*100</f>
        <v>-0.46935927135641825</v>
      </c>
    </row>
    <row r="45" spans="1:4">
      <c r="A45" s="19">
        <v>44603</v>
      </c>
      <c r="B45" s="1"/>
      <c r="C45" s="1">
        <v>17374.75</v>
      </c>
      <c r="D45" s="156"/>
    </row>
    <row r="46" spans="1:4">
      <c r="A46" s="19">
        <v>44606</v>
      </c>
      <c r="B46" s="1">
        <v>17076.150000000001</v>
      </c>
      <c r="C46" s="1"/>
      <c r="D46" s="156">
        <f>((C47-B46)/C47)*100</f>
        <v>1.1585235264495164</v>
      </c>
    </row>
    <row r="47" spans="1:4">
      <c r="A47" s="19">
        <v>44610</v>
      </c>
      <c r="B47" s="1"/>
      <c r="C47" s="1">
        <v>17276.3</v>
      </c>
      <c r="D47" s="156"/>
    </row>
    <row r="48" spans="1:4">
      <c r="A48" s="19">
        <v>44613</v>
      </c>
      <c r="B48" s="1">
        <v>17192.25</v>
      </c>
      <c r="C48" s="1"/>
      <c r="D48" s="156">
        <f>((C49-B48)/C49)*100</f>
        <v>-3.2046895260048891</v>
      </c>
    </row>
    <row r="49" spans="1:4">
      <c r="A49" s="19">
        <v>44617</v>
      </c>
      <c r="B49" s="1"/>
      <c r="C49" s="1">
        <v>16658.400000000001</v>
      </c>
      <c r="D49" s="156"/>
    </row>
    <row r="50" spans="1:4">
      <c r="A50" s="19">
        <v>44620</v>
      </c>
      <c r="B50" s="1">
        <v>16481.599999999999</v>
      </c>
      <c r="C50" s="1"/>
      <c r="D50" s="156">
        <f>((C51-B50)/C51)*100</f>
        <v>-1.45426229659563</v>
      </c>
    </row>
    <row r="51" spans="1:4">
      <c r="A51" s="19">
        <v>44624</v>
      </c>
      <c r="B51" s="1"/>
      <c r="C51" s="1">
        <v>16245.35</v>
      </c>
      <c r="D51" s="156"/>
    </row>
    <row r="52" spans="1:4">
      <c r="A52" s="19">
        <v>44627</v>
      </c>
      <c r="B52" s="1">
        <v>15867.95</v>
      </c>
      <c r="C52" s="1"/>
      <c r="D52" s="156">
        <f>((C53-B52)/C53)*100</f>
        <v>4.5849631248703426</v>
      </c>
    </row>
    <row r="53" spans="1:4">
      <c r="A53" s="19">
        <v>44631</v>
      </c>
      <c r="B53" s="1"/>
      <c r="C53" s="1">
        <v>16630.45</v>
      </c>
      <c r="D53" s="156"/>
    </row>
    <row r="54" spans="1:4">
      <c r="A54" s="19">
        <v>44634</v>
      </c>
      <c r="B54" s="1">
        <v>16633.7</v>
      </c>
      <c r="C54" s="1"/>
      <c r="D54" s="156">
        <f>((C55-B54)/C55)*100</f>
        <v>3.7794186978113591</v>
      </c>
    </row>
    <row r="55" spans="1:4">
      <c r="A55" s="19">
        <v>44637</v>
      </c>
      <c r="B55" s="1"/>
      <c r="C55" s="1">
        <v>17287.05</v>
      </c>
      <c r="D55" s="156"/>
    </row>
    <row r="56" spans="1:4">
      <c r="A56" s="19">
        <v>44641</v>
      </c>
      <c r="B56" s="1">
        <v>17329.5</v>
      </c>
      <c r="C56" s="1"/>
      <c r="D56" s="156">
        <f>((C57-B56)/C57)*100</f>
        <v>-1.0289745234069843</v>
      </c>
    </row>
    <row r="57" spans="1:4">
      <c r="A57" s="19">
        <v>44645</v>
      </c>
      <c r="B57" s="1"/>
      <c r="C57" s="1">
        <v>17153</v>
      </c>
      <c r="D57" s="156"/>
    </row>
    <row r="58" spans="1:4">
      <c r="A58" s="19">
        <v>44648</v>
      </c>
      <c r="B58" s="1">
        <v>17181.849999999999</v>
      </c>
      <c r="C58" s="1"/>
      <c r="D58" s="156">
        <f>((C59-B58)/C59)*100</f>
        <v>2.7650682353873397</v>
      </c>
    </row>
    <row r="59" spans="1:4">
      <c r="A59" s="19">
        <v>44652</v>
      </c>
      <c r="B59" s="1"/>
      <c r="C59" s="1">
        <v>17670.45</v>
      </c>
      <c r="D59" s="156"/>
    </row>
    <row r="60" spans="1:4">
      <c r="A60" s="19">
        <v>44655</v>
      </c>
      <c r="B60" s="1">
        <v>17809.099999999999</v>
      </c>
      <c r="C60" s="1"/>
      <c r="D60" s="156">
        <f>((C61-B60)/C61)*100</f>
        <v>-0.13916730158819413</v>
      </c>
    </row>
    <row r="61" spans="1:4">
      <c r="A61" s="19">
        <v>44659</v>
      </c>
      <c r="B61" s="1"/>
      <c r="C61" s="1">
        <v>17784.349999999999</v>
      </c>
      <c r="D61" s="156"/>
    </row>
    <row r="62" spans="1:4">
      <c r="A62" s="19">
        <v>44662</v>
      </c>
      <c r="B62" s="1">
        <v>17740.900000000001</v>
      </c>
      <c r="C62" s="1"/>
      <c r="D62" s="156">
        <f>((C63-B62)/C63)*100</f>
        <v>-1.5178262325006509</v>
      </c>
    </row>
    <row r="63" spans="1:4">
      <c r="A63" s="19">
        <v>44664</v>
      </c>
      <c r="B63" s="1"/>
      <c r="C63" s="1">
        <v>17475.650000000001</v>
      </c>
      <c r="D63" s="156"/>
    </row>
    <row r="64" spans="1:4">
      <c r="A64" s="19">
        <v>44669</v>
      </c>
      <c r="B64" s="1">
        <v>17183.45</v>
      </c>
      <c r="C64" s="1"/>
      <c r="D64" s="156">
        <f>((C65-B64)/C65)*100</f>
        <v>-6.6969680205218388E-2</v>
      </c>
    </row>
    <row r="65" spans="1:4">
      <c r="A65" s="19">
        <v>44673</v>
      </c>
      <c r="B65" s="1"/>
      <c r="C65" s="1">
        <v>17171.95</v>
      </c>
      <c r="D65" s="156"/>
    </row>
    <row r="66" spans="1:4">
      <c r="A66" s="19">
        <v>44676</v>
      </c>
      <c r="B66" s="1">
        <v>17009.05</v>
      </c>
      <c r="C66" s="1"/>
      <c r="D66" s="156">
        <f>((C67-B66)/C67)*100</f>
        <v>0.54670209997924291</v>
      </c>
    </row>
    <row r="67" spans="1:4">
      <c r="A67" s="19">
        <v>44680</v>
      </c>
      <c r="B67" s="1"/>
      <c r="C67" s="1">
        <v>17102.55</v>
      </c>
      <c r="D67" s="156"/>
    </row>
    <row r="68" spans="1:4">
      <c r="A68" s="19">
        <v>44683</v>
      </c>
      <c r="B68" s="1">
        <v>16924.45</v>
      </c>
      <c r="C68" s="1"/>
      <c r="D68" s="156">
        <f>((C69-B68)/C69)*100</f>
        <v>-3.1271231624647768</v>
      </c>
    </row>
    <row r="69" spans="1:4">
      <c r="A69" s="19">
        <v>44687</v>
      </c>
      <c r="B69" s="1"/>
      <c r="C69" s="1">
        <v>16411.25</v>
      </c>
      <c r="D69" s="156"/>
    </row>
    <row r="70" spans="1:4">
      <c r="A70" s="19">
        <v>44690</v>
      </c>
      <c r="B70" s="1">
        <v>16227.7</v>
      </c>
      <c r="C70" s="1"/>
      <c r="D70" s="156">
        <f>((C71-B70)/C71)*100</f>
        <v>-2.8231261266684267</v>
      </c>
    </row>
    <row r="71" spans="1:4">
      <c r="A71" s="19">
        <v>44694</v>
      </c>
      <c r="B71" s="1"/>
      <c r="C71" s="1">
        <v>15782.15</v>
      </c>
      <c r="D71" s="156"/>
    </row>
    <row r="72" spans="1:4">
      <c r="A72" s="19">
        <v>44697</v>
      </c>
      <c r="B72" s="1">
        <v>15845.1</v>
      </c>
      <c r="C72" s="1"/>
      <c r="D72" s="156">
        <f>((C73-B72)/C73)*100</f>
        <v>2.5885043479864582</v>
      </c>
    </row>
    <row r="73" spans="1:4">
      <c r="A73" s="19">
        <v>44701</v>
      </c>
      <c r="B73" s="1"/>
      <c r="C73" s="1">
        <v>16266.15</v>
      </c>
      <c r="D73" s="156"/>
    </row>
    <row r="74" spans="1:4">
      <c r="A74" s="19">
        <v>44704</v>
      </c>
      <c r="B74" s="1">
        <v>16290.95</v>
      </c>
      <c r="C74" s="1"/>
      <c r="D74" s="156">
        <f>((C75-B74)/C75)*100</f>
        <v>0.37609043293206823</v>
      </c>
    </row>
    <row r="75" spans="1:4">
      <c r="A75" s="19">
        <v>44708</v>
      </c>
      <c r="B75" s="1"/>
      <c r="C75" s="1">
        <v>16352.45</v>
      </c>
      <c r="D75" s="156"/>
    </row>
    <row r="76" spans="1:4">
      <c r="A76" s="19">
        <v>44711</v>
      </c>
      <c r="B76" s="1">
        <v>16527.900000000001</v>
      </c>
      <c r="C76" s="1"/>
      <c r="D76" s="156">
        <f>((C77-B76)/C77)*100</f>
        <v>0.34008067871419245</v>
      </c>
    </row>
    <row r="77" spans="1:4">
      <c r="A77" s="19">
        <v>44715</v>
      </c>
      <c r="B77" s="1"/>
      <c r="C77" s="1">
        <v>16584.3</v>
      </c>
      <c r="D77" s="156"/>
    </row>
    <row r="78" spans="1:4">
      <c r="A78" s="19">
        <v>44718</v>
      </c>
      <c r="B78" s="1">
        <v>16530.7</v>
      </c>
      <c r="C78" s="1"/>
      <c r="D78" s="156">
        <f>((C79-B78)/C79)*100</f>
        <v>-2.0300213556518503</v>
      </c>
    </row>
    <row r="79" spans="1:4">
      <c r="A79" s="19">
        <v>44722</v>
      </c>
      <c r="B79" s="1"/>
      <c r="C79" s="1">
        <v>16201.8</v>
      </c>
      <c r="D79" s="156"/>
    </row>
    <row r="80" spans="1:4">
      <c r="A80" s="19">
        <v>44725</v>
      </c>
      <c r="B80" s="1">
        <v>15877.55</v>
      </c>
      <c r="C80" s="1"/>
      <c r="D80" s="156">
        <f>((C81-B80)/C81)*100</f>
        <v>-3.8189426880700905</v>
      </c>
    </row>
    <row r="81" spans="1:4">
      <c r="A81" s="19">
        <v>44729</v>
      </c>
      <c r="B81" s="1"/>
      <c r="C81" s="1">
        <v>15293.5</v>
      </c>
      <c r="D81" s="156"/>
    </row>
    <row r="82" spans="1:4">
      <c r="A82" s="19">
        <v>44732</v>
      </c>
      <c r="B82" s="1">
        <v>15334.5</v>
      </c>
      <c r="C82" s="1"/>
      <c r="D82" s="156">
        <f>((C83-B82)/C83)*100</f>
        <v>2.3233593961494976</v>
      </c>
    </row>
    <row r="83" spans="1:4">
      <c r="A83" s="19">
        <v>44736</v>
      </c>
      <c r="B83" s="1"/>
      <c r="C83" s="1">
        <v>15699.25</v>
      </c>
      <c r="D83" s="156"/>
    </row>
    <row r="84" spans="1:4">
      <c r="A84" s="19">
        <v>44739</v>
      </c>
      <c r="B84" s="1">
        <v>15926.2</v>
      </c>
      <c r="C84" s="1"/>
      <c r="D84" s="156">
        <f>((C85-B84)/C85)*100</f>
        <v>-1.1055703860767421</v>
      </c>
    </row>
    <row r="85" spans="1:4">
      <c r="A85" s="19">
        <v>44743</v>
      </c>
      <c r="B85" s="1"/>
      <c r="C85" s="1">
        <v>15752.05</v>
      </c>
      <c r="D85" s="156"/>
    </row>
    <row r="86" spans="1:4">
      <c r="A86" s="19">
        <v>44746</v>
      </c>
      <c r="B86" s="1">
        <v>15710.5</v>
      </c>
      <c r="C86" s="1"/>
      <c r="D86" s="156">
        <f>((C87-B86)/C87)*100</f>
        <v>3.1447665314476674</v>
      </c>
    </row>
    <row r="87" spans="1:4">
      <c r="A87" s="19">
        <v>44750</v>
      </c>
      <c r="B87" s="1"/>
      <c r="C87" s="1">
        <v>16220.6</v>
      </c>
      <c r="D87" s="156"/>
    </row>
    <row r="88" spans="1:4">
      <c r="A88" s="19">
        <v>44753</v>
      </c>
      <c r="B88" s="1">
        <v>16136.15</v>
      </c>
      <c r="C88" s="1"/>
      <c r="D88" s="156">
        <f>((C89-B88)/C89)*100</f>
        <v>-0.54177155247612907</v>
      </c>
    </row>
    <row r="89" spans="1:4">
      <c r="A89" s="19">
        <v>44757</v>
      </c>
      <c r="B89" s="1"/>
      <c r="C89" s="1">
        <v>16049.2</v>
      </c>
      <c r="D89" s="156"/>
    </row>
    <row r="90" spans="1:4">
      <c r="A90" s="19">
        <v>44760</v>
      </c>
      <c r="B90" s="1">
        <v>16151.4</v>
      </c>
      <c r="C90" s="1"/>
      <c r="D90" s="156">
        <f>((C91-B90)/C91)*100</f>
        <v>3.3975399908489878</v>
      </c>
    </row>
    <row r="91" spans="1:4">
      <c r="A91" s="19">
        <v>44764</v>
      </c>
      <c r="B91" s="1"/>
      <c r="C91" s="1">
        <v>16719.45</v>
      </c>
      <c r="D91" s="156"/>
    </row>
    <row r="92" spans="1:4">
      <c r="A92" s="19">
        <v>44767</v>
      </c>
      <c r="B92" s="1">
        <v>16662.55</v>
      </c>
      <c r="C92" s="1"/>
      <c r="D92" s="156">
        <f>((C93-B92)/C93)*100</f>
        <v>2.8889892617254134</v>
      </c>
    </row>
    <row r="93" spans="1:4">
      <c r="A93" s="19">
        <v>44771</v>
      </c>
      <c r="B93" s="1"/>
      <c r="C93" s="1">
        <v>17158.25</v>
      </c>
      <c r="D93" s="156"/>
    </row>
    <row r="94" spans="1:4">
      <c r="A94" s="19">
        <v>44774</v>
      </c>
      <c r="B94" s="1">
        <v>17243.2</v>
      </c>
      <c r="C94" s="1"/>
      <c r="D94" s="156">
        <f>((C95-B94)/C95)*100</f>
        <v>0.88690903865497506</v>
      </c>
    </row>
    <row r="95" spans="1:4">
      <c r="A95" s="19">
        <v>44778</v>
      </c>
      <c r="B95" s="1"/>
      <c r="C95" s="1">
        <v>17397.5</v>
      </c>
      <c r="D95" s="156"/>
    </row>
    <row r="96" spans="1:4">
      <c r="A96" s="19">
        <v>44781</v>
      </c>
      <c r="B96" s="1">
        <v>17401.5</v>
      </c>
      <c r="C96" s="1"/>
      <c r="D96" s="156">
        <f>((C97-B96)/C97)*100</f>
        <v>1.676163892836265</v>
      </c>
    </row>
    <row r="97" spans="1:4">
      <c r="A97" s="19">
        <v>44785</v>
      </c>
      <c r="B97" s="1"/>
      <c r="C97" s="1">
        <v>17698.150000000001</v>
      </c>
      <c r="D97" s="156"/>
    </row>
    <row r="98" spans="1:4">
      <c r="A98" s="19">
        <v>44789</v>
      </c>
      <c r="B98" s="1">
        <v>17797.2</v>
      </c>
      <c r="C98" s="1"/>
      <c r="D98" s="156">
        <f>((C99-B98)/C99)*100</f>
        <v>-0.21820598081476705</v>
      </c>
    </row>
    <row r="99" spans="1:4">
      <c r="A99" s="19">
        <v>44792</v>
      </c>
      <c r="B99" s="1"/>
      <c r="C99" s="1">
        <v>17758.45</v>
      </c>
      <c r="D99" s="156"/>
    </row>
    <row r="100" spans="1:4">
      <c r="A100" s="19">
        <v>44795</v>
      </c>
      <c r="B100" s="1">
        <v>17682.900000000001</v>
      </c>
      <c r="C100" s="1"/>
      <c r="D100" s="156">
        <f>((C101-B100)/C101)*100</f>
        <v>-0.7061945793870914</v>
      </c>
    </row>
    <row r="101" spans="1:4">
      <c r="A101" s="19">
        <v>44799</v>
      </c>
      <c r="B101" s="1"/>
      <c r="C101" s="1">
        <v>17558.900000000001</v>
      </c>
      <c r="D101" s="156"/>
    </row>
    <row r="102" spans="1:4">
      <c r="A102" s="19">
        <v>44802</v>
      </c>
      <c r="B102" s="1">
        <v>17188.650000000001</v>
      </c>
      <c r="C102" s="1"/>
      <c r="D102" s="156">
        <f>((C103-B102)/C103)*100</f>
        <v>2.0000627157636028</v>
      </c>
    </row>
    <row r="103" spans="1:4">
      <c r="A103" s="19">
        <v>44806</v>
      </c>
      <c r="B103" s="1"/>
      <c r="C103" s="1">
        <v>17539.45</v>
      </c>
      <c r="D103" s="156"/>
    </row>
    <row r="104" spans="1:4">
      <c r="A104" s="19">
        <v>44809</v>
      </c>
      <c r="B104" s="1">
        <v>17546.45</v>
      </c>
      <c r="C104" s="1"/>
      <c r="D104" s="156">
        <f>((C105-B104)/C105)*100</f>
        <v>1.6087835431929383</v>
      </c>
    </row>
    <row r="105" spans="1:4">
      <c r="A105" s="19">
        <v>44813</v>
      </c>
      <c r="B105" s="1"/>
      <c r="C105" s="1">
        <v>17833.349999999999</v>
      </c>
      <c r="D105" s="156"/>
    </row>
  </sheetData>
  <mergeCells count="52">
    <mergeCell ref="D98:D99"/>
    <mergeCell ref="D100:D101"/>
    <mergeCell ref="D102:D103"/>
    <mergeCell ref="D104:D105"/>
    <mergeCell ref="D86:D87"/>
    <mergeCell ref="D88:D89"/>
    <mergeCell ref="D90:D91"/>
    <mergeCell ref="D92:D93"/>
    <mergeCell ref="D94:D95"/>
    <mergeCell ref="D96:D97"/>
    <mergeCell ref="D84:D85"/>
    <mergeCell ref="D62:D63"/>
    <mergeCell ref="D64:D65"/>
    <mergeCell ref="D66:D67"/>
    <mergeCell ref="D68:D69"/>
    <mergeCell ref="D70:D71"/>
    <mergeCell ref="D72:D73"/>
    <mergeCell ref="D74:D75"/>
    <mergeCell ref="D76:D77"/>
    <mergeCell ref="D78:D79"/>
    <mergeCell ref="D80:D81"/>
    <mergeCell ref="D82:D83"/>
    <mergeCell ref="D60:D61"/>
    <mergeCell ref="D38:D39"/>
    <mergeCell ref="D40:D41"/>
    <mergeCell ref="D42:D43"/>
    <mergeCell ref="D44:D45"/>
    <mergeCell ref="D46:D47"/>
    <mergeCell ref="D48:D49"/>
    <mergeCell ref="D50:D51"/>
    <mergeCell ref="D52:D53"/>
    <mergeCell ref="D54:D55"/>
    <mergeCell ref="D56:D57"/>
    <mergeCell ref="D58:D59"/>
    <mergeCell ref="D36:D37"/>
    <mergeCell ref="D14:D15"/>
    <mergeCell ref="D16:D17"/>
    <mergeCell ref="D18:D19"/>
    <mergeCell ref="D20:D21"/>
    <mergeCell ref="D22:D23"/>
    <mergeCell ref="D24:D25"/>
    <mergeCell ref="D26:D27"/>
    <mergeCell ref="D28:D29"/>
    <mergeCell ref="D30:D31"/>
    <mergeCell ref="D32:D33"/>
    <mergeCell ref="D34:D35"/>
    <mergeCell ref="D12:D13"/>
    <mergeCell ref="D2:D3"/>
    <mergeCell ref="D4:D5"/>
    <mergeCell ref="D6:D7"/>
    <mergeCell ref="D8:D9"/>
    <mergeCell ref="D10: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zoomScale="70" zoomScaleNormal="70" workbookViewId="0">
      <selection activeCell="D10" sqref="D10"/>
    </sheetView>
  </sheetViews>
  <sheetFormatPr defaultRowHeight="15"/>
  <cols>
    <col min="1" max="1" width="12.7109375" customWidth="1"/>
    <col min="2" max="2" width="22.7109375" customWidth="1"/>
    <col min="3" max="3" width="23.42578125" customWidth="1"/>
    <col min="4" max="4" width="19.5703125" customWidth="1"/>
  </cols>
  <sheetData>
    <row r="1" spans="1:7" ht="16.5" thickBot="1">
      <c r="A1" s="25" t="s">
        <v>11</v>
      </c>
      <c r="B1" s="28" t="s">
        <v>22</v>
      </c>
      <c r="C1" s="28" t="s">
        <v>23</v>
      </c>
      <c r="D1" s="29" t="s">
        <v>24</v>
      </c>
    </row>
    <row r="2" spans="1:7" ht="31.5">
      <c r="A2" s="17">
        <v>44452</v>
      </c>
      <c r="B2" s="27">
        <v>3.1108230719377907</v>
      </c>
      <c r="C2" s="27">
        <v>2.5511622436541685</v>
      </c>
      <c r="D2" s="27">
        <v>1.2601541641669374</v>
      </c>
      <c r="G2" s="7" t="s">
        <v>26</v>
      </c>
    </row>
    <row r="3" spans="1:7">
      <c r="A3" s="19">
        <v>44456</v>
      </c>
      <c r="B3" s="26"/>
      <c r="C3" s="26"/>
      <c r="D3" s="26"/>
    </row>
    <row r="4" spans="1:7">
      <c r="A4" s="19">
        <v>44459</v>
      </c>
      <c r="B4" s="26">
        <v>4.1044189337946255</v>
      </c>
      <c r="C4" s="26">
        <v>-0.39771297062101668</v>
      </c>
      <c r="D4" s="26">
        <v>2.2928662648712956</v>
      </c>
    </row>
    <row r="5" spans="1:7">
      <c r="A5" s="19">
        <v>44463</v>
      </c>
      <c r="B5" s="26"/>
      <c r="C5" s="26"/>
      <c r="D5" s="26"/>
    </row>
    <row r="6" spans="1:7">
      <c r="A6" s="19">
        <v>44466</v>
      </c>
      <c r="B6" s="26">
        <v>3.0453045304530555</v>
      </c>
      <c r="C6" s="26">
        <v>2.6290437429317421</v>
      </c>
      <c r="D6" s="26">
        <v>-2.2823913917653753</v>
      </c>
    </row>
    <row r="7" spans="1:7">
      <c r="A7" s="19">
        <v>44470</v>
      </c>
      <c r="B7" s="26"/>
      <c r="C7" s="26"/>
      <c r="D7" s="26"/>
    </row>
    <row r="8" spans="1:7">
      <c r="A8" s="19">
        <v>44473</v>
      </c>
      <c r="B8" s="26">
        <v>12.051181616399003</v>
      </c>
      <c r="C8" s="26">
        <v>3.3647375504710633</v>
      </c>
      <c r="D8" s="26">
        <v>1.5627095533998023</v>
      </c>
    </row>
    <row r="9" spans="1:7">
      <c r="A9" s="19">
        <v>44477</v>
      </c>
      <c r="B9" s="26"/>
      <c r="C9" s="26"/>
      <c r="D9" s="26"/>
    </row>
    <row r="10" spans="1:7">
      <c r="A10" s="19">
        <v>44480</v>
      </c>
      <c r="B10" s="26">
        <v>21.593649517684895</v>
      </c>
      <c r="C10" s="26">
        <v>1.0230895436780512</v>
      </c>
      <c r="D10" s="26">
        <v>2.5683600939005538</v>
      </c>
    </row>
    <row r="11" spans="1:7">
      <c r="A11" s="19">
        <v>44483</v>
      </c>
      <c r="B11" s="26"/>
      <c r="C11" s="26"/>
      <c r="D11" s="26"/>
    </row>
    <row r="12" spans="1:7">
      <c r="A12" s="19">
        <v>44487</v>
      </c>
      <c r="B12" s="26">
        <v>-3.2796903646363869</v>
      </c>
      <c r="C12" s="26">
        <v>5.2639393162272896E-2</v>
      </c>
      <c r="D12" s="26">
        <v>-2.1264263120414526</v>
      </c>
    </row>
    <row r="13" spans="1:7">
      <c r="A13" s="19">
        <v>44491</v>
      </c>
      <c r="B13" s="26"/>
      <c r="C13" s="26"/>
      <c r="D13" s="26"/>
    </row>
    <row r="14" spans="1:7">
      <c r="A14" s="19">
        <v>44494</v>
      </c>
      <c r="B14" s="26">
        <v>-2.1087450899317735</v>
      </c>
      <c r="C14" s="26">
        <v>1.7026622474072444</v>
      </c>
      <c r="D14" s="26">
        <v>-3.1567510673875874</v>
      </c>
    </row>
    <row r="15" spans="1:7">
      <c r="A15" s="19">
        <v>44498</v>
      </c>
      <c r="B15" s="26"/>
      <c r="C15" s="26"/>
      <c r="D15" s="26"/>
    </row>
    <row r="16" spans="1:7">
      <c r="A16" s="19">
        <v>44501</v>
      </c>
      <c r="B16" s="26">
        <v>0.66367163569532373</v>
      </c>
      <c r="C16" s="26">
        <v>4.4711774272659168</v>
      </c>
      <c r="D16" s="26">
        <v>0.74594793713161855</v>
      </c>
    </row>
    <row r="17" spans="1:4">
      <c r="A17" s="19">
        <v>44504</v>
      </c>
      <c r="B17" s="26"/>
      <c r="C17" s="26"/>
      <c r="D17" s="26"/>
    </row>
    <row r="18" spans="1:4">
      <c r="A18" s="19">
        <v>44508</v>
      </c>
      <c r="B18" s="26">
        <v>2.5934326003352792</v>
      </c>
      <c r="C18" s="26">
        <v>-3.7447275012199368</v>
      </c>
      <c r="D18" s="26">
        <v>0.34552761320793396</v>
      </c>
    </row>
    <row r="19" spans="1:4">
      <c r="A19" s="19">
        <v>44512</v>
      </c>
      <c r="B19" s="26"/>
      <c r="C19" s="26"/>
      <c r="D19" s="26"/>
    </row>
    <row r="20" spans="1:4">
      <c r="A20" s="19">
        <v>44515</v>
      </c>
      <c r="B20" s="26">
        <v>0.67686874632136329</v>
      </c>
      <c r="C20" s="26">
        <v>8.1943785688326525</v>
      </c>
      <c r="D20" s="26">
        <v>-2.1173894442943428</v>
      </c>
    </row>
    <row r="21" spans="1:4">
      <c r="A21" s="19">
        <v>44518</v>
      </c>
      <c r="B21" s="26"/>
      <c r="C21" s="26"/>
      <c r="D21" s="26"/>
    </row>
    <row r="22" spans="1:4">
      <c r="A22" s="19">
        <v>44522</v>
      </c>
      <c r="B22" s="26">
        <v>-11.310299869621906</v>
      </c>
      <c r="C22" s="26">
        <v>-13.771703507426261</v>
      </c>
      <c r="D22" s="26">
        <v>-4.5212008375204418</v>
      </c>
    </row>
    <row r="23" spans="1:4">
      <c r="A23" s="19">
        <v>44526</v>
      </c>
      <c r="B23" s="26"/>
      <c r="C23" s="26"/>
      <c r="D23" s="26"/>
    </row>
    <row r="24" spans="1:4">
      <c r="A24" s="19">
        <v>44529</v>
      </c>
      <c r="B24" s="26">
        <v>4.8114976046656999</v>
      </c>
      <c r="C24" s="26">
        <v>0.59233981161651639</v>
      </c>
      <c r="D24" s="26">
        <v>0.81934324608792064</v>
      </c>
    </row>
    <row r="25" spans="1:4">
      <c r="A25" s="19">
        <v>44533</v>
      </c>
      <c r="B25" s="26"/>
      <c r="C25" s="26"/>
      <c r="D25" s="26"/>
    </row>
    <row r="26" spans="1:4">
      <c r="A26" s="19">
        <v>44536</v>
      </c>
      <c r="B26" s="26">
        <v>2.9022145818586238</v>
      </c>
      <c r="C26" s="26">
        <v>3.1330590588029281</v>
      </c>
      <c r="D26" s="26">
        <v>1.7260283359887618</v>
      </c>
    </row>
    <row r="27" spans="1:4">
      <c r="A27" s="19">
        <v>44540</v>
      </c>
      <c r="B27" s="26"/>
      <c r="C27" s="26"/>
      <c r="D27" s="26"/>
    </row>
    <row r="28" spans="1:4">
      <c r="A28" s="19">
        <v>44543</v>
      </c>
      <c r="B28" s="26">
        <v>-6.2207571246278182</v>
      </c>
      <c r="C28" s="26">
        <v>-2.5820245045637642</v>
      </c>
      <c r="D28" s="26">
        <v>-3.7320726279348952</v>
      </c>
    </row>
    <row r="29" spans="1:4">
      <c r="A29" s="19">
        <v>44547</v>
      </c>
      <c r="B29" s="26"/>
      <c r="C29" s="26"/>
      <c r="D29" s="26"/>
    </row>
    <row r="30" spans="1:4">
      <c r="A30" s="19">
        <v>44550</v>
      </c>
      <c r="B30" s="26">
        <v>1.6467065868263568</v>
      </c>
      <c r="C30" s="26">
        <v>1.6003607986770765</v>
      </c>
      <c r="D30" s="26">
        <v>1.0556494890832906</v>
      </c>
    </row>
    <row r="31" spans="1:4">
      <c r="A31" s="19">
        <v>44554</v>
      </c>
      <c r="B31" s="26"/>
      <c r="C31" s="26"/>
      <c r="D31" s="26"/>
    </row>
    <row r="32" spans="1:4">
      <c r="A32" s="19">
        <v>44557</v>
      </c>
      <c r="B32" s="26">
        <v>3.4618573797678258</v>
      </c>
      <c r="C32" s="26">
        <v>2.0110550801526901</v>
      </c>
      <c r="D32" s="26">
        <v>2.3988636658301621</v>
      </c>
    </row>
    <row r="33" spans="1:4">
      <c r="A33" s="19">
        <v>44561</v>
      </c>
      <c r="B33" s="26"/>
      <c r="C33" s="26"/>
      <c r="D33" s="26"/>
    </row>
    <row r="34" spans="1:4">
      <c r="A34" s="19">
        <v>44564</v>
      </c>
      <c r="B34" s="26">
        <v>-0.59111292295148332</v>
      </c>
      <c r="C34" s="26">
        <v>6.1472299519352385</v>
      </c>
      <c r="D34" s="26">
        <v>2.3890258074295265</v>
      </c>
    </row>
    <row r="35" spans="1:4">
      <c r="A35" s="19">
        <v>44568</v>
      </c>
      <c r="B35" s="26"/>
      <c r="C35" s="26"/>
      <c r="D35" s="26"/>
    </row>
    <row r="36" spans="1:4">
      <c r="A36" s="19">
        <v>44571</v>
      </c>
      <c r="B36" s="26">
        <v>3.2947636791527666</v>
      </c>
      <c r="C36" s="26">
        <v>1.6600282031617206</v>
      </c>
      <c r="D36" s="26">
        <v>1.8758473357709256</v>
      </c>
    </row>
    <row r="37" spans="1:4">
      <c r="A37" s="19">
        <v>44575</v>
      </c>
      <c r="B37" s="26"/>
      <c r="C37" s="26"/>
      <c r="D37" s="26"/>
    </row>
    <row r="38" spans="1:4">
      <c r="A38" s="19">
        <v>44578</v>
      </c>
      <c r="B38" s="26">
        <v>-2.5804523263923342</v>
      </c>
      <c r="C38" s="26">
        <v>0.79124743577220114</v>
      </c>
      <c r="D38" s="26">
        <v>-3.51078352627979</v>
      </c>
    </row>
    <row r="39" spans="1:4">
      <c r="A39" s="19">
        <v>44582</v>
      </c>
      <c r="B39" s="26"/>
      <c r="C39" s="26"/>
      <c r="D39" s="26"/>
    </row>
    <row r="40" spans="1:4">
      <c r="A40" s="19">
        <v>44585</v>
      </c>
      <c r="B40" s="26">
        <v>-0.4826060727930781</v>
      </c>
      <c r="C40" s="26">
        <v>4.2328630152205395</v>
      </c>
      <c r="D40" s="26">
        <v>-2.7669359342063373</v>
      </c>
    </row>
    <row r="41" spans="1:4">
      <c r="A41" s="19">
        <v>44589</v>
      </c>
      <c r="B41" s="26"/>
      <c r="C41" s="26"/>
      <c r="D41" s="26"/>
    </row>
    <row r="42" spans="1:4">
      <c r="A42" s="19">
        <v>44592</v>
      </c>
      <c r="B42" s="26">
        <v>-0.87894526568117803</v>
      </c>
      <c r="C42" s="26">
        <v>-0.87070422370491651</v>
      </c>
      <c r="D42" s="26">
        <v>1.2288554089619383</v>
      </c>
    </row>
    <row r="43" spans="1:4">
      <c r="A43" s="19">
        <v>44596</v>
      </c>
      <c r="B43" s="26"/>
      <c r="C43" s="26"/>
      <c r="D43" s="26"/>
    </row>
    <row r="44" spans="1:4">
      <c r="A44" s="19">
        <v>44599</v>
      </c>
      <c r="B44" s="26">
        <v>-0.81186729477798025</v>
      </c>
      <c r="C44" s="26">
        <v>2.199229725940377</v>
      </c>
      <c r="D44" s="26">
        <v>-0.46935927135641825</v>
      </c>
    </row>
    <row r="45" spans="1:4">
      <c r="A45" s="19">
        <v>44603</v>
      </c>
      <c r="B45" s="26"/>
      <c r="C45" s="26"/>
      <c r="D45" s="26"/>
    </row>
    <row r="46" spans="1:4">
      <c r="A46" s="19">
        <v>44606</v>
      </c>
      <c r="B46" s="26">
        <v>1.2470850653959196</v>
      </c>
      <c r="C46" s="26">
        <v>0.80638573479128917</v>
      </c>
      <c r="D46" s="26">
        <v>1.1585235264495164</v>
      </c>
    </row>
    <row r="47" spans="1:4">
      <c r="A47" s="19">
        <v>44610</v>
      </c>
      <c r="B47" s="26"/>
      <c r="C47" s="26"/>
      <c r="D47" s="26"/>
    </row>
    <row r="48" spans="1:4">
      <c r="A48" s="19">
        <v>44613</v>
      </c>
      <c r="B48" s="26">
        <v>-6.6122892876563295</v>
      </c>
      <c r="C48" s="26">
        <v>-2.2492550352437011</v>
      </c>
      <c r="D48" s="26">
        <v>-3.2046895260048891</v>
      </c>
    </row>
    <row r="49" spans="1:4">
      <c r="A49" s="19">
        <v>44617</v>
      </c>
      <c r="B49" s="26"/>
      <c r="C49" s="26"/>
      <c r="D49" s="26"/>
    </row>
    <row r="50" spans="1:4">
      <c r="A50" s="19">
        <v>44620</v>
      </c>
      <c r="B50" s="26">
        <v>-6.6506890353505099</v>
      </c>
      <c r="C50" s="26">
        <v>-14.525409462834432</v>
      </c>
      <c r="D50" s="26">
        <v>-1.45426229659563</v>
      </c>
    </row>
    <row r="51" spans="1:4">
      <c r="A51" s="19">
        <v>44624</v>
      </c>
      <c r="B51" s="26"/>
      <c r="C51" s="26"/>
      <c r="D51" s="26"/>
    </row>
    <row r="52" spans="1:4">
      <c r="A52" s="19">
        <v>44627</v>
      </c>
      <c r="B52" s="26">
        <v>3.9220375463350421</v>
      </c>
      <c r="C52" s="26">
        <v>1.5564832348945121</v>
      </c>
      <c r="D52" s="26">
        <v>4.5849631248703426</v>
      </c>
    </row>
    <row r="53" spans="1:4">
      <c r="A53" s="19">
        <v>44631</v>
      </c>
      <c r="B53" s="26"/>
      <c r="C53" s="26"/>
      <c r="D53" s="26"/>
    </row>
    <row r="54" spans="1:4">
      <c r="A54" s="19">
        <v>44634</v>
      </c>
      <c r="B54" s="26">
        <v>3.4693407100046127</v>
      </c>
      <c r="C54" s="26">
        <v>8.3582477577018075</v>
      </c>
      <c r="D54" s="26">
        <v>3.7794186978113591</v>
      </c>
    </row>
    <row r="55" spans="1:4">
      <c r="A55" s="19">
        <v>44637</v>
      </c>
      <c r="B55" s="26"/>
      <c r="C55" s="26"/>
      <c r="D55" s="26"/>
    </row>
    <row r="56" spans="1:4">
      <c r="A56" s="19">
        <v>44641</v>
      </c>
      <c r="B56" s="26">
        <v>-0.78685489470029546</v>
      </c>
      <c r="C56" s="26">
        <v>-5.7791502875752681</v>
      </c>
      <c r="D56" s="26">
        <v>-1.0289745234069843</v>
      </c>
    </row>
    <row r="57" spans="1:4">
      <c r="A57" s="19">
        <v>44645</v>
      </c>
      <c r="B57" s="26"/>
      <c r="C57" s="26"/>
      <c r="D57" s="26"/>
    </row>
    <row r="58" spans="1:4">
      <c r="A58" s="19">
        <v>44648</v>
      </c>
      <c r="B58" s="26">
        <v>2.074124447466843</v>
      </c>
      <c r="C58" s="26">
        <v>3.5720547269173597</v>
      </c>
      <c r="D58" s="26">
        <v>2.7650682353873397</v>
      </c>
    </row>
    <row r="59" spans="1:4">
      <c r="A59" s="19">
        <v>44652</v>
      </c>
      <c r="B59" s="26"/>
      <c r="C59" s="26"/>
      <c r="D59" s="26"/>
    </row>
    <row r="60" spans="1:4">
      <c r="A60" s="19">
        <v>44655</v>
      </c>
      <c r="B60" s="26">
        <v>1.6922906758102054</v>
      </c>
      <c r="C60" s="26">
        <v>-1.2179228494499195</v>
      </c>
      <c r="D60" s="26">
        <v>-0.13916730158819413</v>
      </c>
    </row>
    <row r="61" spans="1:4">
      <c r="A61" s="19">
        <v>44659</v>
      </c>
      <c r="B61" s="26"/>
      <c r="C61" s="26"/>
      <c r="D61" s="26"/>
    </row>
    <row r="62" spans="1:4">
      <c r="A62" s="19">
        <v>44662</v>
      </c>
      <c r="B62" s="26">
        <v>-6.0201832734021545</v>
      </c>
      <c r="C62" s="26">
        <v>-1.945913381083076</v>
      </c>
      <c r="D62" s="26">
        <v>-1.5178262325006509</v>
      </c>
    </row>
    <row r="63" spans="1:4">
      <c r="A63" s="19">
        <v>44664</v>
      </c>
      <c r="B63" s="26"/>
      <c r="C63" s="26"/>
      <c r="D63" s="26"/>
    </row>
    <row r="64" spans="1:4">
      <c r="A64" s="19">
        <v>44669</v>
      </c>
      <c r="B64" s="26">
        <v>2.016634385325287</v>
      </c>
      <c r="C64" s="26">
        <v>6.7050414320956415</v>
      </c>
      <c r="D64" s="26">
        <v>-6.6969680205218388E-2</v>
      </c>
    </row>
    <row r="65" spans="1:4">
      <c r="A65" s="19">
        <v>44673</v>
      </c>
      <c r="B65" s="26"/>
      <c r="C65" s="26"/>
      <c r="D65" s="26"/>
    </row>
    <row r="66" spans="1:4">
      <c r="A66" s="19">
        <v>44676</v>
      </c>
      <c r="B66" s="26">
        <v>1.1083180987202976</v>
      </c>
      <c r="C66" s="26">
        <v>-1.1946409598590249</v>
      </c>
      <c r="D66" s="26">
        <v>0.54670209997924291</v>
      </c>
    </row>
    <row r="67" spans="1:4">
      <c r="A67" s="19">
        <v>44680</v>
      </c>
      <c r="B67" s="26"/>
      <c r="C67" s="26"/>
      <c r="D67" s="26"/>
    </row>
    <row r="68" spans="1:4">
      <c r="A68" s="19">
        <v>44683</v>
      </c>
      <c r="B68" s="26">
        <v>-7.1961816179170173</v>
      </c>
      <c r="C68" s="26">
        <v>-5.2993096816292882</v>
      </c>
      <c r="D68" s="26">
        <v>-3.1271231624647768</v>
      </c>
    </row>
    <row r="69" spans="1:4">
      <c r="A69" s="19">
        <v>44687</v>
      </c>
      <c r="B69" s="26"/>
      <c r="C69" s="26"/>
      <c r="D69" s="26"/>
    </row>
    <row r="70" spans="1:4">
      <c r="A70" s="19">
        <v>44690</v>
      </c>
      <c r="B70" s="26">
        <v>-0.70492208755873498</v>
      </c>
      <c r="C70" s="26">
        <v>-1.401727694506441</v>
      </c>
      <c r="D70" s="26">
        <v>-2.8231261266684267</v>
      </c>
    </row>
    <row r="71" spans="1:4">
      <c r="A71" s="19">
        <v>44694</v>
      </c>
      <c r="B71" s="26"/>
      <c r="C71" s="26"/>
      <c r="D71" s="26"/>
    </row>
    <row r="72" spans="1:4">
      <c r="A72" s="19">
        <v>44697</v>
      </c>
      <c r="B72" s="26">
        <v>1.4593301435406754</v>
      </c>
      <c r="C72" s="26">
        <v>5.6626156644610282</v>
      </c>
      <c r="D72" s="26">
        <v>2.5885043479864582</v>
      </c>
    </row>
    <row r="73" spans="1:4">
      <c r="A73" s="19">
        <v>44701</v>
      </c>
      <c r="B73" s="26"/>
      <c r="C73" s="26"/>
      <c r="D73" s="26"/>
    </row>
    <row r="74" spans="1:4">
      <c r="A74" s="19">
        <v>44704</v>
      </c>
      <c r="B74" s="26">
        <v>1.8505586592178875</v>
      </c>
      <c r="C74" s="26">
        <v>1.7984501979742975</v>
      </c>
      <c r="D74" s="26">
        <v>0.37609043293206823</v>
      </c>
    </row>
    <row r="75" spans="1:4">
      <c r="A75" s="19">
        <v>44708</v>
      </c>
      <c r="B75" s="26"/>
      <c r="C75" s="26"/>
      <c r="D75" s="26"/>
    </row>
    <row r="76" spans="1:4">
      <c r="A76" s="19">
        <v>44711</v>
      </c>
      <c r="B76" s="26">
        <v>-1.1808288955776853</v>
      </c>
      <c r="C76" s="26">
        <v>-3.5710345812162108</v>
      </c>
      <c r="D76" s="26">
        <v>0.34008067871419245</v>
      </c>
    </row>
    <row r="77" spans="1:4">
      <c r="A77" s="19">
        <v>44715</v>
      </c>
      <c r="B77" s="26"/>
      <c r="C77" s="26"/>
      <c r="D77" s="26"/>
    </row>
    <row r="78" spans="1:4">
      <c r="A78" s="19">
        <v>44718</v>
      </c>
      <c r="B78" s="26">
        <v>3.5042635206175475E-2</v>
      </c>
      <c r="C78" s="26">
        <v>3.0888079545311382</v>
      </c>
      <c r="D78" s="26">
        <v>-2.0300213556518503</v>
      </c>
    </row>
    <row r="79" spans="1:4">
      <c r="A79" s="19">
        <v>44722</v>
      </c>
      <c r="B79" s="26"/>
      <c r="C79" s="26"/>
      <c r="D79" s="26"/>
    </row>
    <row r="80" spans="1:4">
      <c r="A80" s="19">
        <v>44725</v>
      </c>
      <c r="B80" s="26">
        <v>-6.6718087157732322</v>
      </c>
      <c r="C80" s="26">
        <v>-2.1045375025201145</v>
      </c>
      <c r="D80" s="26">
        <v>-3.8189426880700905</v>
      </c>
    </row>
    <row r="81" spans="1:4">
      <c r="A81" s="19">
        <v>44729</v>
      </c>
      <c r="B81" s="26"/>
      <c r="C81" s="26"/>
      <c r="D81" s="26"/>
    </row>
    <row r="82" spans="1:4">
      <c r="A82" s="19">
        <v>44732</v>
      </c>
      <c r="B82" s="26">
        <v>4.5809919374541899</v>
      </c>
      <c r="C82" s="26">
        <v>7.9323703845418079</v>
      </c>
      <c r="D82" s="26">
        <v>2.3233593961494976</v>
      </c>
    </row>
    <row r="83" spans="1:4">
      <c r="A83" s="19">
        <v>44736</v>
      </c>
      <c r="B83" s="26"/>
      <c r="C83" s="26"/>
      <c r="D83" s="26"/>
    </row>
    <row r="84" spans="1:4">
      <c r="A84" s="19">
        <v>44739</v>
      </c>
      <c r="B84" s="26">
        <v>-1.1751877877392836</v>
      </c>
      <c r="C84" s="26">
        <v>-0.49270463904029271</v>
      </c>
      <c r="D84" s="26">
        <v>-1.1055703860767421</v>
      </c>
    </row>
    <row r="85" spans="1:4">
      <c r="A85" s="19">
        <v>44743</v>
      </c>
      <c r="B85" s="26"/>
      <c r="C85" s="26"/>
      <c r="D85" s="26"/>
    </row>
    <row r="86" spans="1:4">
      <c r="A86" s="19">
        <v>44746</v>
      </c>
      <c r="B86" s="26">
        <v>6.7942475370852673</v>
      </c>
      <c r="C86" s="26">
        <v>0.86538972032633932</v>
      </c>
      <c r="D86" s="26">
        <v>3.1447665314476674</v>
      </c>
    </row>
    <row r="87" spans="1:4">
      <c r="A87" s="19">
        <v>44750</v>
      </c>
      <c r="B87" s="26"/>
      <c r="C87" s="26"/>
      <c r="D87" s="26"/>
    </row>
    <row r="88" spans="1:4">
      <c r="A88" s="19">
        <v>44753</v>
      </c>
      <c r="B88" s="26">
        <v>0.48841435711039921</v>
      </c>
      <c r="C88" s="26">
        <v>3.7177960936654335</v>
      </c>
      <c r="D88" s="26">
        <v>-0.54177155247612907</v>
      </c>
    </row>
    <row r="89" spans="1:4">
      <c r="A89" s="19">
        <v>44757</v>
      </c>
      <c r="B89" s="26"/>
      <c r="C89" s="26"/>
      <c r="D89" s="26"/>
    </row>
    <row r="90" spans="1:4">
      <c r="A90" s="19">
        <v>44760</v>
      </c>
      <c r="B90" s="26">
        <v>2.407122444493293</v>
      </c>
      <c r="C90" s="26">
        <v>0.32782429976390681</v>
      </c>
      <c r="D90" s="26">
        <v>3.3975399908489878</v>
      </c>
    </row>
    <row r="91" spans="1:4">
      <c r="A91" s="19">
        <v>44764</v>
      </c>
      <c r="B91" s="26"/>
      <c r="C91" s="26"/>
      <c r="D91" s="26"/>
    </row>
    <row r="92" spans="1:4">
      <c r="A92" s="19">
        <v>44767</v>
      </c>
      <c r="B92" s="26">
        <v>-1.4234875444839807</v>
      </c>
      <c r="C92" s="26">
        <v>-0.62631431974515139</v>
      </c>
      <c r="D92" s="26">
        <v>2.8889892617254134</v>
      </c>
    </row>
    <row r="93" spans="1:4">
      <c r="A93" s="19">
        <v>44771</v>
      </c>
      <c r="B93" s="26"/>
      <c r="C93" s="26"/>
      <c r="D93" s="26"/>
    </row>
    <row r="94" spans="1:4">
      <c r="A94" s="19">
        <v>44774</v>
      </c>
      <c r="B94" s="26">
        <v>2.8586781300376165</v>
      </c>
      <c r="C94" s="26">
        <v>-9.9533999909506302E-2</v>
      </c>
      <c r="D94" s="26">
        <v>0.88690903865497506</v>
      </c>
    </row>
    <row r="95" spans="1:4">
      <c r="A95" s="19">
        <v>44778</v>
      </c>
      <c r="B95" s="26"/>
      <c r="C95" s="26"/>
      <c r="D95" s="26"/>
    </row>
    <row r="96" spans="1:4">
      <c r="A96" s="19">
        <v>44781</v>
      </c>
      <c r="B96" s="26">
        <v>2.4185949115275913</v>
      </c>
      <c r="C96" s="26">
        <v>-1.632334007724848</v>
      </c>
      <c r="D96" s="26">
        <v>1.676163892836265</v>
      </c>
    </row>
    <row r="97" spans="1:4">
      <c r="A97" s="19">
        <v>44785</v>
      </c>
      <c r="B97" s="26"/>
      <c r="C97" s="26"/>
      <c r="D97" s="26"/>
    </row>
    <row r="98" spans="1:4">
      <c r="A98" s="19">
        <v>44789</v>
      </c>
      <c r="B98" s="26">
        <v>-1.8259023354564803</v>
      </c>
      <c r="C98" s="26">
        <v>0.4761389460015274</v>
      </c>
      <c r="D98" s="26">
        <v>-0.21820598081476705</v>
      </c>
    </row>
    <row r="99" spans="1:4">
      <c r="A99" s="19">
        <v>44792</v>
      </c>
      <c r="B99" s="26"/>
      <c r="C99" s="26"/>
      <c r="D99" s="26"/>
    </row>
    <row r="100" spans="1:4">
      <c r="A100" s="19">
        <v>44795</v>
      </c>
      <c r="B100" s="26">
        <v>-0.74185571443930509</v>
      </c>
      <c r="C100" s="26">
        <v>-0.34859986698162548</v>
      </c>
      <c r="D100" s="26">
        <v>-0.7061945793870914</v>
      </c>
    </row>
    <row r="101" spans="1:4">
      <c r="A101" s="19">
        <v>44799</v>
      </c>
      <c r="B101" s="26"/>
      <c r="C101" s="26"/>
      <c r="D101" s="26"/>
    </row>
    <row r="102" spans="1:4">
      <c r="A102" s="19">
        <v>44802</v>
      </c>
      <c r="B102" s="26">
        <v>2.3280996210070382</v>
      </c>
      <c r="C102" s="26">
        <v>3.5539710300910352</v>
      </c>
      <c r="D102" s="26">
        <v>2.0000627157636028</v>
      </c>
    </row>
    <row r="103" spans="1:4">
      <c r="A103" s="19">
        <v>44806</v>
      </c>
      <c r="B103" s="26"/>
      <c r="C103" s="26"/>
      <c r="D103" s="26"/>
    </row>
    <row r="104" spans="1:4">
      <c r="A104" s="19">
        <v>44809</v>
      </c>
      <c r="B104" s="26">
        <v>-3.1060775958735194</v>
      </c>
      <c r="C104" s="26">
        <v>0.51419628884417623</v>
      </c>
      <c r="D104" s="26">
        <v>1.6087835431929383</v>
      </c>
    </row>
    <row r="105" spans="1:4">
      <c r="A105" s="19">
        <v>44813</v>
      </c>
      <c r="B105" s="26"/>
      <c r="C105" s="26"/>
      <c r="D105" s="2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Group Name</vt:lpstr>
      <vt:lpstr>Share Holder &amp; Segment</vt:lpstr>
      <vt:lpstr>GROUP STRUCTURE</vt:lpstr>
      <vt:lpstr>INVESTMENT</vt:lpstr>
      <vt:lpstr>SOURCE OF FINANCING</vt:lpstr>
      <vt:lpstr>MARUTI SUZUKI</vt:lpstr>
      <vt:lpstr>TATA MOTORS</vt:lpstr>
      <vt:lpstr>NIFTY50</vt:lpstr>
      <vt:lpstr>COMPARISON</vt:lpstr>
      <vt:lpstr>ANNOUNCEMENT</vt:lpstr>
      <vt:lpstr>PHASE 2</vt:lpstr>
      <vt:lpstr>RATIOS</vt:lpstr>
      <vt:lpstr>COMPARISON OF RATIOS</vt:lpstr>
      <vt:lpstr>SALES,NET PROFIT,ASSETS GROWTH</vt:lpstr>
      <vt:lpstr>Phase 3</vt:lpstr>
      <vt:lpstr>MARUTI SUZUKI CF</vt:lpstr>
      <vt:lpstr>Cash Flow Analysis</vt:lpstr>
      <vt:lpstr>Phase 4</vt:lpstr>
      <vt:lpstr>BOD REPORT</vt:lpstr>
      <vt:lpstr>Phase 5</vt:lpstr>
      <vt:lpstr>INTERFIRM </vt:lpstr>
      <vt:lpstr>INTRAFIRM</vt:lpstr>
      <vt:lpstr>Conclusion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SADHVI</dc:creator>
  <cp:lastModifiedBy>SADHVI</cp:lastModifiedBy>
  <dcterms:created xsi:type="dcterms:W3CDTF">2022-09-10T14:03:18Z</dcterms:created>
  <dcterms:modified xsi:type="dcterms:W3CDTF">2022-10-30T05:29:51Z</dcterms:modified>
</cp:coreProperties>
</file>