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T 325\Brandix Data\"/>
    </mc:Choice>
  </mc:AlternateContent>
  <xr:revisionPtr revIDLastSave="0" documentId="13_ncr:1_{1636E607-247D-4704-9A3D-282BCF469DEB}" xr6:coauthVersionLast="47" xr6:coauthVersionMax="47" xr10:uidLastSave="{00000000-0000-0000-0000-000000000000}"/>
  <bookViews>
    <workbookView xWindow="-108" yWindow="-108" windowWidth="23256" windowHeight="12456" xr2:uid="{52B06E0A-8137-4EDE-A3D2-39938E419CC7}"/>
  </bookViews>
  <sheets>
    <sheet name="QTY" sheetId="8" r:id="rId1"/>
  </sheets>
  <definedNames>
    <definedName name="_xlnm._FilterDatabase" localSheetId="0" hidden="1">QTY!$A$2:$BK$17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3" i="8" l="1"/>
  <c r="BD3" i="8"/>
  <c r="AE11" i="8"/>
  <c r="X4" i="8"/>
  <c r="E17" i="8"/>
  <c r="F17" i="8"/>
  <c r="BF4" i="8"/>
  <c r="BF5" i="8"/>
  <c r="BF6" i="8"/>
  <c r="BF7" i="8"/>
  <c r="BF8" i="8"/>
  <c r="BF9" i="8"/>
  <c r="BF10" i="8"/>
  <c r="BF11" i="8"/>
  <c r="BF12" i="8"/>
  <c r="BF13" i="8"/>
  <c r="BF14" i="8"/>
  <c r="BF15" i="8"/>
  <c r="BF16" i="8"/>
  <c r="BF20" i="8" l="1"/>
  <c r="BF18" i="8"/>
  <c r="BH20" i="8" l="1"/>
  <c r="W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W5" i="8"/>
  <c r="X5" i="8"/>
  <c r="Y5" i="8"/>
  <c r="Z5" i="8"/>
  <c r="AA5" i="8"/>
  <c r="AB5" i="8"/>
  <c r="AC5" i="8"/>
  <c r="AD5" i="8"/>
  <c r="AE5" i="8"/>
  <c r="AF5" i="8"/>
  <c r="AG5" i="8"/>
  <c r="AH5" i="8"/>
  <c r="AP5" i="8" s="1"/>
  <c r="AX5" i="8" s="1"/>
  <c r="AI5" i="8"/>
  <c r="AJ5" i="8"/>
  <c r="AK5" i="8"/>
  <c r="AL5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W7" i="8"/>
  <c r="X7" i="8"/>
  <c r="Y7" i="8"/>
  <c r="Z7" i="8"/>
  <c r="AA7" i="8"/>
  <c r="AB7" i="8"/>
  <c r="AC7" i="8"/>
  <c r="AD7" i="8"/>
  <c r="AE7" i="8"/>
  <c r="AF7" i="8"/>
  <c r="AN7" i="8" s="1"/>
  <c r="AV7" i="8" s="1"/>
  <c r="AG7" i="8"/>
  <c r="AH7" i="8"/>
  <c r="AI7" i="8"/>
  <c r="AJ7" i="8"/>
  <c r="AK7" i="8"/>
  <c r="AL7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U8" i="8" s="1"/>
  <c r="W9" i="8"/>
  <c r="X9" i="8"/>
  <c r="Y9" i="8"/>
  <c r="Z9" i="8"/>
  <c r="AA9" i="8"/>
  <c r="AB9" i="8"/>
  <c r="AC9" i="8"/>
  <c r="AD9" i="8"/>
  <c r="AE9" i="8"/>
  <c r="AM9" i="8" s="1"/>
  <c r="AU9" i="8" s="1"/>
  <c r="AF9" i="8"/>
  <c r="AG9" i="8"/>
  <c r="AH9" i="8"/>
  <c r="AI9" i="8"/>
  <c r="AJ9" i="8"/>
  <c r="AK9" i="8"/>
  <c r="AL9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W11" i="8"/>
  <c r="X11" i="8"/>
  <c r="Y11" i="8"/>
  <c r="Z11" i="8"/>
  <c r="AA11" i="8"/>
  <c r="AB11" i="8"/>
  <c r="AC11" i="8"/>
  <c r="AD11" i="8"/>
  <c r="AF11" i="8"/>
  <c r="AG11" i="8"/>
  <c r="AH11" i="8"/>
  <c r="AI11" i="8"/>
  <c r="AJ11" i="8"/>
  <c r="AK11" i="8"/>
  <c r="AL11" i="8"/>
  <c r="W12" i="8"/>
  <c r="X12" i="8"/>
  <c r="Y12" i="8"/>
  <c r="Z12" i="8"/>
  <c r="AA12" i="8"/>
  <c r="AB12" i="8"/>
  <c r="AC12" i="8"/>
  <c r="AD12" i="8"/>
  <c r="AE12" i="8"/>
  <c r="AM12" i="8" s="1"/>
  <c r="AU12" i="8" s="1"/>
  <c r="AF12" i="8"/>
  <c r="AG12" i="8"/>
  <c r="AH12" i="8"/>
  <c r="AI12" i="8"/>
  <c r="AJ12" i="8"/>
  <c r="AK12" i="8"/>
  <c r="AL12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N4" i="8" l="1"/>
  <c r="AV4" i="8" s="1"/>
  <c r="AM6" i="8"/>
  <c r="AU6" i="8" s="1"/>
  <c r="AM10" i="8"/>
  <c r="AU10" i="8" s="1"/>
  <c r="AQ6" i="8"/>
  <c r="AY6" i="8" s="1"/>
  <c r="AT13" i="8"/>
  <c r="BB13" i="8" s="1"/>
  <c r="AR5" i="8"/>
  <c r="AZ5" i="8" s="1"/>
  <c r="AR12" i="8"/>
  <c r="AZ12" i="8" s="1"/>
  <c r="AN14" i="8"/>
  <c r="AV14" i="8" s="1"/>
  <c r="AN12" i="8"/>
  <c r="AV12" i="8" s="1"/>
  <c r="AN9" i="8"/>
  <c r="AV9" i="8" s="1"/>
  <c r="AR6" i="8"/>
  <c r="AZ6" i="8" s="1"/>
  <c r="AN6" i="8"/>
  <c r="AV6" i="8" s="1"/>
  <c r="AO5" i="8"/>
  <c r="AW5" i="8" s="1"/>
  <c r="AN8" i="8"/>
  <c r="AV8" i="8" s="1"/>
  <c r="AS15" i="8"/>
  <c r="BA15" i="8" s="1"/>
  <c r="AN10" i="8"/>
  <c r="AV10" i="8" s="1"/>
  <c r="AT9" i="8"/>
  <c r="BB9" i="8" s="1"/>
  <c r="AO9" i="8"/>
  <c r="AW9" i="8" s="1"/>
  <c r="AO12" i="8"/>
  <c r="AW12" i="8" s="1"/>
  <c r="AM16" i="8"/>
  <c r="AU16" i="8" s="1"/>
  <c r="AQ5" i="8"/>
  <c r="AY5" i="8" s="1"/>
  <c r="AP12" i="8"/>
  <c r="AX12" i="8" s="1"/>
  <c r="AQ12" i="8"/>
  <c r="AY12" i="8" s="1"/>
  <c r="AQ14" i="8"/>
  <c r="AY14" i="8" s="1"/>
  <c r="AR8" i="8"/>
  <c r="AZ8" i="8" s="1"/>
  <c r="AP13" i="8"/>
  <c r="AX13" i="8" s="1"/>
  <c r="AS12" i="8"/>
  <c r="BA12" i="8" s="1"/>
  <c r="AQ15" i="8"/>
  <c r="AY15" i="8" s="1"/>
  <c r="AM14" i="8"/>
  <c r="AU14" i="8" s="1"/>
  <c r="AM13" i="8"/>
  <c r="AU13" i="8" s="1"/>
  <c r="AO4" i="8"/>
  <c r="AW4" i="8" s="1"/>
  <c r="AM4" i="8"/>
  <c r="AU4" i="8" s="1"/>
  <c r="AP16" i="8"/>
  <c r="AX16" i="8" s="1"/>
  <c r="AQ16" i="8"/>
  <c r="AY16" i="8" s="1"/>
  <c r="AO13" i="8"/>
  <c r="AW13" i="8" s="1"/>
  <c r="AP6" i="8"/>
  <c r="AX6" i="8" s="1"/>
  <c r="AS13" i="8"/>
  <c r="BA13" i="8" s="1"/>
  <c r="AR10" i="8"/>
  <c r="AZ10" i="8" s="1"/>
  <c r="AO10" i="8"/>
  <c r="AW10" i="8" s="1"/>
  <c r="AO15" i="8"/>
  <c r="AW15" i="8" s="1"/>
  <c r="AS8" i="8"/>
  <c r="BA8" i="8" s="1"/>
  <c r="AN16" i="8"/>
  <c r="AV16" i="8" s="1"/>
  <c r="AP14" i="8"/>
  <c r="AX14" i="8" s="1"/>
  <c r="AT6" i="8"/>
  <c r="BB6" i="8" s="1"/>
  <c r="AM5" i="8"/>
  <c r="AU5" i="8" s="1"/>
  <c r="AQ7" i="8"/>
  <c r="AY7" i="8" s="1"/>
  <c r="AQ13" i="8"/>
  <c r="AY13" i="8" s="1"/>
  <c r="AO11" i="8"/>
  <c r="AW11" i="8" s="1"/>
  <c r="AP8" i="8"/>
  <c r="AX8" i="8" s="1"/>
  <c r="AP7" i="8"/>
  <c r="AX7" i="8" s="1"/>
  <c r="AQ10" i="8"/>
  <c r="AY10" i="8" s="1"/>
  <c r="AM11" i="8"/>
  <c r="AU11" i="8" s="1"/>
  <c r="AR9" i="8"/>
  <c r="AZ9" i="8" s="1"/>
  <c r="AO6" i="8"/>
  <c r="AW6" i="8" s="1"/>
  <c r="AO16" i="8"/>
  <c r="AW16" i="8" s="1"/>
  <c r="AR11" i="8"/>
  <c r="AZ11" i="8" s="1"/>
  <c r="AN15" i="8"/>
  <c r="AV15" i="8" s="1"/>
  <c r="AS4" i="8"/>
  <c r="BA4" i="8" s="1"/>
  <c r="AN13" i="8"/>
  <c r="AV13" i="8" s="1"/>
  <c r="AS7" i="8"/>
  <c r="BA7" i="8" s="1"/>
  <c r="AS6" i="8"/>
  <c r="BA6" i="8" s="1"/>
  <c r="AN5" i="8"/>
  <c r="AV5" i="8" s="1"/>
  <c r="AQ4" i="8"/>
  <c r="AY4" i="8" s="1"/>
  <c r="AP10" i="8"/>
  <c r="AX10" i="8" s="1"/>
  <c r="AQ8" i="8"/>
  <c r="AY8" i="8" s="1"/>
  <c r="AO14" i="8"/>
  <c r="AW14" i="8" s="1"/>
  <c r="AS11" i="8"/>
  <c r="BA11" i="8" s="1"/>
  <c r="AS9" i="8"/>
  <c r="BA9" i="8" s="1"/>
  <c r="AR15" i="8"/>
  <c r="AZ15" i="8" s="1"/>
  <c r="AQ11" i="8"/>
  <c r="AY11" i="8" s="1"/>
  <c r="AP9" i="8"/>
  <c r="AX9" i="8" s="1"/>
  <c r="AR4" i="8"/>
  <c r="AZ4" i="8" s="1"/>
  <c r="AR7" i="8"/>
  <c r="AZ7" i="8" s="1"/>
  <c r="AS14" i="8"/>
  <c r="BA14" i="8" s="1"/>
  <c r="AS10" i="8"/>
  <c r="BA10" i="8" s="1"/>
  <c r="AO7" i="8"/>
  <c r="AW7" i="8" s="1"/>
  <c r="AS5" i="8"/>
  <c r="BA5" i="8" s="1"/>
  <c r="AS16" i="8"/>
  <c r="BA16" i="8" s="1"/>
  <c r="AR14" i="8"/>
  <c r="AZ14" i="8" s="1"/>
  <c r="AR13" i="8"/>
  <c r="AZ13" i="8" s="1"/>
  <c r="AN11" i="8"/>
  <c r="AV11" i="8" s="1"/>
  <c r="AM15" i="8"/>
  <c r="AU15" i="8" s="1"/>
  <c r="AR16" i="8"/>
  <c r="AZ16" i="8" s="1"/>
  <c r="AO8" i="8"/>
  <c r="AW8" i="8" s="1"/>
  <c r="AP15" i="8"/>
  <c r="AX15" i="8" s="1"/>
  <c r="AM7" i="8"/>
  <c r="AU7" i="8" s="1"/>
  <c r="AP4" i="8"/>
  <c r="AX4" i="8" s="1"/>
  <c r="AP11" i="8"/>
  <c r="AX11" i="8" s="1"/>
  <c r="AQ9" i="8"/>
  <c r="AY9" i="8" s="1"/>
  <c r="AT7" i="8"/>
  <c r="BB7" i="8" s="1"/>
  <c r="AT14" i="8"/>
  <c r="BB14" i="8" s="1"/>
  <c r="AT10" i="8"/>
  <c r="BB10" i="8" s="1"/>
  <c r="AT8" i="8"/>
  <c r="BB8" i="8" s="1"/>
  <c r="AT15" i="8"/>
  <c r="BB15" i="8" s="1"/>
  <c r="AT11" i="8"/>
  <c r="BB11" i="8" s="1"/>
  <c r="AT4" i="8"/>
  <c r="BB4" i="8" s="1"/>
  <c r="AT16" i="8"/>
  <c r="BB16" i="8" s="1"/>
  <c r="AT12" i="8"/>
  <c r="BB12" i="8" s="1"/>
  <c r="AT5" i="8"/>
  <c r="BB5" i="8" s="1"/>
  <c r="BD15" i="8" l="1"/>
  <c r="BH15" i="8" s="1"/>
  <c r="BD8" i="8"/>
  <c r="BH8" i="8" s="1"/>
  <c r="BD12" i="8"/>
  <c r="BH12" i="8" s="1"/>
  <c r="BD10" i="8"/>
  <c r="BH10" i="8" s="1"/>
  <c r="BD6" i="8"/>
  <c r="BH6" i="8" s="1"/>
  <c r="BD13" i="8"/>
  <c r="BH13" i="8" s="1"/>
  <c r="BD9" i="8"/>
  <c r="BH9" i="8" s="1"/>
  <c r="BD5" i="8"/>
  <c r="BH5" i="8" s="1"/>
  <c r="BD11" i="8"/>
  <c r="BH11" i="8" s="1"/>
  <c r="BD14" i="8"/>
  <c r="BH14" i="8" s="1"/>
  <c r="BD7" i="8"/>
  <c r="BH7" i="8" s="1"/>
  <c r="BD4" i="8"/>
  <c r="BH4" i="8" s="1"/>
  <c r="BD16" i="8"/>
  <c r="BH16" i="8" s="1"/>
  <c r="Y3" i="8"/>
  <c r="Z3" i="8"/>
  <c r="AA3" i="8"/>
  <c r="AB3" i="8"/>
  <c r="AD3" i="8"/>
  <c r="AE3" i="8"/>
  <c r="W3" i="8"/>
  <c r="AL3" i="8" l="1"/>
  <c r="AK3" i="8"/>
  <c r="AJ3" i="8"/>
  <c r="AI3" i="8"/>
  <c r="AH3" i="8"/>
  <c r="AG3" i="8"/>
  <c r="AF3" i="8"/>
  <c r="AC3" i="8"/>
  <c r="X3" i="8"/>
  <c r="AM3" i="8" l="1"/>
  <c r="AU3" i="8" s="1"/>
  <c r="AT3" i="8"/>
  <c r="BB3" i="8" s="1"/>
  <c r="AP3" i="8"/>
  <c r="AX3" i="8" s="1"/>
  <c r="AQ3" i="8"/>
  <c r="AY3" i="8" s="1"/>
  <c r="AO3" i="8"/>
  <c r="AW3" i="8" s="1"/>
  <c r="AN3" i="8"/>
  <c r="AV3" i="8" s="1"/>
  <c r="AS3" i="8"/>
  <c r="BA3" i="8" s="1"/>
  <c r="AR3" i="8"/>
  <c r="AZ3" i="8" s="1"/>
  <c r="BH3" i="8" l="1"/>
  <c r="BD18" i="8"/>
  <c r="BG25" i="8" l="1"/>
  <c r="BF28" i="8"/>
  <c r="BH18" i="8"/>
</calcChain>
</file>

<file path=xl/sharedStrings.xml><?xml version="1.0" encoding="utf-8"?>
<sst xmlns="http://schemas.openxmlformats.org/spreadsheetml/2006/main" count="117" uniqueCount="37">
  <si>
    <t>Style Number</t>
  </si>
  <si>
    <t>CA UNITS</t>
  </si>
  <si>
    <t>US UNITS</t>
  </si>
  <si>
    <t>2XS</t>
  </si>
  <si>
    <t>XS</t>
  </si>
  <si>
    <t>S</t>
  </si>
  <si>
    <t>M</t>
  </si>
  <si>
    <t>L</t>
  </si>
  <si>
    <t>XL</t>
  </si>
  <si>
    <t>2XL</t>
  </si>
  <si>
    <t>CA</t>
  </si>
  <si>
    <t>US</t>
  </si>
  <si>
    <t>Colour</t>
  </si>
  <si>
    <t xml:space="preserve">2% added </t>
  </si>
  <si>
    <t>BLACK</t>
  </si>
  <si>
    <t>WHITE</t>
  </si>
  <si>
    <t>HEATHER CHROME</t>
  </si>
  <si>
    <t>HEATHER CLOUD WHITE</t>
  </si>
  <si>
    <t>3XS</t>
  </si>
  <si>
    <t>Style Number TB</t>
  </si>
  <si>
    <t>TTL</t>
  </si>
  <si>
    <t>Black</t>
  </si>
  <si>
    <t>Heather Chrome</t>
  </si>
  <si>
    <t>Heather Cloud White</t>
  </si>
  <si>
    <t>White</t>
  </si>
  <si>
    <t>x</t>
  </si>
  <si>
    <t>admiral</t>
  </si>
  <si>
    <t>reddish</t>
  </si>
  <si>
    <t>shady blue</t>
  </si>
  <si>
    <t>Colors</t>
  </si>
  <si>
    <t>ADMIRAL</t>
  </si>
  <si>
    <t>REDDISH</t>
  </si>
  <si>
    <t>SHADY BLUE</t>
  </si>
  <si>
    <t>CRBE 03-01-2000-WI23</t>
  </si>
  <si>
    <t>CRBE(T) 03-01-2000-WI23</t>
  </si>
  <si>
    <t>CRBE 03-01-2002-WI23</t>
  </si>
  <si>
    <t>CRBE(T) 03-01-2002-WI23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</si>
</sst>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(* #,##0.000_);_(* \(#,##0.000\);_(* &quot;-&quot;??_);_(@_)"/>
    <numFmt numFmtId="167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206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top"/>
    </xf>
    <xf numFmtId="1" fontId="0" fillId="0" borderId="0" xfId="0" applyNumberFormat="1"/>
    <xf numFmtId="0" fontId="2" fillId="0" borderId="0" xfId="0" applyFont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/>
    </xf>
    <xf numFmtId="9" fontId="5" fillId="0" borderId="4" xfId="1" applyFont="1" applyFill="1" applyBorder="1" applyAlignment="1">
      <alignment horizontal="center"/>
    </xf>
    <xf numFmtId="164" fontId="0" fillId="0" borderId="0" xfId="0" applyNumberFormat="1"/>
    <xf numFmtId="9" fontId="5" fillId="0" borderId="6" xfId="1" applyFont="1" applyFill="1" applyBorder="1" applyAlignment="1">
      <alignment horizontal="center"/>
    </xf>
    <xf numFmtId="3" fontId="0" fillId="0" borderId="7" xfId="0" applyNumberFormat="1" applyBorder="1"/>
    <xf numFmtId="0" fontId="4" fillId="7" borderId="8" xfId="0" applyFont="1" applyFill="1" applyBorder="1"/>
    <xf numFmtId="0" fontId="5" fillId="0" borderId="8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center"/>
    </xf>
    <xf numFmtId="2" fontId="0" fillId="0" borderId="0" xfId="0" applyNumberFormat="1"/>
    <xf numFmtId="167" fontId="0" fillId="0" borderId="0" xfId="0" applyNumberFormat="1"/>
    <xf numFmtId="0" fontId="7" fillId="6" borderId="9" xfId="0" applyFont="1" applyFill="1" applyBorder="1"/>
    <xf numFmtId="0" fontId="4" fillId="0" borderId="10" xfId="0" applyFont="1" applyBorder="1"/>
    <xf numFmtId="0" fontId="4" fillId="0" borderId="3" xfId="0" applyFont="1" applyBorder="1"/>
    <xf numFmtId="0" fontId="6" fillId="6" borderId="11" xfId="0" applyFont="1" applyFill="1" applyBorder="1" applyAlignment="1">
      <alignment horizontal="center"/>
    </xf>
    <xf numFmtId="166" fontId="5" fillId="0" borderId="4" xfId="0" applyNumberFormat="1" applyFont="1" applyBorder="1" applyAlignment="1">
      <alignment horizontal="left" vertical="top"/>
    </xf>
    <xf numFmtId="0" fontId="8" fillId="0" borderId="8" xfId="0" applyFont="1" applyBorder="1"/>
    <xf numFmtId="0" fontId="9" fillId="0" borderId="8" xfId="0" applyFont="1" applyBorder="1"/>
    <xf numFmtId="9" fontId="9" fillId="0" borderId="4" xfId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 wrapText="1"/>
    </xf>
    <xf numFmtId="0" fontId="4" fillId="7" borderId="0" xfId="0" applyFont="1" applyFill="1"/>
    <xf numFmtId="0" fontId="5" fillId="0" borderId="0" xfId="0" applyFont="1"/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7101-45E4-4543-88B3-FB9AE7AB8AB2}">
  <sheetPr codeName="Sheet1">
    <tabColor rgb="FFFF0000"/>
  </sheetPr>
  <dimension ref="A1:BK28"/>
  <sheetViews>
    <sheetView tabSelected="1" zoomScale="103" zoomScaleNormal="65" workbookViewId="0">
      <selection activeCell="B1" sqref="B1:B1048576"/>
    </sheetView>
  </sheetViews>
  <sheetFormatPr defaultRowHeight="14.4" x14ac:dyDescent="0.3"/>
  <cols>
    <col min="1" max="3" width="27.5546875" customWidth="1"/>
    <col min="4" max="4" width="25.77734375" customWidth="1"/>
    <col min="5" max="5" width="11.33203125" customWidth="1"/>
    <col min="6" max="6" width="10.6640625" customWidth="1"/>
    <col min="7" max="55" width="8.77734375" customWidth="1"/>
    <col min="57" max="57" width="9.33203125" bestFit="1" customWidth="1"/>
  </cols>
  <sheetData>
    <row r="1" spans="1:63" ht="15" thickBot="1" x14ac:dyDescent="0.35">
      <c r="H1" s="34" t="s">
        <v>10</v>
      </c>
      <c r="I1" s="34"/>
      <c r="J1" s="34"/>
      <c r="K1" s="34"/>
      <c r="L1" s="34"/>
      <c r="M1" s="34"/>
      <c r="N1" s="34"/>
      <c r="O1" s="11"/>
      <c r="P1" s="34" t="s">
        <v>11</v>
      </c>
      <c r="Q1" s="34"/>
      <c r="R1" s="34"/>
      <c r="S1" s="34"/>
      <c r="T1" s="34"/>
      <c r="U1" s="34"/>
      <c r="V1" s="34"/>
      <c r="W1" s="11"/>
      <c r="X1" s="35" t="s">
        <v>10</v>
      </c>
      <c r="Y1" s="35"/>
      <c r="Z1" s="35"/>
      <c r="AA1" s="35"/>
      <c r="AB1" s="35"/>
      <c r="AC1" s="35"/>
      <c r="AD1" s="35"/>
      <c r="AE1" s="12"/>
      <c r="AF1" s="35" t="s">
        <v>11</v>
      </c>
      <c r="AG1" s="35"/>
      <c r="AH1" s="35"/>
      <c r="AI1" s="35"/>
      <c r="AJ1" s="35"/>
      <c r="AK1" s="35"/>
      <c r="AL1" s="35"/>
      <c r="AM1" s="8"/>
      <c r="AV1" s="34" t="s">
        <v>13</v>
      </c>
      <c r="AW1" s="34"/>
      <c r="AX1" s="34"/>
      <c r="AY1" s="34"/>
      <c r="AZ1" s="34"/>
      <c r="BA1" s="34"/>
      <c r="BB1" s="34"/>
    </row>
    <row r="2" spans="1:63" x14ac:dyDescent="0.3">
      <c r="A2" s="1" t="s">
        <v>0</v>
      </c>
      <c r="B2" s="1" t="s">
        <v>19</v>
      </c>
      <c r="C2" s="31" t="s">
        <v>29</v>
      </c>
      <c r="D2" s="2" t="s">
        <v>12</v>
      </c>
      <c r="E2" s="2" t="s">
        <v>1</v>
      </c>
      <c r="F2" s="2" t="s">
        <v>2</v>
      </c>
      <c r="G2" s="3" t="s">
        <v>18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18</v>
      </c>
      <c r="P2" s="3" t="s">
        <v>3</v>
      </c>
      <c r="Q2" s="3" t="s">
        <v>4</v>
      </c>
      <c r="R2" s="3" t="s">
        <v>5</v>
      </c>
      <c r="S2" s="3" t="s">
        <v>6</v>
      </c>
      <c r="T2" s="3" t="s">
        <v>7</v>
      </c>
      <c r="U2" s="3" t="s">
        <v>8</v>
      </c>
      <c r="V2" s="3" t="s">
        <v>9</v>
      </c>
      <c r="W2" s="5" t="s">
        <v>18</v>
      </c>
      <c r="X2" s="5" t="s">
        <v>3</v>
      </c>
      <c r="Y2" s="5" t="s">
        <v>4</v>
      </c>
      <c r="Z2" s="5" t="s">
        <v>5</v>
      </c>
      <c r="AA2" s="5" t="s">
        <v>6</v>
      </c>
      <c r="AB2" s="5" t="s">
        <v>7</v>
      </c>
      <c r="AC2" s="5" t="s">
        <v>8</v>
      </c>
      <c r="AD2" s="5" t="s">
        <v>9</v>
      </c>
      <c r="AE2" s="5" t="s">
        <v>18</v>
      </c>
      <c r="AF2" s="5" t="s">
        <v>3</v>
      </c>
      <c r="AG2" s="5" t="s">
        <v>4</v>
      </c>
      <c r="AH2" s="5" t="s">
        <v>5</v>
      </c>
      <c r="AI2" s="5" t="s">
        <v>6</v>
      </c>
      <c r="AJ2" s="5" t="s">
        <v>7</v>
      </c>
      <c r="AK2" s="5" t="s">
        <v>8</v>
      </c>
      <c r="AL2" s="5" t="s">
        <v>9</v>
      </c>
      <c r="AM2" s="4" t="s">
        <v>18</v>
      </c>
      <c r="AN2" s="4" t="s">
        <v>3</v>
      </c>
      <c r="AO2" s="4" t="s">
        <v>4</v>
      </c>
      <c r="AP2" s="4" t="s">
        <v>5</v>
      </c>
      <c r="AQ2" s="4" t="s">
        <v>6</v>
      </c>
      <c r="AR2" s="4" t="s">
        <v>7</v>
      </c>
      <c r="AS2" s="4" t="s">
        <v>8</v>
      </c>
      <c r="AT2" s="4" t="s">
        <v>9</v>
      </c>
      <c r="AU2" s="6" t="s">
        <v>18</v>
      </c>
      <c r="AV2" s="6" t="s">
        <v>3</v>
      </c>
      <c r="AW2" s="6" t="s">
        <v>4</v>
      </c>
      <c r="AX2" s="6" t="s">
        <v>5</v>
      </c>
      <c r="AY2" s="6" t="s">
        <v>6</v>
      </c>
      <c r="AZ2" s="6" t="s">
        <v>7</v>
      </c>
      <c r="BA2" s="6" t="s">
        <v>8</v>
      </c>
      <c r="BB2" s="6" t="s">
        <v>9</v>
      </c>
    </row>
    <row r="3" spans="1:63" x14ac:dyDescent="0.3">
      <c r="A3" s="28" t="s">
        <v>33</v>
      </c>
      <c r="B3" s="17" t="s">
        <v>34</v>
      </c>
      <c r="C3" s="32" t="s">
        <v>17</v>
      </c>
      <c r="D3" s="24" t="s">
        <v>23</v>
      </c>
      <c r="E3" s="20">
        <v>760</v>
      </c>
      <c r="F3" s="20">
        <v>215</v>
      </c>
      <c r="G3" s="15"/>
      <c r="H3" s="30">
        <v>6.6616841538941788E-3</v>
      </c>
      <c r="I3" s="30">
        <v>0.23492605443553879</v>
      </c>
      <c r="J3" s="30">
        <v>0.36408630382392165</v>
      </c>
      <c r="K3" s="30">
        <v>0.29950617912973021</v>
      </c>
      <c r="L3" s="30">
        <v>7.0124669263010697E-2</v>
      </c>
      <c r="M3" s="30">
        <v>2.469510919390458E-2</v>
      </c>
      <c r="N3" s="30">
        <v>0</v>
      </c>
      <c r="O3" s="15"/>
      <c r="P3" s="30">
        <v>0</v>
      </c>
      <c r="Q3" s="30">
        <v>0</v>
      </c>
      <c r="R3" s="30">
        <v>0.39691619380935805</v>
      </c>
      <c r="S3" s="30">
        <v>0.32443420177722626</v>
      </c>
      <c r="T3" s="30">
        <v>0.22528771871335737</v>
      </c>
      <c r="U3" s="30">
        <v>5.3361885700058308E-2</v>
      </c>
      <c r="V3" s="30">
        <v>0</v>
      </c>
      <c r="W3">
        <f t="shared" ref="W3:W16" si="0">ROUNDUP($E3*G3,0)</f>
        <v>0</v>
      </c>
      <c r="X3">
        <f t="shared" ref="X3:AC3" si="1">ROUNDUP($E3*H3,0)</f>
        <v>6</v>
      </c>
      <c r="Y3">
        <f t="shared" ref="Y3:Y16" si="2">ROUNDUP($E3*I3,0)</f>
        <v>179</v>
      </c>
      <c r="Z3">
        <f t="shared" ref="Z3:Z16" si="3">ROUNDUP($E3*J3,0)</f>
        <v>277</v>
      </c>
      <c r="AA3">
        <f t="shared" ref="AA3:AA16" si="4">ROUNDUP($E3*K3,0)</f>
        <v>228</v>
      </c>
      <c r="AB3">
        <f t="shared" ref="AB3:AB16" si="5">ROUNDUP($E3*L3,0)</f>
        <v>54</v>
      </c>
      <c r="AC3">
        <f t="shared" si="1"/>
        <v>19</v>
      </c>
      <c r="AD3">
        <f t="shared" ref="AD3:AD16" si="6">ROUNDUP($E3*N3,0)</f>
        <v>0</v>
      </c>
      <c r="AE3">
        <f t="shared" ref="AE3:AE16" si="7">ROUNDUP($F3*O3,0)</f>
        <v>0</v>
      </c>
      <c r="AF3">
        <f t="shared" ref="AF3:AL3" si="8">ROUNDUP($F3*P3,0)</f>
        <v>0</v>
      </c>
      <c r="AG3">
        <f t="shared" si="8"/>
        <v>0</v>
      </c>
      <c r="AH3">
        <f t="shared" si="8"/>
        <v>86</v>
      </c>
      <c r="AI3">
        <f t="shared" si="8"/>
        <v>70</v>
      </c>
      <c r="AJ3">
        <f t="shared" si="8"/>
        <v>49</v>
      </c>
      <c r="AK3">
        <f t="shared" si="8"/>
        <v>12</v>
      </c>
      <c r="AL3">
        <f t="shared" si="8"/>
        <v>0</v>
      </c>
      <c r="AM3">
        <f t="shared" ref="AM3:AT3" si="9">W3+AE3</f>
        <v>0</v>
      </c>
      <c r="AN3">
        <f t="shared" si="9"/>
        <v>6</v>
      </c>
      <c r="AO3">
        <f t="shared" si="9"/>
        <v>179</v>
      </c>
      <c r="AP3">
        <f t="shared" si="9"/>
        <v>363</v>
      </c>
      <c r="AQ3">
        <f t="shared" si="9"/>
        <v>298</v>
      </c>
      <c r="AR3">
        <f t="shared" si="9"/>
        <v>103</v>
      </c>
      <c r="AS3">
        <f t="shared" si="9"/>
        <v>31</v>
      </c>
      <c r="AT3">
        <f t="shared" si="9"/>
        <v>0</v>
      </c>
      <c r="AU3">
        <f t="shared" ref="AU3:BB3" si="10">ROUNDUP((AM3*1.02),0)</f>
        <v>0</v>
      </c>
      <c r="AV3">
        <f t="shared" si="10"/>
        <v>7</v>
      </c>
      <c r="AW3">
        <f t="shared" si="10"/>
        <v>183</v>
      </c>
      <c r="AX3">
        <f t="shared" si="10"/>
        <v>371</v>
      </c>
      <c r="AY3">
        <f t="shared" si="10"/>
        <v>304</v>
      </c>
      <c r="AZ3">
        <f t="shared" si="10"/>
        <v>106</v>
      </c>
      <c r="BA3">
        <f t="shared" si="10"/>
        <v>32</v>
      </c>
      <c r="BB3">
        <f t="shared" si="10"/>
        <v>0</v>
      </c>
      <c r="BD3">
        <f>SUM(AU3:BB3)</f>
        <v>1003</v>
      </c>
      <c r="BE3" s="9"/>
      <c r="BF3" s="9">
        <f>SUM(E3:F3)</f>
        <v>975</v>
      </c>
      <c r="BG3" s="14"/>
      <c r="BH3" s="10">
        <f>BD3/BF3</f>
        <v>1.0287179487179487</v>
      </c>
      <c r="BK3" s="27"/>
    </row>
    <row r="4" spans="1:63" x14ac:dyDescent="0.3">
      <c r="A4" s="29" t="s">
        <v>33</v>
      </c>
      <c r="B4" s="18" t="s">
        <v>34</v>
      </c>
      <c r="C4" s="32" t="s">
        <v>15</v>
      </c>
      <c r="D4" s="25" t="s">
        <v>24</v>
      </c>
      <c r="E4" s="20">
        <v>1200</v>
      </c>
      <c r="F4" s="20">
        <v>1080</v>
      </c>
      <c r="G4" s="15"/>
      <c r="H4" s="30">
        <v>7.8207301951051758E-2</v>
      </c>
      <c r="I4" s="30">
        <v>0.19033902488710297</v>
      </c>
      <c r="J4" s="30">
        <v>0.39693045977963587</v>
      </c>
      <c r="K4" s="30">
        <v>0.31264826602348528</v>
      </c>
      <c r="L4" s="30">
        <v>0</v>
      </c>
      <c r="M4" s="30">
        <v>2.187494735872416E-2</v>
      </c>
      <c r="N4" s="30">
        <v>0</v>
      </c>
      <c r="O4" s="15"/>
      <c r="P4" s="30">
        <v>5.3170062823185302E-2</v>
      </c>
      <c r="Q4" s="30">
        <v>0.2021968899242316</v>
      </c>
      <c r="R4" s="30">
        <v>0.34070682680109526</v>
      </c>
      <c r="S4" s="30">
        <v>0.29045416490179515</v>
      </c>
      <c r="T4" s="30">
        <v>8.7858368238947882E-2</v>
      </c>
      <c r="U4" s="30">
        <v>2.5613687310744846E-2</v>
      </c>
      <c r="V4" s="30">
        <v>0</v>
      </c>
      <c r="W4">
        <f t="shared" si="0"/>
        <v>0</v>
      </c>
      <c r="X4">
        <f>ROUNDUP($E4*H4,0)</f>
        <v>94</v>
      </c>
      <c r="Y4">
        <f t="shared" si="2"/>
        <v>229</v>
      </c>
      <c r="Z4">
        <f t="shared" si="3"/>
        <v>477</v>
      </c>
      <c r="AA4">
        <f t="shared" si="4"/>
        <v>376</v>
      </c>
      <c r="AB4">
        <f t="shared" si="5"/>
        <v>0</v>
      </c>
      <c r="AC4">
        <f t="shared" ref="AC4:AC16" si="11">ROUNDUP($E4*M4,0)</f>
        <v>27</v>
      </c>
      <c r="AD4">
        <f t="shared" si="6"/>
        <v>0</v>
      </c>
      <c r="AE4">
        <f t="shared" si="7"/>
        <v>0</v>
      </c>
      <c r="AF4">
        <f t="shared" ref="AF4:AF16" si="12">ROUNDUP($F4*P4,0)</f>
        <v>58</v>
      </c>
      <c r="AG4">
        <f t="shared" ref="AG4:AG16" si="13">ROUNDUP($F4*Q4,0)</f>
        <v>219</v>
      </c>
      <c r="AH4">
        <f t="shared" ref="AH4:AH16" si="14">ROUNDUP($F4*R4,0)</f>
        <v>368</v>
      </c>
      <c r="AI4">
        <f t="shared" ref="AI4:AI16" si="15">ROUNDUP($F4*S4,0)</f>
        <v>314</v>
      </c>
      <c r="AJ4">
        <f t="shared" ref="AJ4:AJ16" si="16">ROUNDUP($F4*T4,0)</f>
        <v>95</v>
      </c>
      <c r="AK4">
        <f t="shared" ref="AK4:AK16" si="17">ROUNDUP($F4*U4,0)</f>
        <v>28</v>
      </c>
      <c r="AL4">
        <f t="shared" ref="AL4:AL16" si="18">ROUNDUP($F4*V4,0)</f>
        <v>0</v>
      </c>
      <c r="AM4">
        <f t="shared" ref="AM4:AM16" si="19">W4+AE4</f>
        <v>0</v>
      </c>
      <c r="AN4">
        <f t="shared" ref="AN4:AN16" si="20">X4+AF4</f>
        <v>152</v>
      </c>
      <c r="AO4">
        <f t="shared" ref="AO4:AO16" si="21">Y4+AG4</f>
        <v>448</v>
      </c>
      <c r="AP4">
        <f t="shared" ref="AP4:AP16" si="22">Z4+AH4</f>
        <v>845</v>
      </c>
      <c r="AQ4">
        <f t="shared" ref="AQ4:AQ16" si="23">AA4+AI4</f>
        <v>690</v>
      </c>
      <c r="AR4">
        <f t="shared" ref="AR4:AR16" si="24">AB4+AJ4</f>
        <v>95</v>
      </c>
      <c r="AS4">
        <f t="shared" ref="AS4:AS16" si="25">AC4+AK4</f>
        <v>55</v>
      </c>
      <c r="AT4">
        <f t="shared" ref="AT4:AT16" si="26">AD4+AL4</f>
        <v>0</v>
      </c>
      <c r="AU4">
        <f t="shared" ref="AU4:AU16" si="27">ROUNDUP((AM4*1.02),0)</f>
        <v>0</v>
      </c>
      <c r="AV4">
        <f t="shared" ref="AV4:AV16" si="28">ROUNDUP((AN4*1.02),0)</f>
        <v>156</v>
      </c>
      <c r="AW4">
        <f t="shared" ref="AW4:AW16" si="29">ROUNDUP((AO4*1.02),0)</f>
        <v>457</v>
      </c>
      <c r="AX4">
        <f t="shared" ref="AX4:AX16" si="30">ROUNDUP((AP4*1.02),0)</f>
        <v>862</v>
      </c>
      <c r="AY4">
        <f t="shared" ref="AY4:AY16" si="31">ROUNDUP((AQ4*1.02),0)</f>
        <v>704</v>
      </c>
      <c r="AZ4">
        <f t="shared" ref="AZ4:AZ16" si="32">ROUNDUP((AR4*1.02),0)</f>
        <v>97</v>
      </c>
      <c r="BA4">
        <f t="shared" ref="BA4:BA16" si="33">ROUNDUP((AS4*1.02),0)</f>
        <v>57</v>
      </c>
      <c r="BB4">
        <f t="shared" ref="BB4:BB16" si="34">ROUNDUP((AT4*1.02),0)</f>
        <v>0</v>
      </c>
      <c r="BD4">
        <f t="shared" ref="BD4:BD16" si="35">SUM(AU4:BB4)</f>
        <v>2333</v>
      </c>
      <c r="BE4" s="9"/>
      <c r="BF4" s="9">
        <f t="shared" ref="BF4:BF16" si="36">SUM(E4:F4)</f>
        <v>2280</v>
      </c>
      <c r="BG4" s="14"/>
      <c r="BH4" s="10">
        <f t="shared" ref="BH4:BH16" si="37">BD4/BF4</f>
        <v>1.0232456140350876</v>
      </c>
      <c r="BK4" s="27"/>
    </row>
    <row r="5" spans="1:63" x14ac:dyDescent="0.3">
      <c r="A5" s="29" t="s">
        <v>33</v>
      </c>
      <c r="B5" s="18" t="s">
        <v>34</v>
      </c>
      <c r="C5" s="32" t="s">
        <v>14</v>
      </c>
      <c r="D5" s="25" t="s">
        <v>21</v>
      </c>
      <c r="E5" s="20">
        <v>1500</v>
      </c>
      <c r="F5" s="20">
        <v>1250</v>
      </c>
      <c r="G5" s="15"/>
      <c r="H5" s="30">
        <v>7.0016596178483728E-2</v>
      </c>
      <c r="I5" s="30">
        <v>0.18449104667041089</v>
      </c>
      <c r="J5" s="30">
        <v>0.34550763080428526</v>
      </c>
      <c r="K5" s="30">
        <v>0.25755073954920871</v>
      </c>
      <c r="L5" s="30">
        <v>9.9015954139572315E-2</v>
      </c>
      <c r="M5" s="30">
        <v>3.4721580081237831E-2</v>
      </c>
      <c r="N5" s="30">
        <v>8.6964525768012373E-3</v>
      </c>
      <c r="O5" s="15"/>
      <c r="P5" s="30">
        <v>5.7093973816867011E-2</v>
      </c>
      <c r="Q5" s="30">
        <v>0.20228242119174691</v>
      </c>
      <c r="R5" s="30">
        <v>0.33044401373558813</v>
      </c>
      <c r="S5" s="30">
        <v>0.27367475211044728</v>
      </c>
      <c r="T5" s="30">
        <v>0.11465451426142889</v>
      </c>
      <c r="U5" s="30">
        <v>2.1850324883921746E-2</v>
      </c>
      <c r="V5" s="30">
        <v>0</v>
      </c>
      <c r="W5">
        <f t="shared" si="0"/>
        <v>0</v>
      </c>
      <c r="X5">
        <f t="shared" ref="X5:X16" si="38">ROUNDUP($E5*H5,0)</f>
        <v>106</v>
      </c>
      <c r="Y5">
        <f t="shared" si="2"/>
        <v>277</v>
      </c>
      <c r="Z5">
        <f t="shared" si="3"/>
        <v>519</v>
      </c>
      <c r="AA5">
        <f t="shared" si="4"/>
        <v>387</v>
      </c>
      <c r="AB5">
        <f t="shared" si="5"/>
        <v>149</v>
      </c>
      <c r="AC5">
        <f t="shared" si="11"/>
        <v>53</v>
      </c>
      <c r="AD5">
        <f t="shared" si="6"/>
        <v>14</v>
      </c>
      <c r="AE5">
        <f t="shared" si="7"/>
        <v>0</v>
      </c>
      <c r="AF5">
        <f t="shared" si="12"/>
        <v>72</v>
      </c>
      <c r="AG5">
        <f t="shared" si="13"/>
        <v>253</v>
      </c>
      <c r="AH5">
        <f t="shared" si="14"/>
        <v>414</v>
      </c>
      <c r="AI5">
        <f t="shared" si="15"/>
        <v>343</v>
      </c>
      <c r="AJ5">
        <f t="shared" si="16"/>
        <v>144</v>
      </c>
      <c r="AK5">
        <f t="shared" si="17"/>
        <v>28</v>
      </c>
      <c r="AL5">
        <f t="shared" si="18"/>
        <v>0</v>
      </c>
      <c r="AM5">
        <f t="shared" si="19"/>
        <v>0</v>
      </c>
      <c r="AN5">
        <f t="shared" si="20"/>
        <v>178</v>
      </c>
      <c r="AO5">
        <f t="shared" si="21"/>
        <v>530</v>
      </c>
      <c r="AP5">
        <f t="shared" si="22"/>
        <v>933</v>
      </c>
      <c r="AQ5">
        <f t="shared" si="23"/>
        <v>730</v>
      </c>
      <c r="AR5">
        <f t="shared" si="24"/>
        <v>293</v>
      </c>
      <c r="AS5">
        <f t="shared" si="25"/>
        <v>81</v>
      </c>
      <c r="AT5">
        <f t="shared" si="26"/>
        <v>14</v>
      </c>
      <c r="AU5">
        <f t="shared" si="27"/>
        <v>0</v>
      </c>
      <c r="AV5">
        <f t="shared" si="28"/>
        <v>182</v>
      </c>
      <c r="AW5">
        <f t="shared" si="29"/>
        <v>541</v>
      </c>
      <c r="AX5">
        <f t="shared" si="30"/>
        <v>952</v>
      </c>
      <c r="AY5">
        <f t="shared" si="31"/>
        <v>745</v>
      </c>
      <c r="AZ5">
        <f t="shared" si="32"/>
        <v>299</v>
      </c>
      <c r="BA5">
        <f t="shared" si="33"/>
        <v>83</v>
      </c>
      <c r="BB5">
        <f t="shared" si="34"/>
        <v>15</v>
      </c>
      <c r="BD5">
        <f t="shared" si="35"/>
        <v>2817</v>
      </c>
      <c r="BE5" s="9"/>
      <c r="BF5" s="9">
        <f t="shared" si="36"/>
        <v>2750</v>
      </c>
      <c r="BG5" s="14"/>
      <c r="BH5" s="10">
        <f t="shared" si="37"/>
        <v>1.0243636363636364</v>
      </c>
      <c r="BK5" s="27"/>
    </row>
    <row r="6" spans="1:63" x14ac:dyDescent="0.3">
      <c r="A6" s="29" t="s">
        <v>33</v>
      </c>
      <c r="B6" s="18" t="s">
        <v>34</v>
      </c>
      <c r="C6" s="32" t="s">
        <v>16</v>
      </c>
      <c r="D6" s="25" t="s">
        <v>22</v>
      </c>
      <c r="E6" s="20">
        <v>1900</v>
      </c>
      <c r="F6" s="20">
        <v>1150</v>
      </c>
      <c r="G6" s="15"/>
      <c r="H6" s="30">
        <v>6.9068380461534476E-2</v>
      </c>
      <c r="I6" s="30">
        <v>0.19975739801417683</v>
      </c>
      <c r="J6" s="30">
        <v>0.36294338563672324</v>
      </c>
      <c r="K6" s="30">
        <v>0.24568040864278487</v>
      </c>
      <c r="L6" s="30">
        <v>9.9594812017731849E-2</v>
      </c>
      <c r="M6" s="30">
        <v>2.2955615227048802E-2</v>
      </c>
      <c r="N6" s="30">
        <v>0</v>
      </c>
      <c r="O6" s="15"/>
      <c r="P6" s="30">
        <v>6.4284023297841969E-2</v>
      </c>
      <c r="Q6" s="30">
        <v>0.1779679529716312</v>
      </c>
      <c r="R6" s="30">
        <v>0.37204505517664549</v>
      </c>
      <c r="S6" s="30">
        <v>0.24507441396378507</v>
      </c>
      <c r="T6" s="30">
        <v>0.10991608002431988</v>
      </c>
      <c r="U6" s="30">
        <v>3.0712474565776474E-2</v>
      </c>
      <c r="V6" s="30">
        <v>0</v>
      </c>
      <c r="W6">
        <f t="shared" si="0"/>
        <v>0</v>
      </c>
      <c r="X6">
        <f t="shared" si="38"/>
        <v>132</v>
      </c>
      <c r="Y6">
        <f t="shared" si="2"/>
        <v>380</v>
      </c>
      <c r="Z6">
        <f t="shared" si="3"/>
        <v>690</v>
      </c>
      <c r="AA6">
        <f t="shared" si="4"/>
        <v>467</v>
      </c>
      <c r="AB6">
        <f t="shared" si="5"/>
        <v>190</v>
      </c>
      <c r="AC6">
        <f t="shared" si="11"/>
        <v>44</v>
      </c>
      <c r="AD6">
        <f t="shared" si="6"/>
        <v>0</v>
      </c>
      <c r="AE6">
        <f t="shared" si="7"/>
        <v>0</v>
      </c>
      <c r="AF6">
        <f t="shared" si="12"/>
        <v>74</v>
      </c>
      <c r="AG6">
        <f t="shared" si="13"/>
        <v>205</v>
      </c>
      <c r="AH6">
        <f t="shared" si="14"/>
        <v>428</v>
      </c>
      <c r="AI6">
        <f t="shared" si="15"/>
        <v>282</v>
      </c>
      <c r="AJ6">
        <f t="shared" si="16"/>
        <v>127</v>
      </c>
      <c r="AK6">
        <f t="shared" si="17"/>
        <v>36</v>
      </c>
      <c r="AL6">
        <f t="shared" si="18"/>
        <v>0</v>
      </c>
      <c r="AM6">
        <f t="shared" si="19"/>
        <v>0</v>
      </c>
      <c r="AN6">
        <f t="shared" si="20"/>
        <v>206</v>
      </c>
      <c r="AO6">
        <f t="shared" si="21"/>
        <v>585</v>
      </c>
      <c r="AP6">
        <f t="shared" si="22"/>
        <v>1118</v>
      </c>
      <c r="AQ6">
        <f t="shared" si="23"/>
        <v>749</v>
      </c>
      <c r="AR6">
        <f t="shared" si="24"/>
        <v>317</v>
      </c>
      <c r="AS6">
        <f t="shared" si="25"/>
        <v>80</v>
      </c>
      <c r="AT6">
        <f t="shared" si="26"/>
        <v>0</v>
      </c>
      <c r="AU6">
        <f t="shared" si="27"/>
        <v>0</v>
      </c>
      <c r="AV6">
        <f t="shared" si="28"/>
        <v>211</v>
      </c>
      <c r="AW6">
        <f t="shared" si="29"/>
        <v>597</v>
      </c>
      <c r="AX6">
        <f t="shared" si="30"/>
        <v>1141</v>
      </c>
      <c r="AY6">
        <f t="shared" si="31"/>
        <v>764</v>
      </c>
      <c r="AZ6">
        <f t="shared" si="32"/>
        <v>324</v>
      </c>
      <c r="BA6">
        <f t="shared" si="33"/>
        <v>82</v>
      </c>
      <c r="BB6">
        <f t="shared" si="34"/>
        <v>0</v>
      </c>
      <c r="BD6">
        <f t="shared" si="35"/>
        <v>3119</v>
      </c>
      <c r="BE6" s="9"/>
      <c r="BF6" s="9">
        <f t="shared" si="36"/>
        <v>3050</v>
      </c>
      <c r="BG6" s="14"/>
      <c r="BH6" s="10">
        <f t="shared" si="37"/>
        <v>1.022622950819672</v>
      </c>
      <c r="BK6" s="27"/>
    </row>
    <row r="7" spans="1:63" x14ac:dyDescent="0.3">
      <c r="A7" s="29" t="s">
        <v>33</v>
      </c>
      <c r="B7" s="18" t="s">
        <v>34</v>
      </c>
      <c r="C7" s="32" t="s">
        <v>30</v>
      </c>
      <c r="D7" s="19" t="s">
        <v>26</v>
      </c>
      <c r="E7" s="20">
        <v>465</v>
      </c>
      <c r="F7" s="20">
        <v>250</v>
      </c>
      <c r="G7" s="15"/>
      <c r="H7" s="30">
        <v>6.5000000000000002E-2</v>
      </c>
      <c r="I7" s="30">
        <v>0.19</v>
      </c>
      <c r="J7" s="30">
        <v>0.35</v>
      </c>
      <c r="K7" s="30">
        <v>0.26500000000000001</v>
      </c>
      <c r="L7" s="30">
        <v>0.1</v>
      </c>
      <c r="M7" s="30">
        <v>0.03</v>
      </c>
      <c r="N7" s="30">
        <v>0</v>
      </c>
      <c r="O7" s="15"/>
      <c r="P7" s="30">
        <v>0.08</v>
      </c>
      <c r="Q7" s="30">
        <v>0.17499999999999999</v>
      </c>
      <c r="R7" s="30">
        <v>0.32</v>
      </c>
      <c r="S7" s="30">
        <v>0.26500000000000001</v>
      </c>
      <c r="T7" s="30">
        <v>0.12</v>
      </c>
      <c r="U7" s="30">
        <v>0.04</v>
      </c>
      <c r="V7" s="30"/>
      <c r="W7">
        <f t="shared" si="0"/>
        <v>0</v>
      </c>
      <c r="X7">
        <f t="shared" si="38"/>
        <v>31</v>
      </c>
      <c r="Y7">
        <f t="shared" si="2"/>
        <v>89</v>
      </c>
      <c r="Z7">
        <f t="shared" si="3"/>
        <v>163</v>
      </c>
      <c r="AA7">
        <f t="shared" si="4"/>
        <v>124</v>
      </c>
      <c r="AB7">
        <f t="shared" si="5"/>
        <v>47</v>
      </c>
      <c r="AC7">
        <f t="shared" si="11"/>
        <v>14</v>
      </c>
      <c r="AD7">
        <f t="shared" si="6"/>
        <v>0</v>
      </c>
      <c r="AE7">
        <f t="shared" si="7"/>
        <v>0</v>
      </c>
      <c r="AF7">
        <f t="shared" si="12"/>
        <v>20</v>
      </c>
      <c r="AG7">
        <f t="shared" si="13"/>
        <v>44</v>
      </c>
      <c r="AH7">
        <f t="shared" si="14"/>
        <v>80</v>
      </c>
      <c r="AI7">
        <f t="shared" si="15"/>
        <v>67</v>
      </c>
      <c r="AJ7">
        <f t="shared" si="16"/>
        <v>30</v>
      </c>
      <c r="AK7">
        <f t="shared" si="17"/>
        <v>10</v>
      </c>
      <c r="AL7">
        <f t="shared" si="18"/>
        <v>0</v>
      </c>
      <c r="AM7">
        <f t="shared" si="19"/>
        <v>0</v>
      </c>
      <c r="AN7">
        <f t="shared" si="20"/>
        <v>51</v>
      </c>
      <c r="AO7">
        <f t="shared" si="21"/>
        <v>133</v>
      </c>
      <c r="AP7">
        <f t="shared" si="22"/>
        <v>243</v>
      </c>
      <c r="AQ7">
        <f t="shared" si="23"/>
        <v>191</v>
      </c>
      <c r="AR7">
        <f t="shared" si="24"/>
        <v>77</v>
      </c>
      <c r="AS7">
        <f t="shared" si="25"/>
        <v>24</v>
      </c>
      <c r="AT7">
        <f t="shared" si="26"/>
        <v>0</v>
      </c>
      <c r="AU7">
        <f t="shared" si="27"/>
        <v>0</v>
      </c>
      <c r="AV7">
        <f t="shared" si="28"/>
        <v>53</v>
      </c>
      <c r="AW7">
        <f t="shared" si="29"/>
        <v>136</v>
      </c>
      <c r="AX7">
        <f t="shared" si="30"/>
        <v>248</v>
      </c>
      <c r="AY7">
        <f t="shared" si="31"/>
        <v>195</v>
      </c>
      <c r="AZ7">
        <f t="shared" si="32"/>
        <v>79</v>
      </c>
      <c r="BA7">
        <f t="shared" si="33"/>
        <v>25</v>
      </c>
      <c r="BB7">
        <f t="shared" si="34"/>
        <v>0</v>
      </c>
      <c r="BD7">
        <f t="shared" si="35"/>
        <v>736</v>
      </c>
      <c r="BE7" s="9"/>
      <c r="BF7" s="9">
        <f t="shared" si="36"/>
        <v>715</v>
      </c>
      <c r="BG7" s="14"/>
      <c r="BH7" s="10">
        <f t="shared" si="37"/>
        <v>1.0293706293706293</v>
      </c>
      <c r="BK7" s="27"/>
    </row>
    <row r="8" spans="1:63" x14ac:dyDescent="0.3">
      <c r="A8" s="29" t="s">
        <v>33</v>
      </c>
      <c r="B8" s="18" t="s">
        <v>34</v>
      </c>
      <c r="C8" s="32" t="s">
        <v>31</v>
      </c>
      <c r="D8" s="19" t="s">
        <v>27</v>
      </c>
      <c r="E8" s="20">
        <v>370</v>
      </c>
      <c r="F8" s="20">
        <v>200</v>
      </c>
      <c r="G8" s="15"/>
      <c r="H8" s="30">
        <v>6.5000000000000002E-2</v>
      </c>
      <c r="I8" s="30">
        <v>0.19</v>
      </c>
      <c r="J8" s="30">
        <v>0.35</v>
      </c>
      <c r="K8" s="30">
        <v>0.26500000000000001</v>
      </c>
      <c r="L8" s="30">
        <v>0.1</v>
      </c>
      <c r="M8" s="30">
        <v>0.03</v>
      </c>
      <c r="N8" s="30">
        <v>0</v>
      </c>
      <c r="O8" s="15"/>
      <c r="P8" s="30">
        <v>0.08</v>
      </c>
      <c r="Q8" s="30">
        <v>0.17499999999999999</v>
      </c>
      <c r="R8" s="30">
        <v>0.32</v>
      </c>
      <c r="S8" s="30">
        <v>0.26500000000000001</v>
      </c>
      <c r="T8" s="30">
        <v>0.12</v>
      </c>
      <c r="U8" s="30">
        <v>0.04</v>
      </c>
      <c r="V8" s="30"/>
      <c r="W8">
        <f t="shared" si="0"/>
        <v>0</v>
      </c>
      <c r="X8">
        <f t="shared" si="38"/>
        <v>25</v>
      </c>
      <c r="Y8">
        <f t="shared" si="2"/>
        <v>71</v>
      </c>
      <c r="Z8">
        <f t="shared" si="3"/>
        <v>130</v>
      </c>
      <c r="AA8">
        <f t="shared" si="4"/>
        <v>99</v>
      </c>
      <c r="AB8">
        <f t="shared" si="5"/>
        <v>37</v>
      </c>
      <c r="AC8">
        <f t="shared" si="11"/>
        <v>12</v>
      </c>
      <c r="AD8">
        <f t="shared" si="6"/>
        <v>0</v>
      </c>
      <c r="AE8">
        <f t="shared" si="7"/>
        <v>0</v>
      </c>
      <c r="AF8">
        <f t="shared" si="12"/>
        <v>16</v>
      </c>
      <c r="AG8">
        <f t="shared" si="13"/>
        <v>35</v>
      </c>
      <c r="AH8">
        <f t="shared" si="14"/>
        <v>64</v>
      </c>
      <c r="AI8">
        <f t="shared" si="15"/>
        <v>53</v>
      </c>
      <c r="AJ8">
        <f t="shared" si="16"/>
        <v>24</v>
      </c>
      <c r="AK8">
        <f t="shared" si="17"/>
        <v>8</v>
      </c>
      <c r="AL8">
        <f t="shared" si="18"/>
        <v>0</v>
      </c>
      <c r="AM8">
        <f t="shared" si="19"/>
        <v>0</v>
      </c>
      <c r="AN8">
        <f t="shared" si="20"/>
        <v>41</v>
      </c>
      <c r="AO8">
        <f t="shared" si="21"/>
        <v>106</v>
      </c>
      <c r="AP8">
        <f t="shared" si="22"/>
        <v>194</v>
      </c>
      <c r="AQ8">
        <f t="shared" si="23"/>
        <v>152</v>
      </c>
      <c r="AR8">
        <f t="shared" si="24"/>
        <v>61</v>
      </c>
      <c r="AS8">
        <f t="shared" si="25"/>
        <v>20</v>
      </c>
      <c r="AT8">
        <f t="shared" si="26"/>
        <v>0</v>
      </c>
      <c r="AU8">
        <f t="shared" si="27"/>
        <v>0</v>
      </c>
      <c r="AV8">
        <f t="shared" si="28"/>
        <v>42</v>
      </c>
      <c r="AW8">
        <f t="shared" si="29"/>
        <v>109</v>
      </c>
      <c r="AX8">
        <f t="shared" si="30"/>
        <v>198</v>
      </c>
      <c r="AY8">
        <f t="shared" si="31"/>
        <v>156</v>
      </c>
      <c r="AZ8">
        <f t="shared" si="32"/>
        <v>63</v>
      </c>
      <c r="BA8">
        <f t="shared" si="33"/>
        <v>21</v>
      </c>
      <c r="BB8">
        <f t="shared" si="34"/>
        <v>0</v>
      </c>
      <c r="BD8">
        <f t="shared" si="35"/>
        <v>589</v>
      </c>
      <c r="BE8" s="9"/>
      <c r="BF8" s="9">
        <f t="shared" si="36"/>
        <v>570</v>
      </c>
      <c r="BG8" s="14"/>
      <c r="BH8" s="10">
        <f t="shared" si="37"/>
        <v>1.0333333333333334</v>
      </c>
      <c r="BK8" s="27"/>
    </row>
    <row r="9" spans="1:63" x14ac:dyDescent="0.3">
      <c r="A9" s="29" t="s">
        <v>33</v>
      </c>
      <c r="B9" s="18" t="s">
        <v>34</v>
      </c>
      <c r="C9" s="32" t="s">
        <v>32</v>
      </c>
      <c r="D9" s="19" t="s">
        <v>28</v>
      </c>
      <c r="E9" s="20">
        <v>405</v>
      </c>
      <c r="F9" s="20">
        <v>215</v>
      </c>
      <c r="G9" s="15"/>
      <c r="H9" s="30">
        <v>6.5000000000000002E-2</v>
      </c>
      <c r="I9" s="30">
        <v>0.19</v>
      </c>
      <c r="J9" s="30">
        <v>0.35</v>
      </c>
      <c r="K9" s="30">
        <v>0.26500000000000001</v>
      </c>
      <c r="L9" s="30">
        <v>0.1</v>
      </c>
      <c r="M9" s="30">
        <v>0.03</v>
      </c>
      <c r="N9" s="30">
        <v>0</v>
      </c>
      <c r="O9" s="15"/>
      <c r="P9" s="30">
        <v>0.08</v>
      </c>
      <c r="Q9" s="30">
        <v>0.17499999999999999</v>
      </c>
      <c r="R9" s="30">
        <v>0.32</v>
      </c>
      <c r="S9" s="30">
        <v>0.26500000000000001</v>
      </c>
      <c r="T9" s="30">
        <v>0.12</v>
      </c>
      <c r="U9" s="30">
        <v>0.04</v>
      </c>
      <c r="V9" s="30"/>
      <c r="W9">
        <f t="shared" si="0"/>
        <v>0</v>
      </c>
      <c r="X9">
        <f t="shared" si="38"/>
        <v>27</v>
      </c>
      <c r="Y9">
        <f t="shared" si="2"/>
        <v>77</v>
      </c>
      <c r="Z9">
        <f t="shared" si="3"/>
        <v>142</v>
      </c>
      <c r="AA9">
        <f t="shared" si="4"/>
        <v>108</v>
      </c>
      <c r="AB9">
        <f t="shared" si="5"/>
        <v>41</v>
      </c>
      <c r="AC9">
        <f t="shared" si="11"/>
        <v>13</v>
      </c>
      <c r="AD9">
        <f t="shared" si="6"/>
        <v>0</v>
      </c>
      <c r="AE9">
        <f t="shared" si="7"/>
        <v>0</v>
      </c>
      <c r="AF9">
        <f t="shared" si="12"/>
        <v>18</v>
      </c>
      <c r="AG9">
        <f t="shared" si="13"/>
        <v>38</v>
      </c>
      <c r="AH9">
        <f t="shared" si="14"/>
        <v>69</v>
      </c>
      <c r="AI9">
        <f t="shared" si="15"/>
        <v>57</v>
      </c>
      <c r="AJ9">
        <f t="shared" si="16"/>
        <v>26</v>
      </c>
      <c r="AK9">
        <f t="shared" si="17"/>
        <v>9</v>
      </c>
      <c r="AL9">
        <f t="shared" si="18"/>
        <v>0</v>
      </c>
      <c r="AM9">
        <f t="shared" si="19"/>
        <v>0</v>
      </c>
      <c r="AN9">
        <f t="shared" si="20"/>
        <v>45</v>
      </c>
      <c r="AO9">
        <f t="shared" si="21"/>
        <v>115</v>
      </c>
      <c r="AP9">
        <f t="shared" si="22"/>
        <v>211</v>
      </c>
      <c r="AQ9">
        <f t="shared" si="23"/>
        <v>165</v>
      </c>
      <c r="AR9">
        <f t="shared" si="24"/>
        <v>67</v>
      </c>
      <c r="AS9">
        <f t="shared" si="25"/>
        <v>22</v>
      </c>
      <c r="AT9">
        <f t="shared" si="26"/>
        <v>0</v>
      </c>
      <c r="AU9">
        <f t="shared" si="27"/>
        <v>0</v>
      </c>
      <c r="AV9">
        <f t="shared" si="28"/>
        <v>46</v>
      </c>
      <c r="AW9">
        <f t="shared" si="29"/>
        <v>118</v>
      </c>
      <c r="AX9">
        <f t="shared" si="30"/>
        <v>216</v>
      </c>
      <c r="AY9">
        <f t="shared" si="31"/>
        <v>169</v>
      </c>
      <c r="AZ9">
        <f t="shared" si="32"/>
        <v>69</v>
      </c>
      <c r="BA9">
        <f t="shared" si="33"/>
        <v>23</v>
      </c>
      <c r="BB9">
        <f t="shared" si="34"/>
        <v>0</v>
      </c>
      <c r="BD9">
        <f t="shared" si="35"/>
        <v>641</v>
      </c>
      <c r="BE9" s="9"/>
      <c r="BF9" s="9">
        <f t="shared" si="36"/>
        <v>620</v>
      </c>
      <c r="BG9" s="14"/>
      <c r="BH9" s="10">
        <f t="shared" si="37"/>
        <v>1.0338709677419355</v>
      </c>
      <c r="BK9" s="27"/>
    </row>
    <row r="10" spans="1:63" x14ac:dyDescent="0.3">
      <c r="A10" s="28" t="s">
        <v>35</v>
      </c>
      <c r="B10" s="18" t="s">
        <v>36</v>
      </c>
      <c r="C10" s="32" t="s">
        <v>14</v>
      </c>
      <c r="D10" s="24" t="s">
        <v>21</v>
      </c>
      <c r="E10" s="20">
        <v>2900</v>
      </c>
      <c r="F10" s="20">
        <v>1700</v>
      </c>
      <c r="G10" s="15"/>
      <c r="H10" s="30">
        <v>6.9767538303653842E-2</v>
      </c>
      <c r="I10" s="30">
        <v>0.20652127679844376</v>
      </c>
      <c r="J10" s="30">
        <v>0.3557073455313266</v>
      </c>
      <c r="K10" s="30">
        <v>0.25595074091618419</v>
      </c>
      <c r="L10" s="30">
        <v>9.1219957367721538E-2</v>
      </c>
      <c r="M10" s="30">
        <v>1.4749585852939097E-2</v>
      </c>
      <c r="N10" s="30">
        <v>6.0835552297308776E-3</v>
      </c>
      <c r="O10" s="15"/>
      <c r="P10" s="30">
        <v>6.1347436780500739E-2</v>
      </c>
      <c r="Q10" s="30">
        <v>0.20981651456863687</v>
      </c>
      <c r="R10" s="30">
        <v>0.35473896527135007</v>
      </c>
      <c r="S10" s="30">
        <v>0.25704995093279465</v>
      </c>
      <c r="T10" s="30">
        <v>8.899134692647491E-2</v>
      </c>
      <c r="U10" s="30">
        <v>2.1327897113321968E-2</v>
      </c>
      <c r="V10" s="30">
        <v>6.7278884069208724E-3</v>
      </c>
      <c r="W10">
        <f t="shared" si="0"/>
        <v>0</v>
      </c>
      <c r="X10">
        <f t="shared" si="38"/>
        <v>203</v>
      </c>
      <c r="Y10">
        <f t="shared" si="2"/>
        <v>599</v>
      </c>
      <c r="Z10">
        <f t="shared" si="3"/>
        <v>1032</v>
      </c>
      <c r="AA10">
        <f t="shared" si="4"/>
        <v>743</v>
      </c>
      <c r="AB10">
        <f t="shared" si="5"/>
        <v>265</v>
      </c>
      <c r="AC10">
        <f t="shared" si="11"/>
        <v>43</v>
      </c>
      <c r="AD10">
        <f t="shared" si="6"/>
        <v>18</v>
      </c>
      <c r="AE10">
        <f t="shared" si="7"/>
        <v>0</v>
      </c>
      <c r="AF10">
        <f t="shared" si="12"/>
        <v>105</v>
      </c>
      <c r="AG10">
        <f t="shared" si="13"/>
        <v>357</v>
      </c>
      <c r="AH10">
        <f t="shared" si="14"/>
        <v>604</v>
      </c>
      <c r="AI10">
        <f t="shared" si="15"/>
        <v>437</v>
      </c>
      <c r="AJ10">
        <f t="shared" si="16"/>
        <v>152</v>
      </c>
      <c r="AK10">
        <f t="shared" si="17"/>
        <v>37</v>
      </c>
      <c r="AL10">
        <f t="shared" si="18"/>
        <v>12</v>
      </c>
      <c r="AM10">
        <f t="shared" si="19"/>
        <v>0</v>
      </c>
      <c r="AN10">
        <f t="shared" si="20"/>
        <v>308</v>
      </c>
      <c r="AO10">
        <f t="shared" si="21"/>
        <v>956</v>
      </c>
      <c r="AP10">
        <f t="shared" si="22"/>
        <v>1636</v>
      </c>
      <c r="AQ10">
        <f t="shared" si="23"/>
        <v>1180</v>
      </c>
      <c r="AR10">
        <f t="shared" si="24"/>
        <v>417</v>
      </c>
      <c r="AS10">
        <f t="shared" si="25"/>
        <v>80</v>
      </c>
      <c r="AT10">
        <f t="shared" si="26"/>
        <v>30</v>
      </c>
      <c r="AU10">
        <f t="shared" si="27"/>
        <v>0</v>
      </c>
      <c r="AV10">
        <f t="shared" si="28"/>
        <v>315</v>
      </c>
      <c r="AW10">
        <f t="shared" si="29"/>
        <v>976</v>
      </c>
      <c r="AX10">
        <f t="shared" si="30"/>
        <v>1669</v>
      </c>
      <c r="AY10">
        <f t="shared" si="31"/>
        <v>1204</v>
      </c>
      <c r="AZ10">
        <f t="shared" si="32"/>
        <v>426</v>
      </c>
      <c r="BA10">
        <f t="shared" si="33"/>
        <v>82</v>
      </c>
      <c r="BB10">
        <f t="shared" si="34"/>
        <v>31</v>
      </c>
      <c r="BD10">
        <f t="shared" si="35"/>
        <v>4703</v>
      </c>
      <c r="BE10" s="9"/>
      <c r="BF10" s="9">
        <f t="shared" si="36"/>
        <v>4600</v>
      </c>
      <c r="BG10" s="14"/>
      <c r="BH10" s="10">
        <f t="shared" si="37"/>
        <v>1.0223913043478261</v>
      </c>
      <c r="BK10" s="27"/>
    </row>
    <row r="11" spans="1:63" x14ac:dyDescent="0.3">
      <c r="A11" s="29" t="s">
        <v>35</v>
      </c>
      <c r="B11" s="17" t="s">
        <v>36</v>
      </c>
      <c r="C11" s="32" t="s">
        <v>17</v>
      </c>
      <c r="D11" s="25" t="s">
        <v>23</v>
      </c>
      <c r="E11" s="20">
        <v>700</v>
      </c>
      <c r="F11" s="20">
        <v>475</v>
      </c>
      <c r="G11" s="15"/>
      <c r="H11" s="30">
        <v>1.5492025137648377E-2</v>
      </c>
      <c r="I11" s="30">
        <v>0.22196189521461604</v>
      </c>
      <c r="J11" s="30">
        <v>0.43410469200187646</v>
      </c>
      <c r="K11" s="30">
        <v>0.27726239272155412</v>
      </c>
      <c r="L11" s="30">
        <v>5.1178994924305034E-2</v>
      </c>
      <c r="M11" s="30">
        <v>0</v>
      </c>
      <c r="N11" s="30">
        <v>0</v>
      </c>
      <c r="O11" s="15"/>
      <c r="P11" s="30">
        <v>2.137271965433998E-2</v>
      </c>
      <c r="Q11" s="30">
        <v>0.22290291583125704</v>
      </c>
      <c r="R11" s="30">
        <v>0.4250480484029997</v>
      </c>
      <c r="S11" s="30">
        <v>0.27459148216858198</v>
      </c>
      <c r="T11" s="30">
        <v>5.6084833942821322E-2</v>
      </c>
      <c r="U11" s="30">
        <v>0</v>
      </c>
      <c r="V11" s="30">
        <v>0</v>
      </c>
      <c r="W11">
        <f t="shared" si="0"/>
        <v>0</v>
      </c>
      <c r="X11">
        <f t="shared" si="38"/>
        <v>11</v>
      </c>
      <c r="Y11">
        <f t="shared" si="2"/>
        <v>156</v>
      </c>
      <c r="Z11">
        <f t="shared" si="3"/>
        <v>304</v>
      </c>
      <c r="AA11">
        <f t="shared" si="4"/>
        <v>195</v>
      </c>
      <c r="AB11">
        <f t="shared" si="5"/>
        <v>36</v>
      </c>
      <c r="AC11">
        <f t="shared" si="11"/>
        <v>0</v>
      </c>
      <c r="AD11">
        <f t="shared" si="6"/>
        <v>0</v>
      </c>
      <c r="AE11">
        <f>ROUNDUP($F11*O11,0)</f>
        <v>0</v>
      </c>
      <c r="AF11">
        <f t="shared" si="12"/>
        <v>11</v>
      </c>
      <c r="AG11">
        <f t="shared" si="13"/>
        <v>106</v>
      </c>
      <c r="AH11">
        <f t="shared" si="14"/>
        <v>202</v>
      </c>
      <c r="AI11">
        <f t="shared" si="15"/>
        <v>131</v>
      </c>
      <c r="AJ11">
        <f t="shared" si="16"/>
        <v>27</v>
      </c>
      <c r="AK11">
        <f t="shared" si="17"/>
        <v>0</v>
      </c>
      <c r="AL11">
        <f t="shared" si="18"/>
        <v>0</v>
      </c>
      <c r="AM11">
        <f t="shared" si="19"/>
        <v>0</v>
      </c>
      <c r="AN11">
        <f t="shared" si="20"/>
        <v>22</v>
      </c>
      <c r="AO11">
        <f t="shared" si="21"/>
        <v>262</v>
      </c>
      <c r="AP11">
        <f t="shared" si="22"/>
        <v>506</v>
      </c>
      <c r="AQ11">
        <f t="shared" si="23"/>
        <v>326</v>
      </c>
      <c r="AR11">
        <f t="shared" si="24"/>
        <v>63</v>
      </c>
      <c r="AS11">
        <f t="shared" si="25"/>
        <v>0</v>
      </c>
      <c r="AT11">
        <f t="shared" si="26"/>
        <v>0</v>
      </c>
      <c r="AU11">
        <f t="shared" si="27"/>
        <v>0</v>
      </c>
      <c r="AV11">
        <f t="shared" si="28"/>
        <v>23</v>
      </c>
      <c r="AW11">
        <f t="shared" si="29"/>
        <v>268</v>
      </c>
      <c r="AX11">
        <f t="shared" si="30"/>
        <v>517</v>
      </c>
      <c r="AY11">
        <f t="shared" si="31"/>
        <v>333</v>
      </c>
      <c r="AZ11">
        <f t="shared" si="32"/>
        <v>65</v>
      </c>
      <c r="BA11">
        <f t="shared" si="33"/>
        <v>0</v>
      </c>
      <c r="BB11">
        <f t="shared" si="34"/>
        <v>0</v>
      </c>
      <c r="BD11">
        <f t="shared" si="35"/>
        <v>1206</v>
      </c>
      <c r="BE11" s="9"/>
      <c r="BF11" s="9">
        <f t="shared" si="36"/>
        <v>1175</v>
      </c>
      <c r="BG11" s="14"/>
      <c r="BH11" s="10">
        <f t="shared" si="37"/>
        <v>1.0263829787234042</v>
      </c>
      <c r="BK11" s="27"/>
    </row>
    <row r="12" spans="1:63" x14ac:dyDescent="0.3">
      <c r="A12" s="29" t="s">
        <v>35</v>
      </c>
      <c r="B12" s="18" t="s">
        <v>36</v>
      </c>
      <c r="C12" s="32" t="s">
        <v>16</v>
      </c>
      <c r="D12" s="25" t="s">
        <v>22</v>
      </c>
      <c r="E12" s="20">
        <v>2500</v>
      </c>
      <c r="F12" s="20">
        <v>1500</v>
      </c>
      <c r="G12" s="15"/>
      <c r="H12" s="30">
        <v>6.5646031731382587E-2</v>
      </c>
      <c r="I12" s="30">
        <v>0.21229807509528695</v>
      </c>
      <c r="J12" s="30">
        <v>0.36362200142803019</v>
      </c>
      <c r="K12" s="30">
        <v>0.24644909150329042</v>
      </c>
      <c r="L12" s="30">
        <v>9.2747017075828039E-2</v>
      </c>
      <c r="M12" s="30">
        <v>1.7535209749361198E-2</v>
      </c>
      <c r="N12" s="30">
        <v>1.7025734168206886E-3</v>
      </c>
      <c r="O12" s="15"/>
      <c r="P12" s="30">
        <v>6.7029363719308455E-2</v>
      </c>
      <c r="Q12" s="30">
        <v>0.21152434411500551</v>
      </c>
      <c r="R12" s="30">
        <v>0.36696063985659216</v>
      </c>
      <c r="S12" s="30">
        <v>0.25705949541665896</v>
      </c>
      <c r="T12" s="30">
        <v>8.7664572089041645E-2</v>
      </c>
      <c r="U12" s="30">
        <v>3.1066968923605378E-3</v>
      </c>
      <c r="V12" s="30">
        <v>6.6548879110328914E-3</v>
      </c>
      <c r="W12">
        <f t="shared" si="0"/>
        <v>0</v>
      </c>
      <c r="X12">
        <f t="shared" si="38"/>
        <v>165</v>
      </c>
      <c r="Y12">
        <f t="shared" si="2"/>
        <v>531</v>
      </c>
      <c r="Z12">
        <f t="shared" si="3"/>
        <v>910</v>
      </c>
      <c r="AA12">
        <f t="shared" si="4"/>
        <v>617</v>
      </c>
      <c r="AB12">
        <f t="shared" si="5"/>
        <v>232</v>
      </c>
      <c r="AC12">
        <f t="shared" si="11"/>
        <v>44</v>
      </c>
      <c r="AD12">
        <f t="shared" si="6"/>
        <v>5</v>
      </c>
      <c r="AE12">
        <f t="shared" si="7"/>
        <v>0</v>
      </c>
      <c r="AF12">
        <f t="shared" si="12"/>
        <v>101</v>
      </c>
      <c r="AG12">
        <f t="shared" si="13"/>
        <v>318</v>
      </c>
      <c r="AH12">
        <f t="shared" si="14"/>
        <v>551</v>
      </c>
      <c r="AI12">
        <f t="shared" si="15"/>
        <v>386</v>
      </c>
      <c r="AJ12">
        <f t="shared" si="16"/>
        <v>132</v>
      </c>
      <c r="AK12">
        <f t="shared" si="17"/>
        <v>5</v>
      </c>
      <c r="AL12">
        <f t="shared" si="18"/>
        <v>10</v>
      </c>
      <c r="AM12">
        <f t="shared" si="19"/>
        <v>0</v>
      </c>
      <c r="AN12">
        <f t="shared" si="20"/>
        <v>266</v>
      </c>
      <c r="AO12">
        <f t="shared" si="21"/>
        <v>849</v>
      </c>
      <c r="AP12">
        <f t="shared" si="22"/>
        <v>1461</v>
      </c>
      <c r="AQ12">
        <f t="shared" si="23"/>
        <v>1003</v>
      </c>
      <c r="AR12">
        <f t="shared" si="24"/>
        <v>364</v>
      </c>
      <c r="AS12">
        <f t="shared" si="25"/>
        <v>49</v>
      </c>
      <c r="AT12">
        <f t="shared" si="26"/>
        <v>15</v>
      </c>
      <c r="AU12">
        <f t="shared" si="27"/>
        <v>0</v>
      </c>
      <c r="AV12">
        <f t="shared" si="28"/>
        <v>272</v>
      </c>
      <c r="AW12">
        <f t="shared" si="29"/>
        <v>866</v>
      </c>
      <c r="AX12">
        <f t="shared" si="30"/>
        <v>1491</v>
      </c>
      <c r="AY12">
        <f t="shared" si="31"/>
        <v>1024</v>
      </c>
      <c r="AZ12">
        <f t="shared" si="32"/>
        <v>372</v>
      </c>
      <c r="BA12">
        <f t="shared" si="33"/>
        <v>50</v>
      </c>
      <c r="BB12">
        <f t="shared" si="34"/>
        <v>16</v>
      </c>
      <c r="BD12">
        <f t="shared" si="35"/>
        <v>4091</v>
      </c>
      <c r="BE12" s="9"/>
      <c r="BF12" s="9">
        <f t="shared" si="36"/>
        <v>4000</v>
      </c>
      <c r="BG12" s="14"/>
      <c r="BH12" s="10">
        <f t="shared" si="37"/>
        <v>1.02275</v>
      </c>
      <c r="BK12" s="27"/>
    </row>
    <row r="13" spans="1:63" x14ac:dyDescent="0.3">
      <c r="A13" s="29" t="s">
        <v>35</v>
      </c>
      <c r="B13" s="18" t="s">
        <v>36</v>
      </c>
      <c r="C13" s="32" t="s">
        <v>15</v>
      </c>
      <c r="D13" s="25" t="s">
        <v>24</v>
      </c>
      <c r="E13" s="20">
        <v>2600</v>
      </c>
      <c r="F13" s="20">
        <v>1675</v>
      </c>
      <c r="G13" s="15"/>
      <c r="H13" s="30">
        <v>6.054905232527448E-2</v>
      </c>
      <c r="I13" s="30">
        <v>0.21464491106850533</v>
      </c>
      <c r="J13" s="30">
        <v>0.35662897153806677</v>
      </c>
      <c r="K13" s="30">
        <v>0.25338180486534057</v>
      </c>
      <c r="L13" s="30">
        <v>9.5403889662514937E-2</v>
      </c>
      <c r="M13" s="30">
        <v>1.9391370540297968E-2</v>
      </c>
      <c r="N13" s="30">
        <v>0</v>
      </c>
      <c r="O13" s="15"/>
      <c r="P13" s="30">
        <v>6.6659630470803491E-2</v>
      </c>
      <c r="Q13" s="30">
        <v>0.20632450117372703</v>
      </c>
      <c r="R13" s="30">
        <v>0.35591664743861873</v>
      </c>
      <c r="S13" s="30">
        <v>0.2612628192318534</v>
      </c>
      <c r="T13" s="30">
        <v>9.2678843975276176E-2</v>
      </c>
      <c r="U13" s="30">
        <v>1.7157557709721109E-2</v>
      </c>
      <c r="V13" s="30">
        <v>0</v>
      </c>
      <c r="W13">
        <f t="shared" si="0"/>
        <v>0</v>
      </c>
      <c r="X13">
        <f t="shared" si="38"/>
        <v>158</v>
      </c>
      <c r="Y13">
        <f t="shared" si="2"/>
        <v>559</v>
      </c>
      <c r="Z13">
        <f t="shared" si="3"/>
        <v>928</v>
      </c>
      <c r="AA13">
        <f t="shared" si="4"/>
        <v>659</v>
      </c>
      <c r="AB13">
        <f t="shared" si="5"/>
        <v>249</v>
      </c>
      <c r="AC13">
        <f t="shared" si="11"/>
        <v>51</v>
      </c>
      <c r="AD13">
        <f t="shared" si="6"/>
        <v>0</v>
      </c>
      <c r="AE13">
        <f t="shared" si="7"/>
        <v>0</v>
      </c>
      <c r="AF13">
        <f t="shared" si="12"/>
        <v>112</v>
      </c>
      <c r="AG13">
        <f t="shared" si="13"/>
        <v>346</v>
      </c>
      <c r="AH13">
        <f t="shared" si="14"/>
        <v>597</v>
      </c>
      <c r="AI13">
        <f t="shared" si="15"/>
        <v>438</v>
      </c>
      <c r="AJ13">
        <f t="shared" si="16"/>
        <v>156</v>
      </c>
      <c r="AK13">
        <f t="shared" si="17"/>
        <v>29</v>
      </c>
      <c r="AL13">
        <f t="shared" si="18"/>
        <v>0</v>
      </c>
      <c r="AM13">
        <f t="shared" si="19"/>
        <v>0</v>
      </c>
      <c r="AN13">
        <f t="shared" si="20"/>
        <v>270</v>
      </c>
      <c r="AO13">
        <f t="shared" si="21"/>
        <v>905</v>
      </c>
      <c r="AP13">
        <f t="shared" si="22"/>
        <v>1525</v>
      </c>
      <c r="AQ13">
        <f t="shared" si="23"/>
        <v>1097</v>
      </c>
      <c r="AR13">
        <f t="shared" si="24"/>
        <v>405</v>
      </c>
      <c r="AS13">
        <f t="shared" si="25"/>
        <v>80</v>
      </c>
      <c r="AT13">
        <f t="shared" si="26"/>
        <v>0</v>
      </c>
      <c r="AU13">
        <f t="shared" si="27"/>
        <v>0</v>
      </c>
      <c r="AV13">
        <f t="shared" si="28"/>
        <v>276</v>
      </c>
      <c r="AW13">
        <f t="shared" si="29"/>
        <v>924</v>
      </c>
      <c r="AX13">
        <f t="shared" si="30"/>
        <v>1556</v>
      </c>
      <c r="AY13">
        <f t="shared" si="31"/>
        <v>1119</v>
      </c>
      <c r="AZ13">
        <f t="shared" si="32"/>
        <v>414</v>
      </c>
      <c r="BA13">
        <f t="shared" si="33"/>
        <v>82</v>
      </c>
      <c r="BB13">
        <f t="shared" si="34"/>
        <v>0</v>
      </c>
      <c r="BD13">
        <f t="shared" si="35"/>
        <v>4371</v>
      </c>
      <c r="BE13" s="9"/>
      <c r="BF13" s="9">
        <f t="shared" si="36"/>
        <v>4275</v>
      </c>
      <c r="BG13" s="14"/>
      <c r="BH13" s="10">
        <f t="shared" si="37"/>
        <v>1.0224561403508772</v>
      </c>
      <c r="BK13" s="27"/>
    </row>
    <row r="14" spans="1:63" x14ac:dyDescent="0.3">
      <c r="A14" s="29" t="s">
        <v>35</v>
      </c>
      <c r="B14" s="18" t="s">
        <v>36</v>
      </c>
      <c r="C14" s="32" t="s">
        <v>30</v>
      </c>
      <c r="D14" s="19" t="s">
        <v>26</v>
      </c>
      <c r="E14" s="20">
        <v>700</v>
      </c>
      <c r="F14" s="20">
        <v>475</v>
      </c>
      <c r="G14" s="15"/>
      <c r="H14" s="30">
        <v>0.06</v>
      </c>
      <c r="I14" s="30">
        <v>0.21</v>
      </c>
      <c r="J14" s="30">
        <v>0.36</v>
      </c>
      <c r="K14" s="30">
        <v>0.25</v>
      </c>
      <c r="L14" s="30">
        <v>0.09</v>
      </c>
      <c r="M14" s="30">
        <v>0.03</v>
      </c>
      <c r="N14" s="30">
        <v>0</v>
      </c>
      <c r="O14" s="15"/>
      <c r="P14" s="30">
        <v>0.06</v>
      </c>
      <c r="Q14" s="30">
        <v>0.21</v>
      </c>
      <c r="R14" s="30">
        <v>0.36</v>
      </c>
      <c r="S14" s="30">
        <v>0.25</v>
      </c>
      <c r="T14" s="30">
        <v>0.09</v>
      </c>
      <c r="U14" s="30">
        <v>0.03</v>
      </c>
      <c r="V14" s="30">
        <v>0</v>
      </c>
      <c r="W14">
        <f t="shared" si="0"/>
        <v>0</v>
      </c>
      <c r="X14">
        <f t="shared" si="38"/>
        <v>42</v>
      </c>
      <c r="Y14">
        <f t="shared" si="2"/>
        <v>147</v>
      </c>
      <c r="Z14">
        <f t="shared" si="3"/>
        <v>252</v>
      </c>
      <c r="AA14">
        <f t="shared" si="4"/>
        <v>175</v>
      </c>
      <c r="AB14">
        <f t="shared" si="5"/>
        <v>63</v>
      </c>
      <c r="AC14">
        <f t="shared" si="11"/>
        <v>21</v>
      </c>
      <c r="AD14">
        <f t="shared" si="6"/>
        <v>0</v>
      </c>
      <c r="AE14">
        <f t="shared" si="7"/>
        <v>0</v>
      </c>
      <c r="AF14">
        <f t="shared" si="12"/>
        <v>29</v>
      </c>
      <c r="AG14">
        <f t="shared" si="13"/>
        <v>100</v>
      </c>
      <c r="AH14">
        <f t="shared" si="14"/>
        <v>171</v>
      </c>
      <c r="AI14">
        <f t="shared" si="15"/>
        <v>119</v>
      </c>
      <c r="AJ14">
        <f t="shared" si="16"/>
        <v>43</v>
      </c>
      <c r="AK14">
        <f t="shared" si="17"/>
        <v>15</v>
      </c>
      <c r="AL14">
        <f t="shared" si="18"/>
        <v>0</v>
      </c>
      <c r="AM14">
        <f t="shared" si="19"/>
        <v>0</v>
      </c>
      <c r="AN14">
        <f t="shared" si="20"/>
        <v>71</v>
      </c>
      <c r="AO14">
        <f t="shared" si="21"/>
        <v>247</v>
      </c>
      <c r="AP14">
        <f t="shared" si="22"/>
        <v>423</v>
      </c>
      <c r="AQ14">
        <f t="shared" si="23"/>
        <v>294</v>
      </c>
      <c r="AR14">
        <f t="shared" si="24"/>
        <v>106</v>
      </c>
      <c r="AS14">
        <f t="shared" si="25"/>
        <v>36</v>
      </c>
      <c r="AT14">
        <f t="shared" si="26"/>
        <v>0</v>
      </c>
      <c r="AU14">
        <f t="shared" si="27"/>
        <v>0</v>
      </c>
      <c r="AV14">
        <f t="shared" si="28"/>
        <v>73</v>
      </c>
      <c r="AW14">
        <f t="shared" si="29"/>
        <v>252</v>
      </c>
      <c r="AX14">
        <f t="shared" si="30"/>
        <v>432</v>
      </c>
      <c r="AY14">
        <f t="shared" si="31"/>
        <v>300</v>
      </c>
      <c r="AZ14">
        <f t="shared" si="32"/>
        <v>109</v>
      </c>
      <c r="BA14">
        <f t="shared" si="33"/>
        <v>37</v>
      </c>
      <c r="BB14">
        <f t="shared" si="34"/>
        <v>0</v>
      </c>
      <c r="BD14">
        <f t="shared" si="35"/>
        <v>1203</v>
      </c>
      <c r="BE14" s="9"/>
      <c r="BF14" s="9">
        <f t="shared" si="36"/>
        <v>1175</v>
      </c>
      <c r="BG14" s="14"/>
      <c r="BH14" s="10">
        <f t="shared" si="37"/>
        <v>1.0238297872340425</v>
      </c>
      <c r="BK14" s="27"/>
    </row>
    <row r="15" spans="1:63" x14ac:dyDescent="0.3">
      <c r="A15" s="29" t="s">
        <v>35</v>
      </c>
      <c r="B15" s="18" t="s">
        <v>36</v>
      </c>
      <c r="C15" s="32" t="s">
        <v>31</v>
      </c>
      <c r="D15" s="19" t="s">
        <v>27</v>
      </c>
      <c r="E15" s="20">
        <v>400</v>
      </c>
      <c r="F15" s="20">
        <v>270</v>
      </c>
      <c r="G15" s="15"/>
      <c r="H15" s="30">
        <v>0.06</v>
      </c>
      <c r="I15" s="30">
        <v>0.21</v>
      </c>
      <c r="J15" s="30">
        <v>0.36</v>
      </c>
      <c r="K15" s="30">
        <v>0.25</v>
      </c>
      <c r="L15" s="30">
        <v>0.09</v>
      </c>
      <c r="M15" s="30">
        <v>0.03</v>
      </c>
      <c r="N15" s="30">
        <v>0</v>
      </c>
      <c r="O15" s="15"/>
      <c r="P15" s="30">
        <v>0.06</v>
      </c>
      <c r="Q15" s="30">
        <v>0.21</v>
      </c>
      <c r="R15" s="30">
        <v>0.36</v>
      </c>
      <c r="S15" s="30">
        <v>0.25</v>
      </c>
      <c r="T15" s="30">
        <v>0.09</v>
      </c>
      <c r="U15" s="30">
        <v>0.03</v>
      </c>
      <c r="V15" s="30">
        <v>0</v>
      </c>
      <c r="W15">
        <f t="shared" si="0"/>
        <v>0</v>
      </c>
      <c r="X15">
        <f t="shared" si="38"/>
        <v>24</v>
      </c>
      <c r="Y15">
        <f t="shared" si="2"/>
        <v>84</v>
      </c>
      <c r="Z15">
        <f t="shared" si="3"/>
        <v>144</v>
      </c>
      <c r="AA15">
        <f t="shared" si="4"/>
        <v>100</v>
      </c>
      <c r="AB15">
        <f t="shared" si="5"/>
        <v>36</v>
      </c>
      <c r="AC15">
        <f t="shared" si="11"/>
        <v>12</v>
      </c>
      <c r="AD15">
        <f t="shared" si="6"/>
        <v>0</v>
      </c>
      <c r="AE15">
        <f t="shared" si="7"/>
        <v>0</v>
      </c>
      <c r="AF15">
        <f t="shared" si="12"/>
        <v>17</v>
      </c>
      <c r="AG15">
        <f t="shared" si="13"/>
        <v>57</v>
      </c>
      <c r="AH15">
        <f t="shared" si="14"/>
        <v>98</v>
      </c>
      <c r="AI15">
        <f t="shared" si="15"/>
        <v>68</v>
      </c>
      <c r="AJ15">
        <f t="shared" si="16"/>
        <v>25</v>
      </c>
      <c r="AK15">
        <f t="shared" si="17"/>
        <v>9</v>
      </c>
      <c r="AL15">
        <f t="shared" si="18"/>
        <v>0</v>
      </c>
      <c r="AM15">
        <f t="shared" si="19"/>
        <v>0</v>
      </c>
      <c r="AN15">
        <f t="shared" si="20"/>
        <v>41</v>
      </c>
      <c r="AO15">
        <f t="shared" si="21"/>
        <v>141</v>
      </c>
      <c r="AP15">
        <f t="shared" si="22"/>
        <v>242</v>
      </c>
      <c r="AQ15">
        <f t="shared" si="23"/>
        <v>168</v>
      </c>
      <c r="AR15">
        <f t="shared" si="24"/>
        <v>61</v>
      </c>
      <c r="AS15">
        <f t="shared" si="25"/>
        <v>21</v>
      </c>
      <c r="AT15">
        <f t="shared" si="26"/>
        <v>0</v>
      </c>
      <c r="AU15">
        <f t="shared" si="27"/>
        <v>0</v>
      </c>
      <c r="AV15">
        <f t="shared" si="28"/>
        <v>42</v>
      </c>
      <c r="AW15">
        <f t="shared" si="29"/>
        <v>144</v>
      </c>
      <c r="AX15">
        <f t="shared" si="30"/>
        <v>247</v>
      </c>
      <c r="AY15">
        <f t="shared" si="31"/>
        <v>172</v>
      </c>
      <c r="AZ15">
        <f t="shared" si="32"/>
        <v>63</v>
      </c>
      <c r="BA15">
        <f t="shared" si="33"/>
        <v>22</v>
      </c>
      <c r="BB15">
        <f t="shared" si="34"/>
        <v>0</v>
      </c>
      <c r="BD15">
        <f t="shared" si="35"/>
        <v>690</v>
      </c>
      <c r="BE15" s="9"/>
      <c r="BF15" s="9">
        <f t="shared" si="36"/>
        <v>670</v>
      </c>
      <c r="BG15" s="14"/>
      <c r="BH15" s="10">
        <f t="shared" si="37"/>
        <v>1.0298507462686568</v>
      </c>
      <c r="BK15" s="27"/>
    </row>
    <row r="16" spans="1:63" ht="15" thickBot="1" x14ac:dyDescent="0.35">
      <c r="A16" s="29" t="s">
        <v>35</v>
      </c>
      <c r="B16" s="18" t="s">
        <v>36</v>
      </c>
      <c r="C16" s="32" t="s">
        <v>32</v>
      </c>
      <c r="D16" s="19" t="s">
        <v>28</v>
      </c>
      <c r="E16" s="20">
        <v>625</v>
      </c>
      <c r="F16" s="20">
        <v>415</v>
      </c>
      <c r="G16" s="15"/>
      <c r="H16" s="30">
        <v>0.06</v>
      </c>
      <c r="I16" s="30">
        <v>0.21</v>
      </c>
      <c r="J16" s="30">
        <v>0.36</v>
      </c>
      <c r="K16" s="30">
        <v>0.25</v>
      </c>
      <c r="L16" s="30">
        <v>0.09</v>
      </c>
      <c r="M16" s="30">
        <v>0.03</v>
      </c>
      <c r="N16" s="30">
        <v>0</v>
      </c>
      <c r="O16" s="15"/>
      <c r="P16" s="30">
        <v>0.06</v>
      </c>
      <c r="Q16" s="30">
        <v>0.21</v>
      </c>
      <c r="R16" s="30">
        <v>0.36</v>
      </c>
      <c r="S16" s="30">
        <v>0.25</v>
      </c>
      <c r="T16" s="30">
        <v>0.09</v>
      </c>
      <c r="U16" s="30">
        <v>0.03</v>
      </c>
      <c r="V16" s="30">
        <v>0</v>
      </c>
      <c r="W16">
        <f t="shared" si="0"/>
        <v>0</v>
      </c>
      <c r="X16">
        <f t="shared" si="38"/>
        <v>38</v>
      </c>
      <c r="Y16">
        <f t="shared" si="2"/>
        <v>132</v>
      </c>
      <c r="Z16">
        <f t="shared" si="3"/>
        <v>225</v>
      </c>
      <c r="AA16">
        <f t="shared" si="4"/>
        <v>157</v>
      </c>
      <c r="AB16">
        <f t="shared" si="5"/>
        <v>57</v>
      </c>
      <c r="AC16">
        <f t="shared" si="11"/>
        <v>19</v>
      </c>
      <c r="AD16">
        <f t="shared" si="6"/>
        <v>0</v>
      </c>
      <c r="AE16">
        <f t="shared" si="7"/>
        <v>0</v>
      </c>
      <c r="AF16">
        <f t="shared" si="12"/>
        <v>25</v>
      </c>
      <c r="AG16">
        <f t="shared" si="13"/>
        <v>88</v>
      </c>
      <c r="AH16">
        <f t="shared" si="14"/>
        <v>150</v>
      </c>
      <c r="AI16">
        <f t="shared" si="15"/>
        <v>104</v>
      </c>
      <c r="AJ16">
        <f t="shared" si="16"/>
        <v>38</v>
      </c>
      <c r="AK16">
        <f t="shared" si="17"/>
        <v>13</v>
      </c>
      <c r="AL16">
        <f t="shared" si="18"/>
        <v>0</v>
      </c>
      <c r="AM16">
        <f t="shared" si="19"/>
        <v>0</v>
      </c>
      <c r="AN16">
        <f t="shared" si="20"/>
        <v>63</v>
      </c>
      <c r="AO16">
        <f t="shared" si="21"/>
        <v>220</v>
      </c>
      <c r="AP16">
        <f t="shared" si="22"/>
        <v>375</v>
      </c>
      <c r="AQ16">
        <f t="shared" si="23"/>
        <v>261</v>
      </c>
      <c r="AR16">
        <f t="shared" si="24"/>
        <v>95</v>
      </c>
      <c r="AS16">
        <f t="shared" si="25"/>
        <v>32</v>
      </c>
      <c r="AT16">
        <f t="shared" si="26"/>
        <v>0</v>
      </c>
      <c r="AU16">
        <f t="shared" si="27"/>
        <v>0</v>
      </c>
      <c r="AV16">
        <f t="shared" si="28"/>
        <v>65</v>
      </c>
      <c r="AW16">
        <f t="shared" si="29"/>
        <v>225</v>
      </c>
      <c r="AX16">
        <f t="shared" si="30"/>
        <v>383</v>
      </c>
      <c r="AY16">
        <f t="shared" si="31"/>
        <v>267</v>
      </c>
      <c r="AZ16">
        <f t="shared" si="32"/>
        <v>97</v>
      </c>
      <c r="BA16">
        <f t="shared" si="33"/>
        <v>33</v>
      </c>
      <c r="BB16">
        <f t="shared" si="34"/>
        <v>0</v>
      </c>
      <c r="BD16">
        <f t="shared" si="35"/>
        <v>1070</v>
      </c>
      <c r="BE16" s="9"/>
      <c r="BF16" s="9">
        <f t="shared" si="36"/>
        <v>1040</v>
      </c>
      <c r="BG16" s="14"/>
      <c r="BH16" s="10">
        <f t="shared" si="37"/>
        <v>1.0288461538461537</v>
      </c>
      <c r="BK16" s="27"/>
    </row>
    <row r="17" spans="1:61" ht="15" thickBot="1" x14ac:dyDescent="0.35">
      <c r="A17" s="23" t="s">
        <v>20</v>
      </c>
      <c r="B17" s="18"/>
      <c r="C17" s="33"/>
      <c r="D17" s="19"/>
      <c r="E17" s="26">
        <f>SUM(E3:E16)</f>
        <v>17025</v>
      </c>
      <c r="F17" s="26">
        <f>SUM(F3:F16)</f>
        <v>10870</v>
      </c>
      <c r="G17" s="15"/>
      <c r="H17" s="13"/>
      <c r="I17" s="13"/>
      <c r="J17" s="13"/>
      <c r="K17" s="13"/>
      <c r="L17" s="13"/>
      <c r="M17" s="13"/>
      <c r="N17" s="13"/>
      <c r="O17" s="15"/>
      <c r="P17" s="13"/>
      <c r="Q17" s="13"/>
      <c r="R17" s="13"/>
      <c r="S17" s="13"/>
      <c r="T17" s="13"/>
      <c r="U17" s="13"/>
      <c r="V17" s="13"/>
      <c r="BE17" s="9"/>
      <c r="BG17" s="14"/>
    </row>
    <row r="18" spans="1:61" x14ac:dyDescent="0.3">
      <c r="BD18">
        <f>SUM(BD3:BD16)</f>
        <v>28572</v>
      </c>
      <c r="BF18" s="9">
        <f>SUM(BF3:BF16)</f>
        <v>27895</v>
      </c>
      <c r="BH18" s="10">
        <f>BD18/BF18</f>
        <v>1.0242695823624306</v>
      </c>
    </row>
    <row r="20" spans="1:61" x14ac:dyDescent="0.3">
      <c r="BE20" s="7"/>
      <c r="BF20">
        <f>SUM(E17:F17)</f>
        <v>27895</v>
      </c>
      <c r="BH20" t="b">
        <f>BF20=BF18</f>
        <v>1</v>
      </c>
    </row>
    <row r="22" spans="1:61" x14ac:dyDescent="0.3">
      <c r="BE22" s="21"/>
      <c r="BI22" s="22"/>
    </row>
    <row r="23" spans="1:61" x14ac:dyDescent="0.3">
      <c r="A23" t="s">
        <v>25</v>
      </c>
    </row>
    <row r="25" spans="1:61" x14ac:dyDescent="0.3">
      <c r="BD25" s="16">
        <v>60154</v>
      </c>
      <c r="BG25">
        <f>BD25/BD18</f>
        <v>2.105347893042139</v>
      </c>
    </row>
    <row r="28" spans="1:61" x14ac:dyDescent="0.3">
      <c r="BD28" s="7">
        <v>60155.679999999964</v>
      </c>
      <c r="BF28">
        <f>BD28/BD18</f>
        <v>2.1054066918661616</v>
      </c>
    </row>
  </sheetData>
  <autoFilter ref="A2:BK17" xr:uid="{FA567101-45E4-4543-88B3-FB9AE7AB8AB2}"/>
  <mergeCells count="5">
    <mergeCell ref="H1:N1"/>
    <mergeCell ref="P1:V1"/>
    <mergeCell ref="X1:AD1"/>
    <mergeCell ref="AF1:AL1"/>
    <mergeCell ref="AV1:BB1"/>
  </mergeCells>
  <conditionalFormatting sqref="BK3:BK16">
    <cfRule type="expression" dxfId="0" priority="6">
      <formula>COUNTIF($A$1:$A$155,$E3)&lt;&gt;0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 Nirmal (BFFC)</dc:creator>
  <cp:lastModifiedBy>Nisal Vimukthi</cp:lastModifiedBy>
  <dcterms:created xsi:type="dcterms:W3CDTF">2022-08-03T08:51:08Z</dcterms:created>
  <dcterms:modified xsi:type="dcterms:W3CDTF">2023-11-01T16:44:37Z</dcterms:modified>
</cp:coreProperties>
</file>