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63bf5775d666102/__DSM_LMS_Courses/GitHub/DSM_Excel_Analytics/L0 Analytics with Excel/Admin/"/>
    </mc:Choice>
  </mc:AlternateContent>
  <xr:revisionPtr revIDLastSave="54" documentId="8_{3F4375A5-90D1-4D5B-8C3F-BE0FCB8F9FBB}" xr6:coauthVersionLast="47" xr6:coauthVersionMax="47" xr10:uidLastSave="{4579F9E9-14D5-4BDB-B297-4789E2517E62}"/>
  <bookViews>
    <workbookView xWindow="28680" yWindow="-120" windowWidth="29040" windowHeight="15840" activeTab="1" xr2:uid="{00000000-000D-0000-FFFF-FFFF00000000}"/>
  </bookViews>
  <sheets>
    <sheet name="Context" sheetId="2" r:id="rId1"/>
    <sheet name="ML2_Regression" sheetId="1" r:id="rId2"/>
    <sheet name="RegressionAccuracy" sheetId="15" r:id="rId3"/>
    <sheet name="ML2_RegressionAllSpends" sheetId="12" r:id="rId4"/>
    <sheet name="ML2_Transformation" sheetId="13" r:id="rId5"/>
    <sheet name="Correlation" sheetId="4" r:id="rId6"/>
    <sheet name="YouTube" sheetId="5" r:id="rId7"/>
    <sheet name="Facebook" sheetId="6" r:id="rId8"/>
    <sheet name="Model1_base" sheetId="7" r:id="rId9"/>
    <sheet name="Model2_AllSpends" sheetId="10" r:id="rId10"/>
    <sheet name="Model_Transformed" sheetId="14" r:id="rId11"/>
    <sheet name="Model_NewsPaper" sheetId="9" r:id="rId12"/>
    <sheet name="RSq" sheetId="8" r:id="rId13"/>
    <sheet name="PerfectModel" sheetId="11" r:id="rId14"/>
  </sheets>
  <definedNames>
    <definedName name="_xlnm._FilterDatabase" localSheetId="4" hidden="1">ML2_Transformation!$A$1:$I$201</definedName>
    <definedName name="facebook" localSheetId="3">ML2_RegressionAllSpends!$D$2:$D$1048576</definedName>
    <definedName name="facebook" localSheetId="4">ML2_Transformation!$D$2:$D$1048576</definedName>
    <definedName name="facebook">ML2_Regression!$D$2:$D$1048576</definedName>
    <definedName name="newspaper" localSheetId="3">ML2_RegressionAllSpends!$E$2:$E$1048576</definedName>
    <definedName name="newspaper" localSheetId="4">ML2_Transformation!$E$2:$E$1048576</definedName>
    <definedName name="newspaper">ML2_Regression!$E$2:$E$1048576</definedName>
    <definedName name="sales" localSheetId="3">ML2_RegressionAllSpends!$B$2:$B$1048576</definedName>
    <definedName name="sales" localSheetId="4">ML2_Transformation!$B$2:$B$1048576</definedName>
    <definedName name="sales">ML2_Regression!$B$2:$B$1048576</definedName>
    <definedName name="youtube" localSheetId="3">ML2_RegressionAllSpends!$C$2:$C$1048576</definedName>
    <definedName name="youtube" localSheetId="4">ML2_Transformation!$C$2:$C$1048576</definedName>
    <definedName name="youtube">ML2_Regression!$C$2:$C$1048576</definedName>
  </definedNames>
  <calcPr calcId="191029"/>
  <pivotCaches>
    <pivotCache cacheId="0" r:id="rId1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1" i="2" l="1"/>
  <c r="G11" i="2" s="1"/>
  <c r="F12" i="2"/>
  <c r="G12" i="2" s="1"/>
  <c r="F13" i="2"/>
  <c r="G13" i="2" s="1"/>
  <c r="F14" i="2"/>
  <c r="G14" i="2" s="1"/>
  <c r="K3" i="15"/>
  <c r="K4" i="15"/>
  <c r="K5" i="15"/>
  <c r="K6" i="15"/>
  <c r="K7" i="15"/>
  <c r="K8" i="15"/>
  <c r="K9" i="15"/>
  <c r="K10" i="15"/>
  <c r="L10" i="15" s="1"/>
  <c r="M10" i="15" s="1"/>
  <c r="K11" i="15"/>
  <c r="K12" i="15"/>
  <c r="K13" i="15"/>
  <c r="K2" i="15"/>
  <c r="L2" i="15" s="1"/>
  <c r="M2" i="15" s="1"/>
  <c r="M3" i="15"/>
  <c r="M6" i="15"/>
  <c r="M11" i="15"/>
  <c r="L7" i="15"/>
  <c r="M7" i="15" s="1"/>
  <c r="L8" i="15"/>
  <c r="M8" i="15" s="1"/>
  <c r="L9" i="15"/>
  <c r="M9" i="15" s="1"/>
  <c r="L13" i="15"/>
  <c r="M13" i="15" s="1"/>
  <c r="L12" i="15"/>
  <c r="M12" i="15" s="1"/>
  <c r="L11" i="15"/>
  <c r="L6" i="15"/>
  <c r="L5" i="15"/>
  <c r="M5" i="15" s="1"/>
  <c r="L4" i="15"/>
  <c r="M4" i="15" s="1"/>
  <c r="L3" i="15"/>
  <c r="D16" i="15"/>
  <c r="D3" i="15"/>
  <c r="D4" i="15"/>
  <c r="D5" i="15"/>
  <c r="D6" i="15"/>
  <c r="D7" i="15"/>
  <c r="D8" i="15"/>
  <c r="D9" i="15"/>
  <c r="D10" i="15"/>
  <c r="D11" i="15"/>
  <c r="D12" i="15"/>
  <c r="D13" i="15"/>
  <c r="D2" i="15"/>
  <c r="C2" i="15"/>
  <c r="C3" i="15"/>
  <c r="C4" i="15"/>
  <c r="C5" i="15"/>
  <c r="C6" i="15"/>
  <c r="C7" i="15"/>
  <c r="C8" i="15"/>
  <c r="C9" i="15"/>
  <c r="C10" i="15"/>
  <c r="E10" i="15" s="1"/>
  <c r="C11" i="15"/>
  <c r="C12" i="15"/>
  <c r="C13" i="15"/>
  <c r="E13" i="15" s="1"/>
  <c r="H13" i="15"/>
  <c r="H12" i="15"/>
  <c r="H11" i="15"/>
  <c r="H10" i="15"/>
  <c r="H9" i="15"/>
  <c r="H8" i="15"/>
  <c r="H7" i="15"/>
  <c r="H6" i="15"/>
  <c r="H5" i="15"/>
  <c r="H4" i="15"/>
  <c r="H3" i="15"/>
  <c r="H2" i="15"/>
  <c r="H15" i="15" s="1"/>
  <c r="E3" i="15"/>
  <c r="E4" i="15"/>
  <c r="E5" i="15"/>
  <c r="E6" i="15"/>
  <c r="E7" i="15"/>
  <c r="E8" i="15"/>
  <c r="E11" i="15"/>
  <c r="E12" i="15"/>
  <c r="E2" i="15"/>
  <c r="G15" i="15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" i="1"/>
  <c r="J3" i="13"/>
  <c r="J4" i="13"/>
  <c r="J5" i="13"/>
  <c r="J6" i="13"/>
  <c r="J7" i="13"/>
  <c r="J8" i="13"/>
  <c r="J9" i="13"/>
  <c r="J10" i="13"/>
  <c r="J11" i="13"/>
  <c r="J12" i="13"/>
  <c r="J13" i="13"/>
  <c r="J14" i="13"/>
  <c r="J15" i="13"/>
  <c r="J16" i="13"/>
  <c r="J17" i="13"/>
  <c r="J18" i="13"/>
  <c r="J19" i="13"/>
  <c r="J20" i="13"/>
  <c r="J21" i="13"/>
  <c r="J22" i="13"/>
  <c r="J23" i="13"/>
  <c r="J24" i="13"/>
  <c r="J25" i="13"/>
  <c r="J26" i="13"/>
  <c r="J27" i="13"/>
  <c r="J28" i="13"/>
  <c r="J29" i="13"/>
  <c r="J30" i="13"/>
  <c r="J31" i="13"/>
  <c r="J32" i="13"/>
  <c r="J33" i="13"/>
  <c r="J34" i="13"/>
  <c r="J35" i="13"/>
  <c r="J36" i="13"/>
  <c r="J37" i="13"/>
  <c r="J38" i="13"/>
  <c r="J39" i="13"/>
  <c r="J40" i="13"/>
  <c r="J41" i="13"/>
  <c r="J42" i="13"/>
  <c r="J43" i="13"/>
  <c r="J44" i="13"/>
  <c r="J45" i="13"/>
  <c r="J46" i="13"/>
  <c r="J47" i="13"/>
  <c r="J48" i="13"/>
  <c r="J49" i="13"/>
  <c r="J50" i="13"/>
  <c r="J51" i="13"/>
  <c r="J52" i="13"/>
  <c r="J53" i="13"/>
  <c r="J54" i="13"/>
  <c r="J55" i="13"/>
  <c r="J56" i="13"/>
  <c r="J57" i="13"/>
  <c r="J58" i="13"/>
  <c r="J59" i="13"/>
  <c r="J60" i="13"/>
  <c r="J61" i="13"/>
  <c r="J62" i="13"/>
  <c r="J63" i="13"/>
  <c r="J64" i="13"/>
  <c r="J65" i="13"/>
  <c r="J66" i="13"/>
  <c r="J67" i="13"/>
  <c r="J68" i="13"/>
  <c r="J69" i="13"/>
  <c r="J70" i="13"/>
  <c r="J71" i="13"/>
  <c r="J72" i="13"/>
  <c r="J73" i="13"/>
  <c r="J74" i="13"/>
  <c r="J75" i="13"/>
  <c r="J76" i="13"/>
  <c r="J77" i="13"/>
  <c r="J78" i="13"/>
  <c r="J79" i="13"/>
  <c r="J80" i="13"/>
  <c r="J81" i="13"/>
  <c r="J82" i="13"/>
  <c r="J83" i="13"/>
  <c r="J84" i="13"/>
  <c r="J85" i="13"/>
  <c r="J86" i="13"/>
  <c r="J87" i="13"/>
  <c r="J88" i="13"/>
  <c r="J89" i="13"/>
  <c r="J90" i="13"/>
  <c r="J91" i="13"/>
  <c r="J92" i="13"/>
  <c r="J93" i="13"/>
  <c r="J94" i="13"/>
  <c r="J95" i="13"/>
  <c r="J96" i="13"/>
  <c r="J97" i="13"/>
  <c r="J98" i="13"/>
  <c r="J99" i="13"/>
  <c r="J100" i="13"/>
  <c r="J101" i="13"/>
  <c r="J102" i="13"/>
  <c r="J103" i="13"/>
  <c r="J104" i="13"/>
  <c r="J105" i="13"/>
  <c r="J106" i="13"/>
  <c r="J107" i="13"/>
  <c r="J108" i="13"/>
  <c r="J109" i="13"/>
  <c r="J110" i="13"/>
  <c r="J111" i="13"/>
  <c r="J112" i="13"/>
  <c r="J113" i="13"/>
  <c r="J114" i="13"/>
  <c r="J115" i="13"/>
  <c r="J116" i="13"/>
  <c r="J117" i="13"/>
  <c r="J118" i="13"/>
  <c r="J119" i="13"/>
  <c r="J120" i="13"/>
  <c r="J121" i="13"/>
  <c r="J122" i="13"/>
  <c r="J123" i="13"/>
  <c r="J124" i="13"/>
  <c r="J125" i="13"/>
  <c r="J126" i="13"/>
  <c r="J127" i="13"/>
  <c r="J128" i="13"/>
  <c r="J129" i="13"/>
  <c r="J130" i="13"/>
  <c r="J131" i="13"/>
  <c r="J132" i="13"/>
  <c r="J133" i="13"/>
  <c r="J134" i="13"/>
  <c r="J135" i="13"/>
  <c r="J136" i="13"/>
  <c r="J137" i="13"/>
  <c r="J138" i="13"/>
  <c r="J139" i="13"/>
  <c r="J140" i="13"/>
  <c r="J141" i="13"/>
  <c r="J142" i="13"/>
  <c r="J143" i="13"/>
  <c r="J144" i="13"/>
  <c r="J145" i="13"/>
  <c r="J146" i="13"/>
  <c r="J147" i="13"/>
  <c r="J148" i="13"/>
  <c r="J149" i="13"/>
  <c r="J150" i="13"/>
  <c r="J151" i="13"/>
  <c r="J152" i="13"/>
  <c r="J153" i="13"/>
  <c r="J154" i="13"/>
  <c r="J155" i="13"/>
  <c r="J156" i="13"/>
  <c r="J157" i="13"/>
  <c r="J158" i="13"/>
  <c r="J159" i="13"/>
  <c r="J160" i="13"/>
  <c r="J161" i="13"/>
  <c r="J162" i="13"/>
  <c r="J163" i="13"/>
  <c r="J164" i="13"/>
  <c r="J165" i="13"/>
  <c r="J166" i="13"/>
  <c r="J167" i="13"/>
  <c r="J168" i="13"/>
  <c r="J169" i="13"/>
  <c r="J170" i="13"/>
  <c r="J171" i="13"/>
  <c r="J172" i="13"/>
  <c r="J173" i="13"/>
  <c r="J174" i="13"/>
  <c r="J175" i="13"/>
  <c r="J176" i="13"/>
  <c r="J177" i="13"/>
  <c r="J178" i="13"/>
  <c r="J179" i="13"/>
  <c r="J180" i="13"/>
  <c r="J181" i="13"/>
  <c r="J182" i="13"/>
  <c r="J183" i="13"/>
  <c r="J184" i="13"/>
  <c r="J185" i="13"/>
  <c r="J186" i="13"/>
  <c r="J187" i="13"/>
  <c r="J188" i="13"/>
  <c r="J189" i="13"/>
  <c r="J190" i="13"/>
  <c r="J191" i="13"/>
  <c r="J192" i="13"/>
  <c r="J193" i="13"/>
  <c r="J194" i="13"/>
  <c r="J195" i="13"/>
  <c r="J196" i="13"/>
  <c r="J197" i="13"/>
  <c r="J198" i="13"/>
  <c r="J199" i="13"/>
  <c r="J200" i="13"/>
  <c r="J201" i="13"/>
  <c r="J2" i="13"/>
  <c r="H129" i="13"/>
  <c r="H3" i="13"/>
  <c r="H4" i="13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H29" i="13"/>
  <c r="H30" i="13"/>
  <c r="H31" i="13"/>
  <c r="H32" i="13"/>
  <c r="H33" i="13"/>
  <c r="H34" i="13"/>
  <c r="H35" i="13"/>
  <c r="H36" i="13"/>
  <c r="H37" i="13"/>
  <c r="H38" i="13"/>
  <c r="H39" i="13"/>
  <c r="H40" i="13"/>
  <c r="H41" i="13"/>
  <c r="H42" i="13"/>
  <c r="H43" i="13"/>
  <c r="H44" i="13"/>
  <c r="H45" i="13"/>
  <c r="H46" i="13"/>
  <c r="H47" i="13"/>
  <c r="H48" i="13"/>
  <c r="H49" i="13"/>
  <c r="H50" i="13"/>
  <c r="H51" i="13"/>
  <c r="H52" i="13"/>
  <c r="H53" i="13"/>
  <c r="H54" i="13"/>
  <c r="H55" i="13"/>
  <c r="H56" i="13"/>
  <c r="H57" i="13"/>
  <c r="H58" i="13"/>
  <c r="H59" i="13"/>
  <c r="H60" i="13"/>
  <c r="H61" i="13"/>
  <c r="H62" i="13"/>
  <c r="H63" i="13"/>
  <c r="H64" i="13"/>
  <c r="H65" i="13"/>
  <c r="H66" i="13"/>
  <c r="H67" i="13"/>
  <c r="H68" i="13"/>
  <c r="H69" i="13"/>
  <c r="H70" i="13"/>
  <c r="H71" i="13"/>
  <c r="H72" i="13"/>
  <c r="H73" i="13"/>
  <c r="H74" i="13"/>
  <c r="H75" i="13"/>
  <c r="H76" i="13"/>
  <c r="H77" i="13"/>
  <c r="H78" i="13"/>
  <c r="H79" i="13"/>
  <c r="H80" i="13"/>
  <c r="H81" i="13"/>
  <c r="H82" i="13"/>
  <c r="H83" i="13"/>
  <c r="H84" i="13"/>
  <c r="H85" i="13"/>
  <c r="H86" i="13"/>
  <c r="H87" i="13"/>
  <c r="H88" i="13"/>
  <c r="H89" i="13"/>
  <c r="H90" i="13"/>
  <c r="H91" i="13"/>
  <c r="H92" i="13"/>
  <c r="H93" i="13"/>
  <c r="H94" i="13"/>
  <c r="H95" i="13"/>
  <c r="H96" i="13"/>
  <c r="H97" i="13"/>
  <c r="H98" i="13"/>
  <c r="H99" i="13"/>
  <c r="H100" i="13"/>
  <c r="H101" i="13"/>
  <c r="H102" i="13"/>
  <c r="H103" i="13"/>
  <c r="H104" i="13"/>
  <c r="H105" i="13"/>
  <c r="H106" i="13"/>
  <c r="H107" i="13"/>
  <c r="H108" i="13"/>
  <c r="H109" i="13"/>
  <c r="H110" i="13"/>
  <c r="H111" i="13"/>
  <c r="H112" i="13"/>
  <c r="H113" i="13"/>
  <c r="H114" i="13"/>
  <c r="H115" i="13"/>
  <c r="H116" i="13"/>
  <c r="H117" i="13"/>
  <c r="H118" i="13"/>
  <c r="H119" i="13"/>
  <c r="H120" i="13"/>
  <c r="H121" i="13"/>
  <c r="H122" i="13"/>
  <c r="H123" i="13"/>
  <c r="H124" i="13"/>
  <c r="H125" i="13"/>
  <c r="H126" i="13"/>
  <c r="H127" i="13"/>
  <c r="H128" i="13"/>
  <c r="H130" i="13"/>
  <c r="H131" i="13"/>
  <c r="H132" i="13"/>
  <c r="H133" i="13"/>
  <c r="H134" i="13"/>
  <c r="H135" i="13"/>
  <c r="H136" i="13"/>
  <c r="H137" i="13"/>
  <c r="H138" i="13"/>
  <c r="H139" i="13"/>
  <c r="H140" i="13"/>
  <c r="H141" i="13"/>
  <c r="H142" i="13"/>
  <c r="H143" i="13"/>
  <c r="H144" i="13"/>
  <c r="H145" i="13"/>
  <c r="H146" i="13"/>
  <c r="H147" i="13"/>
  <c r="H148" i="13"/>
  <c r="H149" i="13"/>
  <c r="H150" i="13"/>
  <c r="H151" i="13"/>
  <c r="H152" i="13"/>
  <c r="H153" i="13"/>
  <c r="H154" i="13"/>
  <c r="H155" i="13"/>
  <c r="H156" i="13"/>
  <c r="H157" i="13"/>
  <c r="H158" i="13"/>
  <c r="H159" i="13"/>
  <c r="H160" i="13"/>
  <c r="H161" i="13"/>
  <c r="H162" i="13"/>
  <c r="H163" i="13"/>
  <c r="H164" i="13"/>
  <c r="H165" i="13"/>
  <c r="H166" i="13"/>
  <c r="H167" i="13"/>
  <c r="H168" i="13"/>
  <c r="H169" i="13"/>
  <c r="H170" i="13"/>
  <c r="H171" i="13"/>
  <c r="H172" i="13"/>
  <c r="H173" i="13"/>
  <c r="H174" i="13"/>
  <c r="H175" i="13"/>
  <c r="H176" i="13"/>
  <c r="H177" i="13"/>
  <c r="H178" i="13"/>
  <c r="H179" i="13"/>
  <c r="H180" i="13"/>
  <c r="H181" i="13"/>
  <c r="H182" i="13"/>
  <c r="H183" i="13"/>
  <c r="H184" i="13"/>
  <c r="H185" i="13"/>
  <c r="H186" i="13"/>
  <c r="H187" i="13"/>
  <c r="H188" i="13"/>
  <c r="H189" i="13"/>
  <c r="H190" i="13"/>
  <c r="H191" i="13"/>
  <c r="H192" i="13"/>
  <c r="H193" i="13"/>
  <c r="H194" i="13"/>
  <c r="H195" i="13"/>
  <c r="H196" i="13"/>
  <c r="H197" i="13"/>
  <c r="H198" i="13"/>
  <c r="H199" i="13"/>
  <c r="H200" i="13"/>
  <c r="H201" i="13"/>
  <c r="H2" i="13"/>
  <c r="G2" i="13"/>
  <c r="I2" i="13"/>
  <c r="G3" i="13"/>
  <c r="I3" i="13"/>
  <c r="G4" i="13"/>
  <c r="I4" i="13"/>
  <c r="G5" i="13"/>
  <c r="I5" i="13"/>
  <c r="G6" i="13"/>
  <c r="I6" i="13"/>
  <c r="G7" i="13"/>
  <c r="I7" i="13"/>
  <c r="G8" i="13"/>
  <c r="I8" i="13"/>
  <c r="G9" i="13"/>
  <c r="I9" i="13"/>
  <c r="G10" i="13"/>
  <c r="I10" i="13"/>
  <c r="G11" i="13"/>
  <c r="I11" i="13"/>
  <c r="G12" i="13"/>
  <c r="I12" i="13"/>
  <c r="G13" i="13"/>
  <c r="I13" i="13"/>
  <c r="G14" i="13"/>
  <c r="I14" i="13"/>
  <c r="G15" i="13"/>
  <c r="I15" i="13"/>
  <c r="G16" i="13"/>
  <c r="I16" i="13"/>
  <c r="G17" i="13"/>
  <c r="I17" i="13"/>
  <c r="G18" i="13"/>
  <c r="I18" i="13"/>
  <c r="G19" i="13"/>
  <c r="I19" i="13"/>
  <c r="G20" i="13"/>
  <c r="I20" i="13"/>
  <c r="G21" i="13"/>
  <c r="I21" i="13"/>
  <c r="G22" i="13"/>
  <c r="I22" i="13"/>
  <c r="G23" i="13"/>
  <c r="I23" i="13"/>
  <c r="G24" i="13"/>
  <c r="I24" i="13"/>
  <c r="G25" i="13"/>
  <c r="I25" i="13"/>
  <c r="G26" i="13"/>
  <c r="I26" i="13"/>
  <c r="G27" i="13"/>
  <c r="I27" i="13"/>
  <c r="G28" i="13"/>
  <c r="I28" i="13"/>
  <c r="G29" i="13"/>
  <c r="I29" i="13"/>
  <c r="G30" i="13"/>
  <c r="I30" i="13"/>
  <c r="G31" i="13"/>
  <c r="I31" i="13"/>
  <c r="G32" i="13"/>
  <c r="I32" i="13"/>
  <c r="G33" i="13"/>
  <c r="I33" i="13"/>
  <c r="G34" i="13"/>
  <c r="I34" i="13"/>
  <c r="G35" i="13"/>
  <c r="I35" i="13"/>
  <c r="G36" i="13"/>
  <c r="I36" i="13"/>
  <c r="G37" i="13"/>
  <c r="I37" i="13"/>
  <c r="G38" i="13"/>
  <c r="I38" i="13"/>
  <c r="G39" i="13"/>
  <c r="I39" i="13"/>
  <c r="G40" i="13"/>
  <c r="I40" i="13"/>
  <c r="G41" i="13"/>
  <c r="I41" i="13"/>
  <c r="G42" i="13"/>
  <c r="I42" i="13"/>
  <c r="G43" i="13"/>
  <c r="I43" i="13"/>
  <c r="G44" i="13"/>
  <c r="I44" i="13"/>
  <c r="G45" i="13"/>
  <c r="I45" i="13"/>
  <c r="G46" i="13"/>
  <c r="I46" i="13"/>
  <c r="G47" i="13"/>
  <c r="I47" i="13"/>
  <c r="G48" i="13"/>
  <c r="I48" i="13"/>
  <c r="G49" i="13"/>
  <c r="I49" i="13"/>
  <c r="G50" i="13"/>
  <c r="I50" i="13"/>
  <c r="G51" i="13"/>
  <c r="I51" i="13"/>
  <c r="G52" i="13"/>
  <c r="I52" i="13"/>
  <c r="G53" i="13"/>
  <c r="I53" i="13"/>
  <c r="G54" i="13"/>
  <c r="I54" i="13"/>
  <c r="G55" i="13"/>
  <c r="I55" i="13"/>
  <c r="G56" i="13"/>
  <c r="I56" i="13"/>
  <c r="G57" i="13"/>
  <c r="I57" i="13"/>
  <c r="G58" i="13"/>
  <c r="I58" i="13"/>
  <c r="G59" i="13"/>
  <c r="I59" i="13"/>
  <c r="G60" i="13"/>
  <c r="I60" i="13"/>
  <c r="G61" i="13"/>
  <c r="I61" i="13"/>
  <c r="G62" i="13"/>
  <c r="I62" i="13"/>
  <c r="G63" i="13"/>
  <c r="I63" i="13"/>
  <c r="G64" i="13"/>
  <c r="I64" i="13"/>
  <c r="G65" i="13"/>
  <c r="I65" i="13"/>
  <c r="G66" i="13"/>
  <c r="I66" i="13"/>
  <c r="G67" i="13"/>
  <c r="I67" i="13"/>
  <c r="G68" i="13"/>
  <c r="I68" i="13"/>
  <c r="G69" i="13"/>
  <c r="I69" i="13"/>
  <c r="G70" i="13"/>
  <c r="I70" i="13"/>
  <c r="G71" i="13"/>
  <c r="I71" i="13"/>
  <c r="G72" i="13"/>
  <c r="I72" i="13"/>
  <c r="G73" i="13"/>
  <c r="I73" i="13"/>
  <c r="G74" i="13"/>
  <c r="I74" i="13"/>
  <c r="G75" i="13"/>
  <c r="I75" i="13"/>
  <c r="G76" i="13"/>
  <c r="I76" i="13"/>
  <c r="G77" i="13"/>
  <c r="I77" i="13"/>
  <c r="G78" i="13"/>
  <c r="I78" i="13"/>
  <c r="G79" i="13"/>
  <c r="I79" i="13"/>
  <c r="G80" i="13"/>
  <c r="I80" i="13"/>
  <c r="G81" i="13"/>
  <c r="I81" i="13"/>
  <c r="G82" i="13"/>
  <c r="I82" i="13"/>
  <c r="G83" i="13"/>
  <c r="I83" i="13"/>
  <c r="G84" i="13"/>
  <c r="I84" i="13"/>
  <c r="G85" i="13"/>
  <c r="I85" i="13"/>
  <c r="G86" i="13"/>
  <c r="I86" i="13"/>
  <c r="G87" i="13"/>
  <c r="I87" i="13"/>
  <c r="G88" i="13"/>
  <c r="I88" i="13"/>
  <c r="G89" i="13"/>
  <c r="I89" i="13"/>
  <c r="G90" i="13"/>
  <c r="I90" i="13"/>
  <c r="G91" i="13"/>
  <c r="I91" i="13"/>
  <c r="G92" i="13"/>
  <c r="I92" i="13"/>
  <c r="G93" i="13"/>
  <c r="I93" i="13"/>
  <c r="G94" i="13"/>
  <c r="I94" i="13"/>
  <c r="G95" i="13"/>
  <c r="I95" i="13"/>
  <c r="G96" i="13"/>
  <c r="I96" i="13"/>
  <c r="G97" i="13"/>
  <c r="I97" i="13"/>
  <c r="G98" i="13"/>
  <c r="I98" i="13"/>
  <c r="G99" i="13"/>
  <c r="I99" i="13"/>
  <c r="G100" i="13"/>
  <c r="I100" i="13"/>
  <c r="G101" i="13"/>
  <c r="I101" i="13"/>
  <c r="G102" i="13"/>
  <c r="I102" i="13"/>
  <c r="G103" i="13"/>
  <c r="I103" i="13"/>
  <c r="G104" i="13"/>
  <c r="I104" i="13"/>
  <c r="G105" i="13"/>
  <c r="I105" i="13"/>
  <c r="G106" i="13"/>
  <c r="I106" i="13"/>
  <c r="G107" i="13"/>
  <c r="I107" i="13"/>
  <c r="G108" i="13"/>
  <c r="I108" i="13"/>
  <c r="G109" i="13"/>
  <c r="I109" i="13"/>
  <c r="G110" i="13"/>
  <c r="I110" i="13"/>
  <c r="G111" i="13"/>
  <c r="I111" i="13"/>
  <c r="G112" i="13"/>
  <c r="I112" i="13"/>
  <c r="G113" i="13"/>
  <c r="I113" i="13"/>
  <c r="G114" i="13"/>
  <c r="I114" i="13"/>
  <c r="G115" i="13"/>
  <c r="I115" i="13"/>
  <c r="G116" i="13"/>
  <c r="I116" i="13"/>
  <c r="G117" i="13"/>
  <c r="I117" i="13"/>
  <c r="G118" i="13"/>
  <c r="I118" i="13"/>
  <c r="G119" i="13"/>
  <c r="I119" i="13"/>
  <c r="G120" i="13"/>
  <c r="I120" i="13"/>
  <c r="G121" i="13"/>
  <c r="I121" i="13"/>
  <c r="G122" i="13"/>
  <c r="I122" i="13"/>
  <c r="G123" i="13"/>
  <c r="I123" i="13"/>
  <c r="G124" i="13"/>
  <c r="I124" i="13"/>
  <c r="G125" i="13"/>
  <c r="I125" i="13"/>
  <c r="G126" i="13"/>
  <c r="I126" i="13"/>
  <c r="G127" i="13"/>
  <c r="I127" i="13"/>
  <c r="G128" i="13"/>
  <c r="I128" i="13"/>
  <c r="G129" i="13"/>
  <c r="I129" i="13"/>
  <c r="G130" i="13"/>
  <c r="I130" i="13"/>
  <c r="G131" i="13"/>
  <c r="I131" i="13"/>
  <c r="G132" i="13"/>
  <c r="I132" i="13"/>
  <c r="G133" i="13"/>
  <c r="I133" i="13"/>
  <c r="G134" i="13"/>
  <c r="I134" i="13"/>
  <c r="G135" i="13"/>
  <c r="I135" i="13"/>
  <c r="G136" i="13"/>
  <c r="I136" i="13"/>
  <c r="G137" i="13"/>
  <c r="I137" i="13"/>
  <c r="G138" i="13"/>
  <c r="I138" i="13"/>
  <c r="G139" i="13"/>
  <c r="I139" i="13"/>
  <c r="G140" i="13"/>
  <c r="I140" i="13"/>
  <c r="G141" i="13"/>
  <c r="I141" i="13"/>
  <c r="G142" i="13"/>
  <c r="I142" i="13"/>
  <c r="G143" i="13"/>
  <c r="I143" i="13"/>
  <c r="G144" i="13"/>
  <c r="I144" i="13"/>
  <c r="G145" i="13"/>
  <c r="I145" i="13"/>
  <c r="G146" i="13"/>
  <c r="I146" i="13"/>
  <c r="G147" i="13"/>
  <c r="I147" i="13"/>
  <c r="G148" i="13"/>
  <c r="I148" i="13"/>
  <c r="G149" i="13"/>
  <c r="I149" i="13"/>
  <c r="G150" i="13"/>
  <c r="I150" i="13"/>
  <c r="G151" i="13"/>
  <c r="I151" i="13"/>
  <c r="G152" i="13"/>
  <c r="I152" i="13"/>
  <c r="G153" i="13"/>
  <c r="I153" i="13"/>
  <c r="G154" i="13"/>
  <c r="I154" i="13"/>
  <c r="G155" i="13"/>
  <c r="I155" i="13"/>
  <c r="G156" i="13"/>
  <c r="I156" i="13"/>
  <c r="G157" i="13"/>
  <c r="I157" i="13"/>
  <c r="G158" i="13"/>
  <c r="I158" i="13"/>
  <c r="G159" i="13"/>
  <c r="I159" i="13"/>
  <c r="G160" i="13"/>
  <c r="I160" i="13"/>
  <c r="G161" i="13"/>
  <c r="I161" i="13"/>
  <c r="G162" i="13"/>
  <c r="I162" i="13"/>
  <c r="G163" i="13"/>
  <c r="I163" i="13"/>
  <c r="G164" i="13"/>
  <c r="I164" i="13"/>
  <c r="G165" i="13"/>
  <c r="I165" i="13"/>
  <c r="G166" i="13"/>
  <c r="I166" i="13"/>
  <c r="G167" i="13"/>
  <c r="I167" i="13"/>
  <c r="G168" i="13"/>
  <c r="I168" i="13"/>
  <c r="G169" i="13"/>
  <c r="I169" i="13"/>
  <c r="G170" i="13"/>
  <c r="I170" i="13"/>
  <c r="G171" i="13"/>
  <c r="I171" i="13"/>
  <c r="G172" i="13"/>
  <c r="I172" i="13"/>
  <c r="G173" i="13"/>
  <c r="I173" i="13"/>
  <c r="G174" i="13"/>
  <c r="I174" i="13"/>
  <c r="G175" i="13"/>
  <c r="I175" i="13"/>
  <c r="G176" i="13"/>
  <c r="I176" i="13"/>
  <c r="G177" i="13"/>
  <c r="I177" i="13"/>
  <c r="G178" i="13"/>
  <c r="I178" i="13"/>
  <c r="G179" i="13"/>
  <c r="I179" i="13"/>
  <c r="G180" i="13"/>
  <c r="I180" i="13"/>
  <c r="G181" i="13"/>
  <c r="I181" i="13"/>
  <c r="G182" i="13"/>
  <c r="I182" i="13"/>
  <c r="G183" i="13"/>
  <c r="I183" i="13"/>
  <c r="G184" i="13"/>
  <c r="I184" i="13"/>
  <c r="G185" i="13"/>
  <c r="I185" i="13"/>
  <c r="G186" i="13"/>
  <c r="I186" i="13"/>
  <c r="G187" i="13"/>
  <c r="I187" i="13"/>
  <c r="G188" i="13"/>
  <c r="I188" i="13"/>
  <c r="G189" i="13"/>
  <c r="I189" i="13"/>
  <c r="G190" i="13"/>
  <c r="I190" i="13"/>
  <c r="G191" i="13"/>
  <c r="I191" i="13"/>
  <c r="G192" i="13"/>
  <c r="I192" i="13"/>
  <c r="G193" i="13"/>
  <c r="I193" i="13"/>
  <c r="G194" i="13"/>
  <c r="I194" i="13"/>
  <c r="G195" i="13"/>
  <c r="I195" i="13"/>
  <c r="G196" i="13"/>
  <c r="I196" i="13"/>
  <c r="G197" i="13"/>
  <c r="I197" i="13"/>
  <c r="G198" i="13"/>
  <c r="I198" i="13"/>
  <c r="G199" i="13"/>
  <c r="I199" i="13"/>
  <c r="G200" i="13"/>
  <c r="I200" i="13"/>
  <c r="G201" i="13"/>
  <c r="I201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6" i="13"/>
  <c r="F47" i="13"/>
  <c r="F48" i="13"/>
  <c r="F49" i="13"/>
  <c r="F50" i="13"/>
  <c r="F51" i="13"/>
  <c r="F52" i="13"/>
  <c r="F53" i="13"/>
  <c r="F54" i="13"/>
  <c r="F55" i="13"/>
  <c r="F56" i="13"/>
  <c r="F57" i="13"/>
  <c r="F58" i="13"/>
  <c r="F59" i="13"/>
  <c r="F60" i="13"/>
  <c r="F61" i="13"/>
  <c r="F62" i="13"/>
  <c r="F63" i="13"/>
  <c r="F64" i="13"/>
  <c r="F65" i="13"/>
  <c r="F66" i="13"/>
  <c r="F67" i="13"/>
  <c r="F68" i="13"/>
  <c r="F69" i="13"/>
  <c r="F70" i="13"/>
  <c r="F71" i="13"/>
  <c r="F72" i="13"/>
  <c r="F73" i="13"/>
  <c r="F74" i="13"/>
  <c r="F75" i="13"/>
  <c r="F76" i="13"/>
  <c r="F77" i="13"/>
  <c r="F78" i="13"/>
  <c r="F79" i="13"/>
  <c r="F80" i="13"/>
  <c r="F81" i="13"/>
  <c r="F82" i="13"/>
  <c r="F83" i="13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F101" i="13"/>
  <c r="F102" i="13"/>
  <c r="F103" i="13"/>
  <c r="F104" i="13"/>
  <c r="F105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F124" i="13"/>
  <c r="F125" i="13"/>
  <c r="F126" i="13"/>
  <c r="F127" i="13"/>
  <c r="F128" i="13"/>
  <c r="F129" i="13"/>
  <c r="F130" i="13"/>
  <c r="F131" i="13"/>
  <c r="F132" i="13"/>
  <c r="F133" i="13"/>
  <c r="F134" i="13"/>
  <c r="F135" i="13"/>
  <c r="F136" i="13"/>
  <c r="F137" i="13"/>
  <c r="F138" i="13"/>
  <c r="F139" i="13"/>
  <c r="F140" i="13"/>
  <c r="F141" i="13"/>
  <c r="F142" i="13"/>
  <c r="F143" i="13"/>
  <c r="F144" i="13"/>
  <c r="F145" i="13"/>
  <c r="F146" i="13"/>
  <c r="F147" i="13"/>
  <c r="F148" i="13"/>
  <c r="F149" i="13"/>
  <c r="F150" i="13"/>
  <c r="F151" i="13"/>
  <c r="F152" i="13"/>
  <c r="F153" i="13"/>
  <c r="F154" i="13"/>
  <c r="F155" i="13"/>
  <c r="F156" i="13"/>
  <c r="F157" i="13"/>
  <c r="F158" i="13"/>
  <c r="F159" i="13"/>
  <c r="F160" i="13"/>
  <c r="F161" i="13"/>
  <c r="F162" i="13"/>
  <c r="F163" i="13"/>
  <c r="F164" i="13"/>
  <c r="F165" i="13"/>
  <c r="F166" i="13"/>
  <c r="F167" i="13"/>
  <c r="F168" i="13"/>
  <c r="F169" i="13"/>
  <c r="F170" i="13"/>
  <c r="F171" i="13"/>
  <c r="F172" i="13"/>
  <c r="F173" i="13"/>
  <c r="F174" i="13"/>
  <c r="F175" i="13"/>
  <c r="F176" i="13"/>
  <c r="F177" i="13"/>
  <c r="F178" i="13"/>
  <c r="F179" i="13"/>
  <c r="F180" i="13"/>
  <c r="F181" i="13"/>
  <c r="F182" i="13"/>
  <c r="F183" i="13"/>
  <c r="F184" i="13"/>
  <c r="F185" i="13"/>
  <c r="F186" i="13"/>
  <c r="F187" i="13"/>
  <c r="F188" i="13"/>
  <c r="F189" i="13"/>
  <c r="F190" i="13"/>
  <c r="F191" i="13"/>
  <c r="F192" i="13"/>
  <c r="F193" i="13"/>
  <c r="F194" i="13"/>
  <c r="F195" i="13"/>
  <c r="F196" i="13"/>
  <c r="F197" i="13"/>
  <c r="F198" i="13"/>
  <c r="F199" i="13"/>
  <c r="F200" i="13"/>
  <c r="F201" i="13"/>
  <c r="F2" i="13"/>
  <c r="B4" i="11"/>
  <c r="B5" i="11"/>
  <c r="B6" i="11"/>
  <c r="B7" i="11"/>
  <c r="B8" i="11"/>
  <c r="B9" i="11"/>
  <c r="B3" i="11"/>
  <c r="L8" i="1"/>
  <c r="L9" i="1"/>
  <c r="L10" i="1"/>
  <c r="L11" i="1"/>
  <c r="L12" i="1"/>
  <c r="L13" i="1"/>
  <c r="L14" i="1"/>
  <c r="L15" i="1"/>
  <c r="L16" i="1"/>
  <c r="L7" i="1"/>
  <c r="M15" i="15" l="1"/>
  <c r="C16" i="15"/>
  <c r="E9" i="15"/>
  <c r="E16" i="15" s="1"/>
  <c r="C2" i="4"/>
  <c r="C8" i="4"/>
  <c r="C5" i="4"/>
  <c r="E4" i="4"/>
  <c r="D4" i="4"/>
  <c r="D3" i="4"/>
  <c r="B10" i="4"/>
  <c r="C4" i="4"/>
  <c r="D11" i="4"/>
  <c r="E3" i="4"/>
  <c r="D2" i="4"/>
  <c r="B3" i="4"/>
  <c r="D5" i="4"/>
  <c r="C11" i="4"/>
  <c r="B9" i="4"/>
  <c r="B4" i="4"/>
  <c r="B11" i="4"/>
  <c r="B8" i="4"/>
  <c r="D9" i="4"/>
  <c r="E2" i="4"/>
  <c r="B5" i="4"/>
  <c r="C10" i="4"/>
  <c r="C9" i="4"/>
  <c r="D10" i="4"/>
  <c r="E5" i="4"/>
  <c r="C3" i="4"/>
  <c r="D8" i="4"/>
  <c r="B2" i="4"/>
</calcChain>
</file>

<file path=xl/sharedStrings.xml><?xml version="1.0" encoding="utf-8"?>
<sst xmlns="http://schemas.openxmlformats.org/spreadsheetml/2006/main" count="857" uniqueCount="290">
  <si>
    <t>sales</t>
  </si>
  <si>
    <t>youtube</t>
  </si>
  <si>
    <t>facebook</t>
  </si>
  <si>
    <t>newspaper</t>
  </si>
  <si>
    <t>Marketing Manager</t>
  </si>
  <si>
    <t>Facebook</t>
  </si>
  <si>
    <t>Newspaper</t>
  </si>
  <si>
    <t>YouTube</t>
  </si>
  <si>
    <t>Followers</t>
  </si>
  <si>
    <t>Target - Niche</t>
  </si>
  <si>
    <t>Per unit cost - ROI</t>
  </si>
  <si>
    <t xml:space="preserve">Relevant Customers </t>
  </si>
  <si>
    <t>Conv Rate</t>
  </si>
  <si>
    <t>Stakeholders</t>
  </si>
  <si>
    <t>Cheap - Best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</si>
  <si>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</si>
  <si>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</si>
  <si>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</si>
  <si>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</si>
  <si>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</si>
  <si>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</si>
  <si>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</si>
  <si>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</si>
  <si>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</si>
  <si>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</si>
  <si>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</si>
  <si>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</si>
  <si>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</si>
  <si>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</si>
  <si>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</si>
  <si>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</si>
  <si>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</si>
  <si>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</si>
  <si>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</si>
  <si>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</si>
  <si>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</si>
  <si>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</si>
  <si>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</si>
  <si>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</si>
  <si>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</si>
  <si>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</si>
  <si>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</si>
  <si>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</si>
  <si>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</si>
  <si>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</si>
  <si>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C31</t>
  </si>
  <si>
    <t>C32</t>
  </si>
  <si>
    <t>C33</t>
  </si>
  <si>
    <t>C34</t>
  </si>
  <si>
    <t>C35</t>
  </si>
  <si>
    <t>C36</t>
  </si>
  <si>
    <t>C37</t>
  </si>
  <si>
    <t>C38</t>
  </si>
  <si>
    <t>C39</t>
  </si>
  <si>
    <t>C40</t>
  </si>
  <si>
    <t>C41</t>
  </si>
  <si>
    <t>C42</t>
  </si>
  <si>
    <t>C43</t>
  </si>
  <si>
    <t>C44</t>
  </si>
  <si>
    <t>C45</t>
  </si>
  <si>
    <t>C46</t>
  </si>
  <si>
    <t>C47</t>
  </si>
  <si>
    <t>C48</t>
  </si>
  <si>
    <t>C49</t>
  </si>
  <si>
    <t>C50</t>
  </si>
  <si>
    <t>C51</t>
  </si>
  <si>
    <t>C52</t>
  </si>
  <si>
    <t>C53</t>
  </si>
  <si>
    <t>C54</t>
  </si>
  <si>
    <t>C55</t>
  </si>
  <si>
    <t>C56</t>
  </si>
  <si>
    <t>C57</t>
  </si>
  <si>
    <t>C58</t>
  </si>
  <si>
    <t>C59</t>
  </si>
  <si>
    <t>C60</t>
  </si>
  <si>
    <t>C61</t>
  </si>
  <si>
    <t>C62</t>
  </si>
  <si>
    <t>C63</t>
  </si>
  <si>
    <t>C64</t>
  </si>
  <si>
    <t>C65</t>
  </si>
  <si>
    <t>C66</t>
  </si>
  <si>
    <t>C67</t>
  </si>
  <si>
    <t>C68</t>
  </si>
  <si>
    <t>C69</t>
  </si>
  <si>
    <t>C70</t>
  </si>
  <si>
    <t>C71</t>
  </si>
  <si>
    <t>C72</t>
  </si>
  <si>
    <t>C73</t>
  </si>
  <si>
    <t>C74</t>
  </si>
  <si>
    <t>C75</t>
  </si>
  <si>
    <t>C76</t>
  </si>
  <si>
    <t>C77</t>
  </si>
  <si>
    <t>C78</t>
  </si>
  <si>
    <t>C79</t>
  </si>
  <si>
    <t>C80</t>
  </si>
  <si>
    <t>C81</t>
  </si>
  <si>
    <t>C82</t>
  </si>
  <si>
    <t>C83</t>
  </si>
  <si>
    <t>C84</t>
  </si>
  <si>
    <t>C85</t>
  </si>
  <si>
    <t>C86</t>
  </si>
  <si>
    <t>C87</t>
  </si>
  <si>
    <t>C88</t>
  </si>
  <si>
    <t>C89</t>
  </si>
  <si>
    <t>C90</t>
  </si>
  <si>
    <t>C91</t>
  </si>
  <si>
    <t>C92</t>
  </si>
  <si>
    <t>C93</t>
  </si>
  <si>
    <t>C94</t>
  </si>
  <si>
    <t>C95</t>
  </si>
  <si>
    <t>C96</t>
  </si>
  <si>
    <t>C97</t>
  </si>
  <si>
    <t>C98</t>
  </si>
  <si>
    <t>C99</t>
  </si>
  <si>
    <t>C100</t>
  </si>
  <si>
    <t>C101</t>
  </si>
  <si>
    <t>C102</t>
  </si>
  <si>
    <t>C103</t>
  </si>
  <si>
    <t>C104</t>
  </si>
  <si>
    <t>C105</t>
  </si>
  <si>
    <t>C106</t>
  </si>
  <si>
    <t>C107</t>
  </si>
  <si>
    <t>C108</t>
  </si>
  <si>
    <t>C109</t>
  </si>
  <si>
    <t>C110</t>
  </si>
  <si>
    <t>C111</t>
  </si>
  <si>
    <t>C112</t>
  </si>
  <si>
    <t>C113</t>
  </si>
  <si>
    <t>C114</t>
  </si>
  <si>
    <t>C115</t>
  </si>
  <si>
    <t>C116</t>
  </si>
  <si>
    <t>C117</t>
  </si>
  <si>
    <t>C118</t>
  </si>
  <si>
    <t>C119</t>
  </si>
  <si>
    <t>C120</t>
  </si>
  <si>
    <t>C121</t>
  </si>
  <si>
    <t>C122</t>
  </si>
  <si>
    <t>C123</t>
  </si>
  <si>
    <t>C124</t>
  </si>
  <si>
    <t>C125</t>
  </si>
  <si>
    <t>C126</t>
  </si>
  <si>
    <t>C127</t>
  </si>
  <si>
    <t>C128</t>
  </si>
  <si>
    <t>C129</t>
  </si>
  <si>
    <t>C130</t>
  </si>
  <si>
    <t>C131</t>
  </si>
  <si>
    <t>C132</t>
  </si>
  <si>
    <t>C133</t>
  </si>
  <si>
    <t>C134</t>
  </si>
  <si>
    <t>C135</t>
  </si>
  <si>
    <t>C136</t>
  </si>
  <si>
    <t>C137</t>
  </si>
  <si>
    <t>C138</t>
  </si>
  <si>
    <t>C139</t>
  </si>
  <si>
    <t>C140</t>
  </si>
  <si>
    <t>C141</t>
  </si>
  <si>
    <t>C142</t>
  </si>
  <si>
    <t>C143</t>
  </si>
  <si>
    <t>C144</t>
  </si>
  <si>
    <t>C145</t>
  </si>
  <si>
    <t>C146</t>
  </si>
  <si>
    <t>C147</t>
  </si>
  <si>
    <t>C148</t>
  </si>
  <si>
    <t>C149</t>
  </si>
  <si>
    <t>C150</t>
  </si>
  <si>
    <t>C151</t>
  </si>
  <si>
    <t>C152</t>
  </si>
  <si>
    <t>C153</t>
  </si>
  <si>
    <t>C154</t>
  </si>
  <si>
    <t>C155</t>
  </si>
  <si>
    <t>C156</t>
  </si>
  <si>
    <t>C157</t>
  </si>
  <si>
    <t>C158</t>
  </si>
  <si>
    <t>C159</t>
  </si>
  <si>
    <t>C160</t>
  </si>
  <si>
    <t>C161</t>
  </si>
  <si>
    <t>C162</t>
  </si>
  <si>
    <t>C163</t>
  </si>
  <si>
    <t>C164</t>
  </si>
  <si>
    <t>C165</t>
  </si>
  <si>
    <t>C166</t>
  </si>
  <si>
    <t>C167</t>
  </si>
  <si>
    <t>C168</t>
  </si>
  <si>
    <t>C169</t>
  </si>
  <si>
    <t>C170</t>
  </si>
  <si>
    <t>C171</t>
  </si>
  <si>
    <t>C172</t>
  </si>
  <si>
    <t>C173</t>
  </si>
  <si>
    <t>C174</t>
  </si>
  <si>
    <t>C175</t>
  </si>
  <si>
    <t>C176</t>
  </si>
  <si>
    <t>C177</t>
  </si>
  <si>
    <t>C178</t>
  </si>
  <si>
    <t>C179</t>
  </si>
  <si>
    <t>C180</t>
  </si>
  <si>
    <t>C181</t>
  </si>
  <si>
    <t>C182</t>
  </si>
  <si>
    <t>C183</t>
  </si>
  <si>
    <t>C184</t>
  </si>
  <si>
    <t>C185</t>
  </si>
  <si>
    <t>C186</t>
  </si>
  <si>
    <t>C187</t>
  </si>
  <si>
    <t>C188</t>
  </si>
  <si>
    <t>C189</t>
  </si>
  <si>
    <t>C190</t>
  </si>
  <si>
    <t>C191</t>
  </si>
  <si>
    <t>C192</t>
  </si>
  <si>
    <t>C193</t>
  </si>
  <si>
    <t>C194</t>
  </si>
  <si>
    <t>C195</t>
  </si>
  <si>
    <t>C196</t>
  </si>
  <si>
    <t>C197</t>
  </si>
  <si>
    <t>C198</t>
  </si>
  <si>
    <t>C199</t>
  </si>
  <si>
    <t>C200</t>
  </si>
  <si>
    <t>Campaings</t>
  </si>
  <si>
    <t>Min Cost - Maximum Sales</t>
  </si>
  <si>
    <t>Sales</t>
  </si>
  <si>
    <t>Mean</t>
  </si>
  <si>
    <t>Median</t>
  </si>
  <si>
    <t>Skew</t>
  </si>
  <si>
    <t>Row Labels</t>
  </si>
  <si>
    <t>Grand Total</t>
  </si>
  <si>
    <t>0-50</t>
  </si>
  <si>
    <t>50-100</t>
  </si>
  <si>
    <t>100-150</t>
  </si>
  <si>
    <t>150-200</t>
  </si>
  <si>
    <t>200-250</t>
  </si>
  <si>
    <t>250-300</t>
  </si>
  <si>
    <t>300-350</t>
  </si>
  <si>
    <t>350-400</t>
  </si>
  <si>
    <t>Count of Campaings</t>
  </si>
  <si>
    <t>0-10</t>
  </si>
  <si>
    <t>10-20</t>
  </si>
  <si>
    <t>20-30</t>
  </si>
  <si>
    <t>30-40</t>
  </si>
  <si>
    <t>40-50</t>
  </si>
  <si>
    <t>50-60</t>
  </si>
  <si>
    <t>Count of sales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</si>
  <si>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</si>
  <si>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</si>
  <si>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</si>
  <si>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</si>
  <si>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</si>
  <si>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</si>
  <si>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</si>
  <si>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</si>
  <si>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</si>
  <si>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</si>
  <si>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</si>
  <si>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</si>
  <si>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</si>
  <si>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</si>
  <si>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</si>
  <si>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</si>
  <si>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</si>
  <si>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</si>
  <si>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</si>
  <si>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</si>
  <si>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</si>
  <si>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</si>
  <si>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</si>
  <si>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</si>
  <si>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youtube (m)</t>
  </si>
  <si>
    <t>Intercept - C</t>
  </si>
  <si>
    <t>a statistical measure that represents the proportion of the variance for a dependent variable that's explained by an independent variable or variables in a regression model.</t>
  </si>
  <si>
    <t>R-Squared (R² or the coefficient of determination) is a statistical measure in a regression model that determines the proportion of variance in the dependent variable that can be explained by the independent variable. In other words, r-squared shows how well the data fit the regression model (the goodness of fit).</t>
  </si>
  <si>
    <t>R-squared (R2) is a statistical measure that represents the proportion of the variance for a dependent variable that's explained by an independent variable or variables in a regression model.</t>
  </si>
  <si>
    <t>R 2 = 1 − sum squared regression (SSR)</t>
  </si>
  <si>
    <t>P1</t>
  </si>
  <si>
    <t>P2</t>
  </si>
  <si>
    <t>Sales_pred</t>
  </si>
  <si>
    <t>Sales predicted</t>
  </si>
  <si>
    <t>sales acutal</t>
  </si>
  <si>
    <t>diff</t>
  </si>
  <si>
    <t>error</t>
  </si>
  <si>
    <t>Sq Error</t>
  </si>
  <si>
    <t>mean sq Error</t>
  </si>
  <si>
    <t>Abs Error</t>
  </si>
  <si>
    <t>MSE</t>
  </si>
  <si>
    <t>RMSE</t>
  </si>
  <si>
    <t>sq error</t>
  </si>
  <si>
    <t>0.5 to 20</t>
  </si>
  <si>
    <t>p &lt; 0.05</t>
  </si>
  <si>
    <t>p &lt; 0.1</t>
  </si>
  <si>
    <t>Coeff</t>
  </si>
  <si>
    <t>Feature</t>
  </si>
  <si>
    <t>Total Spends</t>
  </si>
  <si>
    <t>What combination will give maximum Sales?</t>
  </si>
  <si>
    <t>Ads Spends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</si>
</sst>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22" x14ac:knownFonts="1">
    <font>
      <sz val="11"/>
      <color theme="1"/>
      <name val="Open Sans"/>
      <family val="2"/>
    </font>
    <font>
      <sz val="11"/>
      <color theme="1"/>
      <name val="Open Sans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Open Sans"/>
      <family val="2"/>
    </font>
    <font>
      <b/>
      <sz val="13"/>
      <color theme="3"/>
      <name val="Open Sans"/>
      <family val="2"/>
    </font>
    <font>
      <b/>
      <sz val="11"/>
      <color theme="3"/>
      <name val="Open Sans"/>
      <family val="2"/>
    </font>
    <font>
      <sz val="11"/>
      <color rgb="FF006100"/>
      <name val="Open Sans"/>
      <family val="2"/>
    </font>
    <font>
      <sz val="11"/>
      <color rgb="FF9C0006"/>
      <name val="Open Sans"/>
      <family val="2"/>
    </font>
    <font>
      <sz val="11"/>
      <color rgb="FF9C5700"/>
      <name val="Open Sans"/>
      <family val="2"/>
    </font>
    <font>
      <sz val="11"/>
      <color rgb="FF3F3F76"/>
      <name val="Open Sans"/>
      <family val="2"/>
    </font>
    <font>
      <b/>
      <sz val="11"/>
      <color rgb="FF3F3F3F"/>
      <name val="Open Sans"/>
      <family val="2"/>
    </font>
    <font>
      <b/>
      <sz val="11"/>
      <color rgb="FFFA7D00"/>
      <name val="Open Sans"/>
      <family val="2"/>
    </font>
    <font>
      <sz val="11"/>
      <color rgb="FFFA7D00"/>
      <name val="Open Sans"/>
      <family val="2"/>
    </font>
    <font>
      <b/>
      <sz val="11"/>
      <color theme="0"/>
      <name val="Open Sans"/>
      <family val="2"/>
    </font>
    <font>
      <sz val="11"/>
      <color rgb="FFFF0000"/>
      <name val="Open Sans"/>
      <family val="2"/>
    </font>
    <font>
      <i/>
      <sz val="11"/>
      <color rgb="FF7F7F7F"/>
      <name val="Open Sans"/>
      <family val="2"/>
    </font>
    <font>
      <b/>
      <sz val="11"/>
      <color theme="1"/>
      <name val="Open Sans"/>
      <family val="2"/>
    </font>
    <font>
      <sz val="11"/>
      <color theme="0"/>
      <name val="Open Sans"/>
      <family val="2"/>
    </font>
    <font>
      <sz val="8"/>
      <name val="Open Sans"/>
      <family val="2"/>
    </font>
    <font>
      <i/>
      <sz val="11"/>
      <color theme="1"/>
      <name val="Open Sans"/>
      <family val="2"/>
    </font>
    <font>
      <b/>
      <i/>
      <sz val="11"/>
      <color theme="1"/>
      <name val="Open Sans"/>
      <family val="2"/>
    </font>
    <font>
      <b/>
      <sz val="11"/>
      <color rgb="FF3F3F76"/>
      <name val="Open Sans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 style="thin">
        <color rgb="FF7F7F7F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3">
    <xf numFmtId="0" fontId="0" fillId="0" borderId="0" xfId="0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Fill="1" applyBorder="1" applyAlignment="1"/>
    <xf numFmtId="0" fontId="0" fillId="0" borderId="10" xfId="0" applyFill="1" applyBorder="1" applyAlignment="1"/>
    <xf numFmtId="0" fontId="19" fillId="0" borderId="11" xfId="0" applyFont="1" applyFill="1" applyBorder="1" applyAlignment="1">
      <alignment horizontal="center"/>
    </xf>
    <xf numFmtId="0" fontId="19" fillId="0" borderId="11" xfId="0" applyFont="1" applyFill="1" applyBorder="1" applyAlignment="1">
      <alignment horizontal="centerContinuous"/>
    </xf>
    <xf numFmtId="0" fontId="19" fillId="33" borderId="11" xfId="0" applyFont="1" applyFill="1" applyBorder="1" applyAlignment="1">
      <alignment horizontal="center"/>
    </xf>
    <xf numFmtId="0" fontId="0" fillId="33" borderId="0" xfId="0" applyFill="1" applyBorder="1" applyAlignment="1"/>
    <xf numFmtId="0" fontId="0" fillId="33" borderId="10" xfId="0" applyFill="1" applyBorder="1" applyAlignment="1"/>
    <xf numFmtId="0" fontId="20" fillId="33" borderId="11" xfId="0" applyFont="1" applyFill="1" applyBorder="1" applyAlignment="1">
      <alignment horizontal="center"/>
    </xf>
    <xf numFmtId="0" fontId="16" fillId="33" borderId="0" xfId="0" applyFont="1" applyFill="1" applyBorder="1" applyAlignment="1"/>
    <xf numFmtId="0" fontId="16" fillId="33" borderId="10" xfId="0" applyFont="1" applyFill="1" applyBorder="1" applyAlignment="1"/>
    <xf numFmtId="0" fontId="19" fillId="34" borderId="11" xfId="0" applyFont="1" applyFill="1" applyBorder="1" applyAlignment="1">
      <alignment horizontal="centerContinuous"/>
    </xf>
    <xf numFmtId="0" fontId="0" fillId="34" borderId="0" xfId="0" applyFill="1" applyBorder="1" applyAlignment="1"/>
    <xf numFmtId="0" fontId="0" fillId="34" borderId="10" xfId="0" applyFill="1" applyBorder="1" applyAlignment="1"/>
    <xf numFmtId="0" fontId="16" fillId="34" borderId="0" xfId="0" applyFont="1" applyFill="1" applyBorder="1" applyAlignment="1"/>
    <xf numFmtId="0" fontId="0" fillId="0" borderId="0" xfId="0" applyAlignment="1">
      <alignment wrapText="1"/>
    </xf>
    <xf numFmtId="0" fontId="16" fillId="0" borderId="0" xfId="0" applyFont="1" applyFill="1" applyBorder="1" applyAlignment="1"/>
    <xf numFmtId="0" fontId="16" fillId="0" borderId="0" xfId="0" applyFont="1"/>
    <xf numFmtId="165" fontId="0" fillId="0" borderId="0" xfId="0" applyNumberFormat="1"/>
    <xf numFmtId="0" fontId="0" fillId="0" borderId="12" xfId="0" applyBorder="1"/>
    <xf numFmtId="0" fontId="11" fillId="6" borderId="4" xfId="11"/>
    <xf numFmtId="0" fontId="9" fillId="5" borderId="4" xfId="9"/>
    <xf numFmtId="0" fontId="21" fillId="5" borderId="4" xfId="9" applyFont="1" applyAlignment="1">
      <alignment horizontal="center" vertical="center"/>
    </xf>
    <xf numFmtId="0" fontId="11" fillId="6" borderId="13" xfId="11" applyBorder="1" applyAlignment="1">
      <alignment horizontal="center" vertical="center"/>
    </xf>
    <xf numFmtId="0" fontId="5" fillId="0" borderId="0" xfId="5" applyBorder="1" applyAlignment="1">
      <alignment horizontal="center" vertical="center"/>
    </xf>
    <xf numFmtId="0" fontId="11" fillId="6" borderId="14" xfId="11" applyBorder="1" applyAlignment="1">
      <alignment horizontal="center" vertical="center"/>
    </xf>
    <xf numFmtId="0" fontId="3" fillId="0" borderId="1" xfId="2" applyAlignment="1">
      <alignment horizontal="center"/>
    </xf>
    <xf numFmtId="0" fontId="5" fillId="0" borderId="0" xfId="5" applyBorder="1" applyAlignment="1">
      <alignment horizontal="center" vertical="center"/>
    </xf>
    <xf numFmtId="0" fontId="15" fillId="0" borderId="12" xfId="16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ML2_Regression!$C$1</c:f>
              <c:strCache>
                <c:ptCount val="1"/>
                <c:pt idx="0">
                  <c:v>youtube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ML2_Regression!$B$2:$B$201</c:f>
              <c:numCache>
                <c:formatCode>General</c:formatCode>
                <c:ptCount val="200"/>
                <c:pt idx="0">
                  <c:v>26.52</c:v>
                </c:pt>
                <c:pt idx="1">
                  <c:v>12.48</c:v>
                </c:pt>
                <c:pt idx="2">
                  <c:v>11.16</c:v>
                </c:pt>
                <c:pt idx="3">
                  <c:v>22.2</c:v>
                </c:pt>
                <c:pt idx="4">
                  <c:v>15.48</c:v>
                </c:pt>
                <c:pt idx="5">
                  <c:v>8.64</c:v>
                </c:pt>
                <c:pt idx="6">
                  <c:v>14.16</c:v>
                </c:pt>
                <c:pt idx="7">
                  <c:v>15.84</c:v>
                </c:pt>
                <c:pt idx="8">
                  <c:v>5.76</c:v>
                </c:pt>
                <c:pt idx="9">
                  <c:v>12.72</c:v>
                </c:pt>
                <c:pt idx="10">
                  <c:v>10.32</c:v>
                </c:pt>
                <c:pt idx="11">
                  <c:v>20.88</c:v>
                </c:pt>
                <c:pt idx="12">
                  <c:v>11.04</c:v>
                </c:pt>
                <c:pt idx="13">
                  <c:v>11.64</c:v>
                </c:pt>
                <c:pt idx="14">
                  <c:v>22.8</c:v>
                </c:pt>
                <c:pt idx="15">
                  <c:v>26.88</c:v>
                </c:pt>
                <c:pt idx="16">
                  <c:v>15</c:v>
                </c:pt>
                <c:pt idx="17">
                  <c:v>29.28</c:v>
                </c:pt>
                <c:pt idx="18">
                  <c:v>13.56</c:v>
                </c:pt>
                <c:pt idx="19">
                  <c:v>17.52</c:v>
                </c:pt>
                <c:pt idx="20">
                  <c:v>21.6</c:v>
                </c:pt>
                <c:pt idx="21">
                  <c:v>15</c:v>
                </c:pt>
                <c:pt idx="22">
                  <c:v>6.72</c:v>
                </c:pt>
                <c:pt idx="23">
                  <c:v>18.600000000000001</c:v>
                </c:pt>
                <c:pt idx="24">
                  <c:v>11.64</c:v>
                </c:pt>
                <c:pt idx="25">
                  <c:v>14.4</c:v>
                </c:pt>
                <c:pt idx="26">
                  <c:v>18</c:v>
                </c:pt>
                <c:pt idx="27">
                  <c:v>19.079999999999998</c:v>
                </c:pt>
                <c:pt idx="28">
                  <c:v>22.68</c:v>
                </c:pt>
                <c:pt idx="29">
                  <c:v>12.6</c:v>
                </c:pt>
                <c:pt idx="30">
                  <c:v>25.68</c:v>
                </c:pt>
                <c:pt idx="31">
                  <c:v>14.28</c:v>
                </c:pt>
                <c:pt idx="32">
                  <c:v>11.52</c:v>
                </c:pt>
                <c:pt idx="33">
                  <c:v>20.88</c:v>
                </c:pt>
                <c:pt idx="34">
                  <c:v>11.4</c:v>
                </c:pt>
                <c:pt idx="35">
                  <c:v>15.36</c:v>
                </c:pt>
                <c:pt idx="36">
                  <c:v>30.48</c:v>
                </c:pt>
                <c:pt idx="37">
                  <c:v>17.64</c:v>
                </c:pt>
                <c:pt idx="38">
                  <c:v>12.12</c:v>
                </c:pt>
                <c:pt idx="39">
                  <c:v>25.8</c:v>
                </c:pt>
                <c:pt idx="40">
                  <c:v>19.920000000000002</c:v>
                </c:pt>
                <c:pt idx="41">
                  <c:v>20.52</c:v>
                </c:pt>
                <c:pt idx="42">
                  <c:v>24.84</c:v>
                </c:pt>
                <c:pt idx="43">
                  <c:v>15.48</c:v>
                </c:pt>
                <c:pt idx="44">
                  <c:v>10.199999999999999</c:v>
                </c:pt>
                <c:pt idx="45">
                  <c:v>17.88</c:v>
                </c:pt>
                <c:pt idx="46">
                  <c:v>12.72</c:v>
                </c:pt>
                <c:pt idx="47">
                  <c:v>27.84</c:v>
                </c:pt>
                <c:pt idx="48">
                  <c:v>17.760000000000002</c:v>
                </c:pt>
                <c:pt idx="49">
                  <c:v>11.64</c:v>
                </c:pt>
                <c:pt idx="50">
                  <c:v>13.68</c:v>
                </c:pt>
                <c:pt idx="51">
                  <c:v>12.84</c:v>
                </c:pt>
                <c:pt idx="52">
                  <c:v>27.12</c:v>
                </c:pt>
                <c:pt idx="53">
                  <c:v>25.44</c:v>
                </c:pt>
                <c:pt idx="54">
                  <c:v>24.24</c:v>
                </c:pt>
                <c:pt idx="55">
                  <c:v>28.44</c:v>
                </c:pt>
                <c:pt idx="56">
                  <c:v>6.6</c:v>
                </c:pt>
                <c:pt idx="57">
                  <c:v>15.84</c:v>
                </c:pt>
                <c:pt idx="58">
                  <c:v>28.56</c:v>
                </c:pt>
                <c:pt idx="59">
                  <c:v>22.08</c:v>
                </c:pt>
                <c:pt idx="60">
                  <c:v>9.7200000000000006</c:v>
                </c:pt>
                <c:pt idx="61">
                  <c:v>29.04</c:v>
                </c:pt>
                <c:pt idx="62">
                  <c:v>18.84</c:v>
                </c:pt>
                <c:pt idx="63">
                  <c:v>16.8</c:v>
                </c:pt>
                <c:pt idx="64">
                  <c:v>21.6</c:v>
                </c:pt>
                <c:pt idx="65">
                  <c:v>11.16</c:v>
                </c:pt>
                <c:pt idx="66">
                  <c:v>11.4</c:v>
                </c:pt>
                <c:pt idx="67">
                  <c:v>16.079999999999998</c:v>
                </c:pt>
                <c:pt idx="68">
                  <c:v>22.68</c:v>
                </c:pt>
                <c:pt idx="69">
                  <c:v>26.76</c:v>
                </c:pt>
                <c:pt idx="70">
                  <c:v>21.96</c:v>
                </c:pt>
                <c:pt idx="71">
                  <c:v>14.88</c:v>
                </c:pt>
                <c:pt idx="72">
                  <c:v>10.56</c:v>
                </c:pt>
                <c:pt idx="73">
                  <c:v>13.2</c:v>
                </c:pt>
                <c:pt idx="74">
                  <c:v>20.399999999999999</c:v>
                </c:pt>
                <c:pt idx="75">
                  <c:v>10.44</c:v>
                </c:pt>
                <c:pt idx="76">
                  <c:v>8.2799999999999994</c:v>
                </c:pt>
                <c:pt idx="77">
                  <c:v>17.04</c:v>
                </c:pt>
                <c:pt idx="78">
                  <c:v>6.36</c:v>
                </c:pt>
                <c:pt idx="79">
                  <c:v>13.2</c:v>
                </c:pt>
                <c:pt idx="80">
                  <c:v>14.16</c:v>
                </c:pt>
                <c:pt idx="81">
                  <c:v>14.76</c:v>
                </c:pt>
                <c:pt idx="82">
                  <c:v>13.56</c:v>
                </c:pt>
                <c:pt idx="83">
                  <c:v>16.32</c:v>
                </c:pt>
                <c:pt idx="84">
                  <c:v>26.04</c:v>
                </c:pt>
                <c:pt idx="85">
                  <c:v>18.239999999999998</c:v>
                </c:pt>
                <c:pt idx="86">
                  <c:v>14.4</c:v>
                </c:pt>
                <c:pt idx="87">
                  <c:v>19.2</c:v>
                </c:pt>
                <c:pt idx="88">
                  <c:v>15.48</c:v>
                </c:pt>
                <c:pt idx="89">
                  <c:v>20.04</c:v>
                </c:pt>
                <c:pt idx="90">
                  <c:v>13.44</c:v>
                </c:pt>
                <c:pt idx="91">
                  <c:v>8.76</c:v>
                </c:pt>
                <c:pt idx="92">
                  <c:v>23.28</c:v>
                </c:pt>
                <c:pt idx="93">
                  <c:v>26.64</c:v>
                </c:pt>
                <c:pt idx="94">
                  <c:v>13.8</c:v>
                </c:pt>
                <c:pt idx="95">
                  <c:v>20.28</c:v>
                </c:pt>
                <c:pt idx="96">
                  <c:v>14.04</c:v>
                </c:pt>
                <c:pt idx="97">
                  <c:v>18.600000000000001</c:v>
                </c:pt>
                <c:pt idx="98">
                  <c:v>30.48</c:v>
                </c:pt>
                <c:pt idx="99">
                  <c:v>20.64</c:v>
                </c:pt>
                <c:pt idx="100">
                  <c:v>14.04</c:v>
                </c:pt>
                <c:pt idx="101">
                  <c:v>28.56</c:v>
                </c:pt>
                <c:pt idx="102">
                  <c:v>17.760000000000002</c:v>
                </c:pt>
                <c:pt idx="103">
                  <c:v>17.64</c:v>
                </c:pt>
                <c:pt idx="104">
                  <c:v>24.84</c:v>
                </c:pt>
                <c:pt idx="105">
                  <c:v>23.04</c:v>
                </c:pt>
                <c:pt idx="106">
                  <c:v>8.64</c:v>
                </c:pt>
                <c:pt idx="107">
                  <c:v>10.44</c:v>
                </c:pt>
                <c:pt idx="108">
                  <c:v>6.36</c:v>
                </c:pt>
                <c:pt idx="109">
                  <c:v>23.76</c:v>
                </c:pt>
                <c:pt idx="110">
                  <c:v>16.079999999999998</c:v>
                </c:pt>
                <c:pt idx="111">
                  <c:v>26.16</c:v>
                </c:pt>
                <c:pt idx="112">
                  <c:v>16.920000000000002</c:v>
                </c:pt>
                <c:pt idx="113">
                  <c:v>19.079999999999998</c:v>
                </c:pt>
                <c:pt idx="114">
                  <c:v>17.52</c:v>
                </c:pt>
                <c:pt idx="115">
                  <c:v>15.12</c:v>
                </c:pt>
                <c:pt idx="116">
                  <c:v>14.64</c:v>
                </c:pt>
                <c:pt idx="117">
                  <c:v>11.28</c:v>
                </c:pt>
                <c:pt idx="118">
                  <c:v>19.079999999999998</c:v>
                </c:pt>
                <c:pt idx="119">
                  <c:v>7.92</c:v>
                </c:pt>
                <c:pt idx="120">
                  <c:v>18.600000000000001</c:v>
                </c:pt>
                <c:pt idx="121">
                  <c:v>8.4</c:v>
                </c:pt>
                <c:pt idx="122">
                  <c:v>13.92</c:v>
                </c:pt>
                <c:pt idx="123">
                  <c:v>18.239999999999998</c:v>
                </c:pt>
                <c:pt idx="124">
                  <c:v>23.64</c:v>
                </c:pt>
                <c:pt idx="125">
                  <c:v>12.72</c:v>
                </c:pt>
                <c:pt idx="126">
                  <c:v>7.92</c:v>
                </c:pt>
                <c:pt idx="127">
                  <c:v>10.56</c:v>
                </c:pt>
                <c:pt idx="128">
                  <c:v>29.64</c:v>
                </c:pt>
                <c:pt idx="129">
                  <c:v>11.64</c:v>
                </c:pt>
                <c:pt idx="130">
                  <c:v>1.92</c:v>
                </c:pt>
                <c:pt idx="131">
                  <c:v>15.24</c:v>
                </c:pt>
                <c:pt idx="132">
                  <c:v>6.84</c:v>
                </c:pt>
                <c:pt idx="133">
                  <c:v>23.52</c:v>
                </c:pt>
                <c:pt idx="134">
                  <c:v>12.96</c:v>
                </c:pt>
                <c:pt idx="135">
                  <c:v>13.92</c:v>
                </c:pt>
                <c:pt idx="136">
                  <c:v>11.4</c:v>
                </c:pt>
                <c:pt idx="137">
                  <c:v>24.96</c:v>
                </c:pt>
                <c:pt idx="138">
                  <c:v>11.52</c:v>
                </c:pt>
                <c:pt idx="139">
                  <c:v>24.84</c:v>
                </c:pt>
                <c:pt idx="140">
                  <c:v>13.08</c:v>
                </c:pt>
                <c:pt idx="141">
                  <c:v>23.04</c:v>
                </c:pt>
                <c:pt idx="142">
                  <c:v>24.12</c:v>
                </c:pt>
                <c:pt idx="143">
                  <c:v>12.48</c:v>
                </c:pt>
                <c:pt idx="144">
                  <c:v>13.68</c:v>
                </c:pt>
                <c:pt idx="145">
                  <c:v>12.36</c:v>
                </c:pt>
                <c:pt idx="146">
                  <c:v>15.84</c:v>
                </c:pt>
                <c:pt idx="147">
                  <c:v>30.48</c:v>
                </c:pt>
                <c:pt idx="148">
                  <c:v>13.08</c:v>
                </c:pt>
                <c:pt idx="149">
                  <c:v>12.12</c:v>
                </c:pt>
                <c:pt idx="150">
                  <c:v>19.32</c:v>
                </c:pt>
                <c:pt idx="151">
                  <c:v>13.92</c:v>
                </c:pt>
                <c:pt idx="152">
                  <c:v>19.920000000000002</c:v>
                </c:pt>
                <c:pt idx="153">
                  <c:v>22.8</c:v>
                </c:pt>
                <c:pt idx="154">
                  <c:v>18.72</c:v>
                </c:pt>
                <c:pt idx="155">
                  <c:v>3.84</c:v>
                </c:pt>
                <c:pt idx="156">
                  <c:v>18.36</c:v>
                </c:pt>
                <c:pt idx="157">
                  <c:v>12.12</c:v>
                </c:pt>
                <c:pt idx="158">
                  <c:v>8.76</c:v>
                </c:pt>
                <c:pt idx="159">
                  <c:v>15.48</c:v>
                </c:pt>
                <c:pt idx="160">
                  <c:v>17.28</c:v>
                </c:pt>
                <c:pt idx="161">
                  <c:v>15.96</c:v>
                </c:pt>
                <c:pt idx="162">
                  <c:v>17.88</c:v>
                </c:pt>
                <c:pt idx="163">
                  <c:v>21.6</c:v>
                </c:pt>
                <c:pt idx="164">
                  <c:v>14.28</c:v>
                </c:pt>
                <c:pt idx="165">
                  <c:v>14.28</c:v>
                </c:pt>
                <c:pt idx="166">
                  <c:v>9.6</c:v>
                </c:pt>
                <c:pt idx="167">
                  <c:v>14.64</c:v>
                </c:pt>
                <c:pt idx="168">
                  <c:v>20.52</c:v>
                </c:pt>
                <c:pt idx="169">
                  <c:v>18</c:v>
                </c:pt>
                <c:pt idx="170">
                  <c:v>10.08</c:v>
                </c:pt>
                <c:pt idx="171">
                  <c:v>17.399999999999999</c:v>
                </c:pt>
                <c:pt idx="172">
                  <c:v>9.1199999999999992</c:v>
                </c:pt>
                <c:pt idx="173">
                  <c:v>14.04</c:v>
                </c:pt>
                <c:pt idx="174">
                  <c:v>13.8</c:v>
                </c:pt>
                <c:pt idx="175">
                  <c:v>32.4</c:v>
                </c:pt>
                <c:pt idx="176">
                  <c:v>24.24</c:v>
                </c:pt>
                <c:pt idx="177">
                  <c:v>14.04</c:v>
                </c:pt>
                <c:pt idx="178">
                  <c:v>14.16</c:v>
                </c:pt>
                <c:pt idx="179">
                  <c:v>15.12</c:v>
                </c:pt>
                <c:pt idx="180">
                  <c:v>12.6</c:v>
                </c:pt>
                <c:pt idx="181">
                  <c:v>14.64</c:v>
                </c:pt>
                <c:pt idx="182">
                  <c:v>10.44</c:v>
                </c:pt>
                <c:pt idx="183">
                  <c:v>31.44</c:v>
                </c:pt>
                <c:pt idx="184">
                  <c:v>21.12</c:v>
                </c:pt>
                <c:pt idx="185">
                  <c:v>27.12</c:v>
                </c:pt>
                <c:pt idx="186">
                  <c:v>12.36</c:v>
                </c:pt>
                <c:pt idx="187">
                  <c:v>20.76</c:v>
                </c:pt>
                <c:pt idx="188">
                  <c:v>19.079999999999998</c:v>
                </c:pt>
                <c:pt idx="189">
                  <c:v>8.0399999999999991</c:v>
                </c:pt>
                <c:pt idx="190">
                  <c:v>12.96</c:v>
                </c:pt>
                <c:pt idx="191">
                  <c:v>11.88</c:v>
                </c:pt>
                <c:pt idx="192">
                  <c:v>7.08</c:v>
                </c:pt>
                <c:pt idx="193">
                  <c:v>23.52</c:v>
                </c:pt>
                <c:pt idx="194">
                  <c:v>20.76</c:v>
                </c:pt>
                <c:pt idx="195">
                  <c:v>9.1199999999999992</c:v>
                </c:pt>
                <c:pt idx="196">
                  <c:v>11.64</c:v>
                </c:pt>
                <c:pt idx="197">
                  <c:v>15.36</c:v>
                </c:pt>
                <c:pt idx="198">
                  <c:v>30.6</c:v>
                </c:pt>
                <c:pt idx="199">
                  <c:v>16.079999999999998</c:v>
                </c:pt>
              </c:numCache>
            </c:numRef>
          </c:xVal>
          <c:yVal>
            <c:numRef>
              <c:f>ML2_Regression!$C$2:$C$201</c:f>
              <c:numCache>
                <c:formatCode>General</c:formatCode>
                <c:ptCount val="200"/>
                <c:pt idx="0">
                  <c:v>276.12</c:v>
                </c:pt>
                <c:pt idx="1">
                  <c:v>53.4</c:v>
                </c:pt>
                <c:pt idx="2">
                  <c:v>20.64</c:v>
                </c:pt>
                <c:pt idx="3">
                  <c:v>181.8</c:v>
                </c:pt>
                <c:pt idx="4">
                  <c:v>216.96</c:v>
                </c:pt>
                <c:pt idx="5">
                  <c:v>10.44</c:v>
                </c:pt>
                <c:pt idx="6">
                  <c:v>69</c:v>
                </c:pt>
                <c:pt idx="7">
                  <c:v>144.24</c:v>
                </c:pt>
                <c:pt idx="8">
                  <c:v>10.32</c:v>
                </c:pt>
                <c:pt idx="9">
                  <c:v>239.76</c:v>
                </c:pt>
                <c:pt idx="10">
                  <c:v>79.319999999999993</c:v>
                </c:pt>
                <c:pt idx="11">
                  <c:v>257.64</c:v>
                </c:pt>
                <c:pt idx="12">
                  <c:v>28.56</c:v>
                </c:pt>
                <c:pt idx="13">
                  <c:v>117</c:v>
                </c:pt>
                <c:pt idx="14">
                  <c:v>244.92</c:v>
                </c:pt>
                <c:pt idx="15">
                  <c:v>234.48</c:v>
                </c:pt>
                <c:pt idx="16">
                  <c:v>81.36</c:v>
                </c:pt>
                <c:pt idx="17">
                  <c:v>337.68</c:v>
                </c:pt>
                <c:pt idx="18">
                  <c:v>83.04</c:v>
                </c:pt>
                <c:pt idx="19">
                  <c:v>176.76</c:v>
                </c:pt>
                <c:pt idx="20">
                  <c:v>262.08</c:v>
                </c:pt>
                <c:pt idx="21">
                  <c:v>284.88</c:v>
                </c:pt>
                <c:pt idx="22">
                  <c:v>15.84</c:v>
                </c:pt>
                <c:pt idx="23">
                  <c:v>273.95999999999998</c:v>
                </c:pt>
                <c:pt idx="24">
                  <c:v>74.760000000000005</c:v>
                </c:pt>
                <c:pt idx="25">
                  <c:v>315.48</c:v>
                </c:pt>
                <c:pt idx="26">
                  <c:v>171.48</c:v>
                </c:pt>
                <c:pt idx="27">
                  <c:v>288.12</c:v>
                </c:pt>
                <c:pt idx="28">
                  <c:v>298.56</c:v>
                </c:pt>
                <c:pt idx="29">
                  <c:v>84.72</c:v>
                </c:pt>
                <c:pt idx="30">
                  <c:v>351.48</c:v>
                </c:pt>
                <c:pt idx="31">
                  <c:v>135.47999999999999</c:v>
                </c:pt>
                <c:pt idx="32">
                  <c:v>116.64</c:v>
                </c:pt>
                <c:pt idx="33">
                  <c:v>318.72000000000003</c:v>
                </c:pt>
                <c:pt idx="34">
                  <c:v>114.84</c:v>
                </c:pt>
                <c:pt idx="35">
                  <c:v>348.84</c:v>
                </c:pt>
                <c:pt idx="36">
                  <c:v>320.27999999999997</c:v>
                </c:pt>
                <c:pt idx="37">
                  <c:v>89.64</c:v>
                </c:pt>
                <c:pt idx="38">
                  <c:v>51.72</c:v>
                </c:pt>
                <c:pt idx="39">
                  <c:v>273.60000000000002</c:v>
                </c:pt>
                <c:pt idx="40">
                  <c:v>243</c:v>
                </c:pt>
                <c:pt idx="41">
                  <c:v>212.4</c:v>
                </c:pt>
                <c:pt idx="42">
                  <c:v>352.32</c:v>
                </c:pt>
                <c:pt idx="43">
                  <c:v>248.28</c:v>
                </c:pt>
                <c:pt idx="44">
                  <c:v>30.12</c:v>
                </c:pt>
                <c:pt idx="45">
                  <c:v>210.12</c:v>
                </c:pt>
                <c:pt idx="46">
                  <c:v>107.64</c:v>
                </c:pt>
                <c:pt idx="47">
                  <c:v>287.88</c:v>
                </c:pt>
                <c:pt idx="48">
                  <c:v>272.64</c:v>
                </c:pt>
                <c:pt idx="49">
                  <c:v>80.28</c:v>
                </c:pt>
                <c:pt idx="50">
                  <c:v>239.76</c:v>
                </c:pt>
                <c:pt idx="51">
                  <c:v>120.48</c:v>
                </c:pt>
                <c:pt idx="52">
                  <c:v>259.68</c:v>
                </c:pt>
                <c:pt idx="53">
                  <c:v>219.12</c:v>
                </c:pt>
                <c:pt idx="54">
                  <c:v>315.24</c:v>
                </c:pt>
                <c:pt idx="55">
                  <c:v>238.68</c:v>
                </c:pt>
                <c:pt idx="56">
                  <c:v>8.76</c:v>
                </c:pt>
                <c:pt idx="57">
                  <c:v>163.44</c:v>
                </c:pt>
                <c:pt idx="58">
                  <c:v>252.96</c:v>
                </c:pt>
                <c:pt idx="59">
                  <c:v>252.84</c:v>
                </c:pt>
                <c:pt idx="60">
                  <c:v>64.2</c:v>
                </c:pt>
                <c:pt idx="61">
                  <c:v>313.56</c:v>
                </c:pt>
                <c:pt idx="62">
                  <c:v>287.16000000000003</c:v>
                </c:pt>
                <c:pt idx="63">
                  <c:v>123.24</c:v>
                </c:pt>
                <c:pt idx="64">
                  <c:v>157.32</c:v>
                </c:pt>
                <c:pt idx="65">
                  <c:v>82.8</c:v>
                </c:pt>
                <c:pt idx="66">
                  <c:v>37.799999999999997</c:v>
                </c:pt>
                <c:pt idx="67">
                  <c:v>167.16</c:v>
                </c:pt>
                <c:pt idx="68">
                  <c:v>284.88</c:v>
                </c:pt>
                <c:pt idx="69">
                  <c:v>260.16000000000003</c:v>
                </c:pt>
                <c:pt idx="70">
                  <c:v>238.92</c:v>
                </c:pt>
                <c:pt idx="71">
                  <c:v>131.76</c:v>
                </c:pt>
                <c:pt idx="72">
                  <c:v>32.159999999999997</c:v>
                </c:pt>
                <c:pt idx="73">
                  <c:v>155.28</c:v>
                </c:pt>
                <c:pt idx="74">
                  <c:v>256.08</c:v>
                </c:pt>
                <c:pt idx="75">
                  <c:v>20.28</c:v>
                </c:pt>
                <c:pt idx="76">
                  <c:v>33</c:v>
                </c:pt>
                <c:pt idx="77">
                  <c:v>144.6</c:v>
                </c:pt>
                <c:pt idx="78">
                  <c:v>6.48</c:v>
                </c:pt>
                <c:pt idx="79">
                  <c:v>139.19999999999999</c:v>
                </c:pt>
                <c:pt idx="80">
                  <c:v>91.68</c:v>
                </c:pt>
                <c:pt idx="81">
                  <c:v>287.76</c:v>
                </c:pt>
                <c:pt idx="82">
                  <c:v>90.36</c:v>
                </c:pt>
                <c:pt idx="83">
                  <c:v>82.08</c:v>
                </c:pt>
                <c:pt idx="84">
                  <c:v>256.2</c:v>
                </c:pt>
                <c:pt idx="85">
                  <c:v>231.84</c:v>
                </c:pt>
                <c:pt idx="86">
                  <c:v>91.56</c:v>
                </c:pt>
                <c:pt idx="87">
                  <c:v>132.84</c:v>
                </c:pt>
                <c:pt idx="88">
                  <c:v>105.96</c:v>
                </c:pt>
                <c:pt idx="89">
                  <c:v>131.76</c:v>
                </c:pt>
                <c:pt idx="90">
                  <c:v>161.16</c:v>
                </c:pt>
                <c:pt idx="91">
                  <c:v>34.32</c:v>
                </c:pt>
                <c:pt idx="92">
                  <c:v>261.24</c:v>
                </c:pt>
                <c:pt idx="93">
                  <c:v>301.08</c:v>
                </c:pt>
                <c:pt idx="94">
                  <c:v>128.88</c:v>
                </c:pt>
                <c:pt idx="95">
                  <c:v>195.96</c:v>
                </c:pt>
                <c:pt idx="96">
                  <c:v>237.12</c:v>
                </c:pt>
                <c:pt idx="97">
                  <c:v>221.88</c:v>
                </c:pt>
                <c:pt idx="98">
                  <c:v>347.64</c:v>
                </c:pt>
                <c:pt idx="99">
                  <c:v>162.24</c:v>
                </c:pt>
                <c:pt idx="100">
                  <c:v>266.88</c:v>
                </c:pt>
                <c:pt idx="101">
                  <c:v>355.68</c:v>
                </c:pt>
                <c:pt idx="102">
                  <c:v>336.24</c:v>
                </c:pt>
                <c:pt idx="103">
                  <c:v>225.48</c:v>
                </c:pt>
                <c:pt idx="104">
                  <c:v>285.83999999999997</c:v>
                </c:pt>
                <c:pt idx="105">
                  <c:v>165.48</c:v>
                </c:pt>
                <c:pt idx="106">
                  <c:v>30</c:v>
                </c:pt>
                <c:pt idx="107">
                  <c:v>108.48</c:v>
                </c:pt>
                <c:pt idx="108">
                  <c:v>15.72</c:v>
                </c:pt>
                <c:pt idx="109">
                  <c:v>306.48</c:v>
                </c:pt>
                <c:pt idx="110">
                  <c:v>270.95999999999998</c:v>
                </c:pt>
                <c:pt idx="111">
                  <c:v>290.04000000000002</c:v>
                </c:pt>
                <c:pt idx="112">
                  <c:v>210.84</c:v>
                </c:pt>
                <c:pt idx="113">
                  <c:v>251.52</c:v>
                </c:pt>
                <c:pt idx="114">
                  <c:v>93.84</c:v>
                </c:pt>
                <c:pt idx="115">
                  <c:v>90.12</c:v>
                </c:pt>
                <c:pt idx="116">
                  <c:v>167.04</c:v>
                </c:pt>
                <c:pt idx="117">
                  <c:v>91.68</c:v>
                </c:pt>
                <c:pt idx="118">
                  <c:v>150.84</c:v>
                </c:pt>
                <c:pt idx="119">
                  <c:v>23.28</c:v>
                </c:pt>
                <c:pt idx="120">
                  <c:v>169.56</c:v>
                </c:pt>
                <c:pt idx="121">
                  <c:v>22.56</c:v>
                </c:pt>
                <c:pt idx="122">
                  <c:v>268.8</c:v>
                </c:pt>
                <c:pt idx="123">
                  <c:v>147.72</c:v>
                </c:pt>
                <c:pt idx="124">
                  <c:v>275.39999999999998</c:v>
                </c:pt>
                <c:pt idx="125">
                  <c:v>104.64</c:v>
                </c:pt>
                <c:pt idx="126">
                  <c:v>9.36</c:v>
                </c:pt>
                <c:pt idx="127">
                  <c:v>96.24</c:v>
                </c:pt>
                <c:pt idx="128">
                  <c:v>264.36</c:v>
                </c:pt>
                <c:pt idx="129">
                  <c:v>71.52</c:v>
                </c:pt>
                <c:pt idx="130">
                  <c:v>0.84</c:v>
                </c:pt>
                <c:pt idx="131">
                  <c:v>318.24</c:v>
                </c:pt>
                <c:pt idx="132">
                  <c:v>10.08</c:v>
                </c:pt>
                <c:pt idx="133">
                  <c:v>263.76</c:v>
                </c:pt>
                <c:pt idx="134">
                  <c:v>44.28</c:v>
                </c:pt>
                <c:pt idx="135">
                  <c:v>57.96</c:v>
                </c:pt>
                <c:pt idx="136">
                  <c:v>30.72</c:v>
                </c:pt>
                <c:pt idx="137">
                  <c:v>328.44</c:v>
                </c:pt>
                <c:pt idx="138">
                  <c:v>51.6</c:v>
                </c:pt>
                <c:pt idx="139">
                  <c:v>221.88</c:v>
                </c:pt>
                <c:pt idx="140">
                  <c:v>88.08</c:v>
                </c:pt>
                <c:pt idx="141">
                  <c:v>232.44</c:v>
                </c:pt>
                <c:pt idx="142">
                  <c:v>264.60000000000002</c:v>
                </c:pt>
                <c:pt idx="143">
                  <c:v>125.52</c:v>
                </c:pt>
                <c:pt idx="144">
                  <c:v>115.44</c:v>
                </c:pt>
                <c:pt idx="145">
                  <c:v>168.36</c:v>
                </c:pt>
                <c:pt idx="146">
                  <c:v>288.12</c:v>
                </c:pt>
                <c:pt idx="147">
                  <c:v>291.83999999999997</c:v>
                </c:pt>
                <c:pt idx="148">
                  <c:v>45.6</c:v>
                </c:pt>
                <c:pt idx="149">
                  <c:v>53.64</c:v>
                </c:pt>
                <c:pt idx="150">
                  <c:v>336.84</c:v>
                </c:pt>
                <c:pt idx="151">
                  <c:v>145.19999999999999</c:v>
                </c:pt>
                <c:pt idx="152">
                  <c:v>237.12</c:v>
                </c:pt>
                <c:pt idx="153">
                  <c:v>205.56</c:v>
                </c:pt>
                <c:pt idx="154">
                  <c:v>225.36</c:v>
                </c:pt>
                <c:pt idx="155">
                  <c:v>4.92</c:v>
                </c:pt>
                <c:pt idx="156">
                  <c:v>112.68</c:v>
                </c:pt>
                <c:pt idx="157">
                  <c:v>179.76</c:v>
                </c:pt>
                <c:pt idx="158">
                  <c:v>14.04</c:v>
                </c:pt>
                <c:pt idx="159">
                  <c:v>158.04</c:v>
                </c:pt>
                <c:pt idx="160">
                  <c:v>207</c:v>
                </c:pt>
                <c:pt idx="161">
                  <c:v>102.84</c:v>
                </c:pt>
                <c:pt idx="162">
                  <c:v>226.08</c:v>
                </c:pt>
                <c:pt idx="163">
                  <c:v>196.2</c:v>
                </c:pt>
                <c:pt idx="164">
                  <c:v>140.63999999999999</c:v>
                </c:pt>
                <c:pt idx="165">
                  <c:v>281.39999999999998</c:v>
                </c:pt>
                <c:pt idx="166">
                  <c:v>21.48</c:v>
                </c:pt>
                <c:pt idx="167">
                  <c:v>248.16</c:v>
                </c:pt>
                <c:pt idx="168">
                  <c:v>258.48</c:v>
                </c:pt>
                <c:pt idx="169">
                  <c:v>341.16</c:v>
                </c:pt>
                <c:pt idx="170">
                  <c:v>60</c:v>
                </c:pt>
                <c:pt idx="171">
                  <c:v>197.4</c:v>
                </c:pt>
                <c:pt idx="172">
                  <c:v>23.52</c:v>
                </c:pt>
                <c:pt idx="173">
                  <c:v>202.08</c:v>
                </c:pt>
                <c:pt idx="174">
                  <c:v>266.88</c:v>
                </c:pt>
                <c:pt idx="175">
                  <c:v>332.28</c:v>
                </c:pt>
                <c:pt idx="176">
                  <c:v>298.08</c:v>
                </c:pt>
                <c:pt idx="177">
                  <c:v>204.24</c:v>
                </c:pt>
                <c:pt idx="178">
                  <c:v>332.04</c:v>
                </c:pt>
                <c:pt idx="179">
                  <c:v>198.72</c:v>
                </c:pt>
                <c:pt idx="180">
                  <c:v>187.92</c:v>
                </c:pt>
                <c:pt idx="181">
                  <c:v>262.2</c:v>
                </c:pt>
                <c:pt idx="182">
                  <c:v>67.44</c:v>
                </c:pt>
                <c:pt idx="183">
                  <c:v>345.12</c:v>
                </c:pt>
                <c:pt idx="184">
                  <c:v>304.56</c:v>
                </c:pt>
                <c:pt idx="185">
                  <c:v>246</c:v>
                </c:pt>
                <c:pt idx="186">
                  <c:v>167.4</c:v>
                </c:pt>
                <c:pt idx="187">
                  <c:v>229.32</c:v>
                </c:pt>
                <c:pt idx="188">
                  <c:v>343.2</c:v>
                </c:pt>
                <c:pt idx="189">
                  <c:v>22.44</c:v>
                </c:pt>
                <c:pt idx="190">
                  <c:v>47.4</c:v>
                </c:pt>
                <c:pt idx="191">
                  <c:v>90.6</c:v>
                </c:pt>
                <c:pt idx="192">
                  <c:v>20.64</c:v>
                </c:pt>
                <c:pt idx="193">
                  <c:v>200.16</c:v>
                </c:pt>
                <c:pt idx="194">
                  <c:v>179.64</c:v>
                </c:pt>
                <c:pt idx="195">
                  <c:v>45.84</c:v>
                </c:pt>
                <c:pt idx="196">
                  <c:v>113.04</c:v>
                </c:pt>
                <c:pt idx="197">
                  <c:v>212.4</c:v>
                </c:pt>
                <c:pt idx="198">
                  <c:v>340.32</c:v>
                </c:pt>
                <c:pt idx="199">
                  <c:v>278.52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3F-44A1-9917-E46CB1E462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528288"/>
        <c:axId val="204532864"/>
      </c:scatterChart>
      <c:valAx>
        <c:axId val="204528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532864"/>
        <c:crosses val="autoZero"/>
        <c:crossBetween val="midCat"/>
      </c:valAx>
      <c:valAx>
        <c:axId val="20453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528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[DS2_RegressionSalesMarketing.xlsx]YouTube!PivotTable1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YouTube!$B$3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YouTube!$A$4:$A$12</c:f>
              <c:strCache>
                <c:ptCount val="8"/>
                <c:pt idx="0">
                  <c:v>0-50</c:v>
                </c:pt>
                <c:pt idx="1">
                  <c:v>50-100</c:v>
                </c:pt>
                <c:pt idx="2">
                  <c:v>100-150</c:v>
                </c:pt>
                <c:pt idx="3">
                  <c:v>150-200</c:v>
                </c:pt>
                <c:pt idx="4">
                  <c:v>200-250</c:v>
                </c:pt>
                <c:pt idx="5">
                  <c:v>250-300</c:v>
                </c:pt>
                <c:pt idx="6">
                  <c:v>300-350</c:v>
                </c:pt>
                <c:pt idx="7">
                  <c:v>350-400</c:v>
                </c:pt>
              </c:strCache>
            </c:strRef>
          </c:cat>
          <c:val>
            <c:numRef>
              <c:f>YouTube!$B$4:$B$12</c:f>
              <c:numCache>
                <c:formatCode>General</c:formatCode>
                <c:ptCount val="8"/>
                <c:pt idx="0">
                  <c:v>31</c:v>
                </c:pt>
                <c:pt idx="1">
                  <c:v>28</c:v>
                </c:pt>
                <c:pt idx="2">
                  <c:v>25</c:v>
                </c:pt>
                <c:pt idx="3">
                  <c:v>23</c:v>
                </c:pt>
                <c:pt idx="4">
                  <c:v>31</c:v>
                </c:pt>
                <c:pt idx="5">
                  <c:v>38</c:v>
                </c:pt>
                <c:pt idx="6">
                  <c:v>21</c:v>
                </c:pt>
                <c:pt idx="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00-4E2D-85F2-08E08E5970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5162895"/>
        <c:axId val="425163727"/>
      </c:barChart>
      <c:catAx>
        <c:axId val="425162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163727"/>
        <c:crosses val="autoZero"/>
        <c:auto val="1"/>
        <c:lblAlgn val="ctr"/>
        <c:lblOffset val="100"/>
        <c:noMultiLvlLbl val="0"/>
      </c:catAx>
      <c:valAx>
        <c:axId val="425163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162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[DS2_RegressionSalesMarketing.xlsx]Facebook!PivotTable2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Facebook!$B$3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Facebook!$A$4:$A$10</c:f>
              <c:strCache>
                <c:ptCount val="6"/>
                <c:pt idx="0">
                  <c:v>0-10</c:v>
                </c:pt>
                <c:pt idx="1">
                  <c:v>10-20</c:v>
                </c:pt>
                <c:pt idx="2">
                  <c:v>20-30</c:v>
                </c:pt>
                <c:pt idx="3">
                  <c:v>30-40</c:v>
                </c:pt>
                <c:pt idx="4">
                  <c:v>40-50</c:v>
                </c:pt>
                <c:pt idx="5">
                  <c:v>50-60</c:v>
                </c:pt>
              </c:strCache>
            </c:strRef>
          </c:cat>
          <c:val>
            <c:numRef>
              <c:f>Facebook!$B$4:$B$10</c:f>
              <c:numCache>
                <c:formatCode>General</c:formatCode>
                <c:ptCount val="6"/>
                <c:pt idx="0">
                  <c:v>43</c:v>
                </c:pt>
                <c:pt idx="1">
                  <c:v>34</c:v>
                </c:pt>
                <c:pt idx="2">
                  <c:v>29</c:v>
                </c:pt>
                <c:pt idx="3">
                  <c:v>32</c:v>
                </c:pt>
                <c:pt idx="4">
                  <c:v>32</c:v>
                </c:pt>
                <c:pt idx="5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C7-4176-A94C-37F2E629B7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9824239"/>
        <c:axId val="1754461711"/>
      </c:barChart>
      <c:catAx>
        <c:axId val="4098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4461711"/>
        <c:crosses val="autoZero"/>
        <c:auto val="1"/>
        <c:lblAlgn val="ctr"/>
        <c:lblOffset val="100"/>
        <c:noMultiLvlLbl val="0"/>
      </c:catAx>
      <c:valAx>
        <c:axId val="1754461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824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235323</xdr:colOff>
      <xdr:row>3</xdr:row>
      <xdr:rowOff>149600</xdr:rowOff>
    </xdr:from>
    <xdr:to>
      <xdr:col>10</xdr:col>
      <xdr:colOff>540683</xdr:colOff>
      <xdr:row>16</xdr:row>
      <xdr:rowOff>197785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8A595B-4383-8F2D-297E-C078852894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66674</xdr:colOff>
      <xdr:row>5</xdr:row>
      <xdr:rowOff>190499</xdr:rowOff>
    </xdr:from>
    <xdr:to>
      <xdr:col>11</xdr:col>
      <xdr:colOff>723899</xdr:colOff>
      <xdr:row>25</xdr:row>
      <xdr:rowOff>47624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79C9D5-51D5-CF30-352D-AB3FCB6AE2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666750</xdr:colOff>
      <xdr:row>5</xdr:row>
      <xdr:rowOff>152400</xdr:rowOff>
    </xdr:from>
    <xdr:to>
      <xdr:col>8</xdr:col>
      <xdr:colOff>666750</xdr:colOff>
      <xdr:row>18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2C0979-5759-AA4F-28FB-1361A40CD4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unaal Naik" refreshedDate="44721.446119097222" createdVersion="8" refreshedVersion="8" minRefreshableVersion="3" recordCount="200" xr:uid="{12079063-BC53-44C2-9D44-86FF278D83C2}">
  <cacheSource type="worksheet">
    <worksheetSource ref="A1:E201" sheet="ML2_Regression"/>
  </cacheSource>
  <cacheFields count="5">
    <cacheField name="Campaings" numFmtId="0">
      <sharedItems/>
    </cacheField>
    <cacheField name="sales" numFmtId="0">
      <sharedItems containsSemiMixedTypes="0" containsString="0" containsNumber="1" minValue="1.92" maxValue="32.4"/>
    </cacheField>
    <cacheField name="youtube" numFmtId="0">
      <sharedItems containsSemiMixedTypes="0" containsString="0" containsNumber="1" minValue="0.84" maxValue="355.68" count="190">
        <n v="276.12"/>
        <n v="53.4"/>
        <n v="20.64"/>
        <n v="181.8"/>
        <n v="216.96"/>
        <n v="10.44"/>
        <n v="69"/>
        <n v="144.24"/>
        <n v="10.32"/>
        <n v="239.76"/>
        <n v="79.319999999999993"/>
        <n v="257.64"/>
        <n v="28.56"/>
        <n v="117"/>
        <n v="244.92"/>
        <n v="234.48"/>
        <n v="81.36"/>
        <n v="337.68"/>
        <n v="83.04"/>
        <n v="176.76"/>
        <n v="262.08"/>
        <n v="284.88"/>
        <n v="15.84"/>
        <n v="273.95999999999998"/>
        <n v="74.760000000000005"/>
        <n v="315.48"/>
        <n v="171.48"/>
        <n v="288.12"/>
        <n v="298.56"/>
        <n v="84.72"/>
        <n v="351.48"/>
        <n v="135.47999999999999"/>
        <n v="116.64"/>
        <n v="318.72000000000003"/>
        <n v="114.84"/>
        <n v="348.84"/>
        <n v="320.27999999999997"/>
        <n v="89.64"/>
        <n v="51.72"/>
        <n v="273.60000000000002"/>
        <n v="243"/>
        <n v="212.4"/>
        <n v="352.32"/>
        <n v="248.28"/>
        <n v="30.12"/>
        <n v="210.12"/>
        <n v="107.64"/>
        <n v="287.88"/>
        <n v="272.64"/>
        <n v="80.28"/>
        <n v="120.48"/>
        <n v="259.68"/>
        <n v="219.12"/>
        <n v="315.24"/>
        <n v="238.68"/>
        <n v="8.76"/>
        <n v="163.44"/>
        <n v="252.96"/>
        <n v="252.84"/>
        <n v="64.2"/>
        <n v="313.56"/>
        <n v="287.16000000000003"/>
        <n v="123.24"/>
        <n v="157.32"/>
        <n v="82.8"/>
        <n v="37.799999999999997"/>
        <n v="167.16"/>
        <n v="260.16000000000003"/>
        <n v="238.92"/>
        <n v="131.76"/>
        <n v="32.159999999999997"/>
        <n v="155.28"/>
        <n v="256.08"/>
        <n v="20.28"/>
        <n v="33"/>
        <n v="144.6"/>
        <n v="6.48"/>
        <n v="139.19999999999999"/>
        <n v="91.68"/>
        <n v="287.76"/>
        <n v="90.36"/>
        <n v="82.08"/>
        <n v="256.2"/>
        <n v="231.84"/>
        <n v="91.56"/>
        <n v="132.84"/>
        <n v="105.96"/>
        <n v="161.16"/>
        <n v="34.32"/>
        <n v="261.24"/>
        <n v="301.08"/>
        <n v="128.88"/>
        <n v="195.96"/>
        <n v="237.12"/>
        <n v="221.88"/>
        <n v="347.64"/>
        <n v="162.24"/>
        <n v="266.88"/>
        <n v="355.68"/>
        <n v="336.24"/>
        <n v="225.48"/>
        <n v="285.83999999999997"/>
        <n v="165.48"/>
        <n v="30"/>
        <n v="108.48"/>
        <n v="15.72"/>
        <n v="306.48"/>
        <n v="270.95999999999998"/>
        <n v="290.04000000000002"/>
        <n v="210.84"/>
        <n v="251.52"/>
        <n v="93.84"/>
        <n v="90.12"/>
        <n v="167.04"/>
        <n v="150.84"/>
        <n v="23.28"/>
        <n v="169.56"/>
        <n v="22.56"/>
        <n v="268.8"/>
        <n v="147.72"/>
        <n v="275.39999999999998"/>
        <n v="104.64"/>
        <n v="9.36"/>
        <n v="96.24"/>
        <n v="264.36"/>
        <n v="71.52"/>
        <n v="0.84"/>
        <n v="318.24"/>
        <n v="10.08"/>
        <n v="263.76"/>
        <n v="44.28"/>
        <n v="57.96"/>
        <n v="30.72"/>
        <n v="328.44"/>
        <n v="51.6"/>
        <n v="88.08"/>
        <n v="232.44"/>
        <n v="264.60000000000002"/>
        <n v="125.52"/>
        <n v="115.44"/>
        <n v="168.36"/>
        <n v="291.83999999999997"/>
        <n v="45.6"/>
        <n v="53.64"/>
        <n v="336.84"/>
        <n v="145.19999999999999"/>
        <n v="205.56"/>
        <n v="225.36"/>
        <n v="4.92"/>
        <n v="112.68"/>
        <n v="179.76"/>
        <n v="14.04"/>
        <n v="158.04"/>
        <n v="207"/>
        <n v="102.84"/>
        <n v="226.08"/>
        <n v="196.2"/>
        <n v="140.63999999999999"/>
        <n v="281.39999999999998"/>
        <n v="21.48"/>
        <n v="248.16"/>
        <n v="258.48"/>
        <n v="341.16"/>
        <n v="60"/>
        <n v="197.4"/>
        <n v="23.52"/>
        <n v="202.08"/>
        <n v="332.28"/>
        <n v="298.08"/>
        <n v="204.24"/>
        <n v="332.04"/>
        <n v="198.72"/>
        <n v="187.92"/>
        <n v="262.2"/>
        <n v="67.44"/>
        <n v="345.12"/>
        <n v="304.56"/>
        <n v="246"/>
        <n v="167.4"/>
        <n v="229.32"/>
        <n v="343.2"/>
        <n v="22.44"/>
        <n v="47.4"/>
        <n v="90.6"/>
        <n v="200.16"/>
        <n v="179.64"/>
        <n v="45.84"/>
        <n v="113.04"/>
        <n v="340.32"/>
        <n v="278.52"/>
      </sharedItems>
      <fieldGroup base="2">
        <rangePr autoStart="0" startNum="0" endNum="355.68" groupInterval="50"/>
        <groupItems count="10">
          <s v="&lt;0"/>
          <s v="0-50"/>
          <s v="50-100"/>
          <s v="100-150"/>
          <s v="150-200"/>
          <s v="200-250"/>
          <s v="250-300"/>
          <s v="300-350"/>
          <s v="350-400"/>
          <s v="&gt;400"/>
        </groupItems>
      </fieldGroup>
    </cacheField>
    <cacheField name="facebook" numFmtId="0">
      <sharedItems containsSemiMixedTypes="0" containsString="0" containsNumber="1" minValue="0" maxValue="59.52" count="167">
        <n v="45.36"/>
        <n v="47.16"/>
        <n v="55.08"/>
        <n v="49.56"/>
        <n v="12.96"/>
        <n v="58.68"/>
        <n v="39.36"/>
        <n v="23.52"/>
        <n v="2.52"/>
        <n v="3.12"/>
        <n v="6.96"/>
        <n v="28.8"/>
        <n v="42.12"/>
        <n v="9.1199999999999992"/>
        <n v="39.479999999999997"/>
        <n v="57.24"/>
        <n v="43.92"/>
        <n v="47.52"/>
        <n v="24.6"/>
        <n v="28.68"/>
        <n v="33.24"/>
        <n v="6.12"/>
        <n v="19.079999999999998"/>
        <n v="20.28"/>
        <n v="15.12"/>
        <n v="4.2"/>
        <n v="35.159999999999997"/>
        <n v="20.04"/>
        <n v="32.520000000000003"/>
        <n v="19.2"/>
        <n v="33.96"/>
        <n v="20.88"/>
        <n v="1.8"/>
        <n v="24"/>
        <n v="1.68"/>
        <n v="4.92"/>
        <n v="52.56"/>
        <n v="59.28"/>
        <n v="32.04"/>
        <n v="45.24"/>
        <n v="26.76"/>
        <n v="40.08"/>
        <n v="10.08"/>
        <n v="30.84"/>
        <n v="27"/>
        <n v="11.88"/>
        <n v="49.8"/>
        <n v="18.96"/>
        <n v="14.04"/>
        <n v="3.72"/>
        <n v="11.52"/>
        <n v="50.04"/>
        <n v="55.44"/>
        <n v="34.56"/>
        <n v="33.72"/>
        <n v="23.04"/>
        <n v="59.52"/>
        <n v="35.4"/>
        <n v="2.4"/>
        <n v="51.24"/>
        <n v="18.600000000000001"/>
        <n v="35.520000000000003"/>
        <n v="51.36"/>
        <n v="11.16"/>
        <n v="29.52"/>
        <n v="17.399999999999999"/>
        <n v="33"/>
        <n v="52.68"/>
        <n v="36.72"/>
        <n v="17.16"/>
        <n v="39.6"/>
        <n v="6.84"/>
        <n v="52.44"/>
        <n v="1.92"/>
        <n v="34.200000000000003"/>
        <n v="35.880000000000003"/>
        <n v="9.24"/>
        <n v="24.36"/>
        <n v="53.4"/>
        <n v="51.6"/>
        <n v="22.08"/>
        <n v="48.72"/>
        <n v="30.6"/>
        <n v="57.36"/>
        <n v="5.88"/>
        <n v="40.200000000000003"/>
        <n v="43.8"/>
        <n v="16.8"/>
        <n v="37.92"/>
        <n v="25.2"/>
        <n v="50.76"/>
        <n v="5.16"/>
        <n v="43.56"/>
        <n v="12.12"/>
        <n v="20.64"/>
        <n v="41.16"/>
        <n v="55.68"/>
        <n v="13.2"/>
        <n v="0.36"/>
        <n v="0.48"/>
        <n v="32.28"/>
        <n v="9.84"/>
        <n v="45.6"/>
        <n v="18.48"/>
        <n v="24.72"/>
        <n v="56.16"/>
        <n v="42"/>
        <n v="0.96"/>
        <n v="44.28"/>
        <n v="32.159999999999997"/>
        <n v="26.04"/>
        <n v="2.88"/>
        <n v="41.52"/>
        <n v="38.76"/>
        <n v="14.16"/>
        <n v="46.68"/>
        <n v="0"/>
        <n v="58.8"/>
        <n v="14.4"/>
        <n v="3.48"/>
        <n v="32.64"/>
        <n v="46.32"/>
        <n v="56.4"/>
        <n v="46.8"/>
        <n v="34.68"/>
        <n v="31.08"/>
        <n v="20.399999999999999"/>
        <n v="42.48"/>
        <n v="39.840000000000003"/>
        <n v="17.760000000000002"/>
        <n v="2.2799999999999998"/>
        <n v="8.76"/>
        <n v="48.36"/>
        <n v="30.96"/>
        <n v="16.68"/>
        <n v="27.96"/>
        <n v="47.64"/>
        <n v="25.32"/>
        <n v="13.92"/>
        <n v="52.2"/>
        <n v="1.56"/>
        <n v="21.72"/>
        <n v="42.96"/>
        <n v="44.16"/>
        <n v="17.64"/>
        <n v="4.08"/>
        <n v="45.12"/>
        <n v="6.24"/>
        <n v="28.32"/>
        <n v="12.72"/>
        <n v="25.08"/>
        <n v="24.12"/>
        <n v="8.52"/>
        <n v="36.24"/>
        <n v="9.36"/>
        <n v="2.76"/>
        <n v="12"/>
        <n v="6.48"/>
        <n v="25.56"/>
        <n v="54.12"/>
        <n v="34.44"/>
        <n v="14.52"/>
        <n v="49.32"/>
        <n v="50.4"/>
        <n v="42.72"/>
        <n v="4.4400000000000004"/>
        <n v="10.32"/>
      </sharedItems>
      <fieldGroup base="3">
        <rangePr startNum="0" endNum="59.52" groupInterval="10"/>
        <groupItems count="8">
          <s v="&lt;0"/>
          <s v="0-10"/>
          <s v="10-20"/>
          <s v="20-30"/>
          <s v="30-40"/>
          <s v="40-50"/>
          <s v="50-60"/>
          <s v="&gt;60"/>
        </groupItems>
      </fieldGroup>
    </cacheField>
    <cacheField name="newspaper" numFmtId="0">
      <sharedItems containsSemiMixedTypes="0" containsString="0" containsNumber="1" minValue="0.36" maxValue="136.8000000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">
  <r>
    <s v="C1"/>
    <n v="26.52"/>
    <x v="0"/>
    <x v="0"/>
    <n v="83.04"/>
  </r>
  <r>
    <s v="C2"/>
    <n v="12.48"/>
    <x v="1"/>
    <x v="1"/>
    <n v="54.12"/>
  </r>
  <r>
    <s v="C3"/>
    <n v="11.16"/>
    <x v="2"/>
    <x v="2"/>
    <n v="83.16"/>
  </r>
  <r>
    <s v="C4"/>
    <n v="22.2"/>
    <x v="3"/>
    <x v="3"/>
    <n v="70.2"/>
  </r>
  <r>
    <s v="C5"/>
    <n v="15.48"/>
    <x v="4"/>
    <x v="4"/>
    <n v="70.08"/>
  </r>
  <r>
    <s v="C6"/>
    <n v="8.64"/>
    <x v="5"/>
    <x v="5"/>
    <n v="90"/>
  </r>
  <r>
    <s v="C7"/>
    <n v="14.16"/>
    <x v="6"/>
    <x v="6"/>
    <n v="28.2"/>
  </r>
  <r>
    <s v="C8"/>
    <n v="15.84"/>
    <x v="7"/>
    <x v="7"/>
    <n v="13.92"/>
  </r>
  <r>
    <s v="C9"/>
    <n v="5.76"/>
    <x v="8"/>
    <x v="8"/>
    <n v="1.2"/>
  </r>
  <r>
    <s v="C10"/>
    <n v="12.72"/>
    <x v="9"/>
    <x v="9"/>
    <n v="25.44"/>
  </r>
  <r>
    <s v="C11"/>
    <n v="10.32"/>
    <x v="10"/>
    <x v="10"/>
    <n v="29.04"/>
  </r>
  <r>
    <s v="C12"/>
    <n v="20.88"/>
    <x v="11"/>
    <x v="11"/>
    <n v="4.8"/>
  </r>
  <r>
    <s v="C13"/>
    <n v="11.04"/>
    <x v="12"/>
    <x v="12"/>
    <n v="79.08"/>
  </r>
  <r>
    <s v="C14"/>
    <n v="11.64"/>
    <x v="13"/>
    <x v="13"/>
    <n v="8.64"/>
  </r>
  <r>
    <s v="C15"/>
    <n v="22.8"/>
    <x v="14"/>
    <x v="14"/>
    <n v="55.2"/>
  </r>
  <r>
    <s v="C16"/>
    <n v="26.88"/>
    <x v="15"/>
    <x v="15"/>
    <n v="63.48"/>
  </r>
  <r>
    <s v="C17"/>
    <n v="15"/>
    <x v="16"/>
    <x v="16"/>
    <n v="136.80000000000001"/>
  </r>
  <r>
    <s v="C18"/>
    <n v="29.28"/>
    <x v="17"/>
    <x v="17"/>
    <n v="66.959999999999994"/>
  </r>
  <r>
    <s v="C19"/>
    <n v="13.56"/>
    <x v="18"/>
    <x v="18"/>
    <n v="21.96"/>
  </r>
  <r>
    <s v="C20"/>
    <n v="17.52"/>
    <x v="19"/>
    <x v="19"/>
    <n v="22.92"/>
  </r>
  <r>
    <s v="C21"/>
    <n v="21.6"/>
    <x v="20"/>
    <x v="20"/>
    <n v="64.08"/>
  </r>
  <r>
    <s v="C22"/>
    <n v="15"/>
    <x v="21"/>
    <x v="21"/>
    <n v="28.2"/>
  </r>
  <r>
    <s v="C23"/>
    <n v="6.72"/>
    <x v="22"/>
    <x v="22"/>
    <n v="59.52"/>
  </r>
  <r>
    <s v="C24"/>
    <n v="18.600000000000001"/>
    <x v="23"/>
    <x v="23"/>
    <n v="31.44"/>
  </r>
  <r>
    <s v="C25"/>
    <n v="11.64"/>
    <x v="24"/>
    <x v="24"/>
    <n v="21.96"/>
  </r>
  <r>
    <s v="C26"/>
    <n v="14.4"/>
    <x v="25"/>
    <x v="25"/>
    <n v="23.4"/>
  </r>
  <r>
    <s v="C27"/>
    <n v="18"/>
    <x v="26"/>
    <x v="26"/>
    <n v="15.12"/>
  </r>
  <r>
    <s v="C28"/>
    <n v="19.079999999999998"/>
    <x v="27"/>
    <x v="27"/>
    <n v="27.48"/>
  </r>
  <r>
    <s v="C29"/>
    <n v="22.68"/>
    <x v="28"/>
    <x v="28"/>
    <n v="27.48"/>
  </r>
  <r>
    <s v="C30"/>
    <n v="12.6"/>
    <x v="29"/>
    <x v="29"/>
    <n v="48.96"/>
  </r>
  <r>
    <s v="C31"/>
    <n v="25.68"/>
    <x v="30"/>
    <x v="30"/>
    <n v="51.84"/>
  </r>
  <r>
    <s v="C32"/>
    <n v="14.28"/>
    <x v="31"/>
    <x v="31"/>
    <n v="46.32"/>
  </r>
  <r>
    <s v="C33"/>
    <n v="11.52"/>
    <x v="32"/>
    <x v="32"/>
    <n v="36"/>
  </r>
  <r>
    <s v="C34"/>
    <n v="20.88"/>
    <x v="33"/>
    <x v="33"/>
    <n v="0.36"/>
  </r>
  <r>
    <s v="C35"/>
    <n v="11.4"/>
    <x v="34"/>
    <x v="34"/>
    <n v="8.8800000000000008"/>
  </r>
  <r>
    <s v="C36"/>
    <n v="15.36"/>
    <x v="35"/>
    <x v="35"/>
    <n v="10.199999999999999"/>
  </r>
  <r>
    <s v="C37"/>
    <n v="30.48"/>
    <x v="36"/>
    <x v="36"/>
    <n v="6"/>
  </r>
  <r>
    <s v="C38"/>
    <n v="17.64"/>
    <x v="37"/>
    <x v="37"/>
    <n v="54.84"/>
  </r>
  <r>
    <s v="C39"/>
    <n v="12.12"/>
    <x v="38"/>
    <x v="38"/>
    <n v="42.12"/>
  </r>
  <r>
    <s v="C40"/>
    <n v="25.8"/>
    <x v="39"/>
    <x v="39"/>
    <n v="38.4"/>
  </r>
  <r>
    <s v="C41"/>
    <n v="19.920000000000002"/>
    <x v="40"/>
    <x v="40"/>
    <n v="37.92"/>
  </r>
  <r>
    <s v="C42"/>
    <n v="20.52"/>
    <x v="41"/>
    <x v="41"/>
    <n v="46.44"/>
  </r>
  <r>
    <s v="C43"/>
    <n v="24.84"/>
    <x v="42"/>
    <x v="20"/>
    <n v="2.16"/>
  </r>
  <r>
    <s v="C44"/>
    <n v="15.48"/>
    <x v="43"/>
    <x v="42"/>
    <n v="31.68"/>
  </r>
  <r>
    <s v="C45"/>
    <n v="10.199999999999999"/>
    <x v="44"/>
    <x v="43"/>
    <n v="51.96"/>
  </r>
  <r>
    <s v="C46"/>
    <n v="17.88"/>
    <x v="45"/>
    <x v="44"/>
    <n v="37.799999999999997"/>
  </r>
  <r>
    <s v="C47"/>
    <n v="12.72"/>
    <x v="46"/>
    <x v="45"/>
    <n v="42.84"/>
  </r>
  <r>
    <s v="C48"/>
    <n v="27.84"/>
    <x v="47"/>
    <x v="46"/>
    <n v="22.2"/>
  </r>
  <r>
    <s v="C49"/>
    <n v="17.760000000000002"/>
    <x v="48"/>
    <x v="47"/>
    <n v="59.88"/>
  </r>
  <r>
    <s v="C50"/>
    <n v="11.64"/>
    <x v="49"/>
    <x v="48"/>
    <n v="44.16"/>
  </r>
  <r>
    <s v="C51"/>
    <n v="13.68"/>
    <x v="9"/>
    <x v="49"/>
    <n v="41.52"/>
  </r>
  <r>
    <s v="C52"/>
    <n v="12.84"/>
    <x v="50"/>
    <x v="50"/>
    <n v="4.32"/>
  </r>
  <r>
    <s v="C53"/>
    <n v="27.12"/>
    <x v="51"/>
    <x v="51"/>
    <n v="47.52"/>
  </r>
  <r>
    <s v="C54"/>
    <n v="25.44"/>
    <x v="52"/>
    <x v="52"/>
    <n v="70.44"/>
  </r>
  <r>
    <s v="C55"/>
    <n v="24.24"/>
    <x v="53"/>
    <x v="53"/>
    <n v="19.079999999999998"/>
  </r>
  <r>
    <s v="C56"/>
    <n v="28.44"/>
    <x v="54"/>
    <x v="37"/>
    <n v="72"/>
  </r>
  <r>
    <s v="C57"/>
    <n v="6.6"/>
    <x v="55"/>
    <x v="54"/>
    <n v="49.68"/>
  </r>
  <r>
    <s v="C58"/>
    <n v="15.84"/>
    <x v="56"/>
    <x v="55"/>
    <n v="19.920000000000002"/>
  </r>
  <r>
    <s v="C59"/>
    <n v="28.56"/>
    <x v="57"/>
    <x v="56"/>
    <n v="45.24"/>
  </r>
  <r>
    <s v="C60"/>
    <n v="22.08"/>
    <x v="58"/>
    <x v="57"/>
    <n v="11.16"/>
  </r>
  <r>
    <s v="C61"/>
    <n v="9.7200000000000006"/>
    <x v="59"/>
    <x v="58"/>
    <n v="25.68"/>
  </r>
  <r>
    <s v="C62"/>
    <n v="29.04"/>
    <x v="60"/>
    <x v="59"/>
    <n v="65.64"/>
  </r>
  <r>
    <s v="C63"/>
    <n v="18.84"/>
    <x v="61"/>
    <x v="60"/>
    <n v="32.76"/>
  </r>
  <r>
    <s v="C64"/>
    <n v="16.8"/>
    <x v="62"/>
    <x v="61"/>
    <n v="10.08"/>
  </r>
  <r>
    <s v="C65"/>
    <n v="21.6"/>
    <x v="63"/>
    <x v="62"/>
    <n v="34.68"/>
  </r>
  <r>
    <s v="C66"/>
    <n v="11.16"/>
    <x v="64"/>
    <x v="63"/>
    <n v="1.08"/>
  </r>
  <r>
    <s v="C67"/>
    <n v="11.4"/>
    <x v="65"/>
    <x v="64"/>
    <n v="2.64"/>
  </r>
  <r>
    <s v="C68"/>
    <n v="16.079999999999998"/>
    <x v="66"/>
    <x v="65"/>
    <n v="12.24"/>
  </r>
  <r>
    <s v="C69"/>
    <n v="22.68"/>
    <x v="21"/>
    <x v="66"/>
    <n v="13.2"/>
  </r>
  <r>
    <s v="C70"/>
    <n v="26.76"/>
    <x v="67"/>
    <x v="67"/>
    <n v="32.64"/>
  </r>
  <r>
    <s v="C71"/>
    <n v="21.96"/>
    <x v="68"/>
    <x v="68"/>
    <n v="46.44"/>
  </r>
  <r>
    <s v="C72"/>
    <n v="14.88"/>
    <x v="69"/>
    <x v="69"/>
    <n v="38.04"/>
  </r>
  <r>
    <s v="C73"/>
    <n v="10.56"/>
    <x v="70"/>
    <x v="70"/>
    <n v="23.16"/>
  </r>
  <r>
    <s v="C74"/>
    <n v="13.2"/>
    <x v="71"/>
    <x v="71"/>
    <n v="37.56"/>
  </r>
  <r>
    <s v="C75"/>
    <n v="20.399999999999999"/>
    <x v="72"/>
    <x v="64"/>
    <n v="15.72"/>
  </r>
  <r>
    <s v="C76"/>
    <n v="10.44"/>
    <x v="73"/>
    <x v="72"/>
    <n v="107.28"/>
  </r>
  <r>
    <s v="C77"/>
    <n v="8.2799999999999994"/>
    <x v="74"/>
    <x v="73"/>
    <n v="24.84"/>
  </r>
  <r>
    <s v="C78"/>
    <n v="17.04"/>
    <x v="75"/>
    <x v="74"/>
    <n v="17.04"/>
  </r>
  <r>
    <s v="C79"/>
    <n v="6.36"/>
    <x v="76"/>
    <x v="75"/>
    <n v="11.28"/>
  </r>
  <r>
    <s v="C80"/>
    <n v="13.2"/>
    <x v="77"/>
    <x v="76"/>
    <n v="27.72"/>
  </r>
  <r>
    <s v="C81"/>
    <n v="14.16"/>
    <x v="78"/>
    <x v="38"/>
    <n v="26.76"/>
  </r>
  <r>
    <s v="C82"/>
    <n v="14.76"/>
    <x v="79"/>
    <x v="35"/>
    <n v="44.28"/>
  </r>
  <r>
    <s v="C83"/>
    <n v="13.56"/>
    <x v="80"/>
    <x v="77"/>
    <n v="39"/>
  </r>
  <r>
    <s v="C84"/>
    <n v="16.32"/>
    <x v="81"/>
    <x v="78"/>
    <n v="42.72"/>
  </r>
  <r>
    <s v="C85"/>
    <n v="26.04"/>
    <x v="82"/>
    <x v="79"/>
    <n v="40.56"/>
  </r>
  <r>
    <s v="C86"/>
    <n v="18.239999999999998"/>
    <x v="83"/>
    <x v="80"/>
    <n v="78.84"/>
  </r>
  <r>
    <s v="C87"/>
    <n v="14.4"/>
    <x v="84"/>
    <x v="66"/>
    <n v="19.2"/>
  </r>
  <r>
    <s v="C88"/>
    <n v="19.2"/>
    <x v="85"/>
    <x v="81"/>
    <n v="75.84"/>
  </r>
  <r>
    <s v="C89"/>
    <n v="15.48"/>
    <x v="86"/>
    <x v="82"/>
    <n v="88.08"/>
  </r>
  <r>
    <s v="C90"/>
    <n v="20.04"/>
    <x v="69"/>
    <x v="83"/>
    <n v="61.68"/>
  </r>
  <r>
    <s v="C91"/>
    <n v="13.44"/>
    <x v="87"/>
    <x v="84"/>
    <n v="11.16"/>
  </r>
  <r>
    <s v="C92"/>
    <n v="8.76"/>
    <x v="88"/>
    <x v="32"/>
    <n v="39.6"/>
  </r>
  <r>
    <s v="C93"/>
    <n v="23.28"/>
    <x v="89"/>
    <x v="85"/>
    <n v="70.8"/>
  </r>
  <r>
    <s v="C94"/>
    <n v="26.64"/>
    <x v="90"/>
    <x v="86"/>
    <n v="86.76"/>
  </r>
  <r>
    <s v="C95"/>
    <n v="13.8"/>
    <x v="91"/>
    <x v="87"/>
    <n v="13.08"/>
  </r>
  <r>
    <s v="C96"/>
    <n v="20.28"/>
    <x v="92"/>
    <x v="88"/>
    <n v="63.48"/>
  </r>
  <r>
    <s v="C97"/>
    <n v="14.04"/>
    <x v="93"/>
    <x v="25"/>
    <n v="7.08"/>
  </r>
  <r>
    <s v="C98"/>
    <n v="18.600000000000001"/>
    <x v="94"/>
    <x v="89"/>
    <n v="26.4"/>
  </r>
  <r>
    <s v="C99"/>
    <n v="30.48"/>
    <x v="95"/>
    <x v="90"/>
    <n v="61.44"/>
  </r>
  <r>
    <s v="C100"/>
    <n v="20.64"/>
    <x v="96"/>
    <x v="51"/>
    <n v="55.08"/>
  </r>
  <r>
    <s v="C101"/>
    <n v="14.04"/>
    <x v="97"/>
    <x v="91"/>
    <n v="59.76"/>
  </r>
  <r>
    <s v="C102"/>
    <n v="28.56"/>
    <x v="98"/>
    <x v="92"/>
    <n v="121.08"/>
  </r>
  <r>
    <s v="C103"/>
    <n v="17.760000000000002"/>
    <x v="99"/>
    <x v="93"/>
    <n v="25.68"/>
  </r>
  <r>
    <s v="C104"/>
    <n v="17.64"/>
    <x v="100"/>
    <x v="94"/>
    <n v="21.48"/>
  </r>
  <r>
    <s v="C105"/>
    <n v="24.84"/>
    <x v="101"/>
    <x v="95"/>
    <n v="6.36"/>
  </r>
  <r>
    <s v="C106"/>
    <n v="23.04"/>
    <x v="102"/>
    <x v="96"/>
    <n v="70.8"/>
  </r>
  <r>
    <s v="C107"/>
    <n v="8.64"/>
    <x v="103"/>
    <x v="97"/>
    <n v="35.64"/>
  </r>
  <r>
    <s v="C108"/>
    <n v="10.44"/>
    <x v="104"/>
    <x v="98"/>
    <n v="27.84"/>
  </r>
  <r>
    <s v="C109"/>
    <n v="6.36"/>
    <x v="105"/>
    <x v="99"/>
    <n v="30.72"/>
  </r>
  <r>
    <s v="C110"/>
    <n v="23.76"/>
    <x v="106"/>
    <x v="100"/>
    <n v="6.6"/>
  </r>
  <r>
    <s v="C111"/>
    <n v="16.079999999999998"/>
    <x v="107"/>
    <x v="101"/>
    <n v="67.8"/>
  </r>
  <r>
    <s v="C112"/>
    <n v="26.16"/>
    <x v="108"/>
    <x v="102"/>
    <n v="27.84"/>
  </r>
  <r>
    <s v="C113"/>
    <n v="16.920000000000002"/>
    <x v="109"/>
    <x v="103"/>
    <n v="2.88"/>
  </r>
  <r>
    <s v="C114"/>
    <n v="19.079999999999998"/>
    <x v="110"/>
    <x v="104"/>
    <n v="12.84"/>
  </r>
  <r>
    <s v="C115"/>
    <n v="17.52"/>
    <x v="111"/>
    <x v="105"/>
    <n v="41.4"/>
  </r>
  <r>
    <s v="C116"/>
    <n v="15.12"/>
    <x v="112"/>
    <x v="106"/>
    <n v="63.24"/>
  </r>
  <r>
    <s v="C117"/>
    <n v="14.64"/>
    <x v="113"/>
    <x v="69"/>
    <n v="30.72"/>
  </r>
  <r>
    <s v="C118"/>
    <n v="11.28"/>
    <x v="78"/>
    <x v="107"/>
    <n v="17.760000000000002"/>
  </r>
  <r>
    <s v="C119"/>
    <n v="19.079999999999998"/>
    <x v="114"/>
    <x v="108"/>
    <n v="95.04"/>
  </r>
  <r>
    <s v="C120"/>
    <n v="7.92"/>
    <x v="115"/>
    <x v="29"/>
    <n v="26.76"/>
  </r>
  <r>
    <s v="C121"/>
    <n v="18.600000000000001"/>
    <x v="116"/>
    <x v="109"/>
    <n v="55.44"/>
  </r>
  <r>
    <s v="C122"/>
    <n v="8.4"/>
    <x v="117"/>
    <x v="110"/>
    <n v="60.48"/>
  </r>
  <r>
    <s v="C123"/>
    <n v="13.92"/>
    <x v="118"/>
    <x v="111"/>
    <n v="18.72"/>
  </r>
  <r>
    <s v="C124"/>
    <n v="18.239999999999998"/>
    <x v="119"/>
    <x v="112"/>
    <n v="14.88"/>
  </r>
  <r>
    <s v="C125"/>
    <n v="23.64"/>
    <x v="120"/>
    <x v="113"/>
    <n v="89.04"/>
  </r>
  <r>
    <s v="C126"/>
    <n v="12.72"/>
    <x v="121"/>
    <x v="114"/>
    <n v="31.08"/>
  </r>
  <r>
    <s v="C127"/>
    <n v="7.92"/>
    <x v="122"/>
    <x v="115"/>
    <n v="60.72"/>
  </r>
  <r>
    <s v="C128"/>
    <n v="10.56"/>
    <x v="123"/>
    <x v="116"/>
    <n v="11.04"/>
  </r>
  <r>
    <s v="C129"/>
    <n v="29.64"/>
    <x v="124"/>
    <x v="117"/>
    <n v="3.84"/>
  </r>
  <r>
    <s v="C130"/>
    <n v="11.64"/>
    <x v="125"/>
    <x v="118"/>
    <n v="51.72"/>
  </r>
  <r>
    <s v="C131"/>
    <n v="1.92"/>
    <x v="126"/>
    <x v="17"/>
    <n v="10.44"/>
  </r>
  <r>
    <s v="C132"/>
    <n v="15.24"/>
    <x v="127"/>
    <x v="119"/>
    <n v="51.6"/>
  </r>
  <r>
    <s v="C133"/>
    <n v="6.84"/>
    <x v="128"/>
    <x v="120"/>
    <n v="2.52"/>
  </r>
  <r>
    <s v="C134"/>
    <n v="23.52"/>
    <x v="129"/>
    <x v="85"/>
    <n v="54.12"/>
  </r>
  <r>
    <s v="C135"/>
    <n v="12.96"/>
    <x v="130"/>
    <x v="121"/>
    <n v="78.72"/>
  </r>
  <r>
    <s v="C136"/>
    <n v="13.92"/>
    <x v="131"/>
    <x v="122"/>
    <n v="10.199999999999999"/>
  </r>
  <r>
    <s v="C137"/>
    <n v="11.4"/>
    <x v="132"/>
    <x v="123"/>
    <n v="11.16"/>
  </r>
  <r>
    <s v="C138"/>
    <n v="24.96"/>
    <x v="133"/>
    <x v="124"/>
    <n v="71.64"/>
  </r>
  <r>
    <s v="C139"/>
    <n v="11.52"/>
    <x v="134"/>
    <x v="125"/>
    <n v="24.6"/>
  </r>
  <r>
    <s v="C140"/>
    <n v="24.84"/>
    <x v="94"/>
    <x v="67"/>
    <n v="2.04"/>
  </r>
  <r>
    <s v="C141"/>
    <n v="13.08"/>
    <x v="135"/>
    <x v="126"/>
    <n v="15.48"/>
  </r>
  <r>
    <s v="C142"/>
    <n v="23.04"/>
    <x v="136"/>
    <x v="127"/>
    <n v="90.72"/>
  </r>
  <r>
    <s v="C143"/>
    <n v="24.12"/>
    <x v="137"/>
    <x v="128"/>
    <n v="45.48"/>
  </r>
  <r>
    <s v="C144"/>
    <n v="12.48"/>
    <x v="138"/>
    <x v="71"/>
    <n v="41.28"/>
  </r>
  <r>
    <s v="C145"/>
    <n v="13.68"/>
    <x v="139"/>
    <x v="129"/>
    <n v="46.68"/>
  </r>
  <r>
    <s v="C146"/>
    <n v="12.36"/>
    <x v="140"/>
    <x v="130"/>
    <n v="10.8"/>
  </r>
  <r>
    <s v="C147"/>
    <n v="15.84"/>
    <x v="27"/>
    <x v="131"/>
    <n v="10.44"/>
  </r>
  <r>
    <s v="C148"/>
    <n v="30.48"/>
    <x v="141"/>
    <x v="117"/>
    <n v="53.16"/>
  </r>
  <r>
    <s v="C149"/>
    <n v="13.08"/>
    <x v="142"/>
    <x v="132"/>
    <n v="14.28"/>
  </r>
  <r>
    <s v="C150"/>
    <n v="12.12"/>
    <x v="143"/>
    <x v="133"/>
    <n v="24.72"/>
  </r>
  <r>
    <s v="C151"/>
    <n v="19.32"/>
    <x v="144"/>
    <x v="134"/>
    <n v="44.4"/>
  </r>
  <r>
    <s v="C152"/>
    <n v="13.92"/>
    <x v="145"/>
    <x v="42"/>
    <n v="58.44"/>
  </r>
  <r>
    <s v="C153"/>
    <n v="19.920000000000002"/>
    <x v="93"/>
    <x v="135"/>
    <n v="17.04"/>
  </r>
  <r>
    <s v="C154"/>
    <n v="22.8"/>
    <x v="146"/>
    <x v="136"/>
    <n v="45.24"/>
  </r>
  <r>
    <s v="C155"/>
    <n v="18.72"/>
    <x v="147"/>
    <x v="137"/>
    <n v="11.4"/>
  </r>
  <r>
    <s v="C156"/>
    <n v="3.84"/>
    <x v="148"/>
    <x v="138"/>
    <n v="6.84"/>
  </r>
  <r>
    <s v="C157"/>
    <n v="18.36"/>
    <x v="149"/>
    <x v="139"/>
    <n v="60.6"/>
  </r>
  <r>
    <s v="C158"/>
    <n v="12.12"/>
    <x v="150"/>
    <x v="140"/>
    <n v="29.16"/>
  </r>
  <r>
    <s v="C159"/>
    <n v="8.76"/>
    <x v="151"/>
    <x v="108"/>
    <n v="54.24"/>
  </r>
  <r>
    <s v="C160"/>
    <n v="15.48"/>
    <x v="152"/>
    <x v="80"/>
    <n v="41.52"/>
  </r>
  <r>
    <s v="C161"/>
    <n v="17.28"/>
    <x v="153"/>
    <x v="141"/>
    <n v="36.840000000000003"/>
  </r>
  <r>
    <s v="C162"/>
    <n v="15.96"/>
    <x v="154"/>
    <x v="142"/>
    <n v="59.16"/>
  </r>
  <r>
    <s v="C163"/>
    <n v="17.88"/>
    <x v="155"/>
    <x v="141"/>
    <n v="30.72"/>
  </r>
  <r>
    <s v="C164"/>
    <n v="21.6"/>
    <x v="156"/>
    <x v="143"/>
    <n v="8.8800000000000008"/>
  </r>
  <r>
    <s v="C165"/>
    <n v="14.28"/>
    <x v="157"/>
    <x v="144"/>
    <n v="6.48"/>
  </r>
  <r>
    <s v="C166"/>
    <n v="14.28"/>
    <x v="158"/>
    <x v="145"/>
    <n v="101.76"/>
  </r>
  <r>
    <s v="C167"/>
    <n v="9.6"/>
    <x v="159"/>
    <x v="146"/>
    <n v="25.92"/>
  </r>
  <r>
    <s v="C168"/>
    <n v="14.64"/>
    <x v="160"/>
    <x v="147"/>
    <n v="23.28"/>
  </r>
  <r>
    <s v="C169"/>
    <n v="20.52"/>
    <x v="161"/>
    <x v="148"/>
    <n v="69.12"/>
  </r>
  <r>
    <s v="C170"/>
    <n v="18"/>
    <x v="162"/>
    <x v="149"/>
    <n v="7.68"/>
  </r>
  <r>
    <s v="C171"/>
    <n v="10.08"/>
    <x v="163"/>
    <x v="138"/>
    <n v="22.08"/>
  </r>
  <r>
    <s v="C172"/>
    <n v="17.399999999999999"/>
    <x v="164"/>
    <x v="150"/>
    <n v="56.88"/>
  </r>
  <r>
    <s v="C173"/>
    <n v="9.1199999999999992"/>
    <x v="165"/>
    <x v="151"/>
    <n v="20.399999999999999"/>
  </r>
  <r>
    <s v="C174"/>
    <n v="14.04"/>
    <x v="166"/>
    <x v="152"/>
    <n v="15.36"/>
  </r>
  <r>
    <s v="C175"/>
    <n v="13.8"/>
    <x v="97"/>
    <x v="145"/>
    <n v="15.72"/>
  </r>
  <r>
    <s v="C176"/>
    <n v="32.4"/>
    <x v="167"/>
    <x v="5"/>
    <n v="50.16"/>
  </r>
  <r>
    <s v="C177"/>
    <n v="24.24"/>
    <x v="168"/>
    <x v="153"/>
    <n v="24.36"/>
  </r>
  <r>
    <s v="C178"/>
    <n v="14.04"/>
    <x v="169"/>
    <x v="154"/>
    <n v="42.24"/>
  </r>
  <r>
    <s v="C179"/>
    <n v="14.16"/>
    <x v="170"/>
    <x v="155"/>
    <n v="28.44"/>
  </r>
  <r>
    <s v="C180"/>
    <n v="15.12"/>
    <x v="171"/>
    <x v="156"/>
    <n v="21.12"/>
  </r>
  <r>
    <s v="C181"/>
    <n v="12.6"/>
    <x v="172"/>
    <x v="9"/>
    <n v="9.9600000000000009"/>
  </r>
  <r>
    <s v="C182"/>
    <n v="14.64"/>
    <x v="173"/>
    <x v="157"/>
    <n v="32.880000000000003"/>
  </r>
  <r>
    <s v="C183"/>
    <n v="10.44"/>
    <x v="174"/>
    <x v="71"/>
    <n v="35.64"/>
  </r>
  <r>
    <s v="C184"/>
    <n v="31.44"/>
    <x v="175"/>
    <x v="79"/>
    <n v="86.16"/>
  </r>
  <r>
    <s v="C185"/>
    <n v="21.12"/>
    <x v="176"/>
    <x v="158"/>
    <n v="36"/>
  </r>
  <r>
    <s v="C186"/>
    <n v="27.12"/>
    <x v="177"/>
    <x v="159"/>
    <n v="23.52"/>
  </r>
  <r>
    <s v="C187"/>
    <n v="12.36"/>
    <x v="178"/>
    <x v="8"/>
    <n v="31.92"/>
  </r>
  <r>
    <s v="C188"/>
    <n v="20.76"/>
    <x v="179"/>
    <x v="160"/>
    <n v="21.84"/>
  </r>
  <r>
    <s v="C189"/>
    <n v="19.079999999999998"/>
    <x v="180"/>
    <x v="134"/>
    <n v="4.4400000000000004"/>
  </r>
  <r>
    <s v="C190"/>
    <n v="8.0399999999999991"/>
    <x v="181"/>
    <x v="161"/>
    <n v="28.08"/>
  </r>
  <r>
    <s v="C191"/>
    <n v="12.96"/>
    <x v="182"/>
    <x v="162"/>
    <n v="6.96"/>
  </r>
  <r>
    <s v="C192"/>
    <n v="11.88"/>
    <x v="183"/>
    <x v="4"/>
    <n v="7.2"/>
  </r>
  <r>
    <s v="C193"/>
    <n v="7.08"/>
    <x v="2"/>
    <x v="35"/>
    <n v="37.92"/>
  </r>
  <r>
    <s v="C194"/>
    <n v="23.52"/>
    <x v="184"/>
    <x v="163"/>
    <n v="4.32"/>
  </r>
  <r>
    <s v="C195"/>
    <n v="20.76"/>
    <x v="185"/>
    <x v="164"/>
    <n v="7.2"/>
  </r>
  <r>
    <s v="C196"/>
    <n v="9.1199999999999992"/>
    <x v="186"/>
    <x v="165"/>
    <n v="16.559999999999999"/>
  </r>
  <r>
    <s v="C197"/>
    <n v="11.64"/>
    <x v="187"/>
    <x v="84"/>
    <n v="9.7200000000000006"/>
  </r>
  <r>
    <s v="C198"/>
    <n v="15.36"/>
    <x v="41"/>
    <x v="63"/>
    <n v="7.68"/>
  </r>
  <r>
    <s v="C199"/>
    <n v="30.6"/>
    <x v="188"/>
    <x v="163"/>
    <n v="79.44"/>
  </r>
  <r>
    <s v="C200"/>
    <n v="16.079999999999998"/>
    <x v="189"/>
    <x v="166"/>
    <n v="10.4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CE7CAF-8D22-4F04-A226-9D47DB00D654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12" firstHeaderRow="1" firstDataRow="1" firstDataCol="1"/>
  <pivotFields count="5">
    <pivotField dataField="1" showAll="0"/>
    <pivotField showAll="0"/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</pivotFields>
  <rowFields count="1">
    <field x="2"/>
  </rowFields>
  <rowItems count="9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Count of Campaings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CD5BD9-B62F-4358-BFC5-1EF0AE039D09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10" firstHeaderRow="1" firstDataRow="1" firstDataCol="1"/>
  <pivotFields count="5">
    <pivotField showAll="0"/>
    <pivotField dataField="1" showAll="0"/>
    <pivotField showAll="0"/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</pivotFields>
  <rowFields count="1">
    <field x="3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Count of sales" fld="1" subtotal="count" baseField="3" baseItem="3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G35"/>
  <sheetViews>
    <sheetView showGridLines="0" zoomScale="180" zoomScaleNormal="180" workbookViewId="0">
      <selection activeCell="A4" sqref="A4"/>
    </sheetView>
  </sheetViews>
  <sheetFormatPr defaultRowHeight="16.5" outlineLevelRow="1" x14ac:dyDescent="0.3"/>
  <cols>
    <col min="2" max="2" width="4.5546875" customWidth="1"/>
    <col min="3" max="3" width="10.77734375" bestFit="1" customWidth="1"/>
    <col min="4" max="4" width="7.6640625" bestFit="1" customWidth="1"/>
    <col min="5" max="5" width="8.33203125" bestFit="1" customWidth="1"/>
    <col min="6" max="6" width="9.6640625" bestFit="1" customWidth="1"/>
  </cols>
  <sheetData>
    <row r="1" spans="3:7" ht="22.5" thickBot="1" x14ac:dyDescent="0.45">
      <c r="C1" s="30" t="s">
        <v>4</v>
      </c>
      <c r="D1" s="30"/>
      <c r="E1" s="30"/>
      <c r="F1" s="30"/>
      <c r="G1" s="30"/>
    </row>
    <row r="2" spans="3:7" ht="17.25" thickTop="1" x14ac:dyDescent="0.3"/>
    <row r="4" spans="3:7" outlineLevel="1" x14ac:dyDescent="0.3">
      <c r="C4" s="24" t="s">
        <v>286</v>
      </c>
      <c r="D4" s="26" t="s">
        <v>1</v>
      </c>
      <c r="E4" s="26" t="s">
        <v>2</v>
      </c>
      <c r="F4" s="26" t="s">
        <v>3</v>
      </c>
      <c r="G4" s="26" t="s">
        <v>250</v>
      </c>
    </row>
    <row r="5" spans="3:7" outlineLevel="1" x14ac:dyDescent="0.3">
      <c r="C5" s="24" t="s">
        <v>285</v>
      </c>
      <c r="D5" s="25">
        <v>4.576464545539758E-2</v>
      </c>
      <c r="E5" s="25">
        <v>0.18853001691820423</v>
      </c>
      <c r="F5" s="25">
        <v>-1.0374930424763289E-3</v>
      </c>
      <c r="G5" s="25">
        <v>3.5266672433513042</v>
      </c>
    </row>
    <row r="8" spans="3:7" x14ac:dyDescent="0.3">
      <c r="C8" s="31" t="s">
        <v>288</v>
      </c>
      <c r="D8" s="31"/>
      <c r="E8" s="31"/>
      <c r="F8" s="31"/>
      <c r="G8" s="31"/>
    </row>
    <row r="9" spans="3:7" x14ac:dyDescent="0.3">
      <c r="C9" s="28"/>
      <c r="D9" s="32" t="s">
        <v>289</v>
      </c>
      <c r="E9" s="32"/>
      <c r="F9" s="32"/>
      <c r="G9" s="28"/>
    </row>
    <row r="10" spans="3:7" x14ac:dyDescent="0.3">
      <c r="C10" s="27" t="s">
        <v>287</v>
      </c>
      <c r="D10" s="29" t="s">
        <v>7</v>
      </c>
      <c r="E10" s="29" t="s">
        <v>5</v>
      </c>
      <c r="F10" s="29" t="s">
        <v>6</v>
      </c>
      <c r="G10" s="27" t="s">
        <v>217</v>
      </c>
    </row>
    <row r="11" spans="3:7" x14ac:dyDescent="0.3">
      <c r="C11" s="23">
        <v>80</v>
      </c>
      <c r="D11" s="23">
        <v>15</v>
      </c>
      <c r="E11" s="23">
        <v>40</v>
      </c>
      <c r="F11" s="23">
        <f>C11-SUM(D11:E11)</f>
        <v>25</v>
      </c>
      <c r="G11" s="23">
        <f>$G$5+$D$5*D11+$E$5*E11+$F$5*F11</f>
        <v>11.728400275848529</v>
      </c>
    </row>
    <row r="12" spans="3:7" x14ac:dyDescent="0.3">
      <c r="C12" s="23">
        <v>80</v>
      </c>
      <c r="D12" s="23">
        <v>20</v>
      </c>
      <c r="E12" s="23">
        <v>35</v>
      </c>
      <c r="F12" s="23">
        <f>C12-SUM(D12:E12)</f>
        <v>25</v>
      </c>
      <c r="G12" s="23">
        <f>$G$5+$D$5*D12+$E$5*E12+$F$5*F12</f>
        <v>11.014573418534495</v>
      </c>
    </row>
    <row r="13" spans="3:7" x14ac:dyDescent="0.3">
      <c r="C13" s="23">
        <v>80</v>
      </c>
      <c r="D13" s="23">
        <v>15</v>
      </c>
      <c r="E13" s="23">
        <v>50</v>
      </c>
      <c r="F13" s="23">
        <f>C13-SUM(D13:E13)</f>
        <v>15</v>
      </c>
      <c r="G13" s="23">
        <f>$G$5+$D$5*D13+$E$5*E13+$F$5*F13</f>
        <v>13.624075375455336</v>
      </c>
    </row>
    <row r="14" spans="3:7" x14ac:dyDescent="0.3">
      <c r="C14" s="23">
        <v>80</v>
      </c>
      <c r="D14" s="23">
        <v>0</v>
      </c>
      <c r="E14" s="23">
        <v>80</v>
      </c>
      <c r="F14" s="23">
        <f>C14-SUM(D14:E14)</f>
        <v>0</v>
      </c>
      <c r="G14" s="23">
        <f>$G$5+$D$5*D14+$E$5*E14+$F$5*F14</f>
        <v>18.609068596807642</v>
      </c>
    </row>
    <row r="27" spans="2:2" x14ac:dyDescent="0.3">
      <c r="B27" t="s">
        <v>8</v>
      </c>
    </row>
    <row r="28" spans="2:2" x14ac:dyDescent="0.3">
      <c r="B28" t="s">
        <v>9</v>
      </c>
    </row>
    <row r="29" spans="2:2" x14ac:dyDescent="0.3">
      <c r="B29" t="s">
        <v>13</v>
      </c>
    </row>
    <row r="30" spans="2:2" x14ac:dyDescent="0.3">
      <c r="B30" t="s">
        <v>10</v>
      </c>
    </row>
    <row r="31" spans="2:2" x14ac:dyDescent="0.3">
      <c r="B31" t="s">
        <v>11</v>
      </c>
    </row>
    <row r="32" spans="2:2" x14ac:dyDescent="0.3">
      <c r="B32" t="s">
        <v>12</v>
      </c>
    </row>
    <row r="33" spans="2:2" x14ac:dyDescent="0.3">
      <c r="B33" t="s">
        <v>14</v>
      </c>
    </row>
    <row r="35" spans="2:2" x14ac:dyDescent="0.3">
      <c r="B35" t="s">
        <v>216</v>
      </c>
    </row>
  </sheetData>
  <mergeCells count="3">
    <mergeCell ref="C1:G1"/>
    <mergeCell ref="C8:G8"/>
    <mergeCell ref="D9:F9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D04B6-C513-4280-BEB7-F9351F67CAC6}">
  <dimension ref="A1:I23"/>
  <sheetViews>
    <sheetView topLeftCell="A4" zoomScale="150" zoomScaleNormal="150" workbookViewId="0">
      <selection activeCell="D21" sqref="D21"/>
    </sheetView>
  </sheetViews>
  <sheetFormatPr defaultRowHeight="16.5" x14ac:dyDescent="0.3"/>
  <cols>
    <col min="1" max="1" width="16.21875" bestFit="1" customWidth="1"/>
    <col min="2" max="4" width="12.5546875" bestFit="1" customWidth="1"/>
    <col min="5" max="5" width="12" bestFit="1" customWidth="1"/>
    <col min="6" max="6" width="12.5546875" bestFit="1" customWidth="1"/>
    <col min="7" max="7" width="12" bestFit="1" customWidth="1"/>
    <col min="8" max="8" width="12.5546875" bestFit="1" customWidth="1"/>
    <col min="9" max="9" width="12" bestFit="1" customWidth="1"/>
  </cols>
  <sheetData>
    <row r="1" spans="1:9" x14ac:dyDescent="0.3">
      <c r="A1" t="s">
        <v>239</v>
      </c>
    </row>
    <row r="2" spans="1:9" ht="17.25" thickBot="1" x14ac:dyDescent="0.35"/>
    <row r="3" spans="1:9" x14ac:dyDescent="0.3">
      <c r="A3" s="15" t="s">
        <v>240</v>
      </c>
      <c r="B3" s="15"/>
    </row>
    <row r="4" spans="1:9" x14ac:dyDescent="0.3">
      <c r="A4" s="16" t="s">
        <v>241</v>
      </c>
      <c r="B4" s="16">
        <v>0.94721203443524304</v>
      </c>
    </row>
    <row r="5" spans="1:9" x14ac:dyDescent="0.3">
      <c r="A5" s="18" t="s">
        <v>242</v>
      </c>
      <c r="B5" s="18">
        <v>0.89721063817895208</v>
      </c>
    </row>
    <row r="6" spans="1:9" x14ac:dyDescent="0.3">
      <c r="A6" s="16" t="s">
        <v>243</v>
      </c>
      <c r="B6" s="16">
        <v>0.89563733162046666</v>
      </c>
    </row>
    <row r="7" spans="1:9" x14ac:dyDescent="0.3">
      <c r="A7" s="16" t="s">
        <v>244</v>
      </c>
      <c r="B7" s="16">
        <v>2.0226124480976928</v>
      </c>
    </row>
    <row r="8" spans="1:9" ht="17.25" thickBot="1" x14ac:dyDescent="0.35">
      <c r="A8" s="17" t="s">
        <v>245</v>
      </c>
      <c r="B8" s="17">
        <v>200</v>
      </c>
    </row>
    <row r="10" spans="1:9" ht="17.25" thickBot="1" x14ac:dyDescent="0.35">
      <c r="A10" t="s">
        <v>246</v>
      </c>
    </row>
    <row r="11" spans="1:9" x14ac:dyDescent="0.3">
      <c r="A11" s="7"/>
      <c r="B11" s="7" t="s">
        <v>251</v>
      </c>
      <c r="C11" s="7" t="s">
        <v>252</v>
      </c>
      <c r="D11" s="7" t="s">
        <v>253</v>
      </c>
      <c r="E11" s="7" t="s">
        <v>254</v>
      </c>
      <c r="F11" s="7" t="s">
        <v>255</v>
      </c>
    </row>
    <row r="12" spans="1:9" x14ac:dyDescent="0.3">
      <c r="A12" s="5" t="s">
        <v>247</v>
      </c>
      <c r="B12" s="5">
        <v>3</v>
      </c>
      <c r="C12" s="5">
        <v>6998.8658214208499</v>
      </c>
      <c r="D12" s="5">
        <v>2332.9552738069501</v>
      </c>
      <c r="E12" s="5">
        <v>570.27070365909424</v>
      </c>
      <c r="F12" s="5">
        <v>1.5752272560924511E-96</v>
      </c>
      <c r="H12" t="s">
        <v>283</v>
      </c>
    </row>
    <row r="13" spans="1:9" x14ac:dyDescent="0.3">
      <c r="A13" s="5" t="s">
        <v>248</v>
      </c>
      <c r="B13" s="5">
        <v>196</v>
      </c>
      <c r="C13" s="5">
        <v>801.82837857914956</v>
      </c>
      <c r="D13" s="5">
        <v>4.0909611151997423</v>
      </c>
      <c r="E13" s="5"/>
      <c r="F13" s="5"/>
    </row>
    <row r="14" spans="1:9" ht="17.25" thickBot="1" x14ac:dyDescent="0.35">
      <c r="A14" s="6" t="s">
        <v>249</v>
      </c>
      <c r="B14" s="6">
        <v>199</v>
      </c>
      <c r="C14" s="6">
        <v>7800.6941999999999</v>
      </c>
      <c r="D14" s="6"/>
      <c r="E14" s="6"/>
      <c r="F14" s="6"/>
    </row>
    <row r="15" spans="1:9" ht="17.25" thickBot="1" x14ac:dyDescent="0.35"/>
    <row r="16" spans="1:9" x14ac:dyDescent="0.3">
      <c r="A16" s="9"/>
      <c r="B16" s="9" t="s">
        <v>256</v>
      </c>
      <c r="C16" s="7" t="s">
        <v>244</v>
      </c>
      <c r="D16" s="7" t="s">
        <v>257</v>
      </c>
      <c r="E16" s="7" t="s">
        <v>258</v>
      </c>
      <c r="F16" s="7" t="s">
        <v>259</v>
      </c>
      <c r="G16" s="7" t="s">
        <v>260</v>
      </c>
      <c r="H16" s="7" t="s">
        <v>261</v>
      </c>
      <c r="I16" s="7" t="s">
        <v>262</v>
      </c>
    </row>
    <row r="17" spans="1:9" x14ac:dyDescent="0.3">
      <c r="A17" s="10" t="s">
        <v>250</v>
      </c>
      <c r="B17" s="10">
        <v>3.5266672433513042</v>
      </c>
      <c r="C17" s="5">
        <v>0.37428988358614923</v>
      </c>
      <c r="D17" s="5">
        <v>9.42228844007637</v>
      </c>
      <c r="E17" s="5"/>
      <c r="F17" s="5">
        <v>2.7885147350799731</v>
      </c>
      <c r="G17" s="5">
        <v>4.2648197516226354</v>
      </c>
      <c r="H17" s="5">
        <v>2.7885147350799731</v>
      </c>
      <c r="I17" s="5">
        <v>4.2648197516226354</v>
      </c>
    </row>
    <row r="18" spans="1:9" x14ac:dyDescent="0.3">
      <c r="A18" s="10" t="s">
        <v>1</v>
      </c>
      <c r="B18" s="10">
        <v>4.576464545539758E-2</v>
      </c>
      <c r="C18" s="5">
        <v>1.3948968069749745E-3</v>
      </c>
      <c r="D18" s="5">
        <v>32.808624427669677</v>
      </c>
      <c r="E18" s="5">
        <v>1.509959954814403E-81</v>
      </c>
      <c r="F18" s="5">
        <v>4.3013711962397477E-2</v>
      </c>
      <c r="G18" s="5">
        <v>4.8515578948397683E-2</v>
      </c>
      <c r="H18" s="5">
        <v>4.3013711962397477E-2</v>
      </c>
      <c r="I18" s="5">
        <v>4.8515578948397683E-2</v>
      </c>
    </row>
    <row r="19" spans="1:9" x14ac:dyDescent="0.3">
      <c r="A19" s="10" t="s">
        <v>2</v>
      </c>
      <c r="B19" s="10">
        <v>0.18853001691820423</v>
      </c>
      <c r="C19" s="5">
        <v>8.6112339673019428E-3</v>
      </c>
      <c r="D19" s="5">
        <v>21.893496058065431</v>
      </c>
      <c r="E19" s="5">
        <v>1.5053389205758611E-54</v>
      </c>
      <c r="F19" s="5">
        <v>0.17154744744191172</v>
      </c>
      <c r="G19" s="5">
        <v>0.20551258639449674</v>
      </c>
      <c r="H19" s="5">
        <v>0.17154744744191172</v>
      </c>
      <c r="I19" s="5">
        <v>0.20551258639449674</v>
      </c>
    </row>
    <row r="20" spans="1:9" ht="17.25" thickBot="1" x14ac:dyDescent="0.35">
      <c r="A20" s="11" t="s">
        <v>3</v>
      </c>
      <c r="B20" s="11">
        <v>-1.0374930424763289E-3</v>
      </c>
      <c r="C20" s="6">
        <v>5.8710096470863697E-3</v>
      </c>
      <c r="D20" s="6">
        <v>-0.17671458656028777</v>
      </c>
      <c r="E20" s="6">
        <v>0.85991505008056646</v>
      </c>
      <c r="F20" s="6">
        <v>-1.2615953180270869E-2</v>
      </c>
      <c r="G20" s="6">
        <v>1.0540967095318212E-2</v>
      </c>
      <c r="H20" s="6">
        <v>-1.2615953180270869E-2</v>
      </c>
      <c r="I20" s="6">
        <v>1.0540967095318212E-2</v>
      </c>
    </row>
    <row r="22" spans="1:9" x14ac:dyDescent="0.3">
      <c r="E22" t="s">
        <v>283</v>
      </c>
    </row>
    <row r="23" spans="1:9" x14ac:dyDescent="0.3">
      <c r="E23" t="s">
        <v>284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D75ED1-283E-4512-8642-CD4413E9D71D}">
  <dimension ref="A1:I20"/>
  <sheetViews>
    <sheetView zoomScale="150" zoomScaleNormal="150" workbookViewId="0">
      <selection activeCell="A16" sqref="A16:B20"/>
    </sheetView>
  </sheetViews>
  <sheetFormatPr defaultRowHeight="16.5" x14ac:dyDescent="0.3"/>
  <cols>
    <col min="1" max="1" width="16.21875" bestFit="1" customWidth="1"/>
    <col min="2" max="2" width="12" bestFit="1" customWidth="1"/>
    <col min="3" max="3" width="12.5546875" bestFit="1" customWidth="1"/>
    <col min="4" max="5" width="12" bestFit="1" customWidth="1"/>
    <col min="6" max="6" width="12.5546875" bestFit="1" customWidth="1"/>
    <col min="7" max="7" width="12" bestFit="1" customWidth="1"/>
    <col min="8" max="8" width="12.5546875" bestFit="1" customWidth="1"/>
    <col min="9" max="9" width="12" bestFit="1" customWidth="1"/>
  </cols>
  <sheetData>
    <row r="1" spans="1:9" x14ac:dyDescent="0.3">
      <c r="A1" t="s">
        <v>239</v>
      </c>
    </row>
    <row r="2" spans="1:9" ht="17.25" thickBot="1" x14ac:dyDescent="0.35"/>
    <row r="3" spans="1:9" x14ac:dyDescent="0.3">
      <c r="A3" s="15" t="s">
        <v>240</v>
      </c>
      <c r="B3" s="15"/>
    </row>
    <row r="4" spans="1:9" x14ac:dyDescent="0.3">
      <c r="A4" s="16" t="s">
        <v>241</v>
      </c>
      <c r="B4" s="16">
        <v>0.97064337908557008</v>
      </c>
    </row>
    <row r="5" spans="1:9" x14ac:dyDescent="0.3">
      <c r="A5" s="18" t="s">
        <v>242</v>
      </c>
      <c r="B5" s="18">
        <v>0.94214856936265368</v>
      </c>
    </row>
    <row r="6" spans="1:9" x14ac:dyDescent="0.3">
      <c r="A6" s="16" t="s">
        <v>243</v>
      </c>
      <c r="B6" s="16">
        <v>0.94126308828146976</v>
      </c>
    </row>
    <row r="7" spans="1:9" x14ac:dyDescent="0.3">
      <c r="A7" s="16" t="s">
        <v>244</v>
      </c>
      <c r="B7" s="16">
        <v>4.3612195354396734E-2</v>
      </c>
    </row>
    <row r="8" spans="1:9" ht="17.25" thickBot="1" x14ac:dyDescent="0.35">
      <c r="A8" s="17" t="s">
        <v>245</v>
      </c>
      <c r="B8" s="17">
        <v>200</v>
      </c>
    </row>
    <row r="10" spans="1:9" ht="17.25" thickBot="1" x14ac:dyDescent="0.35">
      <c r="A10" t="s">
        <v>246</v>
      </c>
    </row>
    <row r="11" spans="1:9" x14ac:dyDescent="0.3">
      <c r="A11" s="7"/>
      <c r="B11" s="7" t="s">
        <v>251</v>
      </c>
      <c r="C11" s="7" t="s">
        <v>252</v>
      </c>
      <c r="D11" s="7" t="s">
        <v>253</v>
      </c>
      <c r="E11" s="7" t="s">
        <v>254</v>
      </c>
      <c r="F11" s="7" t="s">
        <v>255</v>
      </c>
    </row>
    <row r="12" spans="1:9" x14ac:dyDescent="0.3">
      <c r="A12" s="5" t="s">
        <v>247</v>
      </c>
      <c r="B12" s="5">
        <v>3</v>
      </c>
      <c r="C12" s="5">
        <v>6.0712380070793852</v>
      </c>
      <c r="D12" s="5">
        <v>2.0237460023597951</v>
      </c>
      <c r="E12" s="5">
        <v>1063.9962720637882</v>
      </c>
      <c r="F12" s="5">
        <v>5.542436795605913E-121</v>
      </c>
    </row>
    <row r="13" spans="1:9" x14ac:dyDescent="0.3">
      <c r="A13" s="5" t="s">
        <v>248</v>
      </c>
      <c r="B13" s="5">
        <v>196</v>
      </c>
      <c r="C13" s="5">
        <v>0.37279662239149258</v>
      </c>
      <c r="D13" s="5">
        <v>1.9020235836300643E-3</v>
      </c>
      <c r="E13" s="5"/>
      <c r="F13" s="5"/>
    </row>
    <row r="14" spans="1:9" ht="17.25" thickBot="1" x14ac:dyDescent="0.35">
      <c r="A14" s="6" t="s">
        <v>249</v>
      </c>
      <c r="B14" s="6">
        <v>199</v>
      </c>
      <c r="C14" s="6">
        <v>6.4440346294708775</v>
      </c>
      <c r="D14" s="6"/>
      <c r="E14" s="6"/>
      <c r="F14" s="6"/>
    </row>
    <row r="15" spans="1:9" ht="17.25" thickBot="1" x14ac:dyDescent="0.35"/>
    <row r="16" spans="1:9" x14ac:dyDescent="0.3">
      <c r="A16" s="9"/>
      <c r="B16" s="9" t="s">
        <v>256</v>
      </c>
      <c r="C16" s="7" t="s">
        <v>244</v>
      </c>
      <c r="D16" s="7" t="s">
        <v>257</v>
      </c>
      <c r="E16" s="7" t="s">
        <v>258</v>
      </c>
      <c r="F16" s="7" t="s">
        <v>259</v>
      </c>
      <c r="G16" s="7" t="s">
        <v>260</v>
      </c>
      <c r="H16" s="7" t="s">
        <v>261</v>
      </c>
      <c r="I16" s="7" t="s">
        <v>262</v>
      </c>
    </row>
    <row r="17" spans="1:9" x14ac:dyDescent="0.3">
      <c r="A17" s="10" t="s">
        <v>250</v>
      </c>
      <c r="B17" s="10">
        <v>0.17219635509102457</v>
      </c>
      <c r="C17" s="5">
        <v>1.9820870579024936E-2</v>
      </c>
      <c r="D17" s="5">
        <v>8.687628245413606</v>
      </c>
      <c r="E17" s="5">
        <v>1.4564247319091387E-15</v>
      </c>
      <c r="F17" s="5">
        <v>0.13310679917290114</v>
      </c>
      <c r="G17" s="5">
        <v>0.21128591100914801</v>
      </c>
      <c r="H17" s="5">
        <v>0.13310679917290114</v>
      </c>
      <c r="I17" s="5">
        <v>0.21128591100914801</v>
      </c>
    </row>
    <row r="18" spans="1:9" x14ac:dyDescent="0.3">
      <c r="A18" s="10" t="s">
        <v>1</v>
      </c>
      <c r="B18" s="10">
        <v>0.35160918282714582</v>
      </c>
      <c r="C18" s="5">
        <v>7.0903320093699063E-3</v>
      </c>
      <c r="D18" s="5">
        <v>49.589946191869814</v>
      </c>
      <c r="E18" s="5">
        <v>7.1104614341935532E-113</v>
      </c>
      <c r="F18" s="5">
        <v>0.33762604679619757</v>
      </c>
      <c r="G18" s="5">
        <v>0.36559231885809407</v>
      </c>
      <c r="H18" s="5">
        <v>0.33762604679619757</v>
      </c>
      <c r="I18" s="5">
        <v>0.36559231885809407</v>
      </c>
    </row>
    <row r="19" spans="1:9" x14ac:dyDescent="0.3">
      <c r="A19" s="10" t="s">
        <v>2</v>
      </c>
      <c r="B19" s="10">
        <v>0.19738111836976274</v>
      </c>
      <c r="C19" s="5">
        <v>7.8391471966227678E-3</v>
      </c>
      <c r="D19" s="5">
        <v>25.178901916116303</v>
      </c>
      <c r="E19" s="5">
        <v>2.4304963459771209E-63</v>
      </c>
      <c r="F19" s="5">
        <v>0.18192121304062656</v>
      </c>
      <c r="G19" s="5">
        <v>0.21284102369889893</v>
      </c>
      <c r="H19" s="5">
        <v>0.18192121304062656</v>
      </c>
      <c r="I19" s="5">
        <v>0.21284102369889893</v>
      </c>
    </row>
    <row r="20" spans="1:9" ht="17.25" thickBot="1" x14ac:dyDescent="0.35">
      <c r="A20" s="11" t="s">
        <v>3</v>
      </c>
      <c r="B20" s="11">
        <v>1.2191148215212702E-2</v>
      </c>
      <c r="C20" s="6">
        <v>7.467894924214599E-3</v>
      </c>
      <c r="D20" s="6">
        <v>1.6324745244718142</v>
      </c>
      <c r="E20" s="6">
        <v>0.10418506723080999</v>
      </c>
      <c r="F20" s="6">
        <v>-2.5365952038716305E-3</v>
      </c>
      <c r="G20" s="6">
        <v>2.6918891634297035E-2</v>
      </c>
      <c r="H20" s="6">
        <v>-2.5365952038716305E-3</v>
      </c>
      <c r="I20" s="6">
        <v>2.6918891634297035E-2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5CCEAF-411E-4502-B52B-33C2A722BE58}">
  <dimension ref="A1:I18"/>
  <sheetViews>
    <sheetView zoomScale="140" zoomScaleNormal="140" workbookViewId="0">
      <selection activeCell="A5" sqref="A5:B5"/>
    </sheetView>
  </sheetViews>
  <sheetFormatPr defaultColWidth="9" defaultRowHeight="16.5" x14ac:dyDescent="0.3"/>
  <cols>
    <col min="1" max="1" width="16.21875" bestFit="1" customWidth="1"/>
    <col min="2" max="2" width="12" bestFit="1" customWidth="1"/>
    <col min="3" max="3" width="12.5546875" bestFit="1" customWidth="1"/>
    <col min="4" max="9" width="12" bestFit="1" customWidth="1"/>
  </cols>
  <sheetData>
    <row r="1" spans="1:9" x14ac:dyDescent="0.3">
      <c r="A1" t="s">
        <v>239</v>
      </c>
    </row>
    <row r="2" spans="1:9" ht="17.25" thickBot="1" x14ac:dyDescent="0.35"/>
    <row r="3" spans="1:9" x14ac:dyDescent="0.3">
      <c r="A3" s="15" t="s">
        <v>240</v>
      </c>
      <c r="B3" s="15"/>
    </row>
    <row r="4" spans="1:9" x14ac:dyDescent="0.3">
      <c r="A4" s="16" t="s">
        <v>241</v>
      </c>
      <c r="B4" s="16">
        <v>0.22829902637616289</v>
      </c>
    </row>
    <row r="5" spans="1:9" x14ac:dyDescent="0.3">
      <c r="A5" s="18" t="s">
        <v>242</v>
      </c>
      <c r="B5" s="18">
        <v>5.2120445444303921E-2</v>
      </c>
    </row>
    <row r="6" spans="1:9" x14ac:dyDescent="0.3">
      <c r="A6" s="16" t="s">
        <v>243</v>
      </c>
      <c r="B6" s="16">
        <v>4.7333174966749901E-2</v>
      </c>
    </row>
    <row r="7" spans="1:9" x14ac:dyDescent="0.3">
      <c r="A7" s="16" t="s">
        <v>244</v>
      </c>
      <c r="B7" s="16">
        <v>6.1109764398242348</v>
      </c>
    </row>
    <row r="8" spans="1:9" ht="17.25" thickBot="1" x14ac:dyDescent="0.35">
      <c r="A8" s="17" t="s">
        <v>245</v>
      </c>
      <c r="B8" s="17">
        <v>200</v>
      </c>
    </row>
    <row r="10" spans="1:9" ht="17.25" thickBot="1" x14ac:dyDescent="0.35">
      <c r="A10" t="s">
        <v>246</v>
      </c>
    </row>
    <row r="11" spans="1:9" x14ac:dyDescent="0.3">
      <c r="A11" s="7"/>
      <c r="B11" s="7" t="s">
        <v>251</v>
      </c>
      <c r="C11" s="7" t="s">
        <v>252</v>
      </c>
      <c r="D11" s="7" t="s">
        <v>253</v>
      </c>
      <c r="E11" s="7" t="s">
        <v>254</v>
      </c>
      <c r="F11" s="7" t="s">
        <v>255</v>
      </c>
    </row>
    <row r="12" spans="1:9" x14ac:dyDescent="0.3">
      <c r="A12" s="5" t="s">
        <v>247</v>
      </c>
      <c r="B12" s="5">
        <v>1</v>
      </c>
      <c r="C12" s="5">
        <v>406.57565647879801</v>
      </c>
      <c r="D12" s="5">
        <v>406.57565647879801</v>
      </c>
      <c r="E12" s="5">
        <v>10.887299075471088</v>
      </c>
      <c r="F12" s="5">
        <v>1.1481958688883496E-3</v>
      </c>
    </row>
    <row r="13" spans="1:9" x14ac:dyDescent="0.3">
      <c r="A13" s="5" t="s">
        <v>248</v>
      </c>
      <c r="B13" s="5">
        <v>198</v>
      </c>
      <c r="C13" s="5">
        <v>7394.1185435212019</v>
      </c>
      <c r="D13" s="5">
        <v>37.344033048086878</v>
      </c>
      <c r="E13" s="5"/>
      <c r="F13" s="5"/>
    </row>
    <row r="14" spans="1:9" ht="17.25" thickBot="1" x14ac:dyDescent="0.35">
      <c r="A14" s="6" t="s">
        <v>249</v>
      </c>
      <c r="B14" s="6">
        <v>199</v>
      </c>
      <c r="C14" s="6">
        <v>7800.6941999999999</v>
      </c>
      <c r="D14" s="6"/>
      <c r="E14" s="6"/>
      <c r="F14" s="6"/>
    </row>
    <row r="15" spans="1:9" ht="17.25" thickBot="1" x14ac:dyDescent="0.35"/>
    <row r="16" spans="1:9" x14ac:dyDescent="0.3">
      <c r="A16" s="7"/>
      <c r="B16" s="7" t="s">
        <v>256</v>
      </c>
      <c r="C16" s="7" t="s">
        <v>244</v>
      </c>
      <c r="D16" s="7" t="s">
        <v>257</v>
      </c>
      <c r="E16" s="7" t="s">
        <v>258</v>
      </c>
      <c r="F16" s="7" t="s">
        <v>259</v>
      </c>
      <c r="G16" s="7" t="s">
        <v>260</v>
      </c>
      <c r="H16" s="7" t="s">
        <v>261</v>
      </c>
      <c r="I16" s="7" t="s">
        <v>262</v>
      </c>
    </row>
    <row r="17" spans="1:9" x14ac:dyDescent="0.3">
      <c r="A17" s="5" t="s">
        <v>250</v>
      </c>
      <c r="B17" s="5">
        <v>14.821688483133794</v>
      </c>
      <c r="C17" s="5">
        <v>0.74570422513132184</v>
      </c>
      <c r="D17" s="5">
        <v>19.87609562024894</v>
      </c>
      <c r="E17" s="5">
        <v>4.713507388582426E-49</v>
      </c>
      <c r="F17" s="5">
        <v>13.351146717878446</v>
      </c>
      <c r="G17" s="5">
        <v>16.292230248389142</v>
      </c>
      <c r="H17" s="5">
        <v>13.351146717878446</v>
      </c>
      <c r="I17" s="5">
        <v>16.292230248389142</v>
      </c>
    </row>
    <row r="18" spans="1:9" ht="17.25" thickBot="1" x14ac:dyDescent="0.35">
      <c r="A18" s="6" t="s">
        <v>3</v>
      </c>
      <c r="B18" s="6">
        <v>5.469309847227332E-2</v>
      </c>
      <c r="C18" s="6">
        <v>1.6575721876358172E-2</v>
      </c>
      <c r="D18" s="6">
        <v>3.2995907436334146</v>
      </c>
      <c r="E18" s="6">
        <v>1.1481958688882203E-3</v>
      </c>
      <c r="F18" s="6">
        <v>2.2005485224341377E-2</v>
      </c>
      <c r="G18" s="6">
        <v>8.7380711720205256E-2</v>
      </c>
      <c r="H18" s="6">
        <v>2.2005485224341377E-2</v>
      </c>
      <c r="I18" s="6">
        <v>8.7380711720205256E-2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9C33E-298E-4A32-B071-D791DF7DB17B}">
  <dimension ref="C4:C8"/>
  <sheetViews>
    <sheetView zoomScale="150" zoomScaleNormal="150" workbookViewId="0">
      <selection activeCell="C14" sqref="C14"/>
    </sheetView>
  </sheetViews>
  <sheetFormatPr defaultRowHeight="16.5" x14ac:dyDescent="0.3"/>
  <cols>
    <col min="3" max="3" width="75.6640625" customWidth="1"/>
  </cols>
  <sheetData>
    <row r="4" spans="3:3" ht="33" x14ac:dyDescent="0.3">
      <c r="C4" s="19" t="s">
        <v>265</v>
      </c>
    </row>
    <row r="5" spans="3:3" ht="66" x14ac:dyDescent="0.3">
      <c r="C5" s="19" t="s">
        <v>266</v>
      </c>
    </row>
    <row r="6" spans="3:3" ht="33" x14ac:dyDescent="0.3">
      <c r="C6" s="19" t="s">
        <v>267</v>
      </c>
    </row>
    <row r="8" spans="3:3" x14ac:dyDescent="0.3">
      <c r="C8" t="s">
        <v>268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A72F7D-1885-4734-AEC2-DB3B9B824CA2}">
  <dimension ref="B2:N20"/>
  <sheetViews>
    <sheetView zoomScale="170" zoomScaleNormal="170" workbookViewId="0">
      <selection activeCell="G7" sqref="F7:G7"/>
    </sheetView>
  </sheetViews>
  <sheetFormatPr defaultRowHeight="16.5" x14ac:dyDescent="0.3"/>
  <cols>
    <col min="1" max="1" width="4.6640625" customWidth="1"/>
    <col min="6" max="6" width="16.21875" bestFit="1" customWidth="1"/>
  </cols>
  <sheetData>
    <row r="2" spans="2:11" x14ac:dyDescent="0.3">
      <c r="B2" t="s">
        <v>217</v>
      </c>
      <c r="C2" t="s">
        <v>269</v>
      </c>
      <c r="D2" t="s">
        <v>270</v>
      </c>
      <c r="F2" t="s">
        <v>239</v>
      </c>
    </row>
    <row r="3" spans="2:11" ht="17.25" thickBot="1" x14ac:dyDescent="0.35">
      <c r="B3">
        <f>SUM(C3:D3)</f>
        <v>15</v>
      </c>
      <c r="C3">
        <v>5</v>
      </c>
      <c r="D3">
        <v>10</v>
      </c>
    </row>
    <row r="4" spans="2:11" x14ac:dyDescent="0.3">
      <c r="B4">
        <f t="shared" ref="B4:B9" si="0">SUM(C4:D4)</f>
        <v>25</v>
      </c>
      <c r="C4">
        <v>10</v>
      </c>
      <c r="D4">
        <v>15</v>
      </c>
      <c r="F4" s="8" t="s">
        <v>240</v>
      </c>
      <c r="G4" s="8"/>
    </row>
    <row r="5" spans="2:11" x14ac:dyDescent="0.3">
      <c r="B5">
        <f t="shared" si="0"/>
        <v>35</v>
      </c>
      <c r="C5">
        <v>15</v>
      </c>
      <c r="D5">
        <v>20</v>
      </c>
      <c r="F5" s="5" t="s">
        <v>241</v>
      </c>
      <c r="G5" s="5">
        <v>1</v>
      </c>
    </row>
    <row r="6" spans="2:11" x14ac:dyDescent="0.3">
      <c r="B6">
        <f t="shared" si="0"/>
        <v>45</v>
      </c>
      <c r="C6">
        <v>20</v>
      </c>
      <c r="D6">
        <v>25</v>
      </c>
      <c r="F6" s="20" t="s">
        <v>242</v>
      </c>
      <c r="G6" s="20">
        <v>1</v>
      </c>
    </row>
    <row r="7" spans="2:11" x14ac:dyDescent="0.3">
      <c r="B7">
        <f t="shared" si="0"/>
        <v>55</v>
      </c>
      <c r="C7">
        <v>25</v>
      </c>
      <c r="D7">
        <v>30</v>
      </c>
      <c r="F7" s="5" t="s">
        <v>243</v>
      </c>
      <c r="G7" s="5">
        <v>0.8</v>
      </c>
    </row>
    <row r="8" spans="2:11" x14ac:dyDescent="0.3">
      <c r="B8">
        <f t="shared" si="0"/>
        <v>65</v>
      </c>
      <c r="C8">
        <v>30</v>
      </c>
      <c r="D8">
        <v>35</v>
      </c>
      <c r="F8" s="5" t="s">
        <v>244</v>
      </c>
      <c r="G8" s="5">
        <v>4.8362925717746853E-15</v>
      </c>
    </row>
    <row r="9" spans="2:11" ht="17.25" thickBot="1" x14ac:dyDescent="0.35">
      <c r="B9">
        <f t="shared" si="0"/>
        <v>75</v>
      </c>
      <c r="C9">
        <v>35</v>
      </c>
      <c r="D9">
        <v>40</v>
      </c>
      <c r="F9" s="6" t="s">
        <v>245</v>
      </c>
      <c r="G9" s="6">
        <v>7</v>
      </c>
    </row>
    <row r="11" spans="2:11" ht="17.25" thickBot="1" x14ac:dyDescent="0.35">
      <c r="F11" t="s">
        <v>246</v>
      </c>
    </row>
    <row r="12" spans="2:11" x14ac:dyDescent="0.3">
      <c r="F12" s="7"/>
      <c r="G12" s="7" t="s">
        <v>251</v>
      </c>
      <c r="H12" s="7" t="s">
        <v>252</v>
      </c>
      <c r="I12" s="7" t="s">
        <v>253</v>
      </c>
      <c r="J12" s="7" t="s">
        <v>254</v>
      </c>
      <c r="K12" s="7" t="s">
        <v>255</v>
      </c>
    </row>
    <row r="13" spans="2:11" x14ac:dyDescent="0.3">
      <c r="F13" s="5" t="s">
        <v>247</v>
      </c>
      <c r="G13" s="5">
        <v>2</v>
      </c>
      <c r="H13" s="5">
        <v>2800</v>
      </c>
      <c r="I13" s="5">
        <v>1400</v>
      </c>
      <c r="J13" s="5">
        <v>1.197106806286355E+32</v>
      </c>
      <c r="K13" s="5">
        <v>2.7912207901079006E-64</v>
      </c>
    </row>
    <row r="14" spans="2:11" x14ac:dyDescent="0.3">
      <c r="F14" s="5" t="s">
        <v>248</v>
      </c>
      <c r="G14" s="5">
        <v>5</v>
      </c>
      <c r="H14" s="5">
        <v>1.16948629199015E-28</v>
      </c>
      <c r="I14" s="5">
        <v>2.3389725839802999E-29</v>
      </c>
      <c r="J14" s="5"/>
      <c r="K14" s="5"/>
    </row>
    <row r="15" spans="2:11" ht="17.25" thickBot="1" x14ac:dyDescent="0.35">
      <c r="F15" s="6" t="s">
        <v>249</v>
      </c>
      <c r="G15" s="6">
        <v>7</v>
      </c>
      <c r="H15" s="6">
        <v>2800</v>
      </c>
      <c r="I15" s="6"/>
      <c r="J15" s="6"/>
      <c r="K15" s="6"/>
    </row>
    <row r="16" spans="2:11" ht="17.25" thickBot="1" x14ac:dyDescent="0.35"/>
    <row r="17" spans="6:14" x14ac:dyDescent="0.3">
      <c r="F17" s="7"/>
      <c r="G17" s="7" t="s">
        <v>256</v>
      </c>
      <c r="H17" s="7" t="s">
        <v>244</v>
      </c>
      <c r="I17" s="7" t="s">
        <v>257</v>
      </c>
      <c r="J17" s="7" t="s">
        <v>258</v>
      </c>
      <c r="K17" s="7" t="s">
        <v>259</v>
      </c>
      <c r="L17" s="7" t="s">
        <v>260</v>
      </c>
      <c r="M17" s="7" t="s">
        <v>261</v>
      </c>
      <c r="N17" s="7" t="s">
        <v>262</v>
      </c>
    </row>
    <row r="18" spans="6:14" x14ac:dyDescent="0.3">
      <c r="F18" s="5" t="s">
        <v>250</v>
      </c>
      <c r="G18" s="5">
        <v>-5.0000000000000142</v>
      </c>
      <c r="H18" s="5">
        <v>4.9218973162007885E-15</v>
      </c>
      <c r="I18" s="5">
        <v>-1015868409839056.4</v>
      </c>
      <c r="J18" s="5">
        <v>1.7543513876388682E-74</v>
      </c>
      <c r="K18" s="5">
        <v>-5.0000000000000266</v>
      </c>
      <c r="L18" s="5">
        <v>-5.0000000000000018</v>
      </c>
      <c r="M18" s="5">
        <v>-5.0000000000000266</v>
      </c>
      <c r="N18" s="5">
        <v>-5.0000000000000018</v>
      </c>
    </row>
    <row r="19" spans="6:14" x14ac:dyDescent="0.3">
      <c r="F19" s="5" t="s">
        <v>269</v>
      </c>
      <c r="G19" s="5">
        <v>0</v>
      </c>
      <c r="H19" s="5">
        <v>0</v>
      </c>
      <c r="I19" s="5">
        <v>65535</v>
      </c>
      <c r="J19" s="5" t="e">
        <v>#NUM!</v>
      </c>
      <c r="K19" s="5">
        <v>0</v>
      </c>
      <c r="L19" s="5">
        <v>0</v>
      </c>
      <c r="M19" s="5">
        <v>0</v>
      </c>
      <c r="N19" s="5">
        <v>0</v>
      </c>
    </row>
    <row r="20" spans="6:14" ht="17.25" thickBot="1" x14ac:dyDescent="0.35">
      <c r="F20" s="6" t="s">
        <v>270</v>
      </c>
      <c r="G20" s="6">
        <v>2.0000000000000004</v>
      </c>
      <c r="H20" s="6">
        <v>1.8279467732092592E-16</v>
      </c>
      <c r="I20" s="6">
        <v>1.0941237618689924E+16</v>
      </c>
      <c r="J20" s="6" t="e">
        <v>#NUM!</v>
      </c>
      <c r="K20" s="6">
        <v>2</v>
      </c>
      <c r="L20" s="6">
        <v>2.0000000000000009</v>
      </c>
      <c r="M20" s="6">
        <v>2</v>
      </c>
      <c r="N20" s="6">
        <v>2.0000000000000009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01"/>
  <sheetViews>
    <sheetView tabSelected="1" topLeftCell="A163" zoomScale="170" zoomScaleNormal="170" workbookViewId="0">
      <selection activeCell="F190" sqref="F190"/>
    </sheetView>
  </sheetViews>
  <sheetFormatPr defaultRowHeight="16.5" x14ac:dyDescent="0.3"/>
  <cols>
    <col min="1" max="1" width="9.44140625" bestFit="1" customWidth="1"/>
    <col min="2" max="2" width="6" bestFit="1" customWidth="1"/>
    <col min="3" max="3" width="7.33203125" bestFit="1" customWidth="1"/>
    <col min="4" max="4" width="8" bestFit="1" customWidth="1"/>
    <col min="5" max="5" width="9.44140625" bestFit="1" customWidth="1"/>
    <col min="6" max="6" width="12.5546875" bestFit="1" customWidth="1"/>
    <col min="11" max="11" width="11.21875" bestFit="1" customWidth="1"/>
    <col min="12" max="12" width="12" bestFit="1" customWidth="1"/>
  </cols>
  <sheetData>
    <row r="1" spans="1:12" x14ac:dyDescent="0.3">
      <c r="A1" t="s">
        <v>215</v>
      </c>
      <c r="B1" s="21" t="s">
        <v>0</v>
      </c>
      <c r="C1" t="s">
        <v>1</v>
      </c>
      <c r="D1" t="s">
        <v>2</v>
      </c>
      <c r="E1" t="s">
        <v>3</v>
      </c>
      <c r="F1" s="21" t="s">
        <v>272</v>
      </c>
      <c r="K1" s="12"/>
      <c r="L1" s="12" t="s">
        <v>256</v>
      </c>
    </row>
    <row r="2" spans="1:12" x14ac:dyDescent="0.3">
      <c r="A2" t="s">
        <v>15</v>
      </c>
      <c r="B2">
        <v>26.52</v>
      </c>
      <c r="C2">
        <v>276.12</v>
      </c>
      <c r="D2">
        <v>45.36</v>
      </c>
      <c r="E2">
        <v>83.04</v>
      </c>
      <c r="F2">
        <f>$L$2+$L$3*B2</f>
        <v>9.6997839632369161</v>
      </c>
      <c r="K2" s="13" t="s">
        <v>264</v>
      </c>
      <c r="L2" s="13">
        <v>8.4391122589532319</v>
      </c>
    </row>
    <row r="3" spans="1:12" ht="17.25" thickBot="1" x14ac:dyDescent="0.35">
      <c r="A3" t="s">
        <v>16</v>
      </c>
      <c r="B3">
        <v>12.48</v>
      </c>
      <c r="C3">
        <v>53.4</v>
      </c>
      <c r="D3">
        <v>47.16</v>
      </c>
      <c r="E3">
        <v>54.12</v>
      </c>
      <c r="F3">
        <f t="shared" ref="F3:F66" si="0">$L$2+$L$3*B3</f>
        <v>9.0323695315573183</v>
      </c>
      <c r="K3" s="14" t="s">
        <v>263</v>
      </c>
      <c r="L3" s="14">
        <v>4.753664043301975E-2</v>
      </c>
    </row>
    <row r="4" spans="1:12" x14ac:dyDescent="0.3">
      <c r="A4" t="s">
        <v>17</v>
      </c>
      <c r="B4">
        <v>11.16</v>
      </c>
      <c r="C4">
        <v>20.64</v>
      </c>
      <c r="D4">
        <v>55.08</v>
      </c>
      <c r="E4">
        <v>83.16</v>
      </c>
      <c r="F4">
        <f t="shared" si="0"/>
        <v>8.9696211661857319</v>
      </c>
    </row>
    <row r="5" spans="1:12" x14ac:dyDescent="0.3">
      <c r="A5" t="s">
        <v>18</v>
      </c>
      <c r="B5">
        <v>22.2</v>
      </c>
      <c r="C5">
        <v>181.8</v>
      </c>
      <c r="D5">
        <v>49.56</v>
      </c>
      <c r="E5">
        <v>70.2</v>
      </c>
      <c r="F5">
        <f t="shared" si="0"/>
        <v>9.4944256765662693</v>
      </c>
    </row>
    <row r="6" spans="1:12" x14ac:dyDescent="0.3">
      <c r="A6" t="s">
        <v>19</v>
      </c>
      <c r="B6">
        <v>15.48</v>
      </c>
      <c r="C6">
        <v>216.96</v>
      </c>
      <c r="D6">
        <v>12.96</v>
      </c>
      <c r="E6">
        <v>70.08</v>
      </c>
      <c r="F6">
        <f t="shared" si="0"/>
        <v>9.1749794528563768</v>
      </c>
      <c r="K6" t="s">
        <v>7</v>
      </c>
      <c r="L6" t="s">
        <v>217</v>
      </c>
    </row>
    <row r="7" spans="1:12" x14ac:dyDescent="0.3">
      <c r="A7" t="s">
        <v>20</v>
      </c>
      <c r="B7">
        <v>8.64</v>
      </c>
      <c r="C7">
        <v>10.44</v>
      </c>
      <c r="D7">
        <v>58.68</v>
      </c>
      <c r="E7">
        <v>90</v>
      </c>
      <c r="F7">
        <f t="shared" si="0"/>
        <v>8.8498288322945218</v>
      </c>
      <c r="K7">
        <v>5</v>
      </c>
      <c r="L7">
        <f>$L$2+$L$3*K7</f>
        <v>8.6767954611183313</v>
      </c>
    </row>
    <row r="8" spans="1:12" x14ac:dyDescent="0.3">
      <c r="A8" t="s">
        <v>21</v>
      </c>
      <c r="B8">
        <v>14.16</v>
      </c>
      <c r="C8">
        <v>69</v>
      </c>
      <c r="D8">
        <v>39.36</v>
      </c>
      <c r="E8">
        <v>28.2</v>
      </c>
      <c r="F8">
        <f t="shared" si="0"/>
        <v>9.1122310874847923</v>
      </c>
      <c r="K8">
        <v>10</v>
      </c>
      <c r="L8">
        <f t="shared" ref="L8:L16" si="1">$L$2+$L$3*K8</f>
        <v>8.914478663283429</v>
      </c>
    </row>
    <row r="9" spans="1:12" x14ac:dyDescent="0.3">
      <c r="A9" t="s">
        <v>22</v>
      </c>
      <c r="B9">
        <v>15.84</v>
      </c>
      <c r="C9">
        <v>144.24</v>
      </c>
      <c r="D9">
        <v>23.52</v>
      </c>
      <c r="E9">
        <v>13.92</v>
      </c>
      <c r="F9">
        <f t="shared" si="0"/>
        <v>9.1920926434122645</v>
      </c>
      <c r="K9">
        <v>15</v>
      </c>
      <c r="L9">
        <f t="shared" si="1"/>
        <v>9.1521618654485284</v>
      </c>
    </row>
    <row r="10" spans="1:12" x14ac:dyDescent="0.3">
      <c r="A10" t="s">
        <v>23</v>
      </c>
      <c r="B10">
        <v>5.76</v>
      </c>
      <c r="C10">
        <v>10.32</v>
      </c>
      <c r="D10">
        <v>2.52</v>
      </c>
      <c r="E10">
        <v>1.2</v>
      </c>
      <c r="F10">
        <f t="shared" si="0"/>
        <v>8.7129233078474257</v>
      </c>
      <c r="K10">
        <v>20</v>
      </c>
      <c r="L10">
        <f t="shared" si="1"/>
        <v>9.3898450676136278</v>
      </c>
    </row>
    <row r="11" spans="1:12" x14ac:dyDescent="0.3">
      <c r="A11" t="s">
        <v>24</v>
      </c>
      <c r="B11">
        <v>12.72</v>
      </c>
      <c r="C11">
        <v>239.76</v>
      </c>
      <c r="D11">
        <v>3.12</v>
      </c>
      <c r="E11">
        <v>25.44</v>
      </c>
      <c r="F11">
        <f t="shared" si="0"/>
        <v>9.0437783252612434</v>
      </c>
      <c r="K11">
        <v>25</v>
      </c>
      <c r="L11">
        <f t="shared" si="1"/>
        <v>9.6275282697787254</v>
      </c>
    </row>
    <row r="12" spans="1:12" x14ac:dyDescent="0.3">
      <c r="A12" t="s">
        <v>25</v>
      </c>
      <c r="B12">
        <v>10.32</v>
      </c>
      <c r="C12">
        <v>79.319999999999993</v>
      </c>
      <c r="D12">
        <v>6.96</v>
      </c>
      <c r="E12">
        <v>29.04</v>
      </c>
      <c r="F12">
        <f t="shared" si="0"/>
        <v>8.9296903882219958</v>
      </c>
      <c r="K12">
        <v>30</v>
      </c>
      <c r="L12">
        <f t="shared" si="1"/>
        <v>9.8652114719438249</v>
      </c>
    </row>
    <row r="13" spans="1:12" x14ac:dyDescent="0.3">
      <c r="A13" t="s">
        <v>26</v>
      </c>
      <c r="B13">
        <v>20.88</v>
      </c>
      <c r="C13">
        <v>257.64</v>
      </c>
      <c r="D13">
        <v>28.8</v>
      </c>
      <c r="E13">
        <v>4.8</v>
      </c>
      <c r="F13">
        <f t="shared" si="0"/>
        <v>9.4316773111946848</v>
      </c>
      <c r="K13">
        <v>35</v>
      </c>
      <c r="L13">
        <f t="shared" si="1"/>
        <v>10.102894674108923</v>
      </c>
    </row>
    <row r="14" spans="1:12" x14ac:dyDescent="0.3">
      <c r="A14" t="s">
        <v>27</v>
      </c>
      <c r="B14">
        <v>11.04</v>
      </c>
      <c r="C14">
        <v>28.56</v>
      </c>
      <c r="D14">
        <v>42.12</v>
      </c>
      <c r="E14">
        <v>79.08</v>
      </c>
      <c r="F14">
        <f t="shared" si="0"/>
        <v>8.9639167693337694</v>
      </c>
      <c r="K14">
        <v>40</v>
      </c>
      <c r="L14">
        <f t="shared" si="1"/>
        <v>10.340577876274022</v>
      </c>
    </row>
    <row r="15" spans="1:12" x14ac:dyDescent="0.3">
      <c r="A15" t="s">
        <v>28</v>
      </c>
      <c r="B15">
        <v>11.64</v>
      </c>
      <c r="C15">
        <v>117</v>
      </c>
      <c r="D15">
        <v>9.1199999999999992</v>
      </c>
      <c r="E15">
        <v>8.64</v>
      </c>
      <c r="F15">
        <f t="shared" si="0"/>
        <v>8.9924387535935821</v>
      </c>
      <c r="K15">
        <v>45</v>
      </c>
      <c r="L15">
        <f t="shared" si="1"/>
        <v>10.57826107843912</v>
      </c>
    </row>
    <row r="16" spans="1:12" x14ac:dyDescent="0.3">
      <c r="A16" t="s">
        <v>29</v>
      </c>
      <c r="B16">
        <v>22.8</v>
      </c>
      <c r="C16">
        <v>244.92</v>
      </c>
      <c r="D16">
        <v>39.479999999999997</v>
      </c>
      <c r="E16">
        <v>55.2</v>
      </c>
      <c r="F16">
        <f t="shared" si="0"/>
        <v>9.5229476608260821</v>
      </c>
      <c r="K16">
        <v>50</v>
      </c>
      <c r="L16">
        <f t="shared" si="1"/>
        <v>10.815944280604219</v>
      </c>
    </row>
    <row r="17" spans="1:6" x14ac:dyDescent="0.3">
      <c r="A17" t="s">
        <v>30</v>
      </c>
      <c r="B17">
        <v>26.88</v>
      </c>
      <c r="C17">
        <v>234.48</v>
      </c>
      <c r="D17">
        <v>57.24</v>
      </c>
      <c r="E17">
        <v>63.48</v>
      </c>
      <c r="F17">
        <f t="shared" si="0"/>
        <v>9.7168971537928037</v>
      </c>
    </row>
    <row r="18" spans="1:6" x14ac:dyDescent="0.3">
      <c r="A18" t="s">
        <v>31</v>
      </c>
      <c r="B18">
        <v>15</v>
      </c>
      <c r="C18">
        <v>81.36</v>
      </c>
      <c r="D18">
        <v>43.92</v>
      </c>
      <c r="E18">
        <v>136.80000000000001</v>
      </c>
      <c r="F18">
        <f t="shared" si="0"/>
        <v>9.1521618654485284</v>
      </c>
    </row>
    <row r="19" spans="1:6" x14ac:dyDescent="0.3">
      <c r="A19" t="s">
        <v>32</v>
      </c>
      <c r="B19">
        <v>29.28</v>
      </c>
      <c r="C19">
        <v>337.68</v>
      </c>
      <c r="D19">
        <v>47.52</v>
      </c>
      <c r="E19">
        <v>66.959999999999994</v>
      </c>
      <c r="F19">
        <f t="shared" si="0"/>
        <v>9.8309850908320495</v>
      </c>
    </row>
    <row r="20" spans="1:6" x14ac:dyDescent="0.3">
      <c r="A20" t="s">
        <v>33</v>
      </c>
      <c r="B20">
        <v>13.56</v>
      </c>
      <c r="C20">
        <v>83.04</v>
      </c>
      <c r="D20">
        <v>24.6</v>
      </c>
      <c r="E20">
        <v>21.96</v>
      </c>
      <c r="F20">
        <f t="shared" si="0"/>
        <v>9.0837091032249795</v>
      </c>
    </row>
    <row r="21" spans="1:6" x14ac:dyDescent="0.3">
      <c r="A21" t="s">
        <v>34</v>
      </c>
      <c r="B21">
        <v>17.52</v>
      </c>
      <c r="C21">
        <v>176.76</v>
      </c>
      <c r="D21">
        <v>28.68</v>
      </c>
      <c r="E21">
        <v>22.92</v>
      </c>
      <c r="F21">
        <f t="shared" si="0"/>
        <v>9.2719541993397385</v>
      </c>
    </row>
    <row r="22" spans="1:6" x14ac:dyDescent="0.3">
      <c r="A22" t="s">
        <v>35</v>
      </c>
      <c r="B22">
        <v>21.6</v>
      </c>
      <c r="C22">
        <v>262.08</v>
      </c>
      <c r="D22">
        <v>33.24</v>
      </c>
      <c r="E22">
        <v>64.08</v>
      </c>
      <c r="F22">
        <f t="shared" si="0"/>
        <v>9.4659036923064583</v>
      </c>
    </row>
    <row r="23" spans="1:6" x14ac:dyDescent="0.3">
      <c r="A23" t="s">
        <v>36</v>
      </c>
      <c r="B23">
        <v>15</v>
      </c>
      <c r="C23">
        <v>284.88</v>
      </c>
      <c r="D23">
        <v>6.12</v>
      </c>
      <c r="E23">
        <v>28.2</v>
      </c>
      <c r="F23">
        <f t="shared" si="0"/>
        <v>9.1521618654485284</v>
      </c>
    </row>
    <row r="24" spans="1:6" x14ac:dyDescent="0.3">
      <c r="A24" t="s">
        <v>37</v>
      </c>
      <c r="B24">
        <v>6.72</v>
      </c>
      <c r="C24">
        <v>15.84</v>
      </c>
      <c r="D24">
        <v>19.079999999999998</v>
      </c>
      <c r="E24">
        <v>59.52</v>
      </c>
      <c r="F24">
        <f t="shared" si="0"/>
        <v>8.7585584826631244</v>
      </c>
    </row>
    <row r="25" spans="1:6" x14ac:dyDescent="0.3">
      <c r="A25" t="s">
        <v>38</v>
      </c>
      <c r="B25">
        <v>18.600000000000001</v>
      </c>
      <c r="C25">
        <v>273.95999999999998</v>
      </c>
      <c r="D25">
        <v>20.28</v>
      </c>
      <c r="E25">
        <v>31.44</v>
      </c>
      <c r="F25">
        <f t="shared" si="0"/>
        <v>9.3232937710073998</v>
      </c>
    </row>
    <row r="26" spans="1:6" x14ac:dyDescent="0.3">
      <c r="A26" t="s">
        <v>39</v>
      </c>
      <c r="B26">
        <v>11.64</v>
      </c>
      <c r="C26">
        <v>74.760000000000005</v>
      </c>
      <c r="D26">
        <v>15.12</v>
      </c>
      <c r="E26">
        <v>21.96</v>
      </c>
      <c r="F26">
        <f t="shared" si="0"/>
        <v>8.9924387535935821</v>
      </c>
    </row>
    <row r="27" spans="1:6" x14ac:dyDescent="0.3">
      <c r="A27" t="s">
        <v>40</v>
      </c>
      <c r="B27">
        <v>14.4</v>
      </c>
      <c r="C27">
        <v>315.48</v>
      </c>
      <c r="D27">
        <v>4.2</v>
      </c>
      <c r="E27">
        <v>23.4</v>
      </c>
      <c r="F27">
        <f t="shared" si="0"/>
        <v>9.1236398811887156</v>
      </c>
    </row>
    <row r="28" spans="1:6" x14ac:dyDescent="0.3">
      <c r="A28" t="s">
        <v>41</v>
      </c>
      <c r="B28">
        <v>18</v>
      </c>
      <c r="C28">
        <v>171.48</v>
      </c>
      <c r="D28">
        <v>35.159999999999997</v>
      </c>
      <c r="E28">
        <v>15.12</v>
      </c>
      <c r="F28">
        <f t="shared" si="0"/>
        <v>9.294771786747587</v>
      </c>
    </row>
    <row r="29" spans="1:6" x14ac:dyDescent="0.3">
      <c r="A29" t="s">
        <v>42</v>
      </c>
      <c r="B29">
        <v>19.079999999999998</v>
      </c>
      <c r="C29">
        <v>288.12</v>
      </c>
      <c r="D29">
        <v>20.04</v>
      </c>
      <c r="E29">
        <v>27.48</v>
      </c>
      <c r="F29">
        <f t="shared" si="0"/>
        <v>9.3461113584152482</v>
      </c>
    </row>
    <row r="30" spans="1:6" x14ac:dyDescent="0.3">
      <c r="A30" t="s">
        <v>43</v>
      </c>
      <c r="B30">
        <v>22.68</v>
      </c>
      <c r="C30">
        <v>298.56</v>
      </c>
      <c r="D30">
        <v>32.520000000000003</v>
      </c>
      <c r="E30">
        <v>27.48</v>
      </c>
      <c r="F30">
        <f t="shared" si="0"/>
        <v>9.5172432639741196</v>
      </c>
    </row>
    <row r="31" spans="1:6" x14ac:dyDescent="0.3">
      <c r="A31" t="s">
        <v>44</v>
      </c>
      <c r="B31">
        <v>12.6</v>
      </c>
      <c r="C31">
        <v>84.72</v>
      </c>
      <c r="D31">
        <v>19.2</v>
      </c>
      <c r="E31">
        <v>48.96</v>
      </c>
      <c r="F31">
        <f t="shared" si="0"/>
        <v>9.0380739284092808</v>
      </c>
    </row>
    <row r="32" spans="1:6" x14ac:dyDescent="0.3">
      <c r="A32" t="s">
        <v>45</v>
      </c>
      <c r="B32">
        <v>25.68</v>
      </c>
      <c r="C32">
        <v>351.48</v>
      </c>
      <c r="D32">
        <v>33.96</v>
      </c>
      <c r="E32">
        <v>51.84</v>
      </c>
      <c r="F32">
        <f t="shared" si="0"/>
        <v>9.6598531852731782</v>
      </c>
    </row>
    <row r="33" spans="1:6" x14ac:dyDescent="0.3">
      <c r="A33" t="s">
        <v>46</v>
      </c>
      <c r="B33">
        <v>14.28</v>
      </c>
      <c r="C33">
        <v>135.47999999999999</v>
      </c>
      <c r="D33">
        <v>20.88</v>
      </c>
      <c r="E33">
        <v>46.32</v>
      </c>
      <c r="F33">
        <f t="shared" si="0"/>
        <v>9.1179354843367548</v>
      </c>
    </row>
    <row r="34" spans="1:6" x14ac:dyDescent="0.3">
      <c r="A34" t="s">
        <v>47</v>
      </c>
      <c r="B34">
        <v>11.52</v>
      </c>
      <c r="C34">
        <v>116.64</v>
      </c>
      <c r="D34">
        <v>1.8</v>
      </c>
      <c r="E34">
        <v>36</v>
      </c>
      <c r="F34">
        <f t="shared" si="0"/>
        <v>8.9867343567416196</v>
      </c>
    </row>
    <row r="35" spans="1:6" x14ac:dyDescent="0.3">
      <c r="A35" t="s">
        <v>48</v>
      </c>
      <c r="B35">
        <v>20.88</v>
      </c>
      <c r="C35">
        <v>318.72000000000003</v>
      </c>
      <c r="D35">
        <v>24</v>
      </c>
      <c r="E35">
        <v>0.36</v>
      </c>
      <c r="F35">
        <f t="shared" si="0"/>
        <v>9.4316773111946848</v>
      </c>
    </row>
    <row r="36" spans="1:6" x14ac:dyDescent="0.3">
      <c r="A36" t="s">
        <v>49</v>
      </c>
      <c r="B36">
        <v>11.4</v>
      </c>
      <c r="C36">
        <v>114.84</v>
      </c>
      <c r="D36">
        <v>1.68</v>
      </c>
      <c r="E36">
        <v>8.8800000000000008</v>
      </c>
      <c r="F36">
        <f t="shared" si="0"/>
        <v>8.981029959889657</v>
      </c>
    </row>
    <row r="37" spans="1:6" x14ac:dyDescent="0.3">
      <c r="A37" t="s">
        <v>50</v>
      </c>
      <c r="B37">
        <v>15.36</v>
      </c>
      <c r="C37">
        <v>348.84</v>
      </c>
      <c r="D37">
        <v>4.92</v>
      </c>
      <c r="E37">
        <v>10.199999999999999</v>
      </c>
      <c r="F37">
        <f t="shared" si="0"/>
        <v>9.1692750560044161</v>
      </c>
    </row>
    <row r="38" spans="1:6" x14ac:dyDescent="0.3">
      <c r="A38" t="s">
        <v>51</v>
      </c>
      <c r="B38">
        <v>30.48</v>
      </c>
      <c r="C38">
        <v>320.27999999999997</v>
      </c>
      <c r="D38">
        <v>52.56</v>
      </c>
      <c r="E38">
        <v>6</v>
      </c>
      <c r="F38">
        <f t="shared" si="0"/>
        <v>9.8880290593516733</v>
      </c>
    </row>
    <row r="39" spans="1:6" x14ac:dyDescent="0.3">
      <c r="A39" t="s">
        <v>52</v>
      </c>
      <c r="B39">
        <v>17.64</v>
      </c>
      <c r="C39">
        <v>89.64</v>
      </c>
      <c r="D39">
        <v>59.28</v>
      </c>
      <c r="E39">
        <v>54.84</v>
      </c>
      <c r="F39">
        <f t="shared" si="0"/>
        <v>9.2776585961917011</v>
      </c>
    </row>
    <row r="40" spans="1:6" x14ac:dyDescent="0.3">
      <c r="A40" t="s">
        <v>53</v>
      </c>
      <c r="B40">
        <v>12.12</v>
      </c>
      <c r="C40">
        <v>51.72</v>
      </c>
      <c r="D40">
        <v>32.04</v>
      </c>
      <c r="E40">
        <v>42.12</v>
      </c>
      <c r="F40">
        <f t="shared" si="0"/>
        <v>9.0152563410014306</v>
      </c>
    </row>
    <row r="41" spans="1:6" x14ac:dyDescent="0.3">
      <c r="A41" t="s">
        <v>54</v>
      </c>
      <c r="B41">
        <v>25.8</v>
      </c>
      <c r="C41">
        <v>273.60000000000002</v>
      </c>
      <c r="D41">
        <v>45.24</v>
      </c>
      <c r="E41">
        <v>38.4</v>
      </c>
      <c r="F41">
        <f t="shared" si="0"/>
        <v>9.6655575821251425</v>
      </c>
    </row>
    <row r="42" spans="1:6" x14ac:dyDescent="0.3">
      <c r="A42" t="s">
        <v>55</v>
      </c>
      <c r="B42">
        <v>19.920000000000002</v>
      </c>
      <c r="C42">
        <v>243</v>
      </c>
      <c r="D42">
        <v>26.76</v>
      </c>
      <c r="E42">
        <v>37.92</v>
      </c>
      <c r="F42">
        <f t="shared" si="0"/>
        <v>9.3860421363789861</v>
      </c>
    </row>
    <row r="43" spans="1:6" x14ac:dyDescent="0.3">
      <c r="A43" t="s">
        <v>56</v>
      </c>
      <c r="B43">
        <v>20.52</v>
      </c>
      <c r="C43">
        <v>212.4</v>
      </c>
      <c r="D43">
        <v>40.08</v>
      </c>
      <c r="E43">
        <v>46.44</v>
      </c>
      <c r="F43">
        <f t="shared" si="0"/>
        <v>9.4145641206387971</v>
      </c>
    </row>
    <row r="44" spans="1:6" x14ac:dyDescent="0.3">
      <c r="A44" t="s">
        <v>57</v>
      </c>
      <c r="B44">
        <v>24.84</v>
      </c>
      <c r="C44">
        <v>352.32</v>
      </c>
      <c r="D44">
        <v>33.24</v>
      </c>
      <c r="E44">
        <v>2.16</v>
      </c>
      <c r="F44">
        <f t="shared" si="0"/>
        <v>9.619922407309442</v>
      </c>
    </row>
    <row r="45" spans="1:6" x14ac:dyDescent="0.3">
      <c r="A45" t="s">
        <v>58</v>
      </c>
      <c r="B45">
        <v>15.48</v>
      </c>
      <c r="C45">
        <v>248.28</v>
      </c>
      <c r="D45">
        <v>10.08</v>
      </c>
      <c r="E45">
        <v>31.68</v>
      </c>
      <c r="F45">
        <f t="shared" si="0"/>
        <v>9.1749794528563768</v>
      </c>
    </row>
    <row r="46" spans="1:6" x14ac:dyDescent="0.3">
      <c r="A46" t="s">
        <v>59</v>
      </c>
      <c r="B46">
        <v>10.199999999999999</v>
      </c>
      <c r="C46">
        <v>30.12</v>
      </c>
      <c r="D46">
        <v>30.84</v>
      </c>
      <c r="E46">
        <v>51.96</v>
      </c>
      <c r="F46">
        <f t="shared" si="0"/>
        <v>8.9239859913700332</v>
      </c>
    </row>
    <row r="47" spans="1:6" x14ac:dyDescent="0.3">
      <c r="A47" t="s">
        <v>60</v>
      </c>
      <c r="B47">
        <v>17.88</v>
      </c>
      <c r="C47">
        <v>210.12</v>
      </c>
      <c r="D47">
        <v>27</v>
      </c>
      <c r="E47">
        <v>37.799999999999997</v>
      </c>
      <c r="F47">
        <f t="shared" si="0"/>
        <v>9.2890673898956244</v>
      </c>
    </row>
    <row r="48" spans="1:6" x14ac:dyDescent="0.3">
      <c r="A48" t="s">
        <v>61</v>
      </c>
      <c r="B48">
        <v>12.72</v>
      </c>
      <c r="C48">
        <v>107.64</v>
      </c>
      <c r="D48">
        <v>11.88</v>
      </c>
      <c r="E48">
        <v>42.84</v>
      </c>
      <c r="F48">
        <f t="shared" si="0"/>
        <v>9.0437783252612434</v>
      </c>
    </row>
    <row r="49" spans="1:6" x14ac:dyDescent="0.3">
      <c r="A49" t="s">
        <v>62</v>
      </c>
      <c r="B49">
        <v>27.84</v>
      </c>
      <c r="C49">
        <v>287.88</v>
      </c>
      <c r="D49">
        <v>49.8</v>
      </c>
      <c r="E49">
        <v>22.2</v>
      </c>
      <c r="F49">
        <f t="shared" si="0"/>
        <v>9.7625323286085024</v>
      </c>
    </row>
    <row r="50" spans="1:6" x14ac:dyDescent="0.3">
      <c r="A50" t="s">
        <v>63</v>
      </c>
      <c r="B50">
        <v>17.760000000000002</v>
      </c>
      <c r="C50">
        <v>272.64</v>
      </c>
      <c r="D50">
        <v>18.96</v>
      </c>
      <c r="E50">
        <v>59.88</v>
      </c>
      <c r="F50">
        <f t="shared" si="0"/>
        <v>9.2833629930436636</v>
      </c>
    </row>
    <row r="51" spans="1:6" x14ac:dyDescent="0.3">
      <c r="A51" t="s">
        <v>64</v>
      </c>
      <c r="B51">
        <v>11.64</v>
      </c>
      <c r="C51">
        <v>80.28</v>
      </c>
      <c r="D51">
        <v>14.04</v>
      </c>
      <c r="E51">
        <v>44.16</v>
      </c>
      <c r="F51">
        <f t="shared" si="0"/>
        <v>8.9924387535935821</v>
      </c>
    </row>
    <row r="52" spans="1:6" x14ac:dyDescent="0.3">
      <c r="A52" t="s">
        <v>65</v>
      </c>
      <c r="B52">
        <v>13.68</v>
      </c>
      <c r="C52">
        <v>239.76</v>
      </c>
      <c r="D52">
        <v>3.72</v>
      </c>
      <c r="E52">
        <v>41.52</v>
      </c>
      <c r="F52">
        <f t="shared" si="0"/>
        <v>9.089413500076942</v>
      </c>
    </row>
    <row r="53" spans="1:6" x14ac:dyDescent="0.3">
      <c r="A53" t="s">
        <v>66</v>
      </c>
      <c r="B53">
        <v>12.84</v>
      </c>
      <c r="C53">
        <v>120.48</v>
      </c>
      <c r="D53">
        <v>11.52</v>
      </c>
      <c r="E53">
        <v>4.32</v>
      </c>
      <c r="F53">
        <f t="shared" si="0"/>
        <v>9.0494827221132059</v>
      </c>
    </row>
    <row r="54" spans="1:6" x14ac:dyDescent="0.3">
      <c r="A54" t="s">
        <v>67</v>
      </c>
      <c r="B54">
        <v>27.12</v>
      </c>
      <c r="C54">
        <v>259.68</v>
      </c>
      <c r="D54">
        <v>50.04</v>
      </c>
      <c r="E54">
        <v>47.52</v>
      </c>
      <c r="F54">
        <f t="shared" si="0"/>
        <v>9.7283059474967271</v>
      </c>
    </row>
    <row r="55" spans="1:6" x14ac:dyDescent="0.3">
      <c r="A55" t="s">
        <v>68</v>
      </c>
      <c r="B55">
        <v>25.44</v>
      </c>
      <c r="C55">
        <v>219.12</v>
      </c>
      <c r="D55">
        <v>55.44</v>
      </c>
      <c r="E55">
        <v>70.44</v>
      </c>
      <c r="F55">
        <f t="shared" si="0"/>
        <v>9.6484443915692548</v>
      </c>
    </row>
    <row r="56" spans="1:6" x14ac:dyDescent="0.3">
      <c r="A56" t="s">
        <v>69</v>
      </c>
      <c r="B56">
        <v>24.24</v>
      </c>
      <c r="C56">
        <v>315.24</v>
      </c>
      <c r="D56">
        <v>34.56</v>
      </c>
      <c r="E56">
        <v>19.079999999999998</v>
      </c>
      <c r="F56">
        <f t="shared" si="0"/>
        <v>9.591400423049631</v>
      </c>
    </row>
    <row r="57" spans="1:6" x14ac:dyDescent="0.3">
      <c r="A57" t="s">
        <v>70</v>
      </c>
      <c r="B57">
        <v>28.44</v>
      </c>
      <c r="C57">
        <v>238.68</v>
      </c>
      <c r="D57">
        <v>59.28</v>
      </c>
      <c r="E57">
        <v>72</v>
      </c>
      <c r="F57">
        <f t="shared" si="0"/>
        <v>9.7910543128683134</v>
      </c>
    </row>
    <row r="58" spans="1:6" x14ac:dyDescent="0.3">
      <c r="A58" t="s">
        <v>71</v>
      </c>
      <c r="B58">
        <v>6.6</v>
      </c>
      <c r="C58">
        <v>8.76</v>
      </c>
      <c r="D58">
        <v>33.72</v>
      </c>
      <c r="E58">
        <v>49.68</v>
      </c>
      <c r="F58">
        <f t="shared" si="0"/>
        <v>8.7528540858111619</v>
      </c>
    </row>
    <row r="59" spans="1:6" x14ac:dyDescent="0.3">
      <c r="A59" t="s">
        <v>72</v>
      </c>
      <c r="B59">
        <v>15.84</v>
      </c>
      <c r="C59">
        <v>163.44</v>
      </c>
      <c r="D59">
        <v>23.04</v>
      </c>
      <c r="E59">
        <v>19.920000000000002</v>
      </c>
      <c r="F59">
        <f t="shared" si="0"/>
        <v>9.1920926434122645</v>
      </c>
    </row>
    <row r="60" spans="1:6" x14ac:dyDescent="0.3">
      <c r="A60" t="s">
        <v>73</v>
      </c>
      <c r="B60">
        <v>28.56</v>
      </c>
      <c r="C60">
        <v>252.96</v>
      </c>
      <c r="D60">
        <v>59.52</v>
      </c>
      <c r="E60">
        <v>45.24</v>
      </c>
      <c r="F60">
        <f t="shared" si="0"/>
        <v>9.796758709720276</v>
      </c>
    </row>
    <row r="61" spans="1:6" x14ac:dyDescent="0.3">
      <c r="A61" t="s">
        <v>74</v>
      </c>
      <c r="B61">
        <v>22.08</v>
      </c>
      <c r="C61">
        <v>252.84</v>
      </c>
      <c r="D61">
        <v>35.4</v>
      </c>
      <c r="E61">
        <v>11.16</v>
      </c>
      <c r="F61">
        <f t="shared" si="0"/>
        <v>9.4887212797143086</v>
      </c>
    </row>
    <row r="62" spans="1:6" x14ac:dyDescent="0.3">
      <c r="A62" t="s">
        <v>75</v>
      </c>
      <c r="B62">
        <v>9.7200000000000006</v>
      </c>
      <c r="C62">
        <v>64.2</v>
      </c>
      <c r="D62">
        <v>2.4</v>
      </c>
      <c r="E62">
        <v>25.68</v>
      </c>
      <c r="F62">
        <f t="shared" si="0"/>
        <v>8.9011684039621848</v>
      </c>
    </row>
    <row r="63" spans="1:6" x14ac:dyDescent="0.3">
      <c r="A63" t="s">
        <v>76</v>
      </c>
      <c r="B63">
        <v>29.04</v>
      </c>
      <c r="C63">
        <v>313.56</v>
      </c>
      <c r="D63">
        <v>51.24</v>
      </c>
      <c r="E63">
        <v>65.64</v>
      </c>
      <c r="F63">
        <f t="shared" si="0"/>
        <v>9.8195762971281262</v>
      </c>
    </row>
    <row r="64" spans="1:6" x14ac:dyDescent="0.3">
      <c r="A64" t="s">
        <v>77</v>
      </c>
      <c r="B64">
        <v>18.84</v>
      </c>
      <c r="C64">
        <v>287.16000000000003</v>
      </c>
      <c r="D64">
        <v>18.600000000000001</v>
      </c>
      <c r="E64">
        <v>32.76</v>
      </c>
      <c r="F64">
        <f t="shared" si="0"/>
        <v>9.3347025647113249</v>
      </c>
    </row>
    <row r="65" spans="1:6" x14ac:dyDescent="0.3">
      <c r="A65" t="s">
        <v>78</v>
      </c>
      <c r="B65">
        <v>16.8</v>
      </c>
      <c r="C65">
        <v>123.24</v>
      </c>
      <c r="D65">
        <v>35.520000000000003</v>
      </c>
      <c r="E65">
        <v>10.08</v>
      </c>
      <c r="F65">
        <f t="shared" si="0"/>
        <v>9.2377278182279632</v>
      </c>
    </row>
    <row r="66" spans="1:6" x14ac:dyDescent="0.3">
      <c r="A66" t="s">
        <v>79</v>
      </c>
      <c r="B66">
        <v>21.6</v>
      </c>
      <c r="C66">
        <v>157.32</v>
      </c>
      <c r="D66">
        <v>51.36</v>
      </c>
      <c r="E66">
        <v>34.68</v>
      </c>
      <c r="F66">
        <f t="shared" si="0"/>
        <v>9.4659036923064583</v>
      </c>
    </row>
    <row r="67" spans="1:6" x14ac:dyDescent="0.3">
      <c r="A67" t="s">
        <v>80</v>
      </c>
      <c r="B67">
        <v>11.16</v>
      </c>
      <c r="C67">
        <v>82.8</v>
      </c>
      <c r="D67">
        <v>11.16</v>
      </c>
      <c r="E67">
        <v>1.08</v>
      </c>
      <c r="F67">
        <f t="shared" ref="F67:F130" si="2">$L$2+$L$3*B67</f>
        <v>8.9696211661857319</v>
      </c>
    </row>
    <row r="68" spans="1:6" x14ac:dyDescent="0.3">
      <c r="A68" t="s">
        <v>81</v>
      </c>
      <c r="B68">
        <v>11.4</v>
      </c>
      <c r="C68">
        <v>37.799999999999997</v>
      </c>
      <c r="D68">
        <v>29.52</v>
      </c>
      <c r="E68">
        <v>2.64</v>
      </c>
      <c r="F68">
        <f t="shared" si="2"/>
        <v>8.981029959889657</v>
      </c>
    </row>
    <row r="69" spans="1:6" x14ac:dyDescent="0.3">
      <c r="A69" t="s">
        <v>82</v>
      </c>
      <c r="B69">
        <v>16.079999999999998</v>
      </c>
      <c r="C69">
        <v>167.16</v>
      </c>
      <c r="D69">
        <v>17.399999999999999</v>
      </c>
      <c r="E69">
        <v>12.24</v>
      </c>
      <c r="F69">
        <f t="shared" si="2"/>
        <v>9.2035014371161896</v>
      </c>
    </row>
    <row r="70" spans="1:6" x14ac:dyDescent="0.3">
      <c r="A70" t="s">
        <v>83</v>
      </c>
      <c r="B70">
        <v>22.68</v>
      </c>
      <c r="C70">
        <v>284.88</v>
      </c>
      <c r="D70">
        <v>33</v>
      </c>
      <c r="E70">
        <v>13.2</v>
      </c>
      <c r="F70">
        <f t="shared" si="2"/>
        <v>9.5172432639741196</v>
      </c>
    </row>
    <row r="71" spans="1:6" x14ac:dyDescent="0.3">
      <c r="A71" t="s">
        <v>84</v>
      </c>
      <c r="B71">
        <v>26.76</v>
      </c>
      <c r="C71">
        <v>260.16000000000003</v>
      </c>
      <c r="D71">
        <v>52.68</v>
      </c>
      <c r="E71">
        <v>32.64</v>
      </c>
      <c r="F71">
        <f t="shared" si="2"/>
        <v>9.7111927569408412</v>
      </c>
    </row>
    <row r="72" spans="1:6" x14ac:dyDescent="0.3">
      <c r="A72" t="s">
        <v>85</v>
      </c>
      <c r="B72">
        <v>21.96</v>
      </c>
      <c r="C72">
        <v>238.92</v>
      </c>
      <c r="D72">
        <v>36.72</v>
      </c>
      <c r="E72">
        <v>46.44</v>
      </c>
      <c r="F72">
        <f t="shared" si="2"/>
        <v>9.483016882862346</v>
      </c>
    </row>
    <row r="73" spans="1:6" x14ac:dyDescent="0.3">
      <c r="A73" t="s">
        <v>86</v>
      </c>
      <c r="B73">
        <v>14.88</v>
      </c>
      <c r="C73">
        <v>131.76</v>
      </c>
      <c r="D73">
        <v>17.16</v>
      </c>
      <c r="E73">
        <v>38.04</v>
      </c>
      <c r="F73">
        <f t="shared" si="2"/>
        <v>9.1464574685965658</v>
      </c>
    </row>
    <row r="74" spans="1:6" x14ac:dyDescent="0.3">
      <c r="A74" t="s">
        <v>87</v>
      </c>
      <c r="B74">
        <v>10.56</v>
      </c>
      <c r="C74">
        <v>32.159999999999997</v>
      </c>
      <c r="D74">
        <v>39.6</v>
      </c>
      <c r="E74">
        <v>23.16</v>
      </c>
      <c r="F74">
        <f t="shared" si="2"/>
        <v>8.9410991819259209</v>
      </c>
    </row>
    <row r="75" spans="1:6" x14ac:dyDescent="0.3">
      <c r="A75" t="s">
        <v>88</v>
      </c>
      <c r="B75">
        <v>13.2</v>
      </c>
      <c r="C75">
        <v>155.28</v>
      </c>
      <c r="D75">
        <v>6.84</v>
      </c>
      <c r="E75">
        <v>37.56</v>
      </c>
      <c r="F75">
        <f t="shared" si="2"/>
        <v>9.0665959126690918</v>
      </c>
    </row>
    <row r="76" spans="1:6" x14ac:dyDescent="0.3">
      <c r="A76" t="s">
        <v>89</v>
      </c>
      <c r="B76">
        <v>20.399999999999999</v>
      </c>
      <c r="C76">
        <v>256.08</v>
      </c>
      <c r="D76">
        <v>29.52</v>
      </c>
      <c r="E76">
        <v>15.72</v>
      </c>
      <c r="F76">
        <f t="shared" si="2"/>
        <v>9.4088597237868346</v>
      </c>
    </row>
    <row r="77" spans="1:6" x14ac:dyDescent="0.3">
      <c r="A77" t="s">
        <v>90</v>
      </c>
      <c r="B77">
        <v>10.44</v>
      </c>
      <c r="C77">
        <v>20.28</v>
      </c>
      <c r="D77">
        <v>52.44</v>
      </c>
      <c r="E77">
        <v>107.28</v>
      </c>
      <c r="F77">
        <f t="shared" si="2"/>
        <v>8.9353947850739583</v>
      </c>
    </row>
    <row r="78" spans="1:6" x14ac:dyDescent="0.3">
      <c r="A78" t="s">
        <v>91</v>
      </c>
      <c r="B78">
        <v>8.2799999999999994</v>
      </c>
      <c r="C78">
        <v>33</v>
      </c>
      <c r="D78">
        <v>1.92</v>
      </c>
      <c r="E78">
        <v>24.84</v>
      </c>
      <c r="F78">
        <f t="shared" si="2"/>
        <v>8.8327156417386359</v>
      </c>
    </row>
    <row r="79" spans="1:6" x14ac:dyDescent="0.3">
      <c r="A79" t="s">
        <v>92</v>
      </c>
      <c r="B79">
        <v>17.04</v>
      </c>
      <c r="C79">
        <v>144.6</v>
      </c>
      <c r="D79">
        <v>34.200000000000003</v>
      </c>
      <c r="E79">
        <v>17.04</v>
      </c>
      <c r="F79">
        <f t="shared" si="2"/>
        <v>9.2491366119318883</v>
      </c>
    </row>
    <row r="80" spans="1:6" x14ac:dyDescent="0.3">
      <c r="A80" t="s">
        <v>93</v>
      </c>
      <c r="B80">
        <v>6.36</v>
      </c>
      <c r="C80">
        <v>6.48</v>
      </c>
      <c r="D80">
        <v>35.880000000000003</v>
      </c>
      <c r="E80">
        <v>11.28</v>
      </c>
      <c r="F80">
        <f t="shared" si="2"/>
        <v>8.7414452921072368</v>
      </c>
    </row>
    <row r="81" spans="1:6" x14ac:dyDescent="0.3">
      <c r="A81" t="s">
        <v>94</v>
      </c>
      <c r="B81">
        <v>13.2</v>
      </c>
      <c r="C81">
        <v>139.19999999999999</v>
      </c>
      <c r="D81">
        <v>9.24</v>
      </c>
      <c r="E81">
        <v>27.72</v>
      </c>
      <c r="F81">
        <f t="shared" si="2"/>
        <v>9.0665959126690918</v>
      </c>
    </row>
    <row r="82" spans="1:6" x14ac:dyDescent="0.3">
      <c r="A82" t="s">
        <v>95</v>
      </c>
      <c r="B82">
        <v>14.16</v>
      </c>
      <c r="C82">
        <v>91.68</v>
      </c>
      <c r="D82">
        <v>32.04</v>
      </c>
      <c r="E82">
        <v>26.76</v>
      </c>
      <c r="F82">
        <f t="shared" si="2"/>
        <v>9.1122310874847923</v>
      </c>
    </row>
    <row r="83" spans="1:6" x14ac:dyDescent="0.3">
      <c r="A83" t="s">
        <v>96</v>
      </c>
      <c r="B83">
        <v>14.76</v>
      </c>
      <c r="C83">
        <v>287.76</v>
      </c>
      <c r="D83">
        <v>4.92</v>
      </c>
      <c r="E83">
        <v>44.28</v>
      </c>
      <c r="F83">
        <f t="shared" si="2"/>
        <v>9.1407530717446033</v>
      </c>
    </row>
    <row r="84" spans="1:6" x14ac:dyDescent="0.3">
      <c r="A84" t="s">
        <v>97</v>
      </c>
      <c r="B84">
        <v>13.56</v>
      </c>
      <c r="C84">
        <v>90.36</v>
      </c>
      <c r="D84">
        <v>24.36</v>
      </c>
      <c r="E84">
        <v>39</v>
      </c>
      <c r="F84">
        <f t="shared" si="2"/>
        <v>9.0837091032249795</v>
      </c>
    </row>
    <row r="85" spans="1:6" x14ac:dyDescent="0.3">
      <c r="A85" t="s">
        <v>98</v>
      </c>
      <c r="B85">
        <v>16.32</v>
      </c>
      <c r="C85">
        <v>82.08</v>
      </c>
      <c r="D85">
        <v>53.4</v>
      </c>
      <c r="E85">
        <v>42.72</v>
      </c>
      <c r="F85">
        <f t="shared" si="2"/>
        <v>9.2149102308201147</v>
      </c>
    </row>
    <row r="86" spans="1:6" x14ac:dyDescent="0.3">
      <c r="A86" t="s">
        <v>99</v>
      </c>
      <c r="B86">
        <v>26.04</v>
      </c>
      <c r="C86">
        <v>256.2</v>
      </c>
      <c r="D86">
        <v>51.6</v>
      </c>
      <c r="E86">
        <v>40.56</v>
      </c>
      <c r="F86">
        <f t="shared" si="2"/>
        <v>9.6769663758290658</v>
      </c>
    </row>
    <row r="87" spans="1:6" x14ac:dyDescent="0.3">
      <c r="A87" t="s">
        <v>100</v>
      </c>
      <c r="B87">
        <v>18.239999999999998</v>
      </c>
      <c r="C87">
        <v>231.84</v>
      </c>
      <c r="D87">
        <v>22.08</v>
      </c>
      <c r="E87">
        <v>78.84</v>
      </c>
      <c r="F87">
        <f t="shared" si="2"/>
        <v>9.3061805804515121</v>
      </c>
    </row>
    <row r="88" spans="1:6" x14ac:dyDescent="0.3">
      <c r="A88" t="s">
        <v>101</v>
      </c>
      <c r="B88">
        <v>14.4</v>
      </c>
      <c r="C88">
        <v>91.56</v>
      </c>
      <c r="D88">
        <v>33</v>
      </c>
      <c r="E88">
        <v>19.2</v>
      </c>
      <c r="F88">
        <f t="shared" si="2"/>
        <v>9.1236398811887156</v>
      </c>
    </row>
    <row r="89" spans="1:6" x14ac:dyDescent="0.3">
      <c r="A89" t="s">
        <v>102</v>
      </c>
      <c r="B89">
        <v>19.2</v>
      </c>
      <c r="C89">
        <v>132.84</v>
      </c>
      <c r="D89">
        <v>48.72</v>
      </c>
      <c r="E89">
        <v>75.84</v>
      </c>
      <c r="F89">
        <f t="shared" si="2"/>
        <v>9.3518157552672108</v>
      </c>
    </row>
    <row r="90" spans="1:6" x14ac:dyDescent="0.3">
      <c r="A90" t="s">
        <v>103</v>
      </c>
      <c r="B90">
        <v>15.48</v>
      </c>
      <c r="C90">
        <v>105.96</v>
      </c>
      <c r="D90">
        <v>30.6</v>
      </c>
      <c r="E90">
        <v>88.08</v>
      </c>
      <c r="F90">
        <f t="shared" si="2"/>
        <v>9.1749794528563768</v>
      </c>
    </row>
    <row r="91" spans="1:6" x14ac:dyDescent="0.3">
      <c r="A91" t="s">
        <v>104</v>
      </c>
      <c r="B91">
        <v>20.04</v>
      </c>
      <c r="C91">
        <v>131.76</v>
      </c>
      <c r="D91">
        <v>57.36</v>
      </c>
      <c r="E91">
        <v>61.68</v>
      </c>
      <c r="F91">
        <f t="shared" si="2"/>
        <v>9.3917465332309469</v>
      </c>
    </row>
    <row r="92" spans="1:6" x14ac:dyDescent="0.3">
      <c r="A92" t="s">
        <v>105</v>
      </c>
      <c r="B92">
        <v>13.44</v>
      </c>
      <c r="C92">
        <v>161.16</v>
      </c>
      <c r="D92">
        <v>5.88</v>
      </c>
      <c r="E92">
        <v>11.16</v>
      </c>
      <c r="F92">
        <f t="shared" si="2"/>
        <v>9.0780047063730169</v>
      </c>
    </row>
    <row r="93" spans="1:6" x14ac:dyDescent="0.3">
      <c r="A93" t="s">
        <v>106</v>
      </c>
      <c r="B93">
        <v>8.76</v>
      </c>
      <c r="C93">
        <v>34.32</v>
      </c>
      <c r="D93">
        <v>1.8</v>
      </c>
      <c r="E93">
        <v>39.6</v>
      </c>
      <c r="F93">
        <f t="shared" si="2"/>
        <v>8.8555332291464843</v>
      </c>
    </row>
    <row r="94" spans="1:6" x14ac:dyDescent="0.3">
      <c r="A94" t="s">
        <v>107</v>
      </c>
      <c r="B94">
        <v>23.28</v>
      </c>
      <c r="C94">
        <v>261.24</v>
      </c>
      <c r="D94">
        <v>40.200000000000003</v>
      </c>
      <c r="E94">
        <v>70.8</v>
      </c>
      <c r="F94">
        <f t="shared" si="2"/>
        <v>9.5457652482339324</v>
      </c>
    </row>
    <row r="95" spans="1:6" x14ac:dyDescent="0.3">
      <c r="A95" t="s">
        <v>108</v>
      </c>
      <c r="B95">
        <v>26.64</v>
      </c>
      <c r="C95">
        <v>301.08</v>
      </c>
      <c r="D95">
        <v>43.8</v>
      </c>
      <c r="E95">
        <v>86.76</v>
      </c>
      <c r="F95">
        <f t="shared" si="2"/>
        <v>9.7054883600888786</v>
      </c>
    </row>
    <row r="96" spans="1:6" x14ac:dyDescent="0.3">
      <c r="A96" t="s">
        <v>109</v>
      </c>
      <c r="B96">
        <v>13.8</v>
      </c>
      <c r="C96">
        <v>128.88</v>
      </c>
      <c r="D96">
        <v>16.8</v>
      </c>
      <c r="E96">
        <v>13.08</v>
      </c>
      <c r="F96">
        <f t="shared" si="2"/>
        <v>9.0951178969289046</v>
      </c>
    </row>
    <row r="97" spans="1:6" x14ac:dyDescent="0.3">
      <c r="A97" t="s">
        <v>110</v>
      </c>
      <c r="B97">
        <v>20.28</v>
      </c>
      <c r="C97">
        <v>195.96</v>
      </c>
      <c r="D97">
        <v>37.92</v>
      </c>
      <c r="E97">
        <v>63.48</v>
      </c>
      <c r="F97">
        <f t="shared" si="2"/>
        <v>9.403155326934872</v>
      </c>
    </row>
    <row r="98" spans="1:6" x14ac:dyDescent="0.3">
      <c r="A98" t="s">
        <v>111</v>
      </c>
      <c r="B98">
        <v>14.04</v>
      </c>
      <c r="C98">
        <v>237.12</v>
      </c>
      <c r="D98">
        <v>4.2</v>
      </c>
      <c r="E98">
        <v>7.08</v>
      </c>
      <c r="F98">
        <f t="shared" si="2"/>
        <v>9.1065266906328297</v>
      </c>
    </row>
    <row r="99" spans="1:6" x14ac:dyDescent="0.3">
      <c r="A99" t="s">
        <v>112</v>
      </c>
      <c r="B99">
        <v>18.600000000000001</v>
      </c>
      <c r="C99">
        <v>221.88</v>
      </c>
      <c r="D99">
        <v>25.2</v>
      </c>
      <c r="E99">
        <v>26.4</v>
      </c>
      <c r="F99">
        <f t="shared" si="2"/>
        <v>9.3232937710073998</v>
      </c>
    </row>
    <row r="100" spans="1:6" x14ac:dyDescent="0.3">
      <c r="A100" t="s">
        <v>113</v>
      </c>
      <c r="B100">
        <v>30.48</v>
      </c>
      <c r="C100">
        <v>347.64</v>
      </c>
      <c r="D100">
        <v>50.76</v>
      </c>
      <c r="E100">
        <v>61.44</v>
      </c>
      <c r="F100">
        <f t="shared" si="2"/>
        <v>9.8880290593516733</v>
      </c>
    </row>
    <row r="101" spans="1:6" x14ac:dyDescent="0.3">
      <c r="A101" t="s">
        <v>114</v>
      </c>
      <c r="B101">
        <v>20.64</v>
      </c>
      <c r="C101">
        <v>162.24</v>
      </c>
      <c r="D101">
        <v>50.04</v>
      </c>
      <c r="E101">
        <v>55.08</v>
      </c>
      <c r="F101">
        <f t="shared" si="2"/>
        <v>9.4202685174907597</v>
      </c>
    </row>
    <row r="102" spans="1:6" x14ac:dyDescent="0.3">
      <c r="A102" t="s">
        <v>115</v>
      </c>
      <c r="B102">
        <v>14.04</v>
      </c>
      <c r="C102">
        <v>266.88</v>
      </c>
      <c r="D102">
        <v>5.16</v>
      </c>
      <c r="E102">
        <v>59.76</v>
      </c>
      <c r="F102">
        <f t="shared" si="2"/>
        <v>9.1065266906328297</v>
      </c>
    </row>
    <row r="103" spans="1:6" x14ac:dyDescent="0.3">
      <c r="A103" t="s">
        <v>116</v>
      </c>
      <c r="B103">
        <v>28.56</v>
      </c>
      <c r="C103">
        <v>355.68</v>
      </c>
      <c r="D103">
        <v>43.56</v>
      </c>
      <c r="E103">
        <v>121.08</v>
      </c>
      <c r="F103">
        <f t="shared" si="2"/>
        <v>9.796758709720276</v>
      </c>
    </row>
    <row r="104" spans="1:6" x14ac:dyDescent="0.3">
      <c r="A104" t="s">
        <v>117</v>
      </c>
      <c r="B104">
        <v>17.760000000000002</v>
      </c>
      <c r="C104">
        <v>336.24</v>
      </c>
      <c r="D104">
        <v>12.12</v>
      </c>
      <c r="E104">
        <v>25.68</v>
      </c>
      <c r="F104">
        <f t="shared" si="2"/>
        <v>9.2833629930436636</v>
      </c>
    </row>
    <row r="105" spans="1:6" x14ac:dyDescent="0.3">
      <c r="A105" t="s">
        <v>118</v>
      </c>
      <c r="B105">
        <v>17.64</v>
      </c>
      <c r="C105">
        <v>225.48</v>
      </c>
      <c r="D105">
        <v>20.64</v>
      </c>
      <c r="E105">
        <v>21.48</v>
      </c>
      <c r="F105">
        <f t="shared" si="2"/>
        <v>9.2776585961917011</v>
      </c>
    </row>
    <row r="106" spans="1:6" x14ac:dyDescent="0.3">
      <c r="A106" t="s">
        <v>119</v>
      </c>
      <c r="B106">
        <v>24.84</v>
      </c>
      <c r="C106">
        <v>285.83999999999997</v>
      </c>
      <c r="D106">
        <v>41.16</v>
      </c>
      <c r="E106">
        <v>6.36</v>
      </c>
      <c r="F106">
        <f t="shared" si="2"/>
        <v>9.619922407309442</v>
      </c>
    </row>
    <row r="107" spans="1:6" x14ac:dyDescent="0.3">
      <c r="A107" t="s">
        <v>120</v>
      </c>
      <c r="B107">
        <v>23.04</v>
      </c>
      <c r="C107">
        <v>165.48</v>
      </c>
      <c r="D107">
        <v>55.68</v>
      </c>
      <c r="E107">
        <v>70.8</v>
      </c>
      <c r="F107">
        <f t="shared" si="2"/>
        <v>9.5343564545300072</v>
      </c>
    </row>
    <row r="108" spans="1:6" x14ac:dyDescent="0.3">
      <c r="A108" t="s">
        <v>121</v>
      </c>
      <c r="B108">
        <v>8.64</v>
      </c>
      <c r="C108">
        <v>30</v>
      </c>
      <c r="D108">
        <v>13.2</v>
      </c>
      <c r="E108">
        <v>35.64</v>
      </c>
      <c r="F108">
        <f t="shared" si="2"/>
        <v>8.8498288322945218</v>
      </c>
    </row>
    <row r="109" spans="1:6" x14ac:dyDescent="0.3">
      <c r="A109" t="s">
        <v>122</v>
      </c>
      <c r="B109">
        <v>10.44</v>
      </c>
      <c r="C109">
        <v>108.48</v>
      </c>
      <c r="D109">
        <v>0.36</v>
      </c>
      <c r="E109">
        <v>27.84</v>
      </c>
      <c r="F109">
        <f t="shared" si="2"/>
        <v>8.9353947850739583</v>
      </c>
    </row>
    <row r="110" spans="1:6" x14ac:dyDescent="0.3">
      <c r="A110" t="s">
        <v>123</v>
      </c>
      <c r="B110">
        <v>6.36</v>
      </c>
      <c r="C110">
        <v>15.72</v>
      </c>
      <c r="D110">
        <v>0.48</v>
      </c>
      <c r="E110">
        <v>30.72</v>
      </c>
      <c r="F110">
        <f t="shared" si="2"/>
        <v>8.7414452921072368</v>
      </c>
    </row>
    <row r="111" spans="1:6" x14ac:dyDescent="0.3">
      <c r="A111" t="s">
        <v>124</v>
      </c>
      <c r="B111">
        <v>23.76</v>
      </c>
      <c r="C111">
        <v>306.48</v>
      </c>
      <c r="D111">
        <v>32.28</v>
      </c>
      <c r="E111">
        <v>6.6</v>
      </c>
      <c r="F111">
        <f t="shared" si="2"/>
        <v>9.5685828356417808</v>
      </c>
    </row>
    <row r="112" spans="1:6" x14ac:dyDescent="0.3">
      <c r="A112" t="s">
        <v>125</v>
      </c>
      <c r="B112">
        <v>16.079999999999998</v>
      </c>
      <c r="C112">
        <v>270.95999999999998</v>
      </c>
      <c r="D112">
        <v>9.84</v>
      </c>
      <c r="E112">
        <v>67.8</v>
      </c>
      <c r="F112">
        <f t="shared" si="2"/>
        <v>9.2035014371161896</v>
      </c>
    </row>
    <row r="113" spans="1:6" x14ac:dyDescent="0.3">
      <c r="A113" t="s">
        <v>126</v>
      </c>
      <c r="B113">
        <v>26.16</v>
      </c>
      <c r="C113">
        <v>290.04000000000002</v>
      </c>
      <c r="D113">
        <v>45.6</v>
      </c>
      <c r="E113">
        <v>27.84</v>
      </c>
      <c r="F113">
        <f t="shared" si="2"/>
        <v>9.6826707726810284</v>
      </c>
    </row>
    <row r="114" spans="1:6" x14ac:dyDescent="0.3">
      <c r="A114" t="s">
        <v>127</v>
      </c>
      <c r="B114">
        <v>16.920000000000002</v>
      </c>
      <c r="C114">
        <v>210.84</v>
      </c>
      <c r="D114">
        <v>18.48</v>
      </c>
      <c r="E114">
        <v>2.88</v>
      </c>
      <c r="F114">
        <f t="shared" si="2"/>
        <v>9.2434322150799257</v>
      </c>
    </row>
    <row r="115" spans="1:6" x14ac:dyDescent="0.3">
      <c r="A115" t="s">
        <v>128</v>
      </c>
      <c r="B115">
        <v>19.079999999999998</v>
      </c>
      <c r="C115">
        <v>251.52</v>
      </c>
      <c r="D115">
        <v>24.72</v>
      </c>
      <c r="E115">
        <v>12.84</v>
      </c>
      <c r="F115">
        <f t="shared" si="2"/>
        <v>9.3461113584152482</v>
      </c>
    </row>
    <row r="116" spans="1:6" x14ac:dyDescent="0.3">
      <c r="A116" t="s">
        <v>129</v>
      </c>
      <c r="B116">
        <v>17.52</v>
      </c>
      <c r="C116">
        <v>93.84</v>
      </c>
      <c r="D116">
        <v>56.16</v>
      </c>
      <c r="E116">
        <v>41.4</v>
      </c>
      <c r="F116">
        <f t="shared" si="2"/>
        <v>9.2719541993397385</v>
      </c>
    </row>
    <row r="117" spans="1:6" x14ac:dyDescent="0.3">
      <c r="A117" t="s">
        <v>130</v>
      </c>
      <c r="B117">
        <v>15.12</v>
      </c>
      <c r="C117">
        <v>90.12</v>
      </c>
      <c r="D117">
        <v>42</v>
      </c>
      <c r="E117">
        <v>63.24</v>
      </c>
      <c r="F117">
        <f t="shared" si="2"/>
        <v>9.1578662623004909</v>
      </c>
    </row>
    <row r="118" spans="1:6" x14ac:dyDescent="0.3">
      <c r="A118" t="s">
        <v>131</v>
      </c>
      <c r="B118">
        <v>14.64</v>
      </c>
      <c r="C118">
        <v>167.04</v>
      </c>
      <c r="D118">
        <v>17.16</v>
      </c>
      <c r="E118">
        <v>30.72</v>
      </c>
      <c r="F118">
        <f t="shared" si="2"/>
        <v>9.1350486748926407</v>
      </c>
    </row>
    <row r="119" spans="1:6" x14ac:dyDescent="0.3">
      <c r="A119" t="s">
        <v>132</v>
      </c>
      <c r="B119">
        <v>11.28</v>
      </c>
      <c r="C119">
        <v>91.68</v>
      </c>
      <c r="D119">
        <v>0.96</v>
      </c>
      <c r="E119">
        <v>17.760000000000002</v>
      </c>
      <c r="F119">
        <f t="shared" si="2"/>
        <v>8.9753255630376945</v>
      </c>
    </row>
    <row r="120" spans="1:6" x14ac:dyDescent="0.3">
      <c r="A120" t="s">
        <v>133</v>
      </c>
      <c r="B120">
        <v>19.079999999999998</v>
      </c>
      <c r="C120">
        <v>150.84</v>
      </c>
      <c r="D120">
        <v>44.28</v>
      </c>
      <c r="E120">
        <v>95.04</v>
      </c>
      <c r="F120">
        <f t="shared" si="2"/>
        <v>9.3461113584152482</v>
      </c>
    </row>
    <row r="121" spans="1:6" x14ac:dyDescent="0.3">
      <c r="A121" t="s">
        <v>134</v>
      </c>
      <c r="B121">
        <v>7.92</v>
      </c>
      <c r="C121">
        <v>23.28</v>
      </c>
      <c r="D121">
        <v>19.2</v>
      </c>
      <c r="E121">
        <v>26.76</v>
      </c>
      <c r="F121">
        <f t="shared" si="2"/>
        <v>8.8156024511827482</v>
      </c>
    </row>
    <row r="122" spans="1:6" x14ac:dyDescent="0.3">
      <c r="A122" t="s">
        <v>135</v>
      </c>
      <c r="B122">
        <v>18.600000000000001</v>
      </c>
      <c r="C122">
        <v>169.56</v>
      </c>
      <c r="D122">
        <v>32.159999999999997</v>
      </c>
      <c r="E122">
        <v>55.44</v>
      </c>
      <c r="F122">
        <f t="shared" si="2"/>
        <v>9.3232937710073998</v>
      </c>
    </row>
    <row r="123" spans="1:6" x14ac:dyDescent="0.3">
      <c r="A123" t="s">
        <v>136</v>
      </c>
      <c r="B123">
        <v>8.4</v>
      </c>
      <c r="C123">
        <v>22.56</v>
      </c>
      <c r="D123">
        <v>26.04</v>
      </c>
      <c r="E123">
        <v>60.48</v>
      </c>
      <c r="F123">
        <f t="shared" si="2"/>
        <v>8.8384200385905984</v>
      </c>
    </row>
    <row r="124" spans="1:6" x14ac:dyDescent="0.3">
      <c r="A124" t="s">
        <v>137</v>
      </c>
      <c r="B124">
        <v>13.92</v>
      </c>
      <c r="C124">
        <v>268.8</v>
      </c>
      <c r="D124">
        <v>2.88</v>
      </c>
      <c r="E124">
        <v>18.72</v>
      </c>
      <c r="F124">
        <f t="shared" si="2"/>
        <v>9.1008222937808672</v>
      </c>
    </row>
    <row r="125" spans="1:6" x14ac:dyDescent="0.3">
      <c r="A125" t="s">
        <v>138</v>
      </c>
      <c r="B125">
        <v>18.239999999999998</v>
      </c>
      <c r="C125">
        <v>147.72</v>
      </c>
      <c r="D125">
        <v>41.52</v>
      </c>
      <c r="E125">
        <v>14.88</v>
      </c>
      <c r="F125">
        <f t="shared" si="2"/>
        <v>9.3061805804515121</v>
      </c>
    </row>
    <row r="126" spans="1:6" x14ac:dyDescent="0.3">
      <c r="A126" t="s">
        <v>139</v>
      </c>
      <c r="B126">
        <v>23.64</v>
      </c>
      <c r="C126">
        <v>275.39999999999998</v>
      </c>
      <c r="D126">
        <v>38.76</v>
      </c>
      <c r="E126">
        <v>89.04</v>
      </c>
      <c r="F126">
        <f t="shared" si="2"/>
        <v>9.5628784387898182</v>
      </c>
    </row>
    <row r="127" spans="1:6" x14ac:dyDescent="0.3">
      <c r="A127" t="s">
        <v>140</v>
      </c>
      <c r="B127">
        <v>12.72</v>
      </c>
      <c r="C127">
        <v>104.64</v>
      </c>
      <c r="D127">
        <v>14.16</v>
      </c>
      <c r="E127">
        <v>31.08</v>
      </c>
      <c r="F127">
        <f t="shared" si="2"/>
        <v>9.0437783252612434</v>
      </c>
    </row>
    <row r="128" spans="1:6" x14ac:dyDescent="0.3">
      <c r="A128" t="s">
        <v>141</v>
      </c>
      <c r="B128">
        <v>7.92</v>
      </c>
      <c r="C128">
        <v>9.36</v>
      </c>
      <c r="D128">
        <v>46.68</v>
      </c>
      <c r="E128">
        <v>60.72</v>
      </c>
      <c r="F128">
        <f t="shared" si="2"/>
        <v>8.8156024511827482</v>
      </c>
    </row>
    <row r="129" spans="1:6" x14ac:dyDescent="0.3">
      <c r="A129" t="s">
        <v>142</v>
      </c>
      <c r="B129">
        <v>10.56</v>
      </c>
      <c r="C129">
        <v>96.24</v>
      </c>
      <c r="D129">
        <v>0</v>
      </c>
      <c r="E129">
        <v>11.04</v>
      </c>
      <c r="F129">
        <f t="shared" si="2"/>
        <v>8.9410991819259209</v>
      </c>
    </row>
    <row r="130" spans="1:6" x14ac:dyDescent="0.3">
      <c r="A130" t="s">
        <v>143</v>
      </c>
      <c r="B130">
        <v>29.64</v>
      </c>
      <c r="C130">
        <v>264.36</v>
      </c>
      <c r="D130">
        <v>58.8</v>
      </c>
      <c r="E130">
        <v>3.84</v>
      </c>
      <c r="F130">
        <f t="shared" si="2"/>
        <v>9.8480982813879372</v>
      </c>
    </row>
    <row r="131" spans="1:6" x14ac:dyDescent="0.3">
      <c r="A131" t="s">
        <v>144</v>
      </c>
      <c r="B131">
        <v>11.64</v>
      </c>
      <c r="C131">
        <v>71.52</v>
      </c>
      <c r="D131">
        <v>14.4</v>
      </c>
      <c r="E131">
        <v>51.72</v>
      </c>
      <c r="F131">
        <f t="shared" ref="F131:F194" si="3">$L$2+$L$3*B131</f>
        <v>8.9924387535935821</v>
      </c>
    </row>
    <row r="132" spans="1:6" x14ac:dyDescent="0.3">
      <c r="A132" t="s">
        <v>145</v>
      </c>
      <c r="B132">
        <v>1.92</v>
      </c>
      <c r="C132">
        <v>0.84</v>
      </c>
      <c r="D132">
        <v>47.52</v>
      </c>
      <c r="E132">
        <v>10.44</v>
      </c>
      <c r="F132">
        <f t="shared" si="3"/>
        <v>8.5303826085846293</v>
      </c>
    </row>
    <row r="133" spans="1:6" x14ac:dyDescent="0.3">
      <c r="A133" t="s">
        <v>146</v>
      </c>
      <c r="B133">
        <v>15.24</v>
      </c>
      <c r="C133">
        <v>318.24</v>
      </c>
      <c r="D133">
        <v>3.48</v>
      </c>
      <c r="E133">
        <v>51.6</v>
      </c>
      <c r="F133">
        <f t="shared" si="3"/>
        <v>9.1635706591524535</v>
      </c>
    </row>
    <row r="134" spans="1:6" x14ac:dyDescent="0.3">
      <c r="A134" t="s">
        <v>147</v>
      </c>
      <c r="B134">
        <v>6.84</v>
      </c>
      <c r="C134">
        <v>10.08</v>
      </c>
      <c r="D134">
        <v>32.64</v>
      </c>
      <c r="E134">
        <v>2.52</v>
      </c>
      <c r="F134">
        <f t="shared" si="3"/>
        <v>8.764262879515087</v>
      </c>
    </row>
    <row r="135" spans="1:6" x14ac:dyDescent="0.3">
      <c r="A135" t="s">
        <v>148</v>
      </c>
      <c r="B135">
        <v>23.52</v>
      </c>
      <c r="C135">
        <v>263.76</v>
      </c>
      <c r="D135">
        <v>40.200000000000003</v>
      </c>
      <c r="E135">
        <v>54.12</v>
      </c>
      <c r="F135">
        <f t="shared" si="3"/>
        <v>9.5571740419378557</v>
      </c>
    </row>
    <row r="136" spans="1:6" x14ac:dyDescent="0.3">
      <c r="A136" t="s">
        <v>149</v>
      </c>
      <c r="B136">
        <v>12.96</v>
      </c>
      <c r="C136">
        <v>44.28</v>
      </c>
      <c r="D136">
        <v>46.32</v>
      </c>
      <c r="E136">
        <v>78.72</v>
      </c>
      <c r="F136">
        <f t="shared" si="3"/>
        <v>9.0551871189651685</v>
      </c>
    </row>
    <row r="137" spans="1:6" x14ac:dyDescent="0.3">
      <c r="A137" t="s">
        <v>150</v>
      </c>
      <c r="B137">
        <v>13.92</v>
      </c>
      <c r="C137">
        <v>57.96</v>
      </c>
      <c r="D137">
        <v>56.4</v>
      </c>
      <c r="E137">
        <v>10.199999999999999</v>
      </c>
      <c r="F137">
        <f t="shared" si="3"/>
        <v>9.1008222937808672</v>
      </c>
    </row>
    <row r="138" spans="1:6" x14ac:dyDescent="0.3">
      <c r="A138" t="s">
        <v>151</v>
      </c>
      <c r="B138">
        <v>11.4</v>
      </c>
      <c r="C138">
        <v>30.72</v>
      </c>
      <c r="D138">
        <v>46.8</v>
      </c>
      <c r="E138">
        <v>11.16</v>
      </c>
      <c r="F138">
        <f t="shared" si="3"/>
        <v>8.981029959889657</v>
      </c>
    </row>
    <row r="139" spans="1:6" x14ac:dyDescent="0.3">
      <c r="A139" t="s">
        <v>152</v>
      </c>
      <c r="B139">
        <v>24.96</v>
      </c>
      <c r="C139">
        <v>328.44</v>
      </c>
      <c r="D139">
        <v>34.68</v>
      </c>
      <c r="E139">
        <v>71.64</v>
      </c>
      <c r="F139">
        <f t="shared" si="3"/>
        <v>9.6256268041614046</v>
      </c>
    </row>
    <row r="140" spans="1:6" x14ac:dyDescent="0.3">
      <c r="A140" t="s">
        <v>153</v>
      </c>
      <c r="B140">
        <v>11.52</v>
      </c>
      <c r="C140">
        <v>51.6</v>
      </c>
      <c r="D140">
        <v>31.08</v>
      </c>
      <c r="E140">
        <v>24.6</v>
      </c>
      <c r="F140">
        <f t="shared" si="3"/>
        <v>8.9867343567416196</v>
      </c>
    </row>
    <row r="141" spans="1:6" x14ac:dyDescent="0.3">
      <c r="A141" t="s">
        <v>154</v>
      </c>
      <c r="B141">
        <v>24.84</v>
      </c>
      <c r="C141">
        <v>221.88</v>
      </c>
      <c r="D141">
        <v>52.68</v>
      </c>
      <c r="E141">
        <v>2.04</v>
      </c>
      <c r="F141">
        <f t="shared" si="3"/>
        <v>9.619922407309442</v>
      </c>
    </row>
    <row r="142" spans="1:6" x14ac:dyDescent="0.3">
      <c r="A142" t="s">
        <v>155</v>
      </c>
      <c r="B142">
        <v>13.08</v>
      </c>
      <c r="C142">
        <v>88.08</v>
      </c>
      <c r="D142">
        <v>20.399999999999999</v>
      </c>
      <c r="E142">
        <v>15.48</v>
      </c>
      <c r="F142">
        <f t="shared" si="3"/>
        <v>9.060891515817131</v>
      </c>
    </row>
    <row r="143" spans="1:6" x14ac:dyDescent="0.3">
      <c r="A143" t="s">
        <v>156</v>
      </c>
      <c r="B143">
        <v>23.04</v>
      </c>
      <c r="C143">
        <v>232.44</v>
      </c>
      <c r="D143">
        <v>42.48</v>
      </c>
      <c r="E143">
        <v>90.72</v>
      </c>
      <c r="F143">
        <f t="shared" si="3"/>
        <v>9.5343564545300072</v>
      </c>
    </row>
    <row r="144" spans="1:6" x14ac:dyDescent="0.3">
      <c r="A144" t="s">
        <v>157</v>
      </c>
      <c r="B144">
        <v>24.12</v>
      </c>
      <c r="C144">
        <v>264.60000000000002</v>
      </c>
      <c r="D144">
        <v>39.840000000000003</v>
      </c>
      <c r="E144">
        <v>45.48</v>
      </c>
      <c r="F144">
        <f t="shared" si="3"/>
        <v>9.5856960261976685</v>
      </c>
    </row>
    <row r="145" spans="1:6" x14ac:dyDescent="0.3">
      <c r="A145" t="s">
        <v>158</v>
      </c>
      <c r="B145">
        <v>12.48</v>
      </c>
      <c r="C145">
        <v>125.52</v>
      </c>
      <c r="D145">
        <v>6.84</v>
      </c>
      <c r="E145">
        <v>41.28</v>
      </c>
      <c r="F145">
        <f t="shared" si="3"/>
        <v>9.0323695315573183</v>
      </c>
    </row>
    <row r="146" spans="1:6" x14ac:dyDescent="0.3">
      <c r="A146" t="s">
        <v>159</v>
      </c>
      <c r="B146">
        <v>13.68</v>
      </c>
      <c r="C146">
        <v>115.44</v>
      </c>
      <c r="D146">
        <v>17.760000000000002</v>
      </c>
      <c r="E146">
        <v>46.68</v>
      </c>
      <c r="F146">
        <f t="shared" si="3"/>
        <v>9.089413500076942</v>
      </c>
    </row>
    <row r="147" spans="1:6" x14ac:dyDescent="0.3">
      <c r="A147" t="s">
        <v>160</v>
      </c>
      <c r="B147">
        <v>12.36</v>
      </c>
      <c r="C147">
        <v>168.36</v>
      </c>
      <c r="D147">
        <v>2.2799999999999998</v>
      </c>
      <c r="E147">
        <v>10.8</v>
      </c>
      <c r="F147">
        <f t="shared" si="3"/>
        <v>9.0266651347053557</v>
      </c>
    </row>
    <row r="148" spans="1:6" x14ac:dyDescent="0.3">
      <c r="A148" t="s">
        <v>161</v>
      </c>
      <c r="B148">
        <v>15.84</v>
      </c>
      <c r="C148">
        <v>288.12</v>
      </c>
      <c r="D148">
        <v>8.76</v>
      </c>
      <c r="E148">
        <v>10.44</v>
      </c>
      <c r="F148">
        <f t="shared" si="3"/>
        <v>9.1920926434122645</v>
      </c>
    </row>
    <row r="149" spans="1:6" x14ac:dyDescent="0.3">
      <c r="A149" t="s">
        <v>162</v>
      </c>
      <c r="B149">
        <v>30.48</v>
      </c>
      <c r="C149">
        <v>291.83999999999997</v>
      </c>
      <c r="D149">
        <v>58.8</v>
      </c>
      <c r="E149">
        <v>53.16</v>
      </c>
      <c r="F149">
        <f t="shared" si="3"/>
        <v>9.8880290593516733</v>
      </c>
    </row>
    <row r="150" spans="1:6" x14ac:dyDescent="0.3">
      <c r="A150" t="s">
        <v>163</v>
      </c>
      <c r="B150">
        <v>13.08</v>
      </c>
      <c r="C150">
        <v>45.6</v>
      </c>
      <c r="D150">
        <v>48.36</v>
      </c>
      <c r="E150">
        <v>14.28</v>
      </c>
      <c r="F150">
        <f t="shared" si="3"/>
        <v>9.060891515817131</v>
      </c>
    </row>
    <row r="151" spans="1:6" x14ac:dyDescent="0.3">
      <c r="A151" t="s">
        <v>164</v>
      </c>
      <c r="B151">
        <v>12.12</v>
      </c>
      <c r="C151">
        <v>53.64</v>
      </c>
      <c r="D151">
        <v>30.96</v>
      </c>
      <c r="E151">
        <v>24.72</v>
      </c>
      <c r="F151">
        <f t="shared" si="3"/>
        <v>9.0152563410014306</v>
      </c>
    </row>
    <row r="152" spans="1:6" x14ac:dyDescent="0.3">
      <c r="A152" t="s">
        <v>165</v>
      </c>
      <c r="B152">
        <v>19.32</v>
      </c>
      <c r="C152">
        <v>336.84</v>
      </c>
      <c r="D152">
        <v>16.68</v>
      </c>
      <c r="E152">
        <v>44.4</v>
      </c>
      <c r="F152">
        <f t="shared" si="3"/>
        <v>9.3575201521191733</v>
      </c>
    </row>
    <row r="153" spans="1:6" x14ac:dyDescent="0.3">
      <c r="A153" t="s">
        <v>166</v>
      </c>
      <c r="B153">
        <v>13.92</v>
      </c>
      <c r="C153">
        <v>145.19999999999999</v>
      </c>
      <c r="D153">
        <v>10.08</v>
      </c>
      <c r="E153">
        <v>58.44</v>
      </c>
      <c r="F153">
        <f t="shared" si="3"/>
        <v>9.1008222937808672</v>
      </c>
    </row>
    <row r="154" spans="1:6" x14ac:dyDescent="0.3">
      <c r="A154" t="s">
        <v>167</v>
      </c>
      <c r="B154">
        <v>19.920000000000002</v>
      </c>
      <c r="C154">
        <v>237.12</v>
      </c>
      <c r="D154">
        <v>27.96</v>
      </c>
      <c r="E154">
        <v>17.04</v>
      </c>
      <c r="F154">
        <f t="shared" si="3"/>
        <v>9.3860421363789861</v>
      </c>
    </row>
    <row r="155" spans="1:6" x14ac:dyDescent="0.3">
      <c r="A155" t="s">
        <v>168</v>
      </c>
      <c r="B155">
        <v>22.8</v>
      </c>
      <c r="C155">
        <v>205.56</v>
      </c>
      <c r="D155">
        <v>47.64</v>
      </c>
      <c r="E155">
        <v>45.24</v>
      </c>
      <c r="F155">
        <f t="shared" si="3"/>
        <v>9.5229476608260821</v>
      </c>
    </row>
    <row r="156" spans="1:6" x14ac:dyDescent="0.3">
      <c r="A156" t="s">
        <v>169</v>
      </c>
      <c r="B156">
        <v>18.72</v>
      </c>
      <c r="C156">
        <v>225.36</v>
      </c>
      <c r="D156">
        <v>25.32</v>
      </c>
      <c r="E156">
        <v>11.4</v>
      </c>
      <c r="F156">
        <f t="shared" si="3"/>
        <v>9.3289981678593623</v>
      </c>
    </row>
    <row r="157" spans="1:6" x14ac:dyDescent="0.3">
      <c r="A157" t="s">
        <v>170</v>
      </c>
      <c r="B157">
        <v>3.84</v>
      </c>
      <c r="C157">
        <v>4.92</v>
      </c>
      <c r="D157">
        <v>13.92</v>
      </c>
      <c r="E157">
        <v>6.84</v>
      </c>
      <c r="F157">
        <f t="shared" si="3"/>
        <v>8.6216529582160284</v>
      </c>
    </row>
    <row r="158" spans="1:6" x14ac:dyDescent="0.3">
      <c r="A158" t="s">
        <v>171</v>
      </c>
      <c r="B158">
        <v>18.36</v>
      </c>
      <c r="C158">
        <v>112.68</v>
      </c>
      <c r="D158">
        <v>52.2</v>
      </c>
      <c r="E158">
        <v>60.6</v>
      </c>
      <c r="F158">
        <f t="shared" si="3"/>
        <v>9.3118849773034746</v>
      </c>
    </row>
    <row r="159" spans="1:6" x14ac:dyDescent="0.3">
      <c r="A159" t="s">
        <v>172</v>
      </c>
      <c r="B159">
        <v>12.12</v>
      </c>
      <c r="C159">
        <v>179.76</v>
      </c>
      <c r="D159">
        <v>1.56</v>
      </c>
      <c r="E159">
        <v>29.16</v>
      </c>
      <c r="F159">
        <f t="shared" si="3"/>
        <v>9.0152563410014306</v>
      </c>
    </row>
    <row r="160" spans="1:6" x14ac:dyDescent="0.3">
      <c r="A160" t="s">
        <v>173</v>
      </c>
      <c r="B160">
        <v>8.76</v>
      </c>
      <c r="C160">
        <v>14.04</v>
      </c>
      <c r="D160">
        <v>44.28</v>
      </c>
      <c r="E160">
        <v>54.24</v>
      </c>
      <c r="F160">
        <f t="shared" si="3"/>
        <v>8.8555332291464843</v>
      </c>
    </row>
    <row r="161" spans="1:6" x14ac:dyDescent="0.3">
      <c r="A161" t="s">
        <v>174</v>
      </c>
      <c r="B161">
        <v>15.48</v>
      </c>
      <c r="C161">
        <v>158.04</v>
      </c>
      <c r="D161">
        <v>22.08</v>
      </c>
      <c r="E161">
        <v>41.52</v>
      </c>
      <c r="F161">
        <f t="shared" si="3"/>
        <v>9.1749794528563768</v>
      </c>
    </row>
    <row r="162" spans="1:6" x14ac:dyDescent="0.3">
      <c r="A162" t="s">
        <v>175</v>
      </c>
      <c r="B162">
        <v>17.28</v>
      </c>
      <c r="C162">
        <v>207</v>
      </c>
      <c r="D162">
        <v>21.72</v>
      </c>
      <c r="E162">
        <v>36.840000000000003</v>
      </c>
      <c r="F162">
        <f t="shared" si="3"/>
        <v>9.2605454056358134</v>
      </c>
    </row>
    <row r="163" spans="1:6" x14ac:dyDescent="0.3">
      <c r="A163" t="s">
        <v>176</v>
      </c>
      <c r="B163">
        <v>15.96</v>
      </c>
      <c r="C163">
        <v>102.84</v>
      </c>
      <c r="D163">
        <v>42.96</v>
      </c>
      <c r="E163">
        <v>59.16</v>
      </c>
      <c r="F163">
        <f t="shared" si="3"/>
        <v>9.1977970402642271</v>
      </c>
    </row>
    <row r="164" spans="1:6" x14ac:dyDescent="0.3">
      <c r="A164" t="s">
        <v>177</v>
      </c>
      <c r="B164">
        <v>17.88</v>
      </c>
      <c r="C164">
        <v>226.08</v>
      </c>
      <c r="D164">
        <v>21.72</v>
      </c>
      <c r="E164">
        <v>30.72</v>
      </c>
      <c r="F164">
        <f t="shared" si="3"/>
        <v>9.2890673898956244</v>
      </c>
    </row>
    <row r="165" spans="1:6" x14ac:dyDescent="0.3">
      <c r="A165" t="s">
        <v>178</v>
      </c>
      <c r="B165">
        <v>21.6</v>
      </c>
      <c r="C165">
        <v>196.2</v>
      </c>
      <c r="D165">
        <v>44.16</v>
      </c>
      <c r="E165">
        <v>8.8800000000000008</v>
      </c>
      <c r="F165">
        <f t="shared" si="3"/>
        <v>9.4659036923064583</v>
      </c>
    </row>
    <row r="166" spans="1:6" x14ac:dyDescent="0.3">
      <c r="A166" t="s">
        <v>179</v>
      </c>
      <c r="B166">
        <v>14.28</v>
      </c>
      <c r="C166">
        <v>140.63999999999999</v>
      </c>
      <c r="D166">
        <v>17.64</v>
      </c>
      <c r="E166">
        <v>6.48</v>
      </c>
      <c r="F166">
        <f t="shared" si="3"/>
        <v>9.1179354843367548</v>
      </c>
    </row>
    <row r="167" spans="1:6" x14ac:dyDescent="0.3">
      <c r="A167" t="s">
        <v>180</v>
      </c>
      <c r="B167">
        <v>14.28</v>
      </c>
      <c r="C167">
        <v>281.39999999999998</v>
      </c>
      <c r="D167">
        <v>4.08</v>
      </c>
      <c r="E167">
        <v>101.76</v>
      </c>
      <c r="F167">
        <f t="shared" si="3"/>
        <v>9.1179354843367548</v>
      </c>
    </row>
    <row r="168" spans="1:6" x14ac:dyDescent="0.3">
      <c r="A168" t="s">
        <v>181</v>
      </c>
      <c r="B168">
        <v>9.6</v>
      </c>
      <c r="C168">
        <v>21.48</v>
      </c>
      <c r="D168">
        <v>45.12</v>
      </c>
      <c r="E168">
        <v>25.92</v>
      </c>
      <c r="F168">
        <f t="shared" si="3"/>
        <v>8.8954640071102222</v>
      </c>
    </row>
    <row r="169" spans="1:6" x14ac:dyDescent="0.3">
      <c r="A169" t="s">
        <v>182</v>
      </c>
      <c r="B169">
        <v>14.64</v>
      </c>
      <c r="C169">
        <v>248.16</v>
      </c>
      <c r="D169">
        <v>6.24</v>
      </c>
      <c r="E169">
        <v>23.28</v>
      </c>
      <c r="F169">
        <f t="shared" si="3"/>
        <v>9.1350486748926407</v>
      </c>
    </row>
    <row r="170" spans="1:6" x14ac:dyDescent="0.3">
      <c r="A170" t="s">
        <v>183</v>
      </c>
      <c r="B170">
        <v>20.52</v>
      </c>
      <c r="C170">
        <v>258.48</v>
      </c>
      <c r="D170">
        <v>28.32</v>
      </c>
      <c r="E170">
        <v>69.12</v>
      </c>
      <c r="F170">
        <f t="shared" si="3"/>
        <v>9.4145641206387971</v>
      </c>
    </row>
    <row r="171" spans="1:6" x14ac:dyDescent="0.3">
      <c r="A171" t="s">
        <v>184</v>
      </c>
      <c r="B171">
        <v>18</v>
      </c>
      <c r="C171">
        <v>341.16</v>
      </c>
      <c r="D171">
        <v>12.72</v>
      </c>
      <c r="E171">
        <v>7.68</v>
      </c>
      <c r="F171">
        <f t="shared" si="3"/>
        <v>9.294771786747587</v>
      </c>
    </row>
    <row r="172" spans="1:6" x14ac:dyDescent="0.3">
      <c r="A172" t="s">
        <v>185</v>
      </c>
      <c r="B172">
        <v>10.08</v>
      </c>
      <c r="C172">
        <v>60</v>
      </c>
      <c r="D172">
        <v>13.92</v>
      </c>
      <c r="E172">
        <v>22.08</v>
      </c>
      <c r="F172">
        <f t="shared" si="3"/>
        <v>8.9182815945180707</v>
      </c>
    </row>
    <row r="173" spans="1:6" x14ac:dyDescent="0.3">
      <c r="A173" t="s">
        <v>186</v>
      </c>
      <c r="B173">
        <v>17.399999999999999</v>
      </c>
      <c r="C173">
        <v>197.4</v>
      </c>
      <c r="D173">
        <v>25.08</v>
      </c>
      <c r="E173">
        <v>56.88</v>
      </c>
      <c r="F173">
        <f t="shared" si="3"/>
        <v>9.266249802487776</v>
      </c>
    </row>
    <row r="174" spans="1:6" x14ac:dyDescent="0.3">
      <c r="A174" t="s">
        <v>187</v>
      </c>
      <c r="B174">
        <v>9.1199999999999992</v>
      </c>
      <c r="C174">
        <v>23.52</v>
      </c>
      <c r="D174">
        <v>24.12</v>
      </c>
      <c r="E174">
        <v>20.399999999999999</v>
      </c>
      <c r="F174">
        <f t="shared" si="3"/>
        <v>8.872646419702372</v>
      </c>
    </row>
    <row r="175" spans="1:6" x14ac:dyDescent="0.3">
      <c r="A175" t="s">
        <v>188</v>
      </c>
      <c r="B175">
        <v>14.04</v>
      </c>
      <c r="C175">
        <v>202.08</v>
      </c>
      <c r="D175">
        <v>8.52</v>
      </c>
      <c r="E175">
        <v>15.36</v>
      </c>
      <c r="F175">
        <f t="shared" si="3"/>
        <v>9.1065266906328297</v>
      </c>
    </row>
    <row r="176" spans="1:6" x14ac:dyDescent="0.3">
      <c r="A176" t="s">
        <v>189</v>
      </c>
      <c r="B176">
        <v>13.8</v>
      </c>
      <c r="C176">
        <v>266.88</v>
      </c>
      <c r="D176">
        <v>4.08</v>
      </c>
      <c r="E176">
        <v>15.72</v>
      </c>
      <c r="F176">
        <f t="shared" si="3"/>
        <v>9.0951178969289046</v>
      </c>
    </row>
    <row r="177" spans="1:6" x14ac:dyDescent="0.3">
      <c r="A177" t="s">
        <v>190</v>
      </c>
      <c r="B177">
        <v>32.4</v>
      </c>
      <c r="C177">
        <v>332.28</v>
      </c>
      <c r="D177">
        <v>58.68</v>
      </c>
      <c r="E177">
        <v>50.16</v>
      </c>
      <c r="F177">
        <f t="shared" si="3"/>
        <v>9.9792994089830724</v>
      </c>
    </row>
    <row r="178" spans="1:6" x14ac:dyDescent="0.3">
      <c r="A178" t="s">
        <v>191</v>
      </c>
      <c r="B178">
        <v>24.24</v>
      </c>
      <c r="C178">
        <v>298.08</v>
      </c>
      <c r="D178">
        <v>36.24</v>
      </c>
      <c r="E178">
        <v>24.36</v>
      </c>
      <c r="F178">
        <f t="shared" si="3"/>
        <v>9.591400423049631</v>
      </c>
    </row>
    <row r="179" spans="1:6" x14ac:dyDescent="0.3">
      <c r="A179" t="s">
        <v>192</v>
      </c>
      <c r="B179">
        <v>14.04</v>
      </c>
      <c r="C179">
        <v>204.24</v>
      </c>
      <c r="D179">
        <v>9.36</v>
      </c>
      <c r="E179">
        <v>42.24</v>
      </c>
      <c r="F179">
        <f t="shared" si="3"/>
        <v>9.1065266906328297</v>
      </c>
    </row>
    <row r="180" spans="1:6" x14ac:dyDescent="0.3">
      <c r="A180" t="s">
        <v>193</v>
      </c>
      <c r="B180">
        <v>14.16</v>
      </c>
      <c r="C180">
        <v>332.04</v>
      </c>
      <c r="D180">
        <v>2.76</v>
      </c>
      <c r="E180">
        <v>28.44</v>
      </c>
      <c r="F180">
        <f t="shared" si="3"/>
        <v>9.1122310874847923</v>
      </c>
    </row>
    <row r="181" spans="1:6" x14ac:dyDescent="0.3">
      <c r="A181" t="s">
        <v>194</v>
      </c>
      <c r="B181">
        <v>15.12</v>
      </c>
      <c r="C181">
        <v>198.72</v>
      </c>
      <c r="D181">
        <v>12</v>
      </c>
      <c r="E181">
        <v>21.12</v>
      </c>
      <c r="F181">
        <f t="shared" si="3"/>
        <v>9.1578662623004909</v>
      </c>
    </row>
    <row r="182" spans="1:6" x14ac:dyDescent="0.3">
      <c r="A182" t="s">
        <v>195</v>
      </c>
      <c r="B182">
        <v>12.6</v>
      </c>
      <c r="C182">
        <v>187.92</v>
      </c>
      <c r="D182">
        <v>3.12</v>
      </c>
      <c r="E182">
        <v>9.9600000000000009</v>
      </c>
      <c r="F182">
        <f t="shared" si="3"/>
        <v>9.0380739284092808</v>
      </c>
    </row>
    <row r="183" spans="1:6" x14ac:dyDescent="0.3">
      <c r="A183" t="s">
        <v>196</v>
      </c>
      <c r="B183">
        <v>14.64</v>
      </c>
      <c r="C183">
        <v>262.2</v>
      </c>
      <c r="D183">
        <v>6.48</v>
      </c>
      <c r="E183">
        <v>32.880000000000003</v>
      </c>
      <c r="F183">
        <f t="shared" si="3"/>
        <v>9.1350486748926407</v>
      </c>
    </row>
    <row r="184" spans="1:6" x14ac:dyDescent="0.3">
      <c r="A184" t="s">
        <v>197</v>
      </c>
      <c r="B184">
        <v>10.44</v>
      </c>
      <c r="C184">
        <v>67.44</v>
      </c>
      <c r="D184">
        <v>6.84</v>
      </c>
      <c r="E184">
        <v>35.64</v>
      </c>
      <c r="F184">
        <f t="shared" si="3"/>
        <v>8.9353947850739583</v>
      </c>
    </row>
    <row r="185" spans="1:6" x14ac:dyDescent="0.3">
      <c r="A185" t="s">
        <v>198</v>
      </c>
      <c r="B185">
        <v>31.44</v>
      </c>
      <c r="C185">
        <v>345.12</v>
      </c>
      <c r="D185">
        <v>51.6</v>
      </c>
      <c r="E185">
        <v>86.16</v>
      </c>
      <c r="F185">
        <f t="shared" si="3"/>
        <v>9.9336642341673738</v>
      </c>
    </row>
    <row r="186" spans="1:6" x14ac:dyDescent="0.3">
      <c r="A186" t="s">
        <v>199</v>
      </c>
      <c r="B186">
        <v>21.12</v>
      </c>
      <c r="C186">
        <v>304.56</v>
      </c>
      <c r="D186">
        <v>25.56</v>
      </c>
      <c r="E186">
        <v>36</v>
      </c>
      <c r="F186">
        <f t="shared" si="3"/>
        <v>9.4430861048986081</v>
      </c>
    </row>
    <row r="187" spans="1:6" x14ac:dyDescent="0.3">
      <c r="A187" t="s">
        <v>200</v>
      </c>
      <c r="B187">
        <v>27.12</v>
      </c>
      <c r="C187">
        <v>246</v>
      </c>
      <c r="D187">
        <v>54.12</v>
      </c>
      <c r="E187">
        <v>23.52</v>
      </c>
      <c r="F187">
        <f t="shared" si="3"/>
        <v>9.7283059474967271</v>
      </c>
    </row>
    <row r="188" spans="1:6" x14ac:dyDescent="0.3">
      <c r="A188" t="s">
        <v>201</v>
      </c>
      <c r="B188">
        <v>12.36</v>
      </c>
      <c r="C188">
        <v>167.4</v>
      </c>
      <c r="D188">
        <v>2.52</v>
      </c>
      <c r="E188">
        <v>31.92</v>
      </c>
      <c r="F188">
        <f t="shared" si="3"/>
        <v>9.0266651347053557</v>
      </c>
    </row>
    <row r="189" spans="1:6" x14ac:dyDescent="0.3">
      <c r="A189" t="s">
        <v>202</v>
      </c>
      <c r="B189">
        <v>20.76</v>
      </c>
      <c r="C189">
        <v>229.32</v>
      </c>
      <c r="D189">
        <v>34.44</v>
      </c>
      <c r="E189">
        <v>21.84</v>
      </c>
      <c r="F189">
        <f t="shared" si="3"/>
        <v>9.4259729143427222</v>
      </c>
    </row>
    <row r="190" spans="1:6" x14ac:dyDescent="0.3">
      <c r="A190" t="s">
        <v>203</v>
      </c>
      <c r="B190">
        <v>19.079999999999998</v>
      </c>
      <c r="C190">
        <v>343.2</v>
      </c>
      <c r="D190">
        <v>16.68</v>
      </c>
      <c r="E190">
        <v>4.4400000000000004</v>
      </c>
      <c r="F190">
        <f t="shared" si="3"/>
        <v>9.3461113584152482</v>
      </c>
    </row>
    <row r="191" spans="1:6" x14ac:dyDescent="0.3">
      <c r="A191" t="s">
        <v>204</v>
      </c>
      <c r="B191">
        <v>8.0399999999999991</v>
      </c>
      <c r="C191">
        <v>22.44</v>
      </c>
      <c r="D191">
        <v>14.52</v>
      </c>
      <c r="E191">
        <v>28.08</v>
      </c>
      <c r="F191">
        <f t="shared" si="3"/>
        <v>8.8213068480347108</v>
      </c>
    </row>
    <row r="192" spans="1:6" x14ac:dyDescent="0.3">
      <c r="A192" t="s">
        <v>205</v>
      </c>
      <c r="B192">
        <v>12.96</v>
      </c>
      <c r="C192">
        <v>47.4</v>
      </c>
      <c r="D192">
        <v>49.32</v>
      </c>
      <c r="E192">
        <v>6.96</v>
      </c>
      <c r="F192">
        <f t="shared" si="3"/>
        <v>9.0551871189651685</v>
      </c>
    </row>
    <row r="193" spans="1:6" x14ac:dyDescent="0.3">
      <c r="A193" t="s">
        <v>206</v>
      </c>
      <c r="B193">
        <v>11.88</v>
      </c>
      <c r="C193">
        <v>90.6</v>
      </c>
      <c r="D193">
        <v>12.96</v>
      </c>
      <c r="E193">
        <v>7.2</v>
      </c>
      <c r="F193">
        <f t="shared" si="3"/>
        <v>9.0038475472975072</v>
      </c>
    </row>
    <row r="194" spans="1:6" x14ac:dyDescent="0.3">
      <c r="A194" t="s">
        <v>207</v>
      </c>
      <c r="B194">
        <v>7.08</v>
      </c>
      <c r="C194">
        <v>20.64</v>
      </c>
      <c r="D194">
        <v>4.92</v>
      </c>
      <c r="E194">
        <v>37.92</v>
      </c>
      <c r="F194">
        <f t="shared" si="3"/>
        <v>8.7756716732190121</v>
      </c>
    </row>
    <row r="195" spans="1:6" x14ac:dyDescent="0.3">
      <c r="A195" t="s">
        <v>208</v>
      </c>
      <c r="B195">
        <v>23.52</v>
      </c>
      <c r="C195">
        <v>200.16</v>
      </c>
      <c r="D195">
        <v>50.4</v>
      </c>
      <c r="E195">
        <v>4.32</v>
      </c>
      <c r="F195">
        <f t="shared" ref="F195:F201" si="4">$L$2+$L$3*B195</f>
        <v>9.5571740419378557</v>
      </c>
    </row>
    <row r="196" spans="1:6" x14ac:dyDescent="0.3">
      <c r="A196" t="s">
        <v>209</v>
      </c>
      <c r="B196">
        <v>20.76</v>
      </c>
      <c r="C196">
        <v>179.64</v>
      </c>
      <c r="D196">
        <v>42.72</v>
      </c>
      <c r="E196">
        <v>7.2</v>
      </c>
      <c r="F196">
        <f t="shared" si="4"/>
        <v>9.4259729143427222</v>
      </c>
    </row>
    <row r="197" spans="1:6" x14ac:dyDescent="0.3">
      <c r="A197" t="s">
        <v>210</v>
      </c>
      <c r="B197">
        <v>9.1199999999999992</v>
      </c>
      <c r="C197">
        <v>45.84</v>
      </c>
      <c r="D197">
        <v>4.4400000000000004</v>
      </c>
      <c r="E197">
        <v>16.559999999999999</v>
      </c>
      <c r="F197">
        <f t="shared" si="4"/>
        <v>8.872646419702372</v>
      </c>
    </row>
    <row r="198" spans="1:6" x14ac:dyDescent="0.3">
      <c r="A198" t="s">
        <v>211</v>
      </c>
      <c r="B198">
        <v>11.64</v>
      </c>
      <c r="C198">
        <v>113.04</v>
      </c>
      <c r="D198">
        <v>5.88</v>
      </c>
      <c r="E198">
        <v>9.7200000000000006</v>
      </c>
      <c r="F198">
        <f t="shared" si="4"/>
        <v>8.9924387535935821</v>
      </c>
    </row>
    <row r="199" spans="1:6" x14ac:dyDescent="0.3">
      <c r="A199" t="s">
        <v>212</v>
      </c>
      <c r="B199">
        <v>15.36</v>
      </c>
      <c r="C199">
        <v>212.4</v>
      </c>
      <c r="D199">
        <v>11.16</v>
      </c>
      <c r="E199">
        <v>7.68</v>
      </c>
      <c r="F199">
        <f t="shared" si="4"/>
        <v>9.1692750560044161</v>
      </c>
    </row>
    <row r="200" spans="1:6" x14ac:dyDescent="0.3">
      <c r="A200" t="s">
        <v>213</v>
      </c>
      <c r="B200">
        <v>30.6</v>
      </c>
      <c r="C200">
        <v>340.32</v>
      </c>
      <c r="D200">
        <v>50.4</v>
      </c>
      <c r="E200">
        <v>79.44</v>
      </c>
      <c r="F200">
        <f t="shared" si="4"/>
        <v>9.8937334562036359</v>
      </c>
    </row>
    <row r="201" spans="1:6" x14ac:dyDescent="0.3">
      <c r="A201" t="s">
        <v>214</v>
      </c>
      <c r="B201">
        <v>16.079999999999998</v>
      </c>
      <c r="C201">
        <v>278.52</v>
      </c>
      <c r="D201">
        <v>10.32</v>
      </c>
      <c r="E201">
        <v>10.44</v>
      </c>
      <c r="F201">
        <f t="shared" si="4"/>
        <v>9.2035014371161896</v>
      </c>
    </row>
  </sheetData>
  <phoneticPr fontId="18" type="noConversion"/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EA25E3-E8AD-47C5-8843-675A472521AA}">
  <dimension ref="A1:M19"/>
  <sheetViews>
    <sheetView topLeftCell="C1" zoomScale="160" zoomScaleNormal="160" workbookViewId="0">
      <selection activeCell="H11" sqref="H11"/>
    </sheetView>
  </sheetViews>
  <sheetFormatPr defaultRowHeight="16.5" x14ac:dyDescent="0.3"/>
  <cols>
    <col min="1" max="1" width="10.88671875" bestFit="1" customWidth="1"/>
    <col min="2" max="2" width="13.77734375" bestFit="1" customWidth="1"/>
    <col min="5" max="5" width="11.88671875" bestFit="1" customWidth="1"/>
    <col min="10" max="10" width="10.88671875" bestFit="1" customWidth="1"/>
    <col min="11" max="11" width="13.77734375" bestFit="1" customWidth="1"/>
  </cols>
  <sheetData>
    <row r="1" spans="1:13" x14ac:dyDescent="0.3">
      <c r="A1" s="21" t="s">
        <v>273</v>
      </c>
      <c r="B1" s="21" t="s">
        <v>272</v>
      </c>
      <c r="C1" t="s">
        <v>275</v>
      </c>
      <c r="D1" t="s">
        <v>278</v>
      </c>
      <c r="E1" t="s">
        <v>276</v>
      </c>
      <c r="G1" t="s">
        <v>274</v>
      </c>
      <c r="J1" s="21" t="s">
        <v>273</v>
      </c>
      <c r="K1" s="21" t="s">
        <v>272</v>
      </c>
      <c r="L1" t="s">
        <v>275</v>
      </c>
      <c r="M1" t="s">
        <v>281</v>
      </c>
    </row>
    <row r="2" spans="1:13" x14ac:dyDescent="0.3">
      <c r="A2">
        <v>26.52</v>
      </c>
      <c r="B2" s="22">
        <v>9.6997839632369161</v>
      </c>
      <c r="C2" s="22">
        <f t="shared" ref="C2:C13" si="0">A2-B2</f>
        <v>16.820216036763085</v>
      </c>
      <c r="D2" s="22">
        <f>ABS(C2)</f>
        <v>16.820216036763085</v>
      </c>
      <c r="E2" s="22">
        <f>C2*C2</f>
        <v>282.91966752338209</v>
      </c>
      <c r="G2">
        <v>-5</v>
      </c>
      <c r="H2" s="22">
        <f>G2*G2</f>
        <v>25</v>
      </c>
      <c r="J2">
        <v>26.52</v>
      </c>
      <c r="K2" s="22">
        <f>J2-J2*30%</f>
        <v>18.564</v>
      </c>
      <c r="L2" s="22">
        <f t="shared" ref="L2:L13" si="1">J2-K2</f>
        <v>7.9559999999999995</v>
      </c>
      <c r="M2">
        <f>L2*L2</f>
        <v>63.297935999999993</v>
      </c>
    </row>
    <row r="3" spans="1:13" x14ac:dyDescent="0.3">
      <c r="A3">
        <v>12.48</v>
      </c>
      <c r="B3" s="22">
        <v>9.0323695315573183</v>
      </c>
      <c r="C3" s="22">
        <f t="shared" si="0"/>
        <v>3.4476304684426822</v>
      </c>
      <c r="D3" s="22">
        <f t="shared" ref="D3:D13" si="2">ABS(C3)</f>
        <v>3.4476304684426822</v>
      </c>
      <c r="E3" s="22">
        <f t="shared" ref="E3:E13" si="3">C3*C3</f>
        <v>11.886155846934308</v>
      </c>
      <c r="G3">
        <v>-5</v>
      </c>
      <c r="H3" s="22">
        <f t="shared" ref="H3:H13" si="4">G3*G3</f>
        <v>25</v>
      </c>
      <c r="J3">
        <v>12.48</v>
      </c>
      <c r="K3" s="22">
        <f t="shared" ref="K3:K13" si="5">J3-J3*30%</f>
        <v>8.7360000000000007</v>
      </c>
      <c r="L3" s="22">
        <f t="shared" si="1"/>
        <v>3.7439999999999998</v>
      </c>
      <c r="M3">
        <f t="shared" ref="M3:M13" si="6">L3*L3</f>
        <v>14.017535999999998</v>
      </c>
    </row>
    <row r="4" spans="1:13" x14ac:dyDescent="0.3">
      <c r="A4">
        <v>11.16</v>
      </c>
      <c r="B4" s="22">
        <v>8.9696211661857319</v>
      </c>
      <c r="C4" s="22">
        <f t="shared" si="0"/>
        <v>2.1903788338142682</v>
      </c>
      <c r="D4" s="22">
        <f t="shared" si="2"/>
        <v>2.1903788338142682</v>
      </c>
      <c r="E4" s="22">
        <f t="shared" si="3"/>
        <v>4.797759435621554</v>
      </c>
      <c r="G4">
        <v>-5</v>
      </c>
      <c r="H4" s="22">
        <f t="shared" si="4"/>
        <v>25</v>
      </c>
      <c r="J4">
        <v>11.16</v>
      </c>
      <c r="K4" s="22">
        <f t="shared" si="5"/>
        <v>7.8120000000000003</v>
      </c>
      <c r="L4" s="22">
        <f t="shared" si="1"/>
        <v>3.3479999999999999</v>
      </c>
      <c r="M4">
        <f t="shared" si="6"/>
        <v>11.209104</v>
      </c>
    </row>
    <row r="5" spans="1:13" x14ac:dyDescent="0.3">
      <c r="A5">
        <v>22.2</v>
      </c>
      <c r="B5" s="22">
        <v>9.4944256765662693</v>
      </c>
      <c r="C5" s="22">
        <f t="shared" si="0"/>
        <v>12.70557432343373</v>
      </c>
      <c r="D5" s="22">
        <f t="shared" si="2"/>
        <v>12.70557432343373</v>
      </c>
      <c r="E5" s="22">
        <f t="shared" si="3"/>
        <v>161.43161888829849</v>
      </c>
      <c r="G5">
        <v>-5</v>
      </c>
      <c r="H5" s="22">
        <f t="shared" si="4"/>
        <v>25</v>
      </c>
      <c r="J5">
        <v>22.2</v>
      </c>
      <c r="K5" s="22">
        <f t="shared" si="5"/>
        <v>15.54</v>
      </c>
      <c r="L5" s="22">
        <f t="shared" si="1"/>
        <v>6.66</v>
      </c>
      <c r="M5">
        <f t="shared" si="6"/>
        <v>44.355600000000003</v>
      </c>
    </row>
    <row r="6" spans="1:13" x14ac:dyDescent="0.3">
      <c r="A6">
        <v>15.48</v>
      </c>
      <c r="B6" s="22">
        <v>9.1749794528563768</v>
      </c>
      <c r="C6" s="22">
        <f t="shared" si="0"/>
        <v>6.3050205471436236</v>
      </c>
      <c r="D6" s="22">
        <f t="shared" si="2"/>
        <v>6.3050205471436236</v>
      </c>
      <c r="E6" s="22">
        <f t="shared" si="3"/>
        <v>39.753284099903276</v>
      </c>
      <c r="G6">
        <v>-5</v>
      </c>
      <c r="H6" s="22">
        <f t="shared" si="4"/>
        <v>25</v>
      </c>
      <c r="J6">
        <v>15.48</v>
      </c>
      <c r="K6" s="22">
        <f t="shared" si="5"/>
        <v>10.836</v>
      </c>
      <c r="L6" s="22">
        <f t="shared" si="1"/>
        <v>4.6440000000000001</v>
      </c>
      <c r="M6">
        <f t="shared" si="6"/>
        <v>21.566736000000002</v>
      </c>
    </row>
    <row r="7" spans="1:13" x14ac:dyDescent="0.3">
      <c r="A7">
        <v>8.64</v>
      </c>
      <c r="B7" s="22">
        <v>8.8498288322945218</v>
      </c>
      <c r="C7" s="22">
        <f t="shared" si="0"/>
        <v>-0.20982883229452121</v>
      </c>
      <c r="D7" s="22">
        <f t="shared" si="2"/>
        <v>0.20982883229452121</v>
      </c>
      <c r="E7" s="22">
        <f t="shared" si="3"/>
        <v>4.4028138862082303E-2</v>
      </c>
      <c r="G7">
        <v>-5</v>
      </c>
      <c r="H7" s="22">
        <f t="shared" si="4"/>
        <v>25</v>
      </c>
      <c r="J7">
        <v>8.64</v>
      </c>
      <c r="K7" s="22">
        <f t="shared" si="5"/>
        <v>6.048</v>
      </c>
      <c r="L7" s="22">
        <f t="shared" si="1"/>
        <v>2.5920000000000005</v>
      </c>
      <c r="M7">
        <f t="shared" si="6"/>
        <v>6.7184640000000027</v>
      </c>
    </row>
    <row r="8" spans="1:13" x14ac:dyDescent="0.3">
      <c r="A8">
        <v>14.16</v>
      </c>
      <c r="B8" s="22">
        <v>9.1122310874847923</v>
      </c>
      <c r="C8" s="22">
        <f t="shared" si="0"/>
        <v>5.0477689125152079</v>
      </c>
      <c r="D8" s="22">
        <f t="shared" si="2"/>
        <v>5.0477689125152079</v>
      </c>
      <c r="E8" s="22">
        <f t="shared" si="3"/>
        <v>25.479970994154964</v>
      </c>
      <c r="G8">
        <v>5</v>
      </c>
      <c r="H8" s="22">
        <f t="shared" si="4"/>
        <v>25</v>
      </c>
      <c r="J8">
        <v>14.16</v>
      </c>
      <c r="K8" s="22">
        <f t="shared" si="5"/>
        <v>9.911999999999999</v>
      </c>
      <c r="L8" s="22">
        <f t="shared" si="1"/>
        <v>4.2480000000000011</v>
      </c>
      <c r="M8">
        <f t="shared" si="6"/>
        <v>18.045504000000008</v>
      </c>
    </row>
    <row r="9" spans="1:13" x14ac:dyDescent="0.3">
      <c r="A9">
        <v>15.84</v>
      </c>
      <c r="B9" s="22">
        <v>9.1920926434122645</v>
      </c>
      <c r="C9" s="22">
        <f t="shared" si="0"/>
        <v>6.6479073565877354</v>
      </c>
      <c r="D9" s="22">
        <f t="shared" si="2"/>
        <v>6.6479073565877354</v>
      </c>
      <c r="E9" s="22">
        <f t="shared" si="3"/>
        <v>44.194672221773331</v>
      </c>
      <c r="G9">
        <v>5</v>
      </c>
      <c r="H9" s="22">
        <f t="shared" si="4"/>
        <v>25</v>
      </c>
      <c r="J9">
        <v>15.84</v>
      </c>
      <c r="K9" s="22">
        <f t="shared" si="5"/>
        <v>11.088000000000001</v>
      </c>
      <c r="L9" s="22">
        <f t="shared" si="1"/>
        <v>4.7519999999999989</v>
      </c>
      <c r="M9">
        <f t="shared" si="6"/>
        <v>22.581503999999988</v>
      </c>
    </row>
    <row r="10" spans="1:13" x14ac:dyDescent="0.3">
      <c r="A10">
        <v>5.76</v>
      </c>
      <c r="B10" s="22">
        <v>8.7129233078474257</v>
      </c>
      <c r="C10" s="22">
        <f t="shared" si="0"/>
        <v>-2.952923307847426</v>
      </c>
      <c r="D10" s="22">
        <f t="shared" si="2"/>
        <v>2.952923307847426</v>
      </c>
      <c r="E10" s="22">
        <f t="shared" si="3"/>
        <v>8.7197560620285834</v>
      </c>
      <c r="G10">
        <v>5</v>
      </c>
      <c r="H10" s="22">
        <f t="shared" si="4"/>
        <v>25</v>
      </c>
      <c r="J10">
        <v>5.76</v>
      </c>
      <c r="K10" s="22">
        <f t="shared" si="5"/>
        <v>4.032</v>
      </c>
      <c r="L10" s="22">
        <f t="shared" si="1"/>
        <v>1.7279999999999998</v>
      </c>
      <c r="M10">
        <f t="shared" si="6"/>
        <v>2.9859839999999993</v>
      </c>
    </row>
    <row r="11" spans="1:13" x14ac:dyDescent="0.3">
      <c r="A11">
        <v>12.72</v>
      </c>
      <c r="B11" s="22">
        <v>9.0437783252612434</v>
      </c>
      <c r="C11" s="22">
        <f t="shared" si="0"/>
        <v>3.6762216747387573</v>
      </c>
      <c r="D11" s="22">
        <f t="shared" si="2"/>
        <v>3.6762216747387573</v>
      </c>
      <c r="E11" s="22">
        <f t="shared" si="3"/>
        <v>13.514605801819034</v>
      </c>
      <c r="G11">
        <v>5</v>
      </c>
      <c r="H11" s="22">
        <f t="shared" si="4"/>
        <v>25</v>
      </c>
      <c r="J11">
        <v>12.72</v>
      </c>
      <c r="K11" s="22">
        <f t="shared" si="5"/>
        <v>8.9039999999999999</v>
      </c>
      <c r="L11" s="22">
        <f t="shared" si="1"/>
        <v>3.8160000000000007</v>
      </c>
      <c r="M11">
        <f t="shared" si="6"/>
        <v>14.561856000000006</v>
      </c>
    </row>
    <row r="12" spans="1:13" x14ac:dyDescent="0.3">
      <c r="A12">
        <v>10.32</v>
      </c>
      <c r="B12" s="22">
        <v>8.9296903882219958</v>
      </c>
      <c r="C12" s="22">
        <f t="shared" si="0"/>
        <v>1.3903096117780045</v>
      </c>
      <c r="D12" s="22">
        <f t="shared" si="2"/>
        <v>1.3903096117780045</v>
      </c>
      <c r="E12" s="22">
        <f t="shared" si="3"/>
        <v>1.9329608166023056</v>
      </c>
      <c r="G12">
        <v>5</v>
      </c>
      <c r="H12" s="22">
        <f t="shared" si="4"/>
        <v>25</v>
      </c>
      <c r="J12">
        <v>10.32</v>
      </c>
      <c r="K12" s="22">
        <f t="shared" si="5"/>
        <v>7.2240000000000002</v>
      </c>
      <c r="L12" s="22">
        <f t="shared" si="1"/>
        <v>3.0960000000000001</v>
      </c>
      <c r="M12">
        <f t="shared" si="6"/>
        <v>9.5852160000000008</v>
      </c>
    </row>
    <row r="13" spans="1:13" x14ac:dyDescent="0.3">
      <c r="A13">
        <v>20.88</v>
      </c>
      <c r="B13" s="22">
        <v>9.4316773111946848</v>
      </c>
      <c r="C13" s="22">
        <f t="shared" si="0"/>
        <v>11.448322688805314</v>
      </c>
      <c r="D13" s="22">
        <f t="shared" si="2"/>
        <v>11.448322688805314</v>
      </c>
      <c r="E13" s="22">
        <f t="shared" si="3"/>
        <v>131.06409238701454</v>
      </c>
      <c r="G13">
        <v>5</v>
      </c>
      <c r="H13" s="22">
        <f t="shared" si="4"/>
        <v>25</v>
      </c>
      <c r="J13">
        <v>20.88</v>
      </c>
      <c r="K13" s="22">
        <f t="shared" si="5"/>
        <v>14.616</v>
      </c>
      <c r="L13" s="22">
        <f t="shared" si="1"/>
        <v>6.2639999999999993</v>
      </c>
      <c r="M13">
        <f t="shared" si="6"/>
        <v>39.237695999999993</v>
      </c>
    </row>
    <row r="14" spans="1:13" x14ac:dyDescent="0.3">
      <c r="B14" s="22"/>
    </row>
    <row r="15" spans="1:13" x14ac:dyDescent="0.3">
      <c r="E15" t="s">
        <v>277</v>
      </c>
      <c r="G15" s="22">
        <f>AVERAGE(G2:G13)</f>
        <v>0</v>
      </c>
      <c r="H15" s="22">
        <f>AVERAGE(H2:H13)</f>
        <v>25</v>
      </c>
      <c r="M15" s="22">
        <f>AVERAGE(M1:M12)</f>
        <v>20.811403636363636</v>
      </c>
    </row>
    <row r="16" spans="1:13" x14ac:dyDescent="0.3">
      <c r="C16" s="22">
        <f>AVERAGE(C2:C13)</f>
        <v>5.5430498594900399</v>
      </c>
      <c r="D16" s="22">
        <f>AVERAGE(D2:D13)</f>
        <v>6.0701752161803642</v>
      </c>
      <c r="E16" s="22">
        <f>AVERAGE(E2:E13)</f>
        <v>60.478214351366212</v>
      </c>
    </row>
    <row r="17" spans="5:13" x14ac:dyDescent="0.3">
      <c r="M17" t="s">
        <v>282</v>
      </c>
    </row>
    <row r="18" spans="5:13" x14ac:dyDescent="0.3">
      <c r="E18" t="s">
        <v>279</v>
      </c>
    </row>
    <row r="19" spans="5:13" x14ac:dyDescent="0.3">
      <c r="E19" t="s">
        <v>280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675AF-BEB9-4BE1-81B1-7AB1BDA17521}">
  <dimension ref="A1:L201"/>
  <sheetViews>
    <sheetView zoomScale="170" zoomScaleNormal="170" workbookViewId="0">
      <selection activeCell="H10" sqref="H10"/>
    </sheetView>
  </sheetViews>
  <sheetFormatPr defaultRowHeight="16.5" x14ac:dyDescent="0.3"/>
  <cols>
    <col min="1" max="1" width="9.44140625" bestFit="1" customWidth="1"/>
    <col min="2" max="2" width="6" bestFit="1" customWidth="1"/>
    <col min="3" max="3" width="7.33203125" bestFit="1" customWidth="1"/>
    <col min="4" max="4" width="8" bestFit="1" customWidth="1"/>
    <col min="5" max="5" width="9.44140625" bestFit="1" customWidth="1"/>
    <col min="11" max="11" width="11.21875" bestFit="1" customWidth="1"/>
    <col min="12" max="12" width="12" bestFit="1" customWidth="1"/>
  </cols>
  <sheetData>
    <row r="1" spans="1:12" x14ac:dyDescent="0.3">
      <c r="A1" t="s">
        <v>215</v>
      </c>
      <c r="B1" t="s">
        <v>0</v>
      </c>
      <c r="C1" t="s">
        <v>1</v>
      </c>
      <c r="D1" t="s">
        <v>2</v>
      </c>
      <c r="E1" t="s">
        <v>3</v>
      </c>
      <c r="K1" s="9"/>
      <c r="L1" s="9" t="s">
        <v>256</v>
      </c>
    </row>
    <row r="2" spans="1:12" x14ac:dyDescent="0.3">
      <c r="A2" t="s">
        <v>15</v>
      </c>
      <c r="B2">
        <v>26.52</v>
      </c>
      <c r="C2">
        <v>276.12</v>
      </c>
      <c r="D2">
        <v>45.36</v>
      </c>
      <c r="E2">
        <v>83.04</v>
      </c>
      <c r="K2" s="10" t="s">
        <v>250</v>
      </c>
      <c r="L2" s="10">
        <v>3.5266672433513042</v>
      </c>
    </row>
    <row r="3" spans="1:12" x14ac:dyDescent="0.3">
      <c r="A3" t="s">
        <v>16</v>
      </c>
      <c r="B3">
        <v>12.48</v>
      </c>
      <c r="C3">
        <v>53.4</v>
      </c>
      <c r="D3">
        <v>47.16</v>
      </c>
      <c r="E3">
        <v>54.12</v>
      </c>
      <c r="K3" s="10" t="s">
        <v>1</v>
      </c>
      <c r="L3" s="10">
        <v>4.576464545539758E-2</v>
      </c>
    </row>
    <row r="4" spans="1:12" x14ac:dyDescent="0.3">
      <c r="A4" t="s">
        <v>17</v>
      </c>
      <c r="B4">
        <v>11.16</v>
      </c>
      <c r="C4">
        <v>20.64</v>
      </c>
      <c r="D4">
        <v>55.08</v>
      </c>
      <c r="E4">
        <v>83.16</v>
      </c>
      <c r="K4" s="10" t="s">
        <v>2</v>
      </c>
      <c r="L4" s="10">
        <v>0.18853001691820423</v>
      </c>
    </row>
    <row r="5" spans="1:12" ht="17.25" thickBot="1" x14ac:dyDescent="0.35">
      <c r="A5" t="s">
        <v>18</v>
      </c>
      <c r="B5">
        <v>22.2</v>
      </c>
      <c r="C5">
        <v>181.8</v>
      </c>
      <c r="D5">
        <v>49.56</v>
      </c>
      <c r="E5">
        <v>70.2</v>
      </c>
      <c r="K5" s="11" t="s">
        <v>3</v>
      </c>
      <c r="L5" s="11">
        <v>-1.0374930424763289E-3</v>
      </c>
    </row>
    <row r="6" spans="1:12" x14ac:dyDescent="0.3">
      <c r="A6" t="s">
        <v>19</v>
      </c>
      <c r="B6">
        <v>15.48</v>
      </c>
      <c r="C6">
        <v>216.96</v>
      </c>
      <c r="D6">
        <v>12.96</v>
      </c>
      <c r="E6">
        <v>70.08</v>
      </c>
    </row>
    <row r="7" spans="1:12" x14ac:dyDescent="0.3">
      <c r="A7" t="s">
        <v>20</v>
      </c>
      <c r="B7">
        <v>8.64</v>
      </c>
      <c r="C7">
        <v>10.44</v>
      </c>
      <c r="D7">
        <v>58.68</v>
      </c>
      <c r="E7">
        <v>90</v>
      </c>
    </row>
    <row r="8" spans="1:12" x14ac:dyDescent="0.3">
      <c r="A8" t="s">
        <v>21</v>
      </c>
      <c r="B8">
        <v>14.16</v>
      </c>
      <c r="C8">
        <v>69</v>
      </c>
      <c r="D8">
        <v>39.36</v>
      </c>
      <c r="E8">
        <v>28.2</v>
      </c>
    </row>
    <row r="9" spans="1:12" x14ac:dyDescent="0.3">
      <c r="A9" t="s">
        <v>22</v>
      </c>
      <c r="B9">
        <v>15.84</v>
      </c>
      <c r="C9">
        <v>144.24</v>
      </c>
      <c r="D9">
        <v>23.52</v>
      </c>
      <c r="E9">
        <v>13.92</v>
      </c>
    </row>
    <row r="10" spans="1:12" x14ac:dyDescent="0.3">
      <c r="A10" t="s">
        <v>23</v>
      </c>
      <c r="B10">
        <v>5.76</v>
      </c>
      <c r="C10">
        <v>10.32</v>
      </c>
      <c r="D10">
        <v>2.52</v>
      </c>
      <c r="E10">
        <v>1.2</v>
      </c>
    </row>
    <row r="11" spans="1:12" x14ac:dyDescent="0.3">
      <c r="A11" t="s">
        <v>24</v>
      </c>
      <c r="B11">
        <v>12.72</v>
      </c>
      <c r="C11">
        <v>239.76</v>
      </c>
      <c r="D11">
        <v>3.12</v>
      </c>
      <c r="E11">
        <v>25.44</v>
      </c>
    </row>
    <row r="12" spans="1:12" x14ac:dyDescent="0.3">
      <c r="A12" t="s">
        <v>25</v>
      </c>
      <c r="B12">
        <v>10.32</v>
      </c>
      <c r="C12">
        <v>79.319999999999993</v>
      </c>
      <c r="D12">
        <v>6.96</v>
      </c>
      <c r="E12">
        <v>29.04</v>
      </c>
    </row>
    <row r="13" spans="1:12" x14ac:dyDescent="0.3">
      <c r="A13" t="s">
        <v>26</v>
      </c>
      <c r="B13">
        <v>20.88</v>
      </c>
      <c r="C13">
        <v>257.64</v>
      </c>
      <c r="D13">
        <v>28.8</v>
      </c>
      <c r="E13">
        <v>4.8</v>
      </c>
    </row>
    <row r="14" spans="1:12" x14ac:dyDescent="0.3">
      <c r="A14" t="s">
        <v>27</v>
      </c>
      <c r="B14">
        <v>11.04</v>
      </c>
      <c r="C14">
        <v>28.56</v>
      </c>
      <c r="D14">
        <v>42.12</v>
      </c>
      <c r="E14">
        <v>79.08</v>
      </c>
    </row>
    <row r="15" spans="1:12" x14ac:dyDescent="0.3">
      <c r="A15" t="s">
        <v>28</v>
      </c>
      <c r="B15">
        <v>11.64</v>
      </c>
      <c r="C15">
        <v>117</v>
      </c>
      <c r="D15">
        <v>9.1199999999999992</v>
      </c>
      <c r="E15">
        <v>8.64</v>
      </c>
    </row>
    <row r="16" spans="1:12" x14ac:dyDescent="0.3">
      <c r="A16" t="s">
        <v>29</v>
      </c>
      <c r="B16">
        <v>22.8</v>
      </c>
      <c r="C16">
        <v>244.92</v>
      </c>
      <c r="D16">
        <v>39.479999999999997</v>
      </c>
      <c r="E16">
        <v>55.2</v>
      </c>
    </row>
    <row r="17" spans="1:5" x14ac:dyDescent="0.3">
      <c r="A17" t="s">
        <v>30</v>
      </c>
      <c r="B17">
        <v>26.88</v>
      </c>
      <c r="C17">
        <v>234.48</v>
      </c>
      <c r="D17">
        <v>57.24</v>
      </c>
      <c r="E17">
        <v>63.48</v>
      </c>
    </row>
    <row r="18" spans="1:5" x14ac:dyDescent="0.3">
      <c r="A18" t="s">
        <v>31</v>
      </c>
      <c r="B18">
        <v>15</v>
      </c>
      <c r="C18">
        <v>81.36</v>
      </c>
      <c r="D18">
        <v>43.92</v>
      </c>
      <c r="E18">
        <v>136.80000000000001</v>
      </c>
    </row>
    <row r="19" spans="1:5" x14ac:dyDescent="0.3">
      <c r="A19" t="s">
        <v>32</v>
      </c>
      <c r="B19">
        <v>29.28</v>
      </c>
      <c r="C19">
        <v>337.68</v>
      </c>
      <c r="D19">
        <v>47.52</v>
      </c>
      <c r="E19">
        <v>66.959999999999994</v>
      </c>
    </row>
    <row r="20" spans="1:5" x14ac:dyDescent="0.3">
      <c r="A20" t="s">
        <v>33</v>
      </c>
      <c r="B20">
        <v>13.56</v>
      </c>
      <c r="C20">
        <v>83.04</v>
      </c>
      <c r="D20">
        <v>24.6</v>
      </c>
      <c r="E20">
        <v>21.96</v>
      </c>
    </row>
    <row r="21" spans="1:5" x14ac:dyDescent="0.3">
      <c r="A21" t="s">
        <v>34</v>
      </c>
      <c r="B21">
        <v>17.52</v>
      </c>
      <c r="C21">
        <v>176.76</v>
      </c>
      <c r="D21">
        <v>28.68</v>
      </c>
      <c r="E21">
        <v>22.92</v>
      </c>
    </row>
    <row r="22" spans="1:5" x14ac:dyDescent="0.3">
      <c r="A22" t="s">
        <v>35</v>
      </c>
      <c r="B22">
        <v>21.6</v>
      </c>
      <c r="C22">
        <v>262.08</v>
      </c>
      <c r="D22">
        <v>33.24</v>
      </c>
      <c r="E22">
        <v>64.08</v>
      </c>
    </row>
    <row r="23" spans="1:5" x14ac:dyDescent="0.3">
      <c r="A23" t="s">
        <v>36</v>
      </c>
      <c r="B23">
        <v>15</v>
      </c>
      <c r="C23">
        <v>284.88</v>
      </c>
      <c r="D23">
        <v>6.12</v>
      </c>
      <c r="E23">
        <v>28.2</v>
      </c>
    </row>
    <row r="24" spans="1:5" x14ac:dyDescent="0.3">
      <c r="A24" t="s">
        <v>37</v>
      </c>
      <c r="B24">
        <v>6.72</v>
      </c>
      <c r="C24">
        <v>15.84</v>
      </c>
      <c r="D24">
        <v>19.079999999999998</v>
      </c>
      <c r="E24">
        <v>59.52</v>
      </c>
    </row>
    <row r="25" spans="1:5" x14ac:dyDescent="0.3">
      <c r="A25" t="s">
        <v>38</v>
      </c>
      <c r="B25">
        <v>18.600000000000001</v>
      </c>
      <c r="C25">
        <v>273.95999999999998</v>
      </c>
      <c r="D25">
        <v>20.28</v>
      </c>
      <c r="E25">
        <v>31.44</v>
      </c>
    </row>
    <row r="26" spans="1:5" x14ac:dyDescent="0.3">
      <c r="A26" t="s">
        <v>39</v>
      </c>
      <c r="B26">
        <v>11.64</v>
      </c>
      <c r="C26">
        <v>74.760000000000005</v>
      </c>
      <c r="D26">
        <v>15.12</v>
      </c>
      <c r="E26">
        <v>21.96</v>
      </c>
    </row>
    <row r="27" spans="1:5" x14ac:dyDescent="0.3">
      <c r="A27" t="s">
        <v>40</v>
      </c>
      <c r="B27">
        <v>14.4</v>
      </c>
      <c r="C27">
        <v>315.48</v>
      </c>
      <c r="D27">
        <v>4.2</v>
      </c>
      <c r="E27">
        <v>23.4</v>
      </c>
    </row>
    <row r="28" spans="1:5" x14ac:dyDescent="0.3">
      <c r="A28" t="s">
        <v>41</v>
      </c>
      <c r="B28">
        <v>18</v>
      </c>
      <c r="C28">
        <v>171.48</v>
      </c>
      <c r="D28">
        <v>35.159999999999997</v>
      </c>
      <c r="E28">
        <v>15.12</v>
      </c>
    </row>
    <row r="29" spans="1:5" x14ac:dyDescent="0.3">
      <c r="A29" t="s">
        <v>42</v>
      </c>
      <c r="B29">
        <v>19.079999999999998</v>
      </c>
      <c r="C29">
        <v>288.12</v>
      </c>
      <c r="D29">
        <v>20.04</v>
      </c>
      <c r="E29">
        <v>27.48</v>
      </c>
    </row>
    <row r="30" spans="1:5" x14ac:dyDescent="0.3">
      <c r="A30" t="s">
        <v>43</v>
      </c>
      <c r="B30">
        <v>22.68</v>
      </c>
      <c r="C30">
        <v>298.56</v>
      </c>
      <c r="D30">
        <v>32.520000000000003</v>
      </c>
      <c r="E30">
        <v>27.48</v>
      </c>
    </row>
    <row r="31" spans="1:5" x14ac:dyDescent="0.3">
      <c r="A31" t="s">
        <v>44</v>
      </c>
      <c r="B31">
        <v>12.6</v>
      </c>
      <c r="C31">
        <v>84.72</v>
      </c>
      <c r="D31">
        <v>19.2</v>
      </c>
      <c r="E31">
        <v>48.96</v>
      </c>
    </row>
    <row r="32" spans="1:5" x14ac:dyDescent="0.3">
      <c r="A32" t="s">
        <v>45</v>
      </c>
      <c r="B32">
        <v>25.68</v>
      </c>
      <c r="C32">
        <v>351.48</v>
      </c>
      <c r="D32">
        <v>33.96</v>
      </c>
      <c r="E32">
        <v>51.84</v>
      </c>
    </row>
    <row r="33" spans="1:5" x14ac:dyDescent="0.3">
      <c r="A33" t="s">
        <v>46</v>
      </c>
      <c r="B33">
        <v>14.28</v>
      </c>
      <c r="C33">
        <v>135.47999999999999</v>
      </c>
      <c r="D33">
        <v>20.88</v>
      </c>
      <c r="E33">
        <v>46.32</v>
      </c>
    </row>
    <row r="34" spans="1:5" x14ac:dyDescent="0.3">
      <c r="A34" t="s">
        <v>47</v>
      </c>
      <c r="B34">
        <v>11.52</v>
      </c>
      <c r="C34">
        <v>116.64</v>
      </c>
      <c r="D34">
        <v>1.8</v>
      </c>
      <c r="E34">
        <v>36</v>
      </c>
    </row>
    <row r="35" spans="1:5" x14ac:dyDescent="0.3">
      <c r="A35" t="s">
        <v>48</v>
      </c>
      <c r="B35">
        <v>20.88</v>
      </c>
      <c r="C35">
        <v>318.72000000000003</v>
      </c>
      <c r="D35">
        <v>24</v>
      </c>
      <c r="E35">
        <v>0.36</v>
      </c>
    </row>
    <row r="36" spans="1:5" x14ac:dyDescent="0.3">
      <c r="A36" t="s">
        <v>49</v>
      </c>
      <c r="B36">
        <v>11.4</v>
      </c>
      <c r="C36">
        <v>114.84</v>
      </c>
      <c r="D36">
        <v>1.68</v>
      </c>
      <c r="E36">
        <v>8.8800000000000008</v>
      </c>
    </row>
    <row r="37" spans="1:5" x14ac:dyDescent="0.3">
      <c r="A37" t="s">
        <v>50</v>
      </c>
      <c r="B37">
        <v>15.36</v>
      </c>
      <c r="C37">
        <v>348.84</v>
      </c>
      <c r="D37">
        <v>4.92</v>
      </c>
      <c r="E37">
        <v>10.199999999999999</v>
      </c>
    </row>
    <row r="38" spans="1:5" x14ac:dyDescent="0.3">
      <c r="A38" t="s">
        <v>51</v>
      </c>
      <c r="B38">
        <v>30.48</v>
      </c>
      <c r="C38">
        <v>320.27999999999997</v>
      </c>
      <c r="D38">
        <v>52.56</v>
      </c>
      <c r="E38">
        <v>6</v>
      </c>
    </row>
    <row r="39" spans="1:5" x14ac:dyDescent="0.3">
      <c r="A39" t="s">
        <v>52</v>
      </c>
      <c r="B39">
        <v>17.64</v>
      </c>
      <c r="C39">
        <v>89.64</v>
      </c>
      <c r="D39">
        <v>59.28</v>
      </c>
      <c r="E39">
        <v>54.84</v>
      </c>
    </row>
    <row r="40" spans="1:5" x14ac:dyDescent="0.3">
      <c r="A40" t="s">
        <v>53</v>
      </c>
      <c r="B40">
        <v>12.12</v>
      </c>
      <c r="C40">
        <v>51.72</v>
      </c>
      <c r="D40">
        <v>32.04</v>
      </c>
      <c r="E40">
        <v>42.12</v>
      </c>
    </row>
    <row r="41" spans="1:5" x14ac:dyDescent="0.3">
      <c r="A41" t="s">
        <v>54</v>
      </c>
      <c r="B41">
        <v>25.8</v>
      </c>
      <c r="C41">
        <v>273.60000000000002</v>
      </c>
      <c r="D41">
        <v>45.24</v>
      </c>
      <c r="E41">
        <v>38.4</v>
      </c>
    </row>
    <row r="42" spans="1:5" x14ac:dyDescent="0.3">
      <c r="A42" t="s">
        <v>55</v>
      </c>
      <c r="B42">
        <v>19.920000000000002</v>
      </c>
      <c r="C42">
        <v>243</v>
      </c>
      <c r="D42">
        <v>26.76</v>
      </c>
      <c r="E42">
        <v>37.92</v>
      </c>
    </row>
    <row r="43" spans="1:5" x14ac:dyDescent="0.3">
      <c r="A43" t="s">
        <v>56</v>
      </c>
      <c r="B43">
        <v>20.52</v>
      </c>
      <c r="C43">
        <v>212.4</v>
      </c>
      <c r="D43">
        <v>40.08</v>
      </c>
      <c r="E43">
        <v>46.44</v>
      </c>
    </row>
    <row r="44" spans="1:5" x14ac:dyDescent="0.3">
      <c r="A44" t="s">
        <v>57</v>
      </c>
      <c r="B44">
        <v>24.84</v>
      </c>
      <c r="C44">
        <v>352.32</v>
      </c>
      <c r="D44">
        <v>33.24</v>
      </c>
      <c r="E44">
        <v>2.16</v>
      </c>
    </row>
    <row r="45" spans="1:5" x14ac:dyDescent="0.3">
      <c r="A45" t="s">
        <v>58</v>
      </c>
      <c r="B45">
        <v>15.48</v>
      </c>
      <c r="C45">
        <v>248.28</v>
      </c>
      <c r="D45">
        <v>10.08</v>
      </c>
      <c r="E45">
        <v>31.68</v>
      </c>
    </row>
    <row r="46" spans="1:5" x14ac:dyDescent="0.3">
      <c r="A46" t="s">
        <v>59</v>
      </c>
      <c r="B46">
        <v>10.199999999999999</v>
      </c>
      <c r="C46">
        <v>30.12</v>
      </c>
      <c r="D46">
        <v>30.84</v>
      </c>
      <c r="E46">
        <v>51.96</v>
      </c>
    </row>
    <row r="47" spans="1:5" x14ac:dyDescent="0.3">
      <c r="A47" t="s">
        <v>60</v>
      </c>
      <c r="B47">
        <v>17.88</v>
      </c>
      <c r="C47">
        <v>210.12</v>
      </c>
      <c r="D47">
        <v>27</v>
      </c>
      <c r="E47">
        <v>37.799999999999997</v>
      </c>
    </row>
    <row r="48" spans="1:5" x14ac:dyDescent="0.3">
      <c r="A48" t="s">
        <v>61</v>
      </c>
      <c r="B48">
        <v>12.72</v>
      </c>
      <c r="C48">
        <v>107.64</v>
      </c>
      <c r="D48">
        <v>11.88</v>
      </c>
      <c r="E48">
        <v>42.84</v>
      </c>
    </row>
    <row r="49" spans="1:5" x14ac:dyDescent="0.3">
      <c r="A49" t="s">
        <v>62</v>
      </c>
      <c r="B49">
        <v>27.84</v>
      </c>
      <c r="C49">
        <v>287.88</v>
      </c>
      <c r="D49">
        <v>49.8</v>
      </c>
      <c r="E49">
        <v>22.2</v>
      </c>
    </row>
    <row r="50" spans="1:5" x14ac:dyDescent="0.3">
      <c r="A50" t="s">
        <v>63</v>
      </c>
      <c r="B50">
        <v>17.760000000000002</v>
      </c>
      <c r="C50">
        <v>272.64</v>
      </c>
      <c r="D50">
        <v>18.96</v>
      </c>
      <c r="E50">
        <v>59.88</v>
      </c>
    </row>
    <row r="51" spans="1:5" x14ac:dyDescent="0.3">
      <c r="A51" t="s">
        <v>64</v>
      </c>
      <c r="B51">
        <v>11.64</v>
      </c>
      <c r="C51">
        <v>80.28</v>
      </c>
      <c r="D51">
        <v>14.04</v>
      </c>
      <c r="E51">
        <v>44.16</v>
      </c>
    </row>
    <row r="52" spans="1:5" x14ac:dyDescent="0.3">
      <c r="A52" t="s">
        <v>65</v>
      </c>
      <c r="B52">
        <v>13.68</v>
      </c>
      <c r="C52">
        <v>239.76</v>
      </c>
      <c r="D52">
        <v>3.72</v>
      </c>
      <c r="E52">
        <v>41.52</v>
      </c>
    </row>
    <row r="53" spans="1:5" x14ac:dyDescent="0.3">
      <c r="A53" t="s">
        <v>66</v>
      </c>
      <c r="B53">
        <v>12.84</v>
      </c>
      <c r="C53">
        <v>120.48</v>
      </c>
      <c r="D53">
        <v>11.52</v>
      </c>
      <c r="E53">
        <v>4.32</v>
      </c>
    </row>
    <row r="54" spans="1:5" x14ac:dyDescent="0.3">
      <c r="A54" t="s">
        <v>67</v>
      </c>
      <c r="B54">
        <v>27.12</v>
      </c>
      <c r="C54">
        <v>259.68</v>
      </c>
      <c r="D54">
        <v>50.04</v>
      </c>
      <c r="E54">
        <v>47.52</v>
      </c>
    </row>
    <row r="55" spans="1:5" x14ac:dyDescent="0.3">
      <c r="A55" t="s">
        <v>68</v>
      </c>
      <c r="B55">
        <v>25.44</v>
      </c>
      <c r="C55">
        <v>219.12</v>
      </c>
      <c r="D55">
        <v>55.44</v>
      </c>
      <c r="E55">
        <v>70.44</v>
      </c>
    </row>
    <row r="56" spans="1:5" x14ac:dyDescent="0.3">
      <c r="A56" t="s">
        <v>69</v>
      </c>
      <c r="B56">
        <v>24.24</v>
      </c>
      <c r="C56">
        <v>315.24</v>
      </c>
      <c r="D56">
        <v>34.56</v>
      </c>
      <c r="E56">
        <v>19.079999999999998</v>
      </c>
    </row>
    <row r="57" spans="1:5" x14ac:dyDescent="0.3">
      <c r="A57" t="s">
        <v>70</v>
      </c>
      <c r="B57">
        <v>28.44</v>
      </c>
      <c r="C57">
        <v>238.68</v>
      </c>
      <c r="D57">
        <v>59.28</v>
      </c>
      <c r="E57">
        <v>72</v>
      </c>
    </row>
    <row r="58" spans="1:5" x14ac:dyDescent="0.3">
      <c r="A58" t="s">
        <v>71</v>
      </c>
      <c r="B58">
        <v>6.6</v>
      </c>
      <c r="C58">
        <v>8.76</v>
      </c>
      <c r="D58">
        <v>33.72</v>
      </c>
      <c r="E58">
        <v>49.68</v>
      </c>
    </row>
    <row r="59" spans="1:5" x14ac:dyDescent="0.3">
      <c r="A59" t="s">
        <v>72</v>
      </c>
      <c r="B59">
        <v>15.84</v>
      </c>
      <c r="C59">
        <v>163.44</v>
      </c>
      <c r="D59">
        <v>23.04</v>
      </c>
      <c r="E59">
        <v>19.920000000000002</v>
      </c>
    </row>
    <row r="60" spans="1:5" x14ac:dyDescent="0.3">
      <c r="A60" t="s">
        <v>73</v>
      </c>
      <c r="B60">
        <v>28.56</v>
      </c>
      <c r="C60">
        <v>252.96</v>
      </c>
      <c r="D60">
        <v>59.52</v>
      </c>
      <c r="E60">
        <v>45.24</v>
      </c>
    </row>
    <row r="61" spans="1:5" x14ac:dyDescent="0.3">
      <c r="A61" t="s">
        <v>74</v>
      </c>
      <c r="B61">
        <v>22.08</v>
      </c>
      <c r="C61">
        <v>252.84</v>
      </c>
      <c r="D61">
        <v>35.4</v>
      </c>
      <c r="E61">
        <v>11.16</v>
      </c>
    </row>
    <row r="62" spans="1:5" x14ac:dyDescent="0.3">
      <c r="A62" t="s">
        <v>75</v>
      </c>
      <c r="B62">
        <v>9.7200000000000006</v>
      </c>
      <c r="C62">
        <v>64.2</v>
      </c>
      <c r="D62">
        <v>2.4</v>
      </c>
      <c r="E62">
        <v>25.68</v>
      </c>
    </row>
    <row r="63" spans="1:5" x14ac:dyDescent="0.3">
      <c r="A63" t="s">
        <v>76</v>
      </c>
      <c r="B63">
        <v>29.04</v>
      </c>
      <c r="C63">
        <v>313.56</v>
      </c>
      <c r="D63">
        <v>51.24</v>
      </c>
      <c r="E63">
        <v>65.64</v>
      </c>
    </row>
    <row r="64" spans="1:5" x14ac:dyDescent="0.3">
      <c r="A64" t="s">
        <v>77</v>
      </c>
      <c r="B64">
        <v>18.84</v>
      </c>
      <c r="C64">
        <v>287.16000000000003</v>
      </c>
      <c r="D64">
        <v>18.600000000000001</v>
      </c>
      <c r="E64">
        <v>32.76</v>
      </c>
    </row>
    <row r="65" spans="1:5" x14ac:dyDescent="0.3">
      <c r="A65" t="s">
        <v>78</v>
      </c>
      <c r="B65">
        <v>16.8</v>
      </c>
      <c r="C65">
        <v>123.24</v>
      </c>
      <c r="D65">
        <v>35.520000000000003</v>
      </c>
      <c r="E65">
        <v>10.08</v>
      </c>
    </row>
    <row r="66" spans="1:5" x14ac:dyDescent="0.3">
      <c r="A66" t="s">
        <v>79</v>
      </c>
      <c r="B66">
        <v>21.6</v>
      </c>
      <c r="C66">
        <v>157.32</v>
      </c>
      <c r="D66">
        <v>51.36</v>
      </c>
      <c r="E66">
        <v>34.68</v>
      </c>
    </row>
    <row r="67" spans="1:5" x14ac:dyDescent="0.3">
      <c r="A67" t="s">
        <v>80</v>
      </c>
      <c r="B67">
        <v>11.16</v>
      </c>
      <c r="C67">
        <v>82.8</v>
      </c>
      <c r="D67">
        <v>11.16</v>
      </c>
      <c r="E67">
        <v>1.08</v>
      </c>
    </row>
    <row r="68" spans="1:5" x14ac:dyDescent="0.3">
      <c r="A68" t="s">
        <v>81</v>
      </c>
      <c r="B68">
        <v>11.4</v>
      </c>
      <c r="C68">
        <v>37.799999999999997</v>
      </c>
      <c r="D68">
        <v>29.52</v>
      </c>
      <c r="E68">
        <v>2.64</v>
      </c>
    </row>
    <row r="69" spans="1:5" x14ac:dyDescent="0.3">
      <c r="A69" t="s">
        <v>82</v>
      </c>
      <c r="B69">
        <v>16.079999999999998</v>
      </c>
      <c r="C69">
        <v>167.16</v>
      </c>
      <c r="D69">
        <v>17.399999999999999</v>
      </c>
      <c r="E69">
        <v>12.24</v>
      </c>
    </row>
    <row r="70" spans="1:5" x14ac:dyDescent="0.3">
      <c r="A70" t="s">
        <v>83</v>
      </c>
      <c r="B70">
        <v>22.68</v>
      </c>
      <c r="C70">
        <v>284.88</v>
      </c>
      <c r="D70">
        <v>33</v>
      </c>
      <c r="E70">
        <v>13.2</v>
      </c>
    </row>
    <row r="71" spans="1:5" x14ac:dyDescent="0.3">
      <c r="A71" t="s">
        <v>84</v>
      </c>
      <c r="B71">
        <v>26.76</v>
      </c>
      <c r="C71">
        <v>260.16000000000003</v>
      </c>
      <c r="D71">
        <v>52.68</v>
      </c>
      <c r="E71">
        <v>32.64</v>
      </c>
    </row>
    <row r="72" spans="1:5" x14ac:dyDescent="0.3">
      <c r="A72" t="s">
        <v>85</v>
      </c>
      <c r="B72">
        <v>21.96</v>
      </c>
      <c r="C72">
        <v>238.92</v>
      </c>
      <c r="D72">
        <v>36.72</v>
      </c>
      <c r="E72">
        <v>46.44</v>
      </c>
    </row>
    <row r="73" spans="1:5" x14ac:dyDescent="0.3">
      <c r="A73" t="s">
        <v>86</v>
      </c>
      <c r="B73">
        <v>14.88</v>
      </c>
      <c r="C73">
        <v>131.76</v>
      </c>
      <c r="D73">
        <v>17.16</v>
      </c>
      <c r="E73">
        <v>38.04</v>
      </c>
    </row>
    <row r="74" spans="1:5" x14ac:dyDescent="0.3">
      <c r="A74" t="s">
        <v>87</v>
      </c>
      <c r="B74">
        <v>10.56</v>
      </c>
      <c r="C74">
        <v>32.159999999999997</v>
      </c>
      <c r="D74">
        <v>39.6</v>
      </c>
      <c r="E74">
        <v>23.16</v>
      </c>
    </row>
    <row r="75" spans="1:5" x14ac:dyDescent="0.3">
      <c r="A75" t="s">
        <v>88</v>
      </c>
      <c r="B75">
        <v>13.2</v>
      </c>
      <c r="C75">
        <v>155.28</v>
      </c>
      <c r="D75">
        <v>6.84</v>
      </c>
      <c r="E75">
        <v>37.56</v>
      </c>
    </row>
    <row r="76" spans="1:5" x14ac:dyDescent="0.3">
      <c r="A76" t="s">
        <v>89</v>
      </c>
      <c r="B76">
        <v>20.399999999999999</v>
      </c>
      <c r="C76">
        <v>256.08</v>
      </c>
      <c r="D76">
        <v>29.52</v>
      </c>
      <c r="E76">
        <v>15.72</v>
      </c>
    </row>
    <row r="77" spans="1:5" x14ac:dyDescent="0.3">
      <c r="A77" t="s">
        <v>90</v>
      </c>
      <c r="B77">
        <v>10.44</v>
      </c>
      <c r="C77">
        <v>20.28</v>
      </c>
      <c r="D77">
        <v>52.44</v>
      </c>
      <c r="E77">
        <v>107.28</v>
      </c>
    </row>
    <row r="78" spans="1:5" x14ac:dyDescent="0.3">
      <c r="A78" t="s">
        <v>91</v>
      </c>
      <c r="B78">
        <v>8.2799999999999994</v>
      </c>
      <c r="C78">
        <v>33</v>
      </c>
      <c r="D78">
        <v>1.92</v>
      </c>
      <c r="E78">
        <v>24.84</v>
      </c>
    </row>
    <row r="79" spans="1:5" x14ac:dyDescent="0.3">
      <c r="A79" t="s">
        <v>92</v>
      </c>
      <c r="B79">
        <v>17.04</v>
      </c>
      <c r="C79">
        <v>144.6</v>
      </c>
      <c r="D79">
        <v>34.200000000000003</v>
      </c>
      <c r="E79">
        <v>17.04</v>
      </c>
    </row>
    <row r="80" spans="1:5" x14ac:dyDescent="0.3">
      <c r="A80" t="s">
        <v>93</v>
      </c>
      <c r="B80">
        <v>6.36</v>
      </c>
      <c r="C80">
        <v>6.48</v>
      </c>
      <c r="D80">
        <v>35.880000000000003</v>
      </c>
      <c r="E80">
        <v>11.28</v>
      </c>
    </row>
    <row r="81" spans="1:5" x14ac:dyDescent="0.3">
      <c r="A81" t="s">
        <v>94</v>
      </c>
      <c r="B81">
        <v>13.2</v>
      </c>
      <c r="C81">
        <v>139.19999999999999</v>
      </c>
      <c r="D81">
        <v>9.24</v>
      </c>
      <c r="E81">
        <v>27.72</v>
      </c>
    </row>
    <row r="82" spans="1:5" x14ac:dyDescent="0.3">
      <c r="A82" t="s">
        <v>95</v>
      </c>
      <c r="B82">
        <v>14.16</v>
      </c>
      <c r="C82">
        <v>91.68</v>
      </c>
      <c r="D82">
        <v>32.04</v>
      </c>
      <c r="E82">
        <v>26.76</v>
      </c>
    </row>
    <row r="83" spans="1:5" x14ac:dyDescent="0.3">
      <c r="A83" t="s">
        <v>96</v>
      </c>
      <c r="B83">
        <v>14.76</v>
      </c>
      <c r="C83">
        <v>287.76</v>
      </c>
      <c r="D83">
        <v>4.92</v>
      </c>
      <c r="E83">
        <v>44.28</v>
      </c>
    </row>
    <row r="84" spans="1:5" x14ac:dyDescent="0.3">
      <c r="A84" t="s">
        <v>97</v>
      </c>
      <c r="B84">
        <v>13.56</v>
      </c>
      <c r="C84">
        <v>90.36</v>
      </c>
      <c r="D84">
        <v>24.36</v>
      </c>
      <c r="E84">
        <v>39</v>
      </c>
    </row>
    <row r="85" spans="1:5" x14ac:dyDescent="0.3">
      <c r="A85" t="s">
        <v>98</v>
      </c>
      <c r="B85">
        <v>16.32</v>
      </c>
      <c r="C85">
        <v>82.08</v>
      </c>
      <c r="D85">
        <v>53.4</v>
      </c>
      <c r="E85">
        <v>42.72</v>
      </c>
    </row>
    <row r="86" spans="1:5" x14ac:dyDescent="0.3">
      <c r="A86" t="s">
        <v>99</v>
      </c>
      <c r="B86">
        <v>26.04</v>
      </c>
      <c r="C86">
        <v>256.2</v>
      </c>
      <c r="D86">
        <v>51.6</v>
      </c>
      <c r="E86">
        <v>40.56</v>
      </c>
    </row>
    <row r="87" spans="1:5" x14ac:dyDescent="0.3">
      <c r="A87" t="s">
        <v>100</v>
      </c>
      <c r="B87">
        <v>18.239999999999998</v>
      </c>
      <c r="C87">
        <v>231.84</v>
      </c>
      <c r="D87">
        <v>22.08</v>
      </c>
      <c r="E87">
        <v>78.84</v>
      </c>
    </row>
    <row r="88" spans="1:5" x14ac:dyDescent="0.3">
      <c r="A88" t="s">
        <v>101</v>
      </c>
      <c r="B88">
        <v>14.4</v>
      </c>
      <c r="C88">
        <v>91.56</v>
      </c>
      <c r="D88">
        <v>33</v>
      </c>
      <c r="E88">
        <v>19.2</v>
      </c>
    </row>
    <row r="89" spans="1:5" x14ac:dyDescent="0.3">
      <c r="A89" t="s">
        <v>102</v>
      </c>
      <c r="B89">
        <v>19.2</v>
      </c>
      <c r="C89">
        <v>132.84</v>
      </c>
      <c r="D89">
        <v>48.72</v>
      </c>
      <c r="E89">
        <v>75.84</v>
      </c>
    </row>
    <row r="90" spans="1:5" x14ac:dyDescent="0.3">
      <c r="A90" t="s">
        <v>103</v>
      </c>
      <c r="B90">
        <v>15.48</v>
      </c>
      <c r="C90">
        <v>105.96</v>
      </c>
      <c r="D90">
        <v>30.6</v>
      </c>
      <c r="E90">
        <v>88.08</v>
      </c>
    </row>
    <row r="91" spans="1:5" x14ac:dyDescent="0.3">
      <c r="A91" t="s">
        <v>104</v>
      </c>
      <c r="B91">
        <v>20.04</v>
      </c>
      <c r="C91">
        <v>131.76</v>
      </c>
      <c r="D91">
        <v>57.36</v>
      </c>
      <c r="E91">
        <v>61.68</v>
      </c>
    </row>
    <row r="92" spans="1:5" x14ac:dyDescent="0.3">
      <c r="A92" t="s">
        <v>105</v>
      </c>
      <c r="B92">
        <v>13.44</v>
      </c>
      <c r="C92">
        <v>161.16</v>
      </c>
      <c r="D92">
        <v>5.88</v>
      </c>
      <c r="E92">
        <v>11.16</v>
      </c>
    </row>
    <row r="93" spans="1:5" x14ac:dyDescent="0.3">
      <c r="A93" t="s">
        <v>106</v>
      </c>
      <c r="B93">
        <v>8.76</v>
      </c>
      <c r="C93">
        <v>34.32</v>
      </c>
      <c r="D93">
        <v>1.8</v>
      </c>
      <c r="E93">
        <v>39.6</v>
      </c>
    </row>
    <row r="94" spans="1:5" x14ac:dyDescent="0.3">
      <c r="A94" t="s">
        <v>107</v>
      </c>
      <c r="B94">
        <v>23.28</v>
      </c>
      <c r="C94">
        <v>261.24</v>
      </c>
      <c r="D94">
        <v>40.200000000000003</v>
      </c>
      <c r="E94">
        <v>70.8</v>
      </c>
    </row>
    <row r="95" spans="1:5" x14ac:dyDescent="0.3">
      <c r="A95" t="s">
        <v>108</v>
      </c>
      <c r="B95">
        <v>26.64</v>
      </c>
      <c r="C95">
        <v>301.08</v>
      </c>
      <c r="D95">
        <v>43.8</v>
      </c>
      <c r="E95">
        <v>86.76</v>
      </c>
    </row>
    <row r="96" spans="1:5" x14ac:dyDescent="0.3">
      <c r="A96" t="s">
        <v>109</v>
      </c>
      <c r="B96">
        <v>13.8</v>
      </c>
      <c r="C96">
        <v>128.88</v>
      </c>
      <c r="D96">
        <v>16.8</v>
      </c>
      <c r="E96">
        <v>13.08</v>
      </c>
    </row>
    <row r="97" spans="1:5" x14ac:dyDescent="0.3">
      <c r="A97" t="s">
        <v>110</v>
      </c>
      <c r="B97">
        <v>20.28</v>
      </c>
      <c r="C97">
        <v>195.96</v>
      </c>
      <c r="D97">
        <v>37.92</v>
      </c>
      <c r="E97">
        <v>63.48</v>
      </c>
    </row>
    <row r="98" spans="1:5" x14ac:dyDescent="0.3">
      <c r="A98" t="s">
        <v>111</v>
      </c>
      <c r="B98">
        <v>14.04</v>
      </c>
      <c r="C98">
        <v>237.12</v>
      </c>
      <c r="D98">
        <v>4.2</v>
      </c>
      <c r="E98">
        <v>7.08</v>
      </c>
    </row>
    <row r="99" spans="1:5" x14ac:dyDescent="0.3">
      <c r="A99" t="s">
        <v>112</v>
      </c>
      <c r="B99">
        <v>18.600000000000001</v>
      </c>
      <c r="C99">
        <v>221.88</v>
      </c>
      <c r="D99">
        <v>25.2</v>
      </c>
      <c r="E99">
        <v>26.4</v>
      </c>
    </row>
    <row r="100" spans="1:5" x14ac:dyDescent="0.3">
      <c r="A100" t="s">
        <v>113</v>
      </c>
      <c r="B100">
        <v>30.48</v>
      </c>
      <c r="C100">
        <v>347.64</v>
      </c>
      <c r="D100">
        <v>50.76</v>
      </c>
      <c r="E100">
        <v>61.44</v>
      </c>
    </row>
    <row r="101" spans="1:5" x14ac:dyDescent="0.3">
      <c r="A101" t="s">
        <v>114</v>
      </c>
      <c r="B101">
        <v>20.64</v>
      </c>
      <c r="C101">
        <v>162.24</v>
      </c>
      <c r="D101">
        <v>50.04</v>
      </c>
      <c r="E101">
        <v>55.08</v>
      </c>
    </row>
    <row r="102" spans="1:5" x14ac:dyDescent="0.3">
      <c r="A102" t="s">
        <v>115</v>
      </c>
      <c r="B102">
        <v>14.04</v>
      </c>
      <c r="C102">
        <v>266.88</v>
      </c>
      <c r="D102">
        <v>5.16</v>
      </c>
      <c r="E102">
        <v>59.76</v>
      </c>
    </row>
    <row r="103" spans="1:5" x14ac:dyDescent="0.3">
      <c r="A103" t="s">
        <v>116</v>
      </c>
      <c r="B103">
        <v>28.56</v>
      </c>
      <c r="C103">
        <v>355.68</v>
      </c>
      <c r="D103">
        <v>43.56</v>
      </c>
      <c r="E103">
        <v>121.08</v>
      </c>
    </row>
    <row r="104" spans="1:5" x14ac:dyDescent="0.3">
      <c r="A104" t="s">
        <v>117</v>
      </c>
      <c r="B104">
        <v>17.760000000000002</v>
      </c>
      <c r="C104">
        <v>336.24</v>
      </c>
      <c r="D104">
        <v>12.12</v>
      </c>
      <c r="E104">
        <v>25.68</v>
      </c>
    </row>
    <row r="105" spans="1:5" x14ac:dyDescent="0.3">
      <c r="A105" t="s">
        <v>118</v>
      </c>
      <c r="B105">
        <v>17.64</v>
      </c>
      <c r="C105">
        <v>225.48</v>
      </c>
      <c r="D105">
        <v>20.64</v>
      </c>
      <c r="E105">
        <v>21.48</v>
      </c>
    </row>
    <row r="106" spans="1:5" x14ac:dyDescent="0.3">
      <c r="A106" t="s">
        <v>119</v>
      </c>
      <c r="B106">
        <v>24.84</v>
      </c>
      <c r="C106">
        <v>285.83999999999997</v>
      </c>
      <c r="D106">
        <v>41.16</v>
      </c>
      <c r="E106">
        <v>6.36</v>
      </c>
    </row>
    <row r="107" spans="1:5" x14ac:dyDescent="0.3">
      <c r="A107" t="s">
        <v>120</v>
      </c>
      <c r="B107">
        <v>23.04</v>
      </c>
      <c r="C107">
        <v>165.48</v>
      </c>
      <c r="D107">
        <v>55.68</v>
      </c>
      <c r="E107">
        <v>70.8</v>
      </c>
    </row>
    <row r="108" spans="1:5" x14ac:dyDescent="0.3">
      <c r="A108" t="s">
        <v>121</v>
      </c>
      <c r="B108">
        <v>8.64</v>
      </c>
      <c r="C108">
        <v>30</v>
      </c>
      <c r="D108">
        <v>13.2</v>
      </c>
      <c r="E108">
        <v>35.64</v>
      </c>
    </row>
    <row r="109" spans="1:5" x14ac:dyDescent="0.3">
      <c r="A109" t="s">
        <v>122</v>
      </c>
      <c r="B109">
        <v>10.44</v>
      </c>
      <c r="C109">
        <v>108.48</v>
      </c>
      <c r="D109">
        <v>0.36</v>
      </c>
      <c r="E109">
        <v>27.84</v>
      </c>
    </row>
    <row r="110" spans="1:5" x14ac:dyDescent="0.3">
      <c r="A110" t="s">
        <v>123</v>
      </c>
      <c r="B110">
        <v>6.36</v>
      </c>
      <c r="C110">
        <v>15.72</v>
      </c>
      <c r="D110">
        <v>0.48</v>
      </c>
      <c r="E110">
        <v>30.72</v>
      </c>
    </row>
    <row r="111" spans="1:5" x14ac:dyDescent="0.3">
      <c r="A111" t="s">
        <v>124</v>
      </c>
      <c r="B111">
        <v>23.76</v>
      </c>
      <c r="C111">
        <v>306.48</v>
      </c>
      <c r="D111">
        <v>32.28</v>
      </c>
      <c r="E111">
        <v>6.6</v>
      </c>
    </row>
    <row r="112" spans="1:5" x14ac:dyDescent="0.3">
      <c r="A112" t="s">
        <v>125</v>
      </c>
      <c r="B112">
        <v>16.079999999999998</v>
      </c>
      <c r="C112">
        <v>270.95999999999998</v>
      </c>
      <c r="D112">
        <v>9.84</v>
      </c>
      <c r="E112">
        <v>67.8</v>
      </c>
    </row>
    <row r="113" spans="1:5" x14ac:dyDescent="0.3">
      <c r="A113" t="s">
        <v>126</v>
      </c>
      <c r="B113">
        <v>26.16</v>
      </c>
      <c r="C113">
        <v>290.04000000000002</v>
      </c>
      <c r="D113">
        <v>45.6</v>
      </c>
      <c r="E113">
        <v>27.84</v>
      </c>
    </row>
    <row r="114" spans="1:5" x14ac:dyDescent="0.3">
      <c r="A114" t="s">
        <v>127</v>
      </c>
      <c r="B114">
        <v>16.920000000000002</v>
      </c>
      <c r="C114">
        <v>210.84</v>
      </c>
      <c r="D114">
        <v>18.48</v>
      </c>
      <c r="E114">
        <v>2.88</v>
      </c>
    </row>
    <row r="115" spans="1:5" x14ac:dyDescent="0.3">
      <c r="A115" t="s">
        <v>128</v>
      </c>
      <c r="B115">
        <v>19.079999999999998</v>
      </c>
      <c r="C115">
        <v>251.52</v>
      </c>
      <c r="D115">
        <v>24.72</v>
      </c>
      <c r="E115">
        <v>12.84</v>
      </c>
    </row>
    <row r="116" spans="1:5" x14ac:dyDescent="0.3">
      <c r="A116" t="s">
        <v>129</v>
      </c>
      <c r="B116">
        <v>17.52</v>
      </c>
      <c r="C116">
        <v>93.84</v>
      </c>
      <c r="D116">
        <v>56.16</v>
      </c>
      <c r="E116">
        <v>41.4</v>
      </c>
    </row>
    <row r="117" spans="1:5" x14ac:dyDescent="0.3">
      <c r="A117" t="s">
        <v>130</v>
      </c>
      <c r="B117">
        <v>15.12</v>
      </c>
      <c r="C117">
        <v>90.12</v>
      </c>
      <c r="D117">
        <v>42</v>
      </c>
      <c r="E117">
        <v>63.24</v>
      </c>
    </row>
    <row r="118" spans="1:5" x14ac:dyDescent="0.3">
      <c r="A118" t="s">
        <v>131</v>
      </c>
      <c r="B118">
        <v>14.64</v>
      </c>
      <c r="C118">
        <v>167.04</v>
      </c>
      <c r="D118">
        <v>17.16</v>
      </c>
      <c r="E118">
        <v>30.72</v>
      </c>
    </row>
    <row r="119" spans="1:5" x14ac:dyDescent="0.3">
      <c r="A119" t="s">
        <v>132</v>
      </c>
      <c r="B119">
        <v>11.28</v>
      </c>
      <c r="C119">
        <v>91.68</v>
      </c>
      <c r="D119">
        <v>0.96</v>
      </c>
      <c r="E119">
        <v>17.760000000000002</v>
      </c>
    </row>
    <row r="120" spans="1:5" x14ac:dyDescent="0.3">
      <c r="A120" t="s">
        <v>133</v>
      </c>
      <c r="B120">
        <v>19.079999999999998</v>
      </c>
      <c r="C120">
        <v>150.84</v>
      </c>
      <c r="D120">
        <v>44.28</v>
      </c>
      <c r="E120">
        <v>95.04</v>
      </c>
    </row>
    <row r="121" spans="1:5" x14ac:dyDescent="0.3">
      <c r="A121" t="s">
        <v>134</v>
      </c>
      <c r="B121">
        <v>7.92</v>
      </c>
      <c r="C121">
        <v>23.28</v>
      </c>
      <c r="D121">
        <v>19.2</v>
      </c>
      <c r="E121">
        <v>26.76</v>
      </c>
    </row>
    <row r="122" spans="1:5" x14ac:dyDescent="0.3">
      <c r="A122" t="s">
        <v>135</v>
      </c>
      <c r="B122">
        <v>18.600000000000001</v>
      </c>
      <c r="C122">
        <v>169.56</v>
      </c>
      <c r="D122">
        <v>32.159999999999997</v>
      </c>
      <c r="E122">
        <v>55.44</v>
      </c>
    </row>
    <row r="123" spans="1:5" x14ac:dyDescent="0.3">
      <c r="A123" t="s">
        <v>136</v>
      </c>
      <c r="B123">
        <v>8.4</v>
      </c>
      <c r="C123">
        <v>22.56</v>
      </c>
      <c r="D123">
        <v>26.04</v>
      </c>
      <c r="E123">
        <v>60.48</v>
      </c>
    </row>
    <row r="124" spans="1:5" x14ac:dyDescent="0.3">
      <c r="A124" t="s">
        <v>137</v>
      </c>
      <c r="B124">
        <v>13.92</v>
      </c>
      <c r="C124">
        <v>268.8</v>
      </c>
      <c r="D124">
        <v>2.88</v>
      </c>
      <c r="E124">
        <v>18.72</v>
      </c>
    </row>
    <row r="125" spans="1:5" x14ac:dyDescent="0.3">
      <c r="A125" t="s">
        <v>138</v>
      </c>
      <c r="B125">
        <v>18.239999999999998</v>
      </c>
      <c r="C125">
        <v>147.72</v>
      </c>
      <c r="D125">
        <v>41.52</v>
      </c>
      <c r="E125">
        <v>14.88</v>
      </c>
    </row>
    <row r="126" spans="1:5" x14ac:dyDescent="0.3">
      <c r="A126" t="s">
        <v>139</v>
      </c>
      <c r="B126">
        <v>23.64</v>
      </c>
      <c r="C126">
        <v>275.39999999999998</v>
      </c>
      <c r="D126">
        <v>38.76</v>
      </c>
      <c r="E126">
        <v>89.04</v>
      </c>
    </row>
    <row r="127" spans="1:5" x14ac:dyDescent="0.3">
      <c r="A127" t="s">
        <v>140</v>
      </c>
      <c r="B127">
        <v>12.72</v>
      </c>
      <c r="C127">
        <v>104.64</v>
      </c>
      <c r="D127">
        <v>14.16</v>
      </c>
      <c r="E127">
        <v>31.08</v>
      </c>
    </row>
    <row r="128" spans="1:5" x14ac:dyDescent="0.3">
      <c r="A128" t="s">
        <v>141</v>
      </c>
      <c r="B128">
        <v>7.92</v>
      </c>
      <c r="C128">
        <v>9.36</v>
      </c>
      <c r="D128">
        <v>46.68</v>
      </c>
      <c r="E128">
        <v>60.72</v>
      </c>
    </row>
    <row r="129" spans="1:5" x14ac:dyDescent="0.3">
      <c r="A129" t="s">
        <v>142</v>
      </c>
      <c r="B129">
        <v>10.56</v>
      </c>
      <c r="C129">
        <v>96.24</v>
      </c>
      <c r="D129">
        <v>0</v>
      </c>
      <c r="E129">
        <v>11.04</v>
      </c>
    </row>
    <row r="130" spans="1:5" x14ac:dyDescent="0.3">
      <c r="A130" t="s">
        <v>143</v>
      </c>
      <c r="B130">
        <v>29.64</v>
      </c>
      <c r="C130">
        <v>264.36</v>
      </c>
      <c r="D130">
        <v>58.8</v>
      </c>
      <c r="E130">
        <v>3.84</v>
      </c>
    </row>
    <row r="131" spans="1:5" x14ac:dyDescent="0.3">
      <c r="A131" t="s">
        <v>144</v>
      </c>
      <c r="B131">
        <v>11.64</v>
      </c>
      <c r="C131">
        <v>71.52</v>
      </c>
      <c r="D131">
        <v>14.4</v>
      </c>
      <c r="E131">
        <v>51.72</v>
      </c>
    </row>
    <row r="132" spans="1:5" x14ac:dyDescent="0.3">
      <c r="A132" t="s">
        <v>145</v>
      </c>
      <c r="B132">
        <v>1.92</v>
      </c>
      <c r="C132">
        <v>0.84</v>
      </c>
      <c r="D132">
        <v>47.52</v>
      </c>
      <c r="E132">
        <v>10.44</v>
      </c>
    </row>
    <row r="133" spans="1:5" x14ac:dyDescent="0.3">
      <c r="A133" t="s">
        <v>146</v>
      </c>
      <c r="B133">
        <v>15.24</v>
      </c>
      <c r="C133">
        <v>318.24</v>
      </c>
      <c r="D133">
        <v>3.48</v>
      </c>
      <c r="E133">
        <v>51.6</v>
      </c>
    </row>
    <row r="134" spans="1:5" x14ac:dyDescent="0.3">
      <c r="A134" t="s">
        <v>147</v>
      </c>
      <c r="B134">
        <v>6.84</v>
      </c>
      <c r="C134">
        <v>10.08</v>
      </c>
      <c r="D134">
        <v>32.64</v>
      </c>
      <c r="E134">
        <v>2.52</v>
      </c>
    </row>
    <row r="135" spans="1:5" x14ac:dyDescent="0.3">
      <c r="A135" t="s">
        <v>148</v>
      </c>
      <c r="B135">
        <v>23.52</v>
      </c>
      <c r="C135">
        <v>263.76</v>
      </c>
      <c r="D135">
        <v>40.200000000000003</v>
      </c>
      <c r="E135">
        <v>54.12</v>
      </c>
    </row>
    <row r="136" spans="1:5" x14ac:dyDescent="0.3">
      <c r="A136" t="s">
        <v>149</v>
      </c>
      <c r="B136">
        <v>12.96</v>
      </c>
      <c r="C136">
        <v>44.28</v>
      </c>
      <c r="D136">
        <v>46.32</v>
      </c>
      <c r="E136">
        <v>78.72</v>
      </c>
    </row>
    <row r="137" spans="1:5" x14ac:dyDescent="0.3">
      <c r="A137" t="s">
        <v>150</v>
      </c>
      <c r="B137">
        <v>13.92</v>
      </c>
      <c r="C137">
        <v>57.96</v>
      </c>
      <c r="D137">
        <v>56.4</v>
      </c>
      <c r="E137">
        <v>10.199999999999999</v>
      </c>
    </row>
    <row r="138" spans="1:5" x14ac:dyDescent="0.3">
      <c r="A138" t="s">
        <v>151</v>
      </c>
      <c r="B138">
        <v>11.4</v>
      </c>
      <c r="C138">
        <v>30.72</v>
      </c>
      <c r="D138">
        <v>46.8</v>
      </c>
      <c r="E138">
        <v>11.16</v>
      </c>
    </row>
    <row r="139" spans="1:5" x14ac:dyDescent="0.3">
      <c r="A139" t="s">
        <v>152</v>
      </c>
      <c r="B139">
        <v>24.96</v>
      </c>
      <c r="C139">
        <v>328.44</v>
      </c>
      <c r="D139">
        <v>34.68</v>
      </c>
      <c r="E139">
        <v>71.64</v>
      </c>
    </row>
    <row r="140" spans="1:5" x14ac:dyDescent="0.3">
      <c r="A140" t="s">
        <v>153</v>
      </c>
      <c r="B140">
        <v>11.52</v>
      </c>
      <c r="C140">
        <v>51.6</v>
      </c>
      <c r="D140">
        <v>31.08</v>
      </c>
      <c r="E140">
        <v>24.6</v>
      </c>
    </row>
    <row r="141" spans="1:5" x14ac:dyDescent="0.3">
      <c r="A141" t="s">
        <v>154</v>
      </c>
      <c r="B141">
        <v>24.84</v>
      </c>
      <c r="C141">
        <v>221.88</v>
      </c>
      <c r="D141">
        <v>52.68</v>
      </c>
      <c r="E141">
        <v>2.04</v>
      </c>
    </row>
    <row r="142" spans="1:5" x14ac:dyDescent="0.3">
      <c r="A142" t="s">
        <v>155</v>
      </c>
      <c r="B142">
        <v>13.08</v>
      </c>
      <c r="C142">
        <v>88.08</v>
      </c>
      <c r="D142">
        <v>20.399999999999999</v>
      </c>
      <c r="E142">
        <v>15.48</v>
      </c>
    </row>
    <row r="143" spans="1:5" x14ac:dyDescent="0.3">
      <c r="A143" t="s">
        <v>156</v>
      </c>
      <c r="B143">
        <v>23.04</v>
      </c>
      <c r="C143">
        <v>232.44</v>
      </c>
      <c r="D143">
        <v>42.48</v>
      </c>
      <c r="E143">
        <v>90.72</v>
      </c>
    </row>
    <row r="144" spans="1:5" x14ac:dyDescent="0.3">
      <c r="A144" t="s">
        <v>157</v>
      </c>
      <c r="B144">
        <v>24.12</v>
      </c>
      <c r="C144">
        <v>264.60000000000002</v>
      </c>
      <c r="D144">
        <v>39.840000000000003</v>
      </c>
      <c r="E144">
        <v>45.48</v>
      </c>
    </row>
    <row r="145" spans="1:5" x14ac:dyDescent="0.3">
      <c r="A145" t="s">
        <v>158</v>
      </c>
      <c r="B145">
        <v>12.48</v>
      </c>
      <c r="C145">
        <v>125.52</v>
      </c>
      <c r="D145">
        <v>6.84</v>
      </c>
      <c r="E145">
        <v>41.28</v>
      </c>
    </row>
    <row r="146" spans="1:5" x14ac:dyDescent="0.3">
      <c r="A146" t="s">
        <v>159</v>
      </c>
      <c r="B146">
        <v>13.68</v>
      </c>
      <c r="C146">
        <v>115.44</v>
      </c>
      <c r="D146">
        <v>17.760000000000002</v>
      </c>
      <c r="E146">
        <v>46.68</v>
      </c>
    </row>
    <row r="147" spans="1:5" x14ac:dyDescent="0.3">
      <c r="A147" t="s">
        <v>160</v>
      </c>
      <c r="B147">
        <v>12.36</v>
      </c>
      <c r="C147">
        <v>168.36</v>
      </c>
      <c r="D147">
        <v>2.2799999999999998</v>
      </c>
      <c r="E147">
        <v>10.8</v>
      </c>
    </row>
    <row r="148" spans="1:5" x14ac:dyDescent="0.3">
      <c r="A148" t="s">
        <v>161</v>
      </c>
      <c r="B148">
        <v>15.84</v>
      </c>
      <c r="C148">
        <v>288.12</v>
      </c>
      <c r="D148">
        <v>8.76</v>
      </c>
      <c r="E148">
        <v>10.44</v>
      </c>
    </row>
    <row r="149" spans="1:5" x14ac:dyDescent="0.3">
      <c r="A149" t="s">
        <v>162</v>
      </c>
      <c r="B149">
        <v>30.48</v>
      </c>
      <c r="C149">
        <v>291.83999999999997</v>
      </c>
      <c r="D149">
        <v>58.8</v>
      </c>
      <c r="E149">
        <v>53.16</v>
      </c>
    </row>
    <row r="150" spans="1:5" x14ac:dyDescent="0.3">
      <c r="A150" t="s">
        <v>163</v>
      </c>
      <c r="B150">
        <v>13.08</v>
      </c>
      <c r="C150">
        <v>45.6</v>
      </c>
      <c r="D150">
        <v>48.36</v>
      </c>
      <c r="E150">
        <v>14.28</v>
      </c>
    </row>
    <row r="151" spans="1:5" x14ac:dyDescent="0.3">
      <c r="A151" t="s">
        <v>164</v>
      </c>
      <c r="B151">
        <v>12.12</v>
      </c>
      <c r="C151">
        <v>53.64</v>
      </c>
      <c r="D151">
        <v>30.96</v>
      </c>
      <c r="E151">
        <v>24.72</v>
      </c>
    </row>
    <row r="152" spans="1:5" x14ac:dyDescent="0.3">
      <c r="A152" t="s">
        <v>165</v>
      </c>
      <c r="B152">
        <v>19.32</v>
      </c>
      <c r="C152">
        <v>336.84</v>
      </c>
      <c r="D152">
        <v>16.68</v>
      </c>
      <c r="E152">
        <v>44.4</v>
      </c>
    </row>
    <row r="153" spans="1:5" x14ac:dyDescent="0.3">
      <c r="A153" t="s">
        <v>166</v>
      </c>
      <c r="B153">
        <v>13.92</v>
      </c>
      <c r="C153">
        <v>145.19999999999999</v>
      </c>
      <c r="D153">
        <v>10.08</v>
      </c>
      <c r="E153">
        <v>58.44</v>
      </c>
    </row>
    <row r="154" spans="1:5" x14ac:dyDescent="0.3">
      <c r="A154" t="s">
        <v>167</v>
      </c>
      <c r="B154">
        <v>19.920000000000002</v>
      </c>
      <c r="C154">
        <v>237.12</v>
      </c>
      <c r="D154">
        <v>27.96</v>
      </c>
      <c r="E154">
        <v>17.04</v>
      </c>
    </row>
    <row r="155" spans="1:5" x14ac:dyDescent="0.3">
      <c r="A155" t="s">
        <v>168</v>
      </c>
      <c r="B155">
        <v>22.8</v>
      </c>
      <c r="C155">
        <v>205.56</v>
      </c>
      <c r="D155">
        <v>47.64</v>
      </c>
      <c r="E155">
        <v>45.24</v>
      </c>
    </row>
    <row r="156" spans="1:5" x14ac:dyDescent="0.3">
      <c r="A156" t="s">
        <v>169</v>
      </c>
      <c r="B156">
        <v>18.72</v>
      </c>
      <c r="C156">
        <v>225.36</v>
      </c>
      <c r="D156">
        <v>25.32</v>
      </c>
      <c r="E156">
        <v>11.4</v>
      </c>
    </row>
    <row r="157" spans="1:5" x14ac:dyDescent="0.3">
      <c r="A157" t="s">
        <v>170</v>
      </c>
      <c r="B157">
        <v>3.84</v>
      </c>
      <c r="C157">
        <v>4.92</v>
      </c>
      <c r="D157">
        <v>13.92</v>
      </c>
      <c r="E157">
        <v>6.84</v>
      </c>
    </row>
    <row r="158" spans="1:5" x14ac:dyDescent="0.3">
      <c r="A158" t="s">
        <v>171</v>
      </c>
      <c r="B158">
        <v>18.36</v>
      </c>
      <c r="C158">
        <v>112.68</v>
      </c>
      <c r="D158">
        <v>52.2</v>
      </c>
      <c r="E158">
        <v>60.6</v>
      </c>
    </row>
    <row r="159" spans="1:5" x14ac:dyDescent="0.3">
      <c r="A159" t="s">
        <v>172</v>
      </c>
      <c r="B159">
        <v>12.12</v>
      </c>
      <c r="C159">
        <v>179.76</v>
      </c>
      <c r="D159">
        <v>1.56</v>
      </c>
      <c r="E159">
        <v>29.16</v>
      </c>
    </row>
    <row r="160" spans="1:5" x14ac:dyDescent="0.3">
      <c r="A160" t="s">
        <v>173</v>
      </c>
      <c r="B160">
        <v>8.76</v>
      </c>
      <c r="C160">
        <v>14.04</v>
      </c>
      <c r="D160">
        <v>44.28</v>
      </c>
      <c r="E160">
        <v>54.24</v>
      </c>
    </row>
    <row r="161" spans="1:5" x14ac:dyDescent="0.3">
      <c r="A161" t="s">
        <v>174</v>
      </c>
      <c r="B161">
        <v>15.48</v>
      </c>
      <c r="C161">
        <v>158.04</v>
      </c>
      <c r="D161">
        <v>22.08</v>
      </c>
      <c r="E161">
        <v>41.52</v>
      </c>
    </row>
    <row r="162" spans="1:5" x14ac:dyDescent="0.3">
      <c r="A162" t="s">
        <v>175</v>
      </c>
      <c r="B162">
        <v>17.28</v>
      </c>
      <c r="C162">
        <v>207</v>
      </c>
      <c r="D162">
        <v>21.72</v>
      </c>
      <c r="E162">
        <v>36.840000000000003</v>
      </c>
    </row>
    <row r="163" spans="1:5" x14ac:dyDescent="0.3">
      <c r="A163" t="s">
        <v>176</v>
      </c>
      <c r="B163">
        <v>15.96</v>
      </c>
      <c r="C163">
        <v>102.84</v>
      </c>
      <c r="D163">
        <v>42.96</v>
      </c>
      <c r="E163">
        <v>59.16</v>
      </c>
    </row>
    <row r="164" spans="1:5" x14ac:dyDescent="0.3">
      <c r="A164" t="s">
        <v>177</v>
      </c>
      <c r="B164">
        <v>17.88</v>
      </c>
      <c r="C164">
        <v>226.08</v>
      </c>
      <c r="D164">
        <v>21.72</v>
      </c>
      <c r="E164">
        <v>30.72</v>
      </c>
    </row>
    <row r="165" spans="1:5" x14ac:dyDescent="0.3">
      <c r="A165" t="s">
        <v>178</v>
      </c>
      <c r="B165">
        <v>21.6</v>
      </c>
      <c r="C165">
        <v>196.2</v>
      </c>
      <c r="D165">
        <v>44.16</v>
      </c>
      <c r="E165">
        <v>8.8800000000000008</v>
      </c>
    </row>
    <row r="166" spans="1:5" x14ac:dyDescent="0.3">
      <c r="A166" t="s">
        <v>179</v>
      </c>
      <c r="B166">
        <v>14.28</v>
      </c>
      <c r="C166">
        <v>140.63999999999999</v>
      </c>
      <c r="D166">
        <v>17.64</v>
      </c>
      <c r="E166">
        <v>6.48</v>
      </c>
    </row>
    <row r="167" spans="1:5" x14ac:dyDescent="0.3">
      <c r="A167" t="s">
        <v>180</v>
      </c>
      <c r="B167">
        <v>14.28</v>
      </c>
      <c r="C167">
        <v>281.39999999999998</v>
      </c>
      <c r="D167">
        <v>4.08</v>
      </c>
      <c r="E167">
        <v>101.76</v>
      </c>
    </row>
    <row r="168" spans="1:5" x14ac:dyDescent="0.3">
      <c r="A168" t="s">
        <v>181</v>
      </c>
      <c r="B168">
        <v>9.6</v>
      </c>
      <c r="C168">
        <v>21.48</v>
      </c>
      <c r="D168">
        <v>45.12</v>
      </c>
      <c r="E168">
        <v>25.92</v>
      </c>
    </row>
    <row r="169" spans="1:5" x14ac:dyDescent="0.3">
      <c r="A169" t="s">
        <v>182</v>
      </c>
      <c r="B169">
        <v>14.64</v>
      </c>
      <c r="C169">
        <v>248.16</v>
      </c>
      <c r="D169">
        <v>6.24</v>
      </c>
      <c r="E169">
        <v>23.28</v>
      </c>
    </row>
    <row r="170" spans="1:5" x14ac:dyDescent="0.3">
      <c r="A170" t="s">
        <v>183</v>
      </c>
      <c r="B170">
        <v>20.52</v>
      </c>
      <c r="C170">
        <v>258.48</v>
      </c>
      <c r="D170">
        <v>28.32</v>
      </c>
      <c r="E170">
        <v>69.12</v>
      </c>
    </row>
    <row r="171" spans="1:5" x14ac:dyDescent="0.3">
      <c r="A171" t="s">
        <v>184</v>
      </c>
      <c r="B171">
        <v>18</v>
      </c>
      <c r="C171">
        <v>341.16</v>
      </c>
      <c r="D171">
        <v>12.72</v>
      </c>
      <c r="E171">
        <v>7.68</v>
      </c>
    </row>
    <row r="172" spans="1:5" x14ac:dyDescent="0.3">
      <c r="A172" t="s">
        <v>185</v>
      </c>
      <c r="B172">
        <v>10.08</v>
      </c>
      <c r="C172">
        <v>60</v>
      </c>
      <c r="D172">
        <v>13.92</v>
      </c>
      <c r="E172">
        <v>22.08</v>
      </c>
    </row>
    <row r="173" spans="1:5" x14ac:dyDescent="0.3">
      <c r="A173" t="s">
        <v>186</v>
      </c>
      <c r="B173">
        <v>17.399999999999999</v>
      </c>
      <c r="C173">
        <v>197.4</v>
      </c>
      <c r="D173">
        <v>25.08</v>
      </c>
      <c r="E173">
        <v>56.88</v>
      </c>
    </row>
    <row r="174" spans="1:5" x14ac:dyDescent="0.3">
      <c r="A174" t="s">
        <v>187</v>
      </c>
      <c r="B174">
        <v>9.1199999999999992</v>
      </c>
      <c r="C174">
        <v>23.52</v>
      </c>
      <c r="D174">
        <v>24.12</v>
      </c>
      <c r="E174">
        <v>20.399999999999999</v>
      </c>
    </row>
    <row r="175" spans="1:5" x14ac:dyDescent="0.3">
      <c r="A175" t="s">
        <v>188</v>
      </c>
      <c r="B175">
        <v>14.04</v>
      </c>
      <c r="C175">
        <v>202.08</v>
      </c>
      <c r="D175">
        <v>8.52</v>
      </c>
      <c r="E175">
        <v>15.36</v>
      </c>
    </row>
    <row r="176" spans="1:5" x14ac:dyDescent="0.3">
      <c r="A176" t="s">
        <v>189</v>
      </c>
      <c r="B176">
        <v>13.8</v>
      </c>
      <c r="C176">
        <v>266.88</v>
      </c>
      <c r="D176">
        <v>4.08</v>
      </c>
      <c r="E176">
        <v>15.72</v>
      </c>
    </row>
    <row r="177" spans="1:5" x14ac:dyDescent="0.3">
      <c r="A177" t="s">
        <v>190</v>
      </c>
      <c r="B177">
        <v>32.4</v>
      </c>
      <c r="C177">
        <v>332.28</v>
      </c>
      <c r="D177">
        <v>58.68</v>
      </c>
      <c r="E177">
        <v>50.16</v>
      </c>
    </row>
    <row r="178" spans="1:5" x14ac:dyDescent="0.3">
      <c r="A178" t="s">
        <v>191</v>
      </c>
      <c r="B178">
        <v>24.24</v>
      </c>
      <c r="C178">
        <v>298.08</v>
      </c>
      <c r="D178">
        <v>36.24</v>
      </c>
      <c r="E178">
        <v>24.36</v>
      </c>
    </row>
    <row r="179" spans="1:5" x14ac:dyDescent="0.3">
      <c r="A179" t="s">
        <v>192</v>
      </c>
      <c r="B179">
        <v>14.04</v>
      </c>
      <c r="C179">
        <v>204.24</v>
      </c>
      <c r="D179">
        <v>9.36</v>
      </c>
      <c r="E179">
        <v>42.24</v>
      </c>
    </row>
    <row r="180" spans="1:5" x14ac:dyDescent="0.3">
      <c r="A180" t="s">
        <v>193</v>
      </c>
      <c r="B180">
        <v>14.16</v>
      </c>
      <c r="C180">
        <v>332.04</v>
      </c>
      <c r="D180">
        <v>2.76</v>
      </c>
      <c r="E180">
        <v>28.44</v>
      </c>
    </row>
    <row r="181" spans="1:5" x14ac:dyDescent="0.3">
      <c r="A181" t="s">
        <v>194</v>
      </c>
      <c r="B181">
        <v>15.12</v>
      </c>
      <c r="C181">
        <v>198.72</v>
      </c>
      <c r="D181">
        <v>12</v>
      </c>
      <c r="E181">
        <v>21.12</v>
      </c>
    </row>
    <row r="182" spans="1:5" x14ac:dyDescent="0.3">
      <c r="A182" t="s">
        <v>195</v>
      </c>
      <c r="B182">
        <v>12.6</v>
      </c>
      <c r="C182">
        <v>187.92</v>
      </c>
      <c r="D182">
        <v>3.12</v>
      </c>
      <c r="E182">
        <v>9.9600000000000009</v>
      </c>
    </row>
    <row r="183" spans="1:5" x14ac:dyDescent="0.3">
      <c r="A183" t="s">
        <v>196</v>
      </c>
      <c r="B183">
        <v>14.64</v>
      </c>
      <c r="C183">
        <v>262.2</v>
      </c>
      <c r="D183">
        <v>6.48</v>
      </c>
      <c r="E183">
        <v>32.880000000000003</v>
      </c>
    </row>
    <row r="184" spans="1:5" x14ac:dyDescent="0.3">
      <c r="A184" t="s">
        <v>197</v>
      </c>
      <c r="B184">
        <v>10.44</v>
      </c>
      <c r="C184">
        <v>67.44</v>
      </c>
      <c r="D184">
        <v>6.84</v>
      </c>
      <c r="E184">
        <v>35.64</v>
      </c>
    </row>
    <row r="185" spans="1:5" x14ac:dyDescent="0.3">
      <c r="A185" t="s">
        <v>198</v>
      </c>
      <c r="B185">
        <v>31.44</v>
      </c>
      <c r="C185">
        <v>345.12</v>
      </c>
      <c r="D185">
        <v>51.6</v>
      </c>
      <c r="E185">
        <v>86.16</v>
      </c>
    </row>
    <row r="186" spans="1:5" x14ac:dyDescent="0.3">
      <c r="A186" t="s">
        <v>199</v>
      </c>
      <c r="B186">
        <v>21.12</v>
      </c>
      <c r="C186">
        <v>304.56</v>
      </c>
      <c r="D186">
        <v>25.56</v>
      </c>
      <c r="E186">
        <v>36</v>
      </c>
    </row>
    <row r="187" spans="1:5" x14ac:dyDescent="0.3">
      <c r="A187" t="s">
        <v>200</v>
      </c>
      <c r="B187">
        <v>27.12</v>
      </c>
      <c r="C187">
        <v>246</v>
      </c>
      <c r="D187">
        <v>54.12</v>
      </c>
      <c r="E187">
        <v>23.52</v>
      </c>
    </row>
    <row r="188" spans="1:5" x14ac:dyDescent="0.3">
      <c r="A188" t="s">
        <v>201</v>
      </c>
      <c r="B188">
        <v>12.36</v>
      </c>
      <c r="C188">
        <v>167.4</v>
      </c>
      <c r="D188">
        <v>2.52</v>
      </c>
      <c r="E188">
        <v>31.92</v>
      </c>
    </row>
    <row r="189" spans="1:5" x14ac:dyDescent="0.3">
      <c r="A189" t="s">
        <v>202</v>
      </c>
      <c r="B189">
        <v>20.76</v>
      </c>
      <c r="C189">
        <v>229.32</v>
      </c>
      <c r="D189">
        <v>34.44</v>
      </c>
      <c r="E189">
        <v>21.84</v>
      </c>
    </row>
    <row r="190" spans="1:5" x14ac:dyDescent="0.3">
      <c r="A190" t="s">
        <v>203</v>
      </c>
      <c r="B190">
        <v>19.079999999999998</v>
      </c>
      <c r="C190">
        <v>343.2</v>
      </c>
      <c r="D190">
        <v>16.68</v>
      </c>
      <c r="E190">
        <v>4.4400000000000004</v>
      </c>
    </row>
    <row r="191" spans="1:5" x14ac:dyDescent="0.3">
      <c r="A191" t="s">
        <v>204</v>
      </c>
      <c r="B191">
        <v>8.0399999999999991</v>
      </c>
      <c r="C191">
        <v>22.44</v>
      </c>
      <c r="D191">
        <v>14.52</v>
      </c>
      <c r="E191">
        <v>28.08</v>
      </c>
    </row>
    <row r="192" spans="1:5" x14ac:dyDescent="0.3">
      <c r="A192" t="s">
        <v>205</v>
      </c>
      <c r="B192">
        <v>12.96</v>
      </c>
      <c r="C192">
        <v>47.4</v>
      </c>
      <c r="D192">
        <v>49.32</v>
      </c>
      <c r="E192">
        <v>6.96</v>
      </c>
    </row>
    <row r="193" spans="1:5" x14ac:dyDescent="0.3">
      <c r="A193" t="s">
        <v>206</v>
      </c>
      <c r="B193">
        <v>11.88</v>
      </c>
      <c r="C193">
        <v>90.6</v>
      </c>
      <c r="D193">
        <v>12.96</v>
      </c>
      <c r="E193">
        <v>7.2</v>
      </c>
    </row>
    <row r="194" spans="1:5" x14ac:dyDescent="0.3">
      <c r="A194" t="s">
        <v>207</v>
      </c>
      <c r="B194">
        <v>7.08</v>
      </c>
      <c r="C194">
        <v>20.64</v>
      </c>
      <c r="D194">
        <v>4.92</v>
      </c>
      <c r="E194">
        <v>37.92</v>
      </c>
    </row>
    <row r="195" spans="1:5" x14ac:dyDescent="0.3">
      <c r="A195" t="s">
        <v>208</v>
      </c>
      <c r="B195">
        <v>23.52</v>
      </c>
      <c r="C195">
        <v>200.16</v>
      </c>
      <c r="D195">
        <v>50.4</v>
      </c>
      <c r="E195">
        <v>4.32</v>
      </c>
    </row>
    <row r="196" spans="1:5" x14ac:dyDescent="0.3">
      <c r="A196" t="s">
        <v>209</v>
      </c>
      <c r="B196">
        <v>20.76</v>
      </c>
      <c r="C196">
        <v>179.64</v>
      </c>
      <c r="D196">
        <v>42.72</v>
      </c>
      <c r="E196">
        <v>7.2</v>
      </c>
    </row>
    <row r="197" spans="1:5" x14ac:dyDescent="0.3">
      <c r="A197" t="s">
        <v>210</v>
      </c>
      <c r="B197">
        <v>9.1199999999999992</v>
      </c>
      <c r="C197">
        <v>45.84</v>
      </c>
      <c r="D197">
        <v>4.4400000000000004</v>
      </c>
      <c r="E197">
        <v>16.559999999999999</v>
      </c>
    </row>
    <row r="198" spans="1:5" x14ac:dyDescent="0.3">
      <c r="A198" t="s">
        <v>211</v>
      </c>
      <c r="B198">
        <v>11.64</v>
      </c>
      <c r="C198">
        <v>113.04</v>
      </c>
      <c r="D198">
        <v>5.88</v>
      </c>
      <c r="E198">
        <v>9.7200000000000006</v>
      </c>
    </row>
    <row r="199" spans="1:5" x14ac:dyDescent="0.3">
      <c r="A199" t="s">
        <v>212</v>
      </c>
      <c r="B199">
        <v>15.36</v>
      </c>
      <c r="C199">
        <v>212.4</v>
      </c>
      <c r="D199">
        <v>11.16</v>
      </c>
      <c r="E199">
        <v>7.68</v>
      </c>
    </row>
    <row r="200" spans="1:5" x14ac:dyDescent="0.3">
      <c r="A200" t="s">
        <v>213</v>
      </c>
      <c r="B200">
        <v>30.6</v>
      </c>
      <c r="C200">
        <v>340.32</v>
      </c>
      <c r="D200">
        <v>50.4</v>
      </c>
      <c r="E200">
        <v>79.44</v>
      </c>
    </row>
    <row r="201" spans="1:5" x14ac:dyDescent="0.3">
      <c r="A201" t="s">
        <v>214</v>
      </c>
      <c r="B201">
        <v>16.079999999999998</v>
      </c>
      <c r="C201">
        <v>278.52</v>
      </c>
      <c r="D201">
        <v>10.32</v>
      </c>
      <c r="E201">
        <v>10.44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A3884-2C1D-47AC-9389-6FBEECE48F45}">
  <dimension ref="A1:M201"/>
  <sheetViews>
    <sheetView zoomScale="170" zoomScaleNormal="170" workbookViewId="0">
      <selection activeCell="I6" sqref="I6"/>
    </sheetView>
  </sheetViews>
  <sheetFormatPr defaultRowHeight="16.5" x14ac:dyDescent="0.3"/>
  <cols>
    <col min="1" max="1" width="9.44140625" bestFit="1" customWidth="1"/>
    <col min="2" max="2" width="6" bestFit="1" customWidth="1"/>
    <col min="3" max="3" width="7.33203125" bestFit="1" customWidth="1"/>
    <col min="4" max="4" width="8" bestFit="1" customWidth="1"/>
    <col min="5" max="5" width="9.44140625" bestFit="1" customWidth="1"/>
    <col min="6" max="6" width="9.44140625" customWidth="1"/>
    <col min="12" max="12" width="11.21875" bestFit="1" customWidth="1"/>
    <col min="13" max="13" width="12" bestFit="1" customWidth="1"/>
  </cols>
  <sheetData>
    <row r="1" spans="1:13" x14ac:dyDescent="0.3">
      <c r="A1" t="s">
        <v>215</v>
      </c>
      <c r="B1" t="s">
        <v>0</v>
      </c>
      <c r="C1" t="s">
        <v>1</v>
      </c>
      <c r="D1" t="s">
        <v>2</v>
      </c>
      <c r="E1" t="s">
        <v>3</v>
      </c>
      <c r="F1" t="s">
        <v>217</v>
      </c>
      <c r="G1" t="s">
        <v>1</v>
      </c>
      <c r="H1" t="s">
        <v>2</v>
      </c>
      <c r="I1" t="s">
        <v>3</v>
      </c>
      <c r="J1" t="s">
        <v>271</v>
      </c>
      <c r="L1" s="9"/>
      <c r="M1" s="9" t="s">
        <v>256</v>
      </c>
    </row>
    <row r="2" spans="1:13" x14ac:dyDescent="0.3">
      <c r="A2" t="s">
        <v>15</v>
      </c>
      <c r="B2">
        <v>26.52</v>
      </c>
      <c r="C2">
        <v>276.12</v>
      </c>
      <c r="D2">
        <v>45.36</v>
      </c>
      <c r="E2">
        <v>83.04</v>
      </c>
      <c r="F2">
        <f>LOG(B2)</f>
        <v>1.4235735197327355</v>
      </c>
      <c r="G2">
        <f t="shared" ref="G2:I17" si="0">LOG(C2)</f>
        <v>2.4410978647162684</v>
      </c>
      <c r="H2">
        <f>LOG(D2+1)</f>
        <v>1.6661434272915583</v>
      </c>
      <c r="I2">
        <f t="shared" si="0"/>
        <v>1.9192873405043827</v>
      </c>
      <c r="J2">
        <f>$M$9+G2*$M$10+H2*$M$11+I2*$M$12</f>
        <v>1.3827723499839097</v>
      </c>
      <c r="L2" s="10" t="s">
        <v>250</v>
      </c>
      <c r="M2" s="10">
        <v>3.5266672433513042</v>
      </c>
    </row>
    <row r="3" spans="1:13" x14ac:dyDescent="0.3">
      <c r="A3" t="s">
        <v>16</v>
      </c>
      <c r="B3">
        <v>12.48</v>
      </c>
      <c r="C3">
        <v>53.4</v>
      </c>
      <c r="D3">
        <v>47.16</v>
      </c>
      <c r="E3">
        <v>54.12</v>
      </c>
      <c r="F3">
        <f t="shared" ref="F3:F66" si="1">LOG(B3)</f>
        <v>1.0962145853464051</v>
      </c>
      <c r="G3">
        <f t="shared" si="0"/>
        <v>1.7275412570285564</v>
      </c>
      <c r="H3">
        <f t="shared" ref="H3:H66" si="2">LOG(D3+1)</f>
        <v>1.6826864782497681</v>
      </c>
      <c r="I3">
        <f t="shared" si="0"/>
        <v>1.7333577879255853</v>
      </c>
      <c r="J3">
        <f t="shared" ref="J3:J66" si="3">$M$9+G3*$M$10+H3*$M$11+I3*$M$12</f>
        <v>1.1328778854202264</v>
      </c>
      <c r="L3" s="10" t="s">
        <v>1</v>
      </c>
      <c r="M3" s="10">
        <v>4.576464545539758E-2</v>
      </c>
    </row>
    <row r="4" spans="1:13" x14ac:dyDescent="0.3">
      <c r="A4" t="s">
        <v>17</v>
      </c>
      <c r="B4">
        <v>11.16</v>
      </c>
      <c r="C4">
        <v>20.64</v>
      </c>
      <c r="D4">
        <v>55.08</v>
      </c>
      <c r="E4">
        <v>83.16</v>
      </c>
      <c r="F4">
        <f t="shared" si="1"/>
        <v>1.0476641946015599</v>
      </c>
      <c r="G4">
        <f t="shared" si="0"/>
        <v>1.3147096929551738</v>
      </c>
      <c r="H4">
        <f t="shared" si="2"/>
        <v>1.7488080049586023</v>
      </c>
      <c r="I4">
        <f t="shared" si="0"/>
        <v>1.9199144806594315</v>
      </c>
      <c r="J4">
        <f t="shared" si="3"/>
        <v>1.0030479977128957</v>
      </c>
      <c r="L4" s="10" t="s">
        <v>2</v>
      </c>
      <c r="M4" s="10">
        <v>0.18853001691820423</v>
      </c>
    </row>
    <row r="5" spans="1:13" ht="17.25" thickBot="1" x14ac:dyDescent="0.35">
      <c r="A5" t="s">
        <v>18</v>
      </c>
      <c r="B5">
        <v>22.2</v>
      </c>
      <c r="C5">
        <v>181.8</v>
      </c>
      <c r="D5">
        <v>49.56</v>
      </c>
      <c r="E5">
        <v>70.2</v>
      </c>
      <c r="F5">
        <f t="shared" si="1"/>
        <v>1.3463529744506386</v>
      </c>
      <c r="G5">
        <f t="shared" si="0"/>
        <v>2.2595938788859486</v>
      </c>
      <c r="H5">
        <f t="shared" si="2"/>
        <v>1.7038070652743287</v>
      </c>
      <c r="I5">
        <f t="shared" si="0"/>
        <v>1.8463371121298053</v>
      </c>
      <c r="J5">
        <f t="shared" si="3"/>
        <v>1.3254986257867063</v>
      </c>
      <c r="L5" s="11" t="s">
        <v>3</v>
      </c>
      <c r="M5" s="11">
        <v>-1.0374930424763289E-3</v>
      </c>
    </row>
    <row r="6" spans="1:13" x14ac:dyDescent="0.3">
      <c r="A6" t="s">
        <v>19</v>
      </c>
      <c r="B6">
        <v>15.48</v>
      </c>
      <c r="C6">
        <v>216.96</v>
      </c>
      <c r="D6">
        <v>12.96</v>
      </c>
      <c r="E6">
        <v>70.08</v>
      </c>
      <c r="F6">
        <f t="shared" si="1"/>
        <v>1.1897709563468739</v>
      </c>
      <c r="G6">
        <f t="shared" si="0"/>
        <v>2.3363796721869692</v>
      </c>
      <c r="H6">
        <f t="shared" si="2"/>
        <v>1.1448854182871424</v>
      </c>
      <c r="I6">
        <f t="shared" si="0"/>
        <v>1.8455940931600243</v>
      </c>
      <c r="J6">
        <f t="shared" si="3"/>
        <v>1.2421675778042243</v>
      </c>
    </row>
    <row r="7" spans="1:13" ht="17.25" thickBot="1" x14ac:dyDescent="0.35">
      <c r="A7" t="s">
        <v>20</v>
      </c>
      <c r="B7">
        <v>8.64</v>
      </c>
      <c r="C7">
        <v>10.44</v>
      </c>
      <c r="D7">
        <v>58.68</v>
      </c>
      <c r="E7">
        <v>90</v>
      </c>
      <c r="F7">
        <f t="shared" si="1"/>
        <v>0.9365137424788933</v>
      </c>
      <c r="G7">
        <f t="shared" si="0"/>
        <v>1.0187004986662433</v>
      </c>
      <c r="H7">
        <f t="shared" si="2"/>
        <v>1.7758288144646124</v>
      </c>
      <c r="I7">
        <f t="shared" si="0"/>
        <v>1.954242509439325</v>
      </c>
      <c r="J7">
        <f t="shared" si="3"/>
        <v>0.90472034248598754</v>
      </c>
    </row>
    <row r="8" spans="1:13" x14ac:dyDescent="0.3">
      <c r="A8" t="s">
        <v>21</v>
      </c>
      <c r="B8">
        <v>14.16</v>
      </c>
      <c r="C8">
        <v>69</v>
      </c>
      <c r="D8">
        <v>39.36</v>
      </c>
      <c r="E8">
        <v>28.2</v>
      </c>
      <c r="F8">
        <f t="shared" si="1"/>
        <v>1.1510632533537501</v>
      </c>
      <c r="G8">
        <f t="shared" si="0"/>
        <v>1.8388490907372552</v>
      </c>
      <c r="H8">
        <f t="shared" si="2"/>
        <v>1.6059511575648728</v>
      </c>
      <c r="I8">
        <f t="shared" si="0"/>
        <v>1.4502491083193612</v>
      </c>
      <c r="J8">
        <f t="shared" si="3"/>
        <v>1.1534172185834621</v>
      </c>
      <c r="L8" s="9"/>
      <c r="M8" s="9" t="s">
        <v>256</v>
      </c>
    </row>
    <row r="9" spans="1:13" x14ac:dyDescent="0.3">
      <c r="A9" t="s">
        <v>22</v>
      </c>
      <c r="B9">
        <v>15.84</v>
      </c>
      <c r="C9">
        <v>144.24</v>
      </c>
      <c r="D9">
        <v>23.52</v>
      </c>
      <c r="E9">
        <v>13.92</v>
      </c>
      <c r="F9">
        <f t="shared" si="1"/>
        <v>1.1997551772534747</v>
      </c>
      <c r="G9">
        <f t="shared" si="0"/>
        <v>2.1590857137143455</v>
      </c>
      <c r="H9">
        <f t="shared" si="2"/>
        <v>1.3895204658463773</v>
      </c>
      <c r="I9">
        <f t="shared" si="0"/>
        <v>1.1436392352745433</v>
      </c>
      <c r="J9">
        <f t="shared" si="3"/>
        <v>1.2195580975122866</v>
      </c>
      <c r="L9" s="10" t="s">
        <v>250</v>
      </c>
      <c r="M9" s="10">
        <v>0.17219635509102457</v>
      </c>
    </row>
    <row r="10" spans="1:13" x14ac:dyDescent="0.3">
      <c r="A10" t="s">
        <v>23</v>
      </c>
      <c r="B10">
        <v>5.76</v>
      </c>
      <c r="C10">
        <v>10.32</v>
      </c>
      <c r="D10">
        <v>2.52</v>
      </c>
      <c r="E10">
        <v>1.2</v>
      </c>
      <c r="F10">
        <f t="shared" si="1"/>
        <v>0.76042248342321206</v>
      </c>
      <c r="G10">
        <f t="shared" si="0"/>
        <v>1.0136796972911926</v>
      </c>
      <c r="H10">
        <f t="shared" si="2"/>
        <v>0.54654266347813107</v>
      </c>
      <c r="I10">
        <f t="shared" si="0"/>
        <v>7.9181246047624818E-2</v>
      </c>
      <c r="J10">
        <f t="shared" si="3"/>
        <v>0.63745795756458346</v>
      </c>
      <c r="L10" s="10" t="s">
        <v>1</v>
      </c>
      <c r="M10" s="10">
        <v>0.35160918282714582</v>
      </c>
    </row>
    <row r="11" spans="1:13" x14ac:dyDescent="0.3">
      <c r="A11" t="s">
        <v>24</v>
      </c>
      <c r="B11">
        <v>12.72</v>
      </c>
      <c r="C11">
        <v>239.76</v>
      </c>
      <c r="D11">
        <v>3.12</v>
      </c>
      <c r="E11">
        <v>25.44</v>
      </c>
      <c r="F11">
        <f t="shared" si="1"/>
        <v>1.1044871113123951</v>
      </c>
      <c r="G11">
        <f t="shared" si="0"/>
        <v>2.3797767299375883</v>
      </c>
      <c r="H11">
        <f t="shared" si="2"/>
        <v>0.61489721603313463</v>
      </c>
      <c r="I11">
        <f t="shared" si="0"/>
        <v>1.4055171069763763</v>
      </c>
      <c r="J11">
        <f t="shared" si="3"/>
        <v>1.1474516739686769</v>
      </c>
      <c r="L11" s="10" t="s">
        <v>2</v>
      </c>
      <c r="M11" s="10">
        <v>0.19738111836976274</v>
      </c>
    </row>
    <row r="12" spans="1:13" ht="17.25" thickBot="1" x14ac:dyDescent="0.35">
      <c r="A12" t="s">
        <v>25</v>
      </c>
      <c r="B12">
        <v>10.32</v>
      </c>
      <c r="C12">
        <v>79.319999999999993</v>
      </c>
      <c r="D12">
        <v>6.96</v>
      </c>
      <c r="E12">
        <v>29.04</v>
      </c>
      <c r="F12">
        <f t="shared" si="1"/>
        <v>1.0136796972911926</v>
      </c>
      <c r="G12">
        <f t="shared" si="0"/>
        <v>1.899382705533265</v>
      </c>
      <c r="H12">
        <f t="shared" si="2"/>
        <v>0.90091306773766899</v>
      </c>
      <c r="I12">
        <f t="shared" si="0"/>
        <v>1.4629966120280562</v>
      </c>
      <c r="J12">
        <f t="shared" si="3"/>
        <v>1.0356955934591721</v>
      </c>
      <c r="L12" s="11" t="s">
        <v>3</v>
      </c>
      <c r="M12" s="11">
        <v>1.2191148215212702E-2</v>
      </c>
    </row>
    <row r="13" spans="1:13" x14ac:dyDescent="0.3">
      <c r="A13" t="s">
        <v>26</v>
      </c>
      <c r="B13">
        <v>20.88</v>
      </c>
      <c r="C13">
        <v>257.64</v>
      </c>
      <c r="D13">
        <v>28.8</v>
      </c>
      <c r="E13">
        <v>4.8</v>
      </c>
      <c r="F13">
        <f t="shared" si="1"/>
        <v>1.3197304943302246</v>
      </c>
      <c r="G13">
        <f t="shared" si="0"/>
        <v>2.4110132904838735</v>
      </c>
      <c r="H13">
        <f t="shared" si="2"/>
        <v>1.4742162640762553</v>
      </c>
      <c r="I13">
        <f t="shared" si="0"/>
        <v>0.68124123737558717</v>
      </c>
      <c r="J13">
        <f t="shared" si="3"/>
        <v>1.3192183357608729</v>
      </c>
    </row>
    <row r="14" spans="1:13" x14ac:dyDescent="0.3">
      <c r="A14" t="s">
        <v>27</v>
      </c>
      <c r="B14">
        <v>11.04</v>
      </c>
      <c r="C14">
        <v>28.56</v>
      </c>
      <c r="D14">
        <v>42.12</v>
      </c>
      <c r="E14">
        <v>79.08</v>
      </c>
      <c r="F14">
        <f t="shared" si="1"/>
        <v>1.04296907339318</v>
      </c>
      <c r="G14">
        <f t="shared" si="0"/>
        <v>1.4557582031041367</v>
      </c>
      <c r="H14">
        <f t="shared" si="2"/>
        <v>1.6346787521786823</v>
      </c>
      <c r="I14">
        <f t="shared" si="0"/>
        <v>1.8980666606416348</v>
      </c>
      <c r="J14">
        <f t="shared" si="3"/>
        <v>1.0298486395409367</v>
      </c>
    </row>
    <row r="15" spans="1:13" x14ac:dyDescent="0.3">
      <c r="A15" t="s">
        <v>28</v>
      </c>
      <c r="B15">
        <v>11.64</v>
      </c>
      <c r="C15">
        <v>117</v>
      </c>
      <c r="D15">
        <v>9.1199999999999992</v>
      </c>
      <c r="E15">
        <v>8.64</v>
      </c>
      <c r="F15">
        <f t="shared" si="1"/>
        <v>1.0659529803138696</v>
      </c>
      <c r="G15">
        <f t="shared" si="0"/>
        <v>2.0681858617461617</v>
      </c>
      <c r="H15">
        <f t="shared" si="2"/>
        <v>1.0051805125037803</v>
      </c>
      <c r="I15">
        <f t="shared" si="0"/>
        <v>0.9365137424788933</v>
      </c>
      <c r="J15">
        <f t="shared" si="3"/>
        <v>1.10921032743588</v>
      </c>
    </row>
    <row r="16" spans="1:13" x14ac:dyDescent="0.3">
      <c r="A16" t="s">
        <v>29</v>
      </c>
      <c r="B16">
        <v>22.8</v>
      </c>
      <c r="C16">
        <v>244.92</v>
      </c>
      <c r="D16">
        <v>39.479999999999997</v>
      </c>
      <c r="E16">
        <v>55.2</v>
      </c>
      <c r="F16">
        <f t="shared" si="1"/>
        <v>1.3579348470004537</v>
      </c>
      <c r="G16">
        <f t="shared" si="0"/>
        <v>2.3890242507636952</v>
      </c>
      <c r="H16">
        <f t="shared" si="2"/>
        <v>1.6072405038317428</v>
      </c>
      <c r="I16">
        <f t="shared" si="0"/>
        <v>1.741939077729199</v>
      </c>
      <c r="J16">
        <f t="shared" si="3"/>
        <v>1.3506743852702396</v>
      </c>
    </row>
    <row r="17" spans="1:10" x14ac:dyDescent="0.3">
      <c r="A17" t="s">
        <v>30</v>
      </c>
      <c r="B17">
        <v>26.88</v>
      </c>
      <c r="C17">
        <v>234.48</v>
      </c>
      <c r="D17">
        <v>57.24</v>
      </c>
      <c r="E17">
        <v>63.48</v>
      </c>
      <c r="F17">
        <f t="shared" si="1"/>
        <v>1.4294292643817876</v>
      </c>
      <c r="G17">
        <f t="shared" si="0"/>
        <v>2.370105805430379</v>
      </c>
      <c r="H17">
        <f t="shared" si="2"/>
        <v>1.7652213663049807</v>
      </c>
      <c r="I17">
        <f t="shared" si="0"/>
        <v>1.8026369180828106</v>
      </c>
      <c r="J17">
        <f t="shared" si="3"/>
        <v>1.3759449018503138</v>
      </c>
    </row>
    <row r="18" spans="1:10" x14ac:dyDescent="0.3">
      <c r="A18" t="s">
        <v>31</v>
      </c>
      <c r="B18">
        <v>15</v>
      </c>
      <c r="C18">
        <v>81.36</v>
      </c>
      <c r="D18">
        <v>43.92</v>
      </c>
      <c r="E18">
        <v>136.80000000000001</v>
      </c>
      <c r="F18">
        <f t="shared" si="1"/>
        <v>1.1760912590556813</v>
      </c>
      <c r="G18">
        <f t="shared" ref="G18:G81" si="4">LOG(C18)</f>
        <v>1.9104109399146882</v>
      </c>
      <c r="H18">
        <f t="shared" si="2"/>
        <v>1.6524397475894201</v>
      </c>
      <c r="I18">
        <f t="shared" ref="I18:I81" si="5">LOG(E18)</f>
        <v>2.1360860973840974</v>
      </c>
      <c r="J18">
        <f t="shared" si="3"/>
        <v>1.1961161321699807</v>
      </c>
    </row>
    <row r="19" spans="1:10" x14ac:dyDescent="0.3">
      <c r="A19" t="s">
        <v>32</v>
      </c>
      <c r="B19">
        <v>29.28</v>
      </c>
      <c r="C19">
        <v>337.68</v>
      </c>
      <c r="D19">
        <v>47.52</v>
      </c>
      <c r="E19">
        <v>66.959999999999994</v>
      </c>
      <c r="F19">
        <f t="shared" si="1"/>
        <v>1.4665710723863543</v>
      </c>
      <c r="G19">
        <f t="shared" si="4"/>
        <v>2.5285053391463519</v>
      </c>
      <c r="H19">
        <f t="shared" si="2"/>
        <v>1.6859207921945354</v>
      </c>
      <c r="I19">
        <f t="shared" si="5"/>
        <v>1.8258154449852035</v>
      </c>
      <c r="J19">
        <f t="shared" si="3"/>
        <v>1.4162697693119815</v>
      </c>
    </row>
    <row r="20" spans="1:10" x14ac:dyDescent="0.3">
      <c r="A20" t="s">
        <v>33</v>
      </c>
      <c r="B20">
        <v>13.56</v>
      </c>
      <c r="C20">
        <v>83.04</v>
      </c>
      <c r="D20">
        <v>24.6</v>
      </c>
      <c r="E20">
        <v>21.96</v>
      </c>
      <c r="F20">
        <f t="shared" si="1"/>
        <v>1.1322596895310446</v>
      </c>
      <c r="G20">
        <f t="shared" si="4"/>
        <v>1.9192873405043827</v>
      </c>
      <c r="H20">
        <f t="shared" si="2"/>
        <v>1.4082399653118496</v>
      </c>
      <c r="I20">
        <f t="shared" si="5"/>
        <v>1.3416323357780544</v>
      </c>
      <c r="J20">
        <f t="shared" si="3"/>
        <v>1.1413514264382978</v>
      </c>
    </row>
    <row r="21" spans="1:10" x14ac:dyDescent="0.3">
      <c r="A21" t="s">
        <v>34</v>
      </c>
      <c r="B21">
        <v>17.52</v>
      </c>
      <c r="C21">
        <v>176.76</v>
      </c>
      <c r="D21">
        <v>28.68</v>
      </c>
      <c r="E21">
        <v>22.92</v>
      </c>
      <c r="F21">
        <f t="shared" si="1"/>
        <v>1.2435341018320618</v>
      </c>
      <c r="G21">
        <f t="shared" si="4"/>
        <v>2.2473839928902559</v>
      </c>
      <c r="H21">
        <f t="shared" si="2"/>
        <v>1.4724638966069894</v>
      </c>
      <c r="I21">
        <f t="shared" si="5"/>
        <v>1.3602146132953523</v>
      </c>
      <c r="J21">
        <f t="shared" si="3"/>
        <v>1.2696163529565436</v>
      </c>
    </row>
    <row r="22" spans="1:10" x14ac:dyDescent="0.3">
      <c r="A22" t="s">
        <v>35</v>
      </c>
      <c r="B22">
        <v>21.6</v>
      </c>
      <c r="C22">
        <v>262.08</v>
      </c>
      <c r="D22">
        <v>33.24</v>
      </c>
      <c r="E22">
        <v>64.08</v>
      </c>
      <c r="F22">
        <f t="shared" si="1"/>
        <v>1.3344537511509309</v>
      </c>
      <c r="G22">
        <f t="shared" si="4"/>
        <v>2.4184338800803244</v>
      </c>
      <c r="H22">
        <f t="shared" si="2"/>
        <v>1.5345337560051155</v>
      </c>
      <c r="I22">
        <f t="shared" si="5"/>
        <v>1.8067225030761813</v>
      </c>
      <c r="J22">
        <f t="shared" si="3"/>
        <v>1.3474539261427552</v>
      </c>
    </row>
    <row r="23" spans="1:10" x14ac:dyDescent="0.3">
      <c r="A23" t="s">
        <v>36</v>
      </c>
      <c r="B23">
        <v>15</v>
      </c>
      <c r="C23">
        <v>284.88</v>
      </c>
      <c r="D23">
        <v>6.12</v>
      </c>
      <c r="E23">
        <v>28.2</v>
      </c>
      <c r="F23">
        <f t="shared" si="1"/>
        <v>1.1760912590556813</v>
      </c>
      <c r="G23">
        <f t="shared" si="4"/>
        <v>2.454661960666197</v>
      </c>
      <c r="H23">
        <f t="shared" si="2"/>
        <v>0.85247999363685634</v>
      </c>
      <c r="I23">
        <f t="shared" si="5"/>
        <v>1.4502491083193612</v>
      </c>
      <c r="J23">
        <f t="shared" si="3"/>
        <v>1.2212216975581378</v>
      </c>
    </row>
    <row r="24" spans="1:10" x14ac:dyDescent="0.3">
      <c r="A24" t="s">
        <v>37</v>
      </c>
      <c r="B24">
        <v>6.72</v>
      </c>
      <c r="C24">
        <v>15.84</v>
      </c>
      <c r="D24">
        <v>19.079999999999998</v>
      </c>
      <c r="E24">
        <v>59.52</v>
      </c>
      <c r="F24">
        <f t="shared" si="1"/>
        <v>0.82736927305382524</v>
      </c>
      <c r="G24">
        <f t="shared" si="4"/>
        <v>1.1997551772534747</v>
      </c>
      <c r="H24">
        <f t="shared" si="2"/>
        <v>1.3027637084729817</v>
      </c>
      <c r="I24">
        <f t="shared" si="5"/>
        <v>1.7746629225378223</v>
      </c>
      <c r="J24">
        <f t="shared" si="3"/>
        <v>0.87281742902839399</v>
      </c>
    </row>
    <row r="25" spans="1:10" x14ac:dyDescent="0.3">
      <c r="A25" t="s">
        <v>38</v>
      </c>
      <c r="B25">
        <v>18.600000000000001</v>
      </c>
      <c r="C25">
        <v>273.95999999999998</v>
      </c>
      <c r="D25">
        <v>20.28</v>
      </c>
      <c r="E25">
        <v>31.44</v>
      </c>
      <c r="F25">
        <f t="shared" si="1"/>
        <v>1.2695129442179163</v>
      </c>
      <c r="G25">
        <f t="shared" si="4"/>
        <v>2.43768715753786</v>
      </c>
      <c r="H25">
        <f t="shared" si="2"/>
        <v>1.3279716236230106</v>
      </c>
      <c r="I25">
        <f t="shared" si="5"/>
        <v>1.4974825373673704</v>
      </c>
      <c r="J25">
        <f t="shared" si="3"/>
        <v>1.3096821003378973</v>
      </c>
    </row>
    <row r="26" spans="1:10" x14ac:dyDescent="0.3">
      <c r="A26" t="s">
        <v>39</v>
      </c>
      <c r="B26">
        <v>11.64</v>
      </c>
      <c r="C26">
        <v>74.760000000000005</v>
      </c>
      <c r="D26">
        <v>15.12</v>
      </c>
      <c r="E26">
        <v>21.96</v>
      </c>
      <c r="F26">
        <f t="shared" si="1"/>
        <v>1.0659529803138696</v>
      </c>
      <c r="G26">
        <f t="shared" si="4"/>
        <v>1.8736692927067944</v>
      </c>
      <c r="H26">
        <f t="shared" si="2"/>
        <v>1.2073650374690719</v>
      </c>
      <c r="I26">
        <f t="shared" si="5"/>
        <v>1.3416323357780544</v>
      </c>
      <c r="J26">
        <f t="shared" si="3"/>
        <v>1.0856627840199651</v>
      </c>
    </row>
    <row r="27" spans="1:10" x14ac:dyDescent="0.3">
      <c r="A27" t="s">
        <v>40</v>
      </c>
      <c r="B27">
        <v>14.4</v>
      </c>
      <c r="C27">
        <v>315.48</v>
      </c>
      <c r="D27">
        <v>4.2</v>
      </c>
      <c r="E27">
        <v>23.4</v>
      </c>
      <c r="F27">
        <f t="shared" si="1"/>
        <v>1.1583624920952498</v>
      </c>
      <c r="G27">
        <f t="shared" si="4"/>
        <v>2.4989718321539875</v>
      </c>
      <c r="H27">
        <f t="shared" si="2"/>
        <v>0.71600334363479923</v>
      </c>
      <c r="I27">
        <f t="shared" si="5"/>
        <v>1.3692158574101427</v>
      </c>
      <c r="J27">
        <f t="shared" si="3"/>
        <v>1.2088756530821763</v>
      </c>
    </row>
    <row r="28" spans="1:10" x14ac:dyDescent="0.3">
      <c r="A28" t="s">
        <v>41</v>
      </c>
      <c r="B28">
        <v>18</v>
      </c>
      <c r="C28">
        <v>171.48</v>
      </c>
      <c r="D28">
        <v>35.159999999999997</v>
      </c>
      <c r="E28">
        <v>15.12</v>
      </c>
      <c r="F28">
        <f t="shared" si="1"/>
        <v>1.255272505103306</v>
      </c>
      <c r="G28">
        <f t="shared" si="4"/>
        <v>2.2342134748385951</v>
      </c>
      <c r="H28">
        <f t="shared" si="2"/>
        <v>1.5582284218033255</v>
      </c>
      <c r="I28">
        <f t="shared" si="5"/>
        <v>1.1795517911651876</v>
      </c>
      <c r="J28">
        <f t="shared" si="3"/>
        <v>1.2797112885251263</v>
      </c>
    </row>
    <row r="29" spans="1:10" x14ac:dyDescent="0.3">
      <c r="A29" t="s">
        <v>42</v>
      </c>
      <c r="B29">
        <v>19.079999999999998</v>
      </c>
      <c r="C29">
        <v>288.12</v>
      </c>
      <c r="D29">
        <v>20.04</v>
      </c>
      <c r="E29">
        <v>27.48</v>
      </c>
      <c r="F29">
        <f t="shared" si="1"/>
        <v>1.2805783703680762</v>
      </c>
      <c r="G29">
        <f t="shared" si="4"/>
        <v>2.4595734061046524</v>
      </c>
      <c r="H29">
        <f t="shared" si="2"/>
        <v>1.3230457354817013</v>
      </c>
      <c r="I29">
        <f t="shared" si="5"/>
        <v>1.4390167283875128</v>
      </c>
      <c r="J29">
        <f t="shared" si="3"/>
        <v>1.3156924636585272</v>
      </c>
    </row>
    <row r="30" spans="1:10" x14ac:dyDescent="0.3">
      <c r="A30" t="s">
        <v>43</v>
      </c>
      <c r="B30">
        <v>22.68</v>
      </c>
      <c r="C30">
        <v>298.56</v>
      </c>
      <c r="D30">
        <v>32.520000000000003</v>
      </c>
      <c r="E30">
        <v>27.48</v>
      </c>
      <c r="F30">
        <f t="shared" si="1"/>
        <v>1.355643050220869</v>
      </c>
      <c r="G30">
        <f t="shared" si="4"/>
        <v>2.4750316220664059</v>
      </c>
      <c r="H30">
        <f t="shared" si="2"/>
        <v>1.5253040099582389</v>
      </c>
      <c r="I30">
        <f t="shared" si="5"/>
        <v>1.4390167283875128</v>
      </c>
      <c r="J30">
        <f t="shared" si="3"/>
        <v>1.3610496787565223</v>
      </c>
    </row>
    <row r="31" spans="1:10" x14ac:dyDescent="0.3">
      <c r="A31" t="s">
        <v>44</v>
      </c>
      <c r="B31">
        <v>12.6</v>
      </c>
      <c r="C31">
        <v>84.72</v>
      </c>
      <c r="D31">
        <v>19.2</v>
      </c>
      <c r="E31">
        <v>48.96</v>
      </c>
      <c r="F31">
        <f t="shared" si="1"/>
        <v>1.1003705451175629</v>
      </c>
      <c r="G31">
        <f t="shared" si="4"/>
        <v>1.9279859470994285</v>
      </c>
      <c r="H31">
        <f t="shared" si="2"/>
        <v>1.3053513694466237</v>
      </c>
      <c r="I31">
        <f t="shared" si="5"/>
        <v>1.6898414091375047</v>
      </c>
      <c r="J31">
        <f t="shared" si="3"/>
        <v>1.1283467386987507</v>
      </c>
    </row>
    <row r="32" spans="1:10" x14ac:dyDescent="0.3">
      <c r="A32" t="s">
        <v>45</v>
      </c>
      <c r="B32">
        <v>25.68</v>
      </c>
      <c r="C32">
        <v>351.48</v>
      </c>
      <c r="D32">
        <v>33.96</v>
      </c>
      <c r="E32">
        <v>51.84</v>
      </c>
      <c r="F32">
        <f t="shared" si="1"/>
        <v>1.4095950193968156</v>
      </c>
      <c r="G32">
        <f t="shared" si="4"/>
        <v>2.5459006177292234</v>
      </c>
      <c r="H32">
        <f t="shared" si="2"/>
        <v>1.5435714239623655</v>
      </c>
      <c r="I32">
        <f t="shared" si="5"/>
        <v>1.714664992862537</v>
      </c>
      <c r="J32">
        <f t="shared" si="3"/>
        <v>1.392933979862645</v>
      </c>
    </row>
    <row r="33" spans="1:10" x14ac:dyDescent="0.3">
      <c r="A33" t="s">
        <v>46</v>
      </c>
      <c r="B33">
        <v>14.28</v>
      </c>
      <c r="C33">
        <v>135.47999999999999</v>
      </c>
      <c r="D33">
        <v>20.88</v>
      </c>
      <c r="E33">
        <v>46.32</v>
      </c>
      <c r="F33">
        <f t="shared" si="1"/>
        <v>1.1547282074401555</v>
      </c>
      <c r="G33">
        <f t="shared" si="4"/>
        <v>2.1318751879725926</v>
      </c>
      <c r="H33">
        <f t="shared" si="2"/>
        <v>1.3400473176613932</v>
      </c>
      <c r="I33">
        <f t="shared" si="5"/>
        <v>1.6657685507193798</v>
      </c>
      <c r="J33">
        <f t="shared" si="3"/>
        <v>1.2065909173460021</v>
      </c>
    </row>
    <row r="34" spans="1:10" x14ac:dyDescent="0.3">
      <c r="A34" t="s">
        <v>47</v>
      </c>
      <c r="B34">
        <v>11.52</v>
      </c>
      <c r="C34">
        <v>116.64</v>
      </c>
      <c r="D34">
        <v>1.8</v>
      </c>
      <c r="E34">
        <v>36</v>
      </c>
      <c r="F34">
        <f t="shared" si="1"/>
        <v>1.0614524790871933</v>
      </c>
      <c r="G34">
        <f t="shared" si="4"/>
        <v>2.0668475109738993</v>
      </c>
      <c r="H34">
        <f t="shared" si="2"/>
        <v>0.44715803134221921</v>
      </c>
      <c r="I34">
        <f t="shared" si="5"/>
        <v>1.5563025007672873</v>
      </c>
      <c r="J34">
        <f t="shared" si="3"/>
        <v>1.0061525862217864</v>
      </c>
    </row>
    <row r="35" spans="1:10" x14ac:dyDescent="0.3">
      <c r="A35" t="s">
        <v>48</v>
      </c>
      <c r="B35">
        <v>20.88</v>
      </c>
      <c r="C35">
        <v>318.72000000000003</v>
      </c>
      <c r="D35">
        <v>24</v>
      </c>
      <c r="E35">
        <v>0.36</v>
      </c>
      <c r="F35">
        <f t="shared" si="1"/>
        <v>1.3197304943302246</v>
      </c>
      <c r="G35">
        <f t="shared" si="4"/>
        <v>2.5034093167436047</v>
      </c>
      <c r="H35">
        <f t="shared" si="2"/>
        <v>1.3979400086720377</v>
      </c>
      <c r="I35">
        <f t="shared" si="5"/>
        <v>-0.44369749923271273</v>
      </c>
      <c r="J35">
        <f t="shared" si="3"/>
        <v>1.3229358395827644</v>
      </c>
    </row>
    <row r="36" spans="1:10" x14ac:dyDescent="0.3">
      <c r="A36" t="s">
        <v>49</v>
      </c>
      <c r="B36">
        <v>11.4</v>
      </c>
      <c r="C36">
        <v>114.84</v>
      </c>
      <c r="D36">
        <v>1.68</v>
      </c>
      <c r="E36">
        <v>8.8800000000000008</v>
      </c>
      <c r="F36">
        <f t="shared" si="1"/>
        <v>1.0569048513364727</v>
      </c>
      <c r="G36">
        <f t="shared" si="4"/>
        <v>2.0600931838244683</v>
      </c>
      <c r="H36">
        <f t="shared" si="2"/>
        <v>0.42813479402878879</v>
      </c>
      <c r="I36">
        <f t="shared" si="5"/>
        <v>0.94841296577860101</v>
      </c>
      <c r="J36">
        <f t="shared" si="3"/>
        <v>0.9926120034967657</v>
      </c>
    </row>
    <row r="37" spans="1:10" x14ac:dyDescent="0.3">
      <c r="A37" t="s">
        <v>50</v>
      </c>
      <c r="B37">
        <v>15.36</v>
      </c>
      <c r="C37">
        <v>348.84</v>
      </c>
      <c r="D37">
        <v>4.92</v>
      </c>
      <c r="E37">
        <v>10.199999999999999</v>
      </c>
      <c r="F37">
        <f t="shared" si="1"/>
        <v>1.1863912156954932</v>
      </c>
      <c r="G37">
        <f t="shared" si="4"/>
        <v>2.5426262778180524</v>
      </c>
      <c r="H37">
        <f t="shared" si="2"/>
        <v>0.77232170672291978</v>
      </c>
      <c r="I37">
        <f t="shared" si="5"/>
        <v>1.0086001717619175</v>
      </c>
      <c r="J37">
        <f t="shared" si="3"/>
        <v>1.2309448192675096</v>
      </c>
    </row>
    <row r="38" spans="1:10" x14ac:dyDescent="0.3">
      <c r="A38" t="s">
        <v>51</v>
      </c>
      <c r="B38">
        <v>30.48</v>
      </c>
      <c r="C38">
        <v>320.27999999999997</v>
      </c>
      <c r="D38">
        <v>52.56</v>
      </c>
      <c r="E38">
        <v>6</v>
      </c>
      <c r="F38">
        <f t="shared" si="1"/>
        <v>1.4840149626675629</v>
      </c>
      <c r="G38">
        <f t="shared" si="4"/>
        <v>2.5055298198351323</v>
      </c>
      <c r="H38">
        <f t="shared" si="2"/>
        <v>1.7288405683399715</v>
      </c>
      <c r="I38">
        <f t="shared" si="5"/>
        <v>0.77815125038364363</v>
      </c>
      <c r="J38">
        <f t="shared" si="3"/>
        <v>1.4038906896815413</v>
      </c>
    </row>
    <row r="39" spans="1:10" x14ac:dyDescent="0.3">
      <c r="A39" t="s">
        <v>52</v>
      </c>
      <c r="B39">
        <v>17.64</v>
      </c>
      <c r="C39">
        <v>89.64</v>
      </c>
      <c r="D39">
        <v>59.28</v>
      </c>
      <c r="E39">
        <v>54.84</v>
      </c>
      <c r="F39">
        <f t="shared" si="1"/>
        <v>1.2464985807958009</v>
      </c>
      <c r="G39">
        <f t="shared" si="4"/>
        <v>1.9525018478630236</v>
      </c>
      <c r="H39">
        <f t="shared" si="2"/>
        <v>1.7801732436425941</v>
      </c>
      <c r="I39">
        <f t="shared" si="5"/>
        <v>1.7390974461174751</v>
      </c>
      <c r="J39">
        <f t="shared" si="3"/>
        <v>1.2312881147350538</v>
      </c>
    </row>
    <row r="40" spans="1:10" x14ac:dyDescent="0.3">
      <c r="A40" t="s">
        <v>53</v>
      </c>
      <c r="B40">
        <v>12.12</v>
      </c>
      <c r="C40">
        <v>51.72</v>
      </c>
      <c r="D40">
        <v>32.04</v>
      </c>
      <c r="E40">
        <v>42.12</v>
      </c>
      <c r="F40">
        <f t="shared" si="1"/>
        <v>1.0835026198302673</v>
      </c>
      <c r="G40">
        <f t="shared" si="4"/>
        <v>1.7136585162083564</v>
      </c>
      <c r="H40">
        <f t="shared" si="2"/>
        <v>1.5190400386483447</v>
      </c>
      <c r="I40">
        <f t="shared" si="5"/>
        <v>1.624488362513449</v>
      </c>
      <c r="J40">
        <f t="shared" si="3"/>
        <v>1.0943686256979714</v>
      </c>
    </row>
    <row r="41" spans="1:10" x14ac:dyDescent="0.3">
      <c r="A41" t="s">
        <v>54</v>
      </c>
      <c r="B41">
        <v>25.8</v>
      </c>
      <c r="C41">
        <v>273.60000000000002</v>
      </c>
      <c r="D41">
        <v>45.24</v>
      </c>
      <c r="E41">
        <v>38.4</v>
      </c>
      <c r="F41">
        <f t="shared" si="1"/>
        <v>1.4116197059632303</v>
      </c>
      <c r="G41">
        <f t="shared" si="4"/>
        <v>2.4371160930480786</v>
      </c>
      <c r="H41">
        <f t="shared" si="2"/>
        <v>1.6650178254124726</v>
      </c>
      <c r="I41">
        <f t="shared" si="5"/>
        <v>1.5843312243675307</v>
      </c>
      <c r="J41">
        <f t="shared" si="3"/>
        <v>1.377066650286304</v>
      </c>
    </row>
    <row r="42" spans="1:10" x14ac:dyDescent="0.3">
      <c r="A42" t="s">
        <v>55</v>
      </c>
      <c r="B42">
        <v>19.920000000000002</v>
      </c>
      <c r="C42">
        <v>243</v>
      </c>
      <c r="D42">
        <v>26.76</v>
      </c>
      <c r="E42">
        <v>37.92</v>
      </c>
      <c r="F42">
        <f t="shared" si="1"/>
        <v>1.2992893340876799</v>
      </c>
      <c r="G42">
        <f t="shared" si="4"/>
        <v>2.3856062735983121</v>
      </c>
      <c r="H42">
        <f t="shared" si="2"/>
        <v>1.4434194617828173</v>
      </c>
      <c r="I42">
        <f t="shared" si="5"/>
        <v>1.5788683286660288</v>
      </c>
      <c r="J42">
        <f t="shared" si="3"/>
        <v>1.3151493929486859</v>
      </c>
    </row>
    <row r="43" spans="1:10" x14ac:dyDescent="0.3">
      <c r="A43" t="s">
        <v>56</v>
      </c>
      <c r="B43">
        <v>20.52</v>
      </c>
      <c r="C43">
        <v>212.4</v>
      </c>
      <c r="D43">
        <v>40.08</v>
      </c>
      <c r="E43">
        <v>46.44</v>
      </c>
      <c r="F43">
        <f t="shared" si="1"/>
        <v>1.3121773564397787</v>
      </c>
      <c r="G43">
        <f t="shared" si="4"/>
        <v>2.3271545124094315</v>
      </c>
      <c r="H43">
        <f t="shared" si="2"/>
        <v>1.6136304349252406</v>
      </c>
      <c r="I43">
        <f t="shared" si="5"/>
        <v>1.6668922110665363</v>
      </c>
      <c r="J43">
        <f t="shared" si="3"/>
        <v>1.3292667613967362</v>
      </c>
    </row>
    <row r="44" spans="1:10" x14ac:dyDescent="0.3">
      <c r="A44" t="s">
        <v>57</v>
      </c>
      <c r="B44">
        <v>24.84</v>
      </c>
      <c r="C44">
        <v>352.32</v>
      </c>
      <c r="D44">
        <v>33.24</v>
      </c>
      <c r="E44">
        <v>2.16</v>
      </c>
      <c r="F44">
        <f t="shared" si="1"/>
        <v>1.3951515915045425</v>
      </c>
      <c r="G44">
        <f t="shared" si="4"/>
        <v>2.5469372972916577</v>
      </c>
      <c r="H44">
        <f t="shared" si="2"/>
        <v>1.5345337560051155</v>
      </c>
      <c r="I44">
        <f t="shared" si="5"/>
        <v>0.3344537511509309</v>
      </c>
      <c r="J44">
        <f t="shared" si="3"/>
        <v>1.3746882610915807</v>
      </c>
    </row>
    <row r="45" spans="1:10" x14ac:dyDescent="0.3">
      <c r="A45" t="s">
        <v>58</v>
      </c>
      <c r="B45">
        <v>15.48</v>
      </c>
      <c r="C45">
        <v>248.28</v>
      </c>
      <c r="D45">
        <v>10.08</v>
      </c>
      <c r="E45">
        <v>31.68</v>
      </c>
      <c r="F45">
        <f t="shared" si="1"/>
        <v>1.1897709563468739</v>
      </c>
      <c r="G45">
        <f t="shared" si="4"/>
        <v>2.3949417367133594</v>
      </c>
      <c r="H45">
        <f t="shared" si="2"/>
        <v>1.0445397603924109</v>
      </c>
      <c r="I45">
        <f t="shared" si="5"/>
        <v>1.5007851729174559</v>
      </c>
      <c r="J45">
        <f t="shared" si="3"/>
        <v>1.2387485826256026</v>
      </c>
    </row>
    <row r="46" spans="1:10" x14ac:dyDescent="0.3">
      <c r="A46" t="s">
        <v>59</v>
      </c>
      <c r="B46">
        <v>10.199999999999999</v>
      </c>
      <c r="C46">
        <v>30.12</v>
      </c>
      <c r="D46">
        <v>30.84</v>
      </c>
      <c r="E46">
        <v>51.96</v>
      </c>
      <c r="F46">
        <f t="shared" si="1"/>
        <v>1.0086001717619175</v>
      </c>
      <c r="G46">
        <f t="shared" si="4"/>
        <v>1.4788549675286631</v>
      </c>
      <c r="H46">
        <f t="shared" si="2"/>
        <v>1.5029730590656314</v>
      </c>
      <c r="I46">
        <f t="shared" si="5"/>
        <v>1.7156691424009902</v>
      </c>
      <c r="J46">
        <f t="shared" si="3"/>
        <v>1.0097498218249181</v>
      </c>
    </row>
    <row r="47" spans="1:10" x14ac:dyDescent="0.3">
      <c r="A47" t="s">
        <v>60</v>
      </c>
      <c r="B47">
        <v>17.88</v>
      </c>
      <c r="C47">
        <v>210.12</v>
      </c>
      <c r="D47">
        <v>27</v>
      </c>
      <c r="E47">
        <v>37.799999999999997</v>
      </c>
      <c r="F47">
        <f t="shared" si="1"/>
        <v>1.2523675144598989</v>
      </c>
      <c r="G47">
        <f t="shared" si="4"/>
        <v>2.3224673921310708</v>
      </c>
      <c r="H47">
        <f t="shared" si="2"/>
        <v>1.4471580313422192</v>
      </c>
      <c r="I47">
        <f t="shared" si="5"/>
        <v>1.5774917998372253</v>
      </c>
      <c r="J47">
        <f t="shared" si="3"/>
        <v>1.2936703240051326</v>
      </c>
    </row>
    <row r="48" spans="1:10" x14ac:dyDescent="0.3">
      <c r="A48" t="s">
        <v>61</v>
      </c>
      <c r="B48">
        <v>12.72</v>
      </c>
      <c r="C48">
        <v>107.64</v>
      </c>
      <c r="D48">
        <v>11.88</v>
      </c>
      <c r="E48">
        <v>42.84</v>
      </c>
      <c r="F48">
        <f t="shared" si="1"/>
        <v>1.1044871113123951</v>
      </c>
      <c r="G48">
        <f t="shared" si="4"/>
        <v>2.0319736890917168</v>
      </c>
      <c r="H48">
        <f t="shared" si="2"/>
        <v>1.1099158630237933</v>
      </c>
      <c r="I48">
        <f t="shared" si="5"/>
        <v>1.6318494621598181</v>
      </c>
      <c r="J48">
        <f t="shared" si="3"/>
        <v>1.1256275164369063</v>
      </c>
    </row>
    <row r="49" spans="1:10" x14ac:dyDescent="0.3">
      <c r="A49" t="s">
        <v>62</v>
      </c>
      <c r="B49">
        <v>27.84</v>
      </c>
      <c r="C49">
        <v>287.88</v>
      </c>
      <c r="D49">
        <v>49.8</v>
      </c>
      <c r="E49">
        <v>22.2</v>
      </c>
      <c r="F49">
        <f t="shared" si="1"/>
        <v>1.4446692309385245</v>
      </c>
      <c r="G49">
        <f t="shared" si="4"/>
        <v>2.4592114940154555</v>
      </c>
      <c r="H49">
        <f t="shared" si="2"/>
        <v>1.7058637122839193</v>
      </c>
      <c r="I49">
        <f t="shared" si="5"/>
        <v>1.3463529744506386</v>
      </c>
      <c r="J49">
        <f t="shared" si="3"/>
        <v>1.3899965748794385</v>
      </c>
    </row>
    <row r="50" spans="1:10" x14ac:dyDescent="0.3">
      <c r="A50" t="s">
        <v>63</v>
      </c>
      <c r="B50">
        <v>17.760000000000002</v>
      </c>
      <c r="C50">
        <v>272.64</v>
      </c>
      <c r="D50">
        <v>18.96</v>
      </c>
      <c r="E50">
        <v>59.88</v>
      </c>
      <c r="F50">
        <f t="shared" si="1"/>
        <v>1.2494429614425822</v>
      </c>
      <c r="G50">
        <f t="shared" si="4"/>
        <v>2.435589573086606</v>
      </c>
      <c r="H50">
        <f t="shared" si="2"/>
        <v>1.3001605369513523</v>
      </c>
      <c r="I50">
        <f t="shared" si="5"/>
        <v>1.7772817916710149</v>
      </c>
      <c r="J50">
        <f t="shared" si="3"/>
        <v>1.3068662611724724</v>
      </c>
    </row>
    <row r="51" spans="1:10" x14ac:dyDescent="0.3">
      <c r="A51" t="s">
        <v>64</v>
      </c>
      <c r="B51">
        <v>11.64</v>
      </c>
      <c r="C51">
        <v>80.28</v>
      </c>
      <c r="D51">
        <v>14.04</v>
      </c>
      <c r="E51">
        <v>44.16</v>
      </c>
      <c r="F51">
        <f t="shared" si="1"/>
        <v>1.0659529803138696</v>
      </c>
      <c r="G51">
        <f t="shared" si="4"/>
        <v>1.9046073638154479</v>
      </c>
      <c r="H51">
        <f t="shared" si="2"/>
        <v>1.1772478362556233</v>
      </c>
      <c r="I51">
        <f t="shared" si="5"/>
        <v>1.6450290647211425</v>
      </c>
      <c r="J51">
        <f t="shared" si="3"/>
        <v>1.094295081553605</v>
      </c>
    </row>
    <row r="52" spans="1:10" x14ac:dyDescent="0.3">
      <c r="A52" t="s">
        <v>65</v>
      </c>
      <c r="B52">
        <v>13.68</v>
      </c>
      <c r="C52">
        <v>239.76</v>
      </c>
      <c r="D52">
        <v>3.72</v>
      </c>
      <c r="E52">
        <v>41.52</v>
      </c>
      <c r="F52">
        <f t="shared" si="1"/>
        <v>1.1360860973840974</v>
      </c>
      <c r="G52">
        <f t="shared" si="4"/>
        <v>2.3797767299375883</v>
      </c>
      <c r="H52">
        <f t="shared" si="2"/>
        <v>0.67394199863408788</v>
      </c>
      <c r="I52">
        <f t="shared" si="5"/>
        <v>1.6182573448404014</v>
      </c>
      <c r="J52">
        <f t="shared" si="3"/>
        <v>1.1616995469634928</v>
      </c>
    </row>
    <row r="53" spans="1:10" x14ac:dyDescent="0.3">
      <c r="A53" t="s">
        <v>66</v>
      </c>
      <c r="B53">
        <v>12.84</v>
      </c>
      <c r="C53">
        <v>120.48</v>
      </c>
      <c r="D53">
        <v>11.52</v>
      </c>
      <c r="E53">
        <v>4.32</v>
      </c>
      <c r="F53">
        <f t="shared" si="1"/>
        <v>1.1085650237328344</v>
      </c>
      <c r="G53">
        <f t="shared" si="4"/>
        <v>2.0809149588566256</v>
      </c>
      <c r="H53">
        <f t="shared" si="2"/>
        <v>1.0976043288744108</v>
      </c>
      <c r="I53">
        <f t="shared" si="5"/>
        <v>0.63548374681491215</v>
      </c>
      <c r="J53">
        <f t="shared" si="3"/>
        <v>1.1282588098138899</v>
      </c>
    </row>
    <row r="54" spans="1:10" x14ac:dyDescent="0.3">
      <c r="A54" t="s">
        <v>67</v>
      </c>
      <c r="B54">
        <v>27.12</v>
      </c>
      <c r="C54">
        <v>259.68</v>
      </c>
      <c r="D54">
        <v>50.04</v>
      </c>
      <c r="E54">
        <v>47.52</v>
      </c>
      <c r="F54">
        <f t="shared" si="1"/>
        <v>1.4332896851950259</v>
      </c>
      <c r="G54">
        <f t="shared" si="4"/>
        <v>2.4144385024821569</v>
      </c>
      <c r="H54">
        <f t="shared" si="2"/>
        <v>1.7079106657131058</v>
      </c>
      <c r="I54">
        <f t="shared" si="5"/>
        <v>1.6768764319731371</v>
      </c>
      <c r="J54">
        <f t="shared" si="3"/>
        <v>1.378687470330054</v>
      </c>
    </row>
    <row r="55" spans="1:10" x14ac:dyDescent="0.3">
      <c r="A55" t="s">
        <v>68</v>
      </c>
      <c r="B55">
        <v>25.44</v>
      </c>
      <c r="C55">
        <v>219.12</v>
      </c>
      <c r="D55">
        <v>55.44</v>
      </c>
      <c r="E55">
        <v>70.44</v>
      </c>
      <c r="F55">
        <f t="shared" si="1"/>
        <v>1.4055171069763763</v>
      </c>
      <c r="G55">
        <f t="shared" si="4"/>
        <v>2.340682019245905</v>
      </c>
      <c r="H55">
        <f t="shared" si="2"/>
        <v>1.7515870050823101</v>
      </c>
      <c r="I55">
        <f t="shared" si="5"/>
        <v>1.8478193472952393</v>
      </c>
      <c r="J55">
        <f t="shared" si="3"/>
        <v>1.3634588886591745</v>
      </c>
    </row>
    <row r="56" spans="1:10" x14ac:dyDescent="0.3">
      <c r="A56" t="s">
        <v>69</v>
      </c>
      <c r="B56">
        <v>24.24</v>
      </c>
      <c r="C56">
        <v>315.24</v>
      </c>
      <c r="D56">
        <v>34.56</v>
      </c>
      <c r="E56">
        <v>19.079999999999998</v>
      </c>
      <c r="F56">
        <f t="shared" si="1"/>
        <v>1.3845326154942486</v>
      </c>
      <c r="G56">
        <f t="shared" si="4"/>
        <v>2.4986413188336951</v>
      </c>
      <c r="H56">
        <f t="shared" si="2"/>
        <v>1.550961752298176</v>
      </c>
      <c r="I56">
        <f t="shared" si="5"/>
        <v>1.2805783703680762</v>
      </c>
      <c r="J56">
        <f t="shared" si="3"/>
        <v>1.3724838733159757</v>
      </c>
    </row>
    <row r="57" spans="1:10" x14ac:dyDescent="0.3">
      <c r="A57" t="s">
        <v>70</v>
      </c>
      <c r="B57">
        <v>28.44</v>
      </c>
      <c r="C57">
        <v>238.68</v>
      </c>
      <c r="D57">
        <v>59.28</v>
      </c>
      <c r="E57">
        <v>72</v>
      </c>
      <c r="F57">
        <f t="shared" si="1"/>
        <v>1.4539295920577286</v>
      </c>
      <c r="G57">
        <f t="shared" si="4"/>
        <v>2.3778160291720605</v>
      </c>
      <c r="H57">
        <f t="shared" si="2"/>
        <v>1.7801732436425941</v>
      </c>
      <c r="I57">
        <f t="shared" si="5"/>
        <v>1.8573324964312685</v>
      </c>
      <c r="J57">
        <f t="shared" si="3"/>
        <v>1.3822739074925292</v>
      </c>
    </row>
    <row r="58" spans="1:10" x14ac:dyDescent="0.3">
      <c r="A58" t="s">
        <v>71</v>
      </c>
      <c r="B58">
        <v>6.6</v>
      </c>
      <c r="C58">
        <v>8.76</v>
      </c>
      <c r="D58">
        <v>33.72</v>
      </c>
      <c r="E58">
        <v>49.68</v>
      </c>
      <c r="F58">
        <f t="shared" si="1"/>
        <v>0.81954393554186866</v>
      </c>
      <c r="G58">
        <f t="shared" si="4"/>
        <v>0.94250410616808067</v>
      </c>
      <c r="H58">
        <f t="shared" si="2"/>
        <v>1.5405797165044544</v>
      </c>
      <c r="I58">
        <f t="shared" si="5"/>
        <v>1.6961815871685237</v>
      </c>
      <c r="J58">
        <f t="shared" si="3"/>
        <v>0.82834920218252028</v>
      </c>
    </row>
    <row r="59" spans="1:10" x14ac:dyDescent="0.3">
      <c r="A59" t="s">
        <v>72</v>
      </c>
      <c r="B59">
        <v>15.84</v>
      </c>
      <c r="C59">
        <v>163.44</v>
      </c>
      <c r="D59">
        <v>23.04</v>
      </c>
      <c r="E59">
        <v>19.920000000000002</v>
      </c>
      <c r="F59">
        <f t="shared" si="1"/>
        <v>1.1997551772534747</v>
      </c>
      <c r="G59">
        <f t="shared" si="4"/>
        <v>2.213358353624391</v>
      </c>
      <c r="H59">
        <f t="shared" si="2"/>
        <v>1.3809344633307019</v>
      </c>
      <c r="I59">
        <f t="shared" si="5"/>
        <v>1.2992893340876799</v>
      </c>
      <c r="J59">
        <f t="shared" si="3"/>
        <v>1.2388436947264037</v>
      </c>
    </row>
    <row r="60" spans="1:10" x14ac:dyDescent="0.3">
      <c r="A60" t="s">
        <v>73</v>
      </c>
      <c r="B60">
        <v>28.56</v>
      </c>
      <c r="C60">
        <v>252.96</v>
      </c>
      <c r="D60">
        <v>59.52</v>
      </c>
      <c r="E60">
        <v>45.24</v>
      </c>
      <c r="F60">
        <f t="shared" si="1"/>
        <v>1.4557582031041367</v>
      </c>
      <c r="G60">
        <f t="shared" si="4"/>
        <v>2.4030518525881339</v>
      </c>
      <c r="H60">
        <f t="shared" si="2"/>
        <v>1.7818989193511492</v>
      </c>
      <c r="I60">
        <f t="shared" si="5"/>
        <v>1.6555225962534177</v>
      </c>
      <c r="J60">
        <f t="shared" si="3"/>
        <v>1.3890273761387577</v>
      </c>
    </row>
    <row r="61" spans="1:10" x14ac:dyDescent="0.3">
      <c r="A61" t="s">
        <v>74</v>
      </c>
      <c r="B61">
        <v>22.08</v>
      </c>
      <c r="C61">
        <v>252.84</v>
      </c>
      <c r="D61">
        <v>35.4</v>
      </c>
      <c r="E61">
        <v>11.16</v>
      </c>
      <c r="F61">
        <f t="shared" si="1"/>
        <v>1.3439990690571613</v>
      </c>
      <c r="G61">
        <f t="shared" si="4"/>
        <v>2.4028457816557252</v>
      </c>
      <c r="H61">
        <f t="shared" si="2"/>
        <v>1.5611013836490559</v>
      </c>
      <c r="I61">
        <f t="shared" si="5"/>
        <v>1.0476641946015599</v>
      </c>
      <c r="J61">
        <f t="shared" si="3"/>
        <v>1.3379631633080422</v>
      </c>
    </row>
    <row r="62" spans="1:10" x14ac:dyDescent="0.3">
      <c r="A62" t="s">
        <v>75</v>
      </c>
      <c r="B62">
        <v>9.7200000000000006</v>
      </c>
      <c r="C62">
        <v>64.2</v>
      </c>
      <c r="D62">
        <v>2.4</v>
      </c>
      <c r="E62">
        <v>25.68</v>
      </c>
      <c r="F62">
        <f t="shared" si="1"/>
        <v>0.98766626492627463</v>
      </c>
      <c r="G62">
        <f t="shared" si="4"/>
        <v>1.8075350280688534</v>
      </c>
      <c r="H62">
        <f t="shared" si="2"/>
        <v>0.53147891704225514</v>
      </c>
      <c r="I62">
        <f t="shared" si="5"/>
        <v>1.4095950193968156</v>
      </c>
      <c r="J62">
        <f t="shared" si="3"/>
        <v>0.92983075408239912</v>
      </c>
    </row>
    <row r="63" spans="1:10" x14ac:dyDescent="0.3">
      <c r="A63" t="s">
        <v>76</v>
      </c>
      <c r="B63">
        <v>29.04</v>
      </c>
      <c r="C63">
        <v>313.56</v>
      </c>
      <c r="D63">
        <v>51.24</v>
      </c>
      <c r="E63">
        <v>65.64</v>
      </c>
      <c r="F63">
        <f t="shared" si="1"/>
        <v>1.4629966120280562</v>
      </c>
      <c r="G63">
        <f t="shared" si="4"/>
        <v>2.4963206557749507</v>
      </c>
      <c r="H63">
        <f t="shared" si="2"/>
        <v>1.7180031682670176</v>
      </c>
      <c r="I63">
        <f t="shared" si="5"/>
        <v>1.8171685723810556</v>
      </c>
      <c r="J63">
        <f t="shared" si="3"/>
        <v>1.4111803790558433</v>
      </c>
    </row>
    <row r="64" spans="1:10" x14ac:dyDescent="0.3">
      <c r="A64" t="s">
        <v>77</v>
      </c>
      <c r="B64">
        <v>18.84</v>
      </c>
      <c r="C64">
        <v>287.16000000000003</v>
      </c>
      <c r="D64">
        <v>18.600000000000001</v>
      </c>
      <c r="E64">
        <v>32.76</v>
      </c>
      <c r="F64">
        <f t="shared" si="1"/>
        <v>1.2750808984568585</v>
      </c>
      <c r="G64">
        <f t="shared" si="4"/>
        <v>2.4581239446610623</v>
      </c>
      <c r="H64">
        <f t="shared" si="2"/>
        <v>1.2922560713564761</v>
      </c>
      <c r="I64">
        <f t="shared" si="5"/>
        <v>1.5153438930883809</v>
      </c>
      <c r="J64">
        <f t="shared" si="3"/>
        <v>1.310036037143256</v>
      </c>
    </row>
    <row r="65" spans="1:10" x14ac:dyDescent="0.3">
      <c r="A65" t="s">
        <v>78</v>
      </c>
      <c r="B65">
        <v>16.8</v>
      </c>
      <c r="C65">
        <v>123.24</v>
      </c>
      <c r="D65">
        <v>35.520000000000003</v>
      </c>
      <c r="E65">
        <v>10.08</v>
      </c>
      <c r="F65">
        <f t="shared" si="1"/>
        <v>1.2253092817258628</v>
      </c>
      <c r="G65">
        <f t="shared" si="4"/>
        <v>2.090751689644903</v>
      </c>
      <c r="H65">
        <f t="shared" si="2"/>
        <v>1.5625307688622614</v>
      </c>
      <c r="I65">
        <f t="shared" si="5"/>
        <v>1.0034605321095065</v>
      </c>
      <c r="J65">
        <f t="shared" si="3"/>
        <v>1.2279712549018049</v>
      </c>
    </row>
    <row r="66" spans="1:10" x14ac:dyDescent="0.3">
      <c r="A66" t="s">
        <v>79</v>
      </c>
      <c r="B66">
        <v>21.6</v>
      </c>
      <c r="C66">
        <v>157.32</v>
      </c>
      <c r="D66">
        <v>51.36</v>
      </c>
      <c r="E66">
        <v>34.68</v>
      </c>
      <c r="F66">
        <f t="shared" si="1"/>
        <v>1.3344537511509309</v>
      </c>
      <c r="G66">
        <f t="shared" si="4"/>
        <v>2.1967839377377092</v>
      </c>
      <c r="H66">
        <f t="shared" si="2"/>
        <v>1.7189996378787182</v>
      </c>
      <c r="I66">
        <f t="shared" si="5"/>
        <v>1.5400790888041727</v>
      </c>
      <c r="J66">
        <f t="shared" si="3"/>
        <v>1.3026791637232602</v>
      </c>
    </row>
    <row r="67" spans="1:10" x14ac:dyDescent="0.3">
      <c r="A67" t="s">
        <v>80</v>
      </c>
      <c r="B67">
        <v>11.16</v>
      </c>
      <c r="C67">
        <v>82.8</v>
      </c>
      <c r="D67">
        <v>11.16</v>
      </c>
      <c r="E67">
        <v>1.08</v>
      </c>
      <c r="F67">
        <f t="shared" ref="F67:F130" si="6">LOG(B67)</f>
        <v>1.0476641946015599</v>
      </c>
      <c r="G67">
        <f t="shared" si="4"/>
        <v>1.9180303367848801</v>
      </c>
      <c r="H67">
        <f t="shared" ref="H67:H130" si="7">LOG(D67+1)</f>
        <v>1.0849335749367162</v>
      </c>
      <c r="I67">
        <f t="shared" si="5"/>
        <v>3.342375548694973E-2</v>
      </c>
      <c r="J67">
        <f t="shared" ref="J67:J130" si="8">$M$9+G67*$M$10+H67*$M$11+I67*$M$12</f>
        <v>1.0611463107805961</v>
      </c>
    </row>
    <row r="68" spans="1:10" x14ac:dyDescent="0.3">
      <c r="A68" t="s">
        <v>81</v>
      </c>
      <c r="B68">
        <v>11.4</v>
      </c>
      <c r="C68">
        <v>37.799999999999997</v>
      </c>
      <c r="D68">
        <v>29.52</v>
      </c>
      <c r="E68">
        <v>2.64</v>
      </c>
      <c r="F68">
        <f t="shared" si="6"/>
        <v>1.0569048513364727</v>
      </c>
      <c r="G68">
        <f t="shared" si="4"/>
        <v>1.5774917998372253</v>
      </c>
      <c r="H68">
        <f t="shared" si="7"/>
        <v>1.4845845292828428</v>
      </c>
      <c r="I68">
        <f t="shared" si="5"/>
        <v>0.42160392686983106</v>
      </c>
      <c r="J68">
        <f t="shared" si="8"/>
        <v>1.0250257484131959</v>
      </c>
    </row>
    <row r="69" spans="1:10" x14ac:dyDescent="0.3">
      <c r="A69" t="s">
        <v>82</v>
      </c>
      <c r="B69">
        <v>16.079999999999998</v>
      </c>
      <c r="C69">
        <v>167.16</v>
      </c>
      <c r="D69">
        <v>17.399999999999999</v>
      </c>
      <c r="E69">
        <v>12.24</v>
      </c>
      <c r="F69">
        <f t="shared" si="6"/>
        <v>1.2062860444124324</v>
      </c>
      <c r="G69">
        <f t="shared" si="4"/>
        <v>2.2231323624715884</v>
      </c>
      <c r="H69">
        <f t="shared" si="7"/>
        <v>1.2648178230095364</v>
      </c>
      <c r="I69">
        <f t="shared" si="5"/>
        <v>1.0877814178095424</v>
      </c>
      <c r="J69">
        <f t="shared" si="8"/>
        <v>1.2167825693061431</v>
      </c>
    </row>
    <row r="70" spans="1:10" x14ac:dyDescent="0.3">
      <c r="A70" t="s">
        <v>83</v>
      </c>
      <c r="B70">
        <v>22.68</v>
      </c>
      <c r="C70">
        <v>284.88</v>
      </c>
      <c r="D70">
        <v>33</v>
      </c>
      <c r="E70">
        <v>13.2</v>
      </c>
      <c r="F70">
        <f t="shared" si="6"/>
        <v>1.355643050220869</v>
      </c>
      <c r="G70">
        <f t="shared" si="4"/>
        <v>2.454661960666197</v>
      </c>
      <c r="H70">
        <f t="shared" si="7"/>
        <v>1.5314789170422551</v>
      </c>
      <c r="I70">
        <f t="shared" si="5"/>
        <v>1.1205739312058498</v>
      </c>
      <c r="J70">
        <f t="shared" si="8"/>
        <v>1.3512241454846932</v>
      </c>
    </row>
    <row r="71" spans="1:10" x14ac:dyDescent="0.3">
      <c r="A71" t="s">
        <v>84</v>
      </c>
      <c r="B71">
        <v>26.76</v>
      </c>
      <c r="C71">
        <v>260.16000000000003</v>
      </c>
      <c r="D71">
        <v>52.68</v>
      </c>
      <c r="E71">
        <v>32.64</v>
      </c>
      <c r="F71">
        <f t="shared" si="6"/>
        <v>1.4274861090957855</v>
      </c>
      <c r="G71">
        <f t="shared" si="4"/>
        <v>2.4152405239139743</v>
      </c>
      <c r="H71">
        <f t="shared" si="7"/>
        <v>1.7298125071609356</v>
      </c>
      <c r="I71">
        <f t="shared" si="5"/>
        <v>1.5137501500818236</v>
      </c>
      <c r="J71">
        <f t="shared" si="8"/>
        <v>1.3813037817093012</v>
      </c>
    </row>
    <row r="72" spans="1:10" x14ac:dyDescent="0.3">
      <c r="A72" t="s">
        <v>85</v>
      </c>
      <c r="B72">
        <v>21.96</v>
      </c>
      <c r="C72">
        <v>238.92</v>
      </c>
      <c r="D72">
        <v>36.72</v>
      </c>
      <c r="E72">
        <v>46.44</v>
      </c>
      <c r="F72">
        <f t="shared" si="6"/>
        <v>1.3416323357780544</v>
      </c>
      <c r="G72">
        <f t="shared" si="4"/>
        <v>2.3782525060750346</v>
      </c>
      <c r="H72">
        <f t="shared" si="7"/>
        <v>1.5765716840652908</v>
      </c>
      <c r="I72">
        <f t="shared" si="5"/>
        <v>1.6668922110665363</v>
      </c>
      <c r="J72">
        <f t="shared" si="8"/>
        <v>1.3399185875034823</v>
      </c>
    </row>
    <row r="73" spans="1:10" x14ac:dyDescent="0.3">
      <c r="A73" t="s">
        <v>86</v>
      </c>
      <c r="B73">
        <v>14.88</v>
      </c>
      <c r="C73">
        <v>131.76</v>
      </c>
      <c r="D73">
        <v>17.16</v>
      </c>
      <c r="E73">
        <v>38.04</v>
      </c>
      <c r="F73">
        <f t="shared" si="6"/>
        <v>1.1726029312098598</v>
      </c>
      <c r="G73">
        <f t="shared" si="4"/>
        <v>2.1197835861616978</v>
      </c>
      <c r="H73">
        <f t="shared" si="7"/>
        <v>1.2591158441850663</v>
      </c>
      <c r="I73">
        <f t="shared" si="5"/>
        <v>1.5802405082653763</v>
      </c>
      <c r="J73">
        <f t="shared" si="8"/>
        <v>1.1853223693260184</v>
      </c>
    </row>
    <row r="74" spans="1:10" x14ac:dyDescent="0.3">
      <c r="A74" t="s">
        <v>87</v>
      </c>
      <c r="B74">
        <v>10.56</v>
      </c>
      <c r="C74">
        <v>32.159999999999997</v>
      </c>
      <c r="D74">
        <v>39.6</v>
      </c>
      <c r="E74">
        <v>23.16</v>
      </c>
      <c r="F74">
        <f t="shared" si="6"/>
        <v>1.0236639181977936</v>
      </c>
      <c r="G74">
        <f t="shared" si="4"/>
        <v>1.5073160400764136</v>
      </c>
      <c r="H74">
        <f t="shared" si="7"/>
        <v>1.608526033577194</v>
      </c>
      <c r="I74">
        <f t="shared" si="5"/>
        <v>1.3647385550553985</v>
      </c>
      <c r="J74">
        <f t="shared" si="8"/>
        <v>1.0363129136385825</v>
      </c>
    </row>
    <row r="75" spans="1:10" x14ac:dyDescent="0.3">
      <c r="A75" t="s">
        <v>88</v>
      </c>
      <c r="B75">
        <v>13.2</v>
      </c>
      <c r="C75">
        <v>155.28</v>
      </c>
      <c r="D75">
        <v>6.84</v>
      </c>
      <c r="E75">
        <v>37.56</v>
      </c>
      <c r="F75">
        <f t="shared" si="6"/>
        <v>1.1205739312058498</v>
      </c>
      <c r="G75">
        <f t="shared" si="4"/>
        <v>2.1911155223803065</v>
      </c>
      <c r="H75">
        <f t="shared" si="7"/>
        <v>0.89431606268443842</v>
      </c>
      <c r="I75">
        <f t="shared" si="5"/>
        <v>1.5747255835940734</v>
      </c>
      <c r="J75">
        <f t="shared" si="8"/>
        <v>1.1383315110116188</v>
      </c>
    </row>
    <row r="76" spans="1:10" x14ac:dyDescent="0.3">
      <c r="A76" t="s">
        <v>89</v>
      </c>
      <c r="B76">
        <v>20.399999999999999</v>
      </c>
      <c r="C76">
        <v>256.08</v>
      </c>
      <c r="D76">
        <v>29.52</v>
      </c>
      <c r="E76">
        <v>15.72</v>
      </c>
      <c r="F76">
        <f t="shared" si="6"/>
        <v>1.3096301674258988</v>
      </c>
      <c r="G76">
        <f t="shared" si="4"/>
        <v>2.408375661136076</v>
      </c>
      <c r="H76">
        <f t="shared" si="7"/>
        <v>1.4845845292828428</v>
      </c>
      <c r="I76">
        <f t="shared" si="5"/>
        <v>1.1964525417033891</v>
      </c>
      <c r="J76">
        <f t="shared" si="8"/>
        <v>1.3266184382165367</v>
      </c>
    </row>
    <row r="77" spans="1:10" x14ac:dyDescent="0.3">
      <c r="A77" t="s">
        <v>90</v>
      </c>
      <c r="B77">
        <v>10.44</v>
      </c>
      <c r="C77">
        <v>20.28</v>
      </c>
      <c r="D77">
        <v>52.44</v>
      </c>
      <c r="E77">
        <v>107.28</v>
      </c>
      <c r="F77">
        <f t="shared" si="6"/>
        <v>1.0187004986662433</v>
      </c>
      <c r="G77">
        <f t="shared" si="4"/>
        <v>1.3070679506612983</v>
      </c>
      <c r="H77">
        <f t="shared" si="7"/>
        <v>1.7278664494674891</v>
      </c>
      <c r="I77">
        <f t="shared" si="5"/>
        <v>2.0305187648435425</v>
      </c>
      <c r="J77">
        <f t="shared" si="8"/>
        <v>0.99757601652805816</v>
      </c>
    </row>
    <row r="78" spans="1:10" x14ac:dyDescent="0.3">
      <c r="A78" t="s">
        <v>91</v>
      </c>
      <c r="B78">
        <v>8.2799999999999994</v>
      </c>
      <c r="C78">
        <v>33</v>
      </c>
      <c r="D78">
        <v>1.92</v>
      </c>
      <c r="E78">
        <v>24.84</v>
      </c>
      <c r="F78">
        <f t="shared" si="6"/>
        <v>0.91803033678488011</v>
      </c>
      <c r="G78">
        <f t="shared" si="4"/>
        <v>1.5185139398778875</v>
      </c>
      <c r="H78">
        <f t="shared" si="7"/>
        <v>0.46538285144841829</v>
      </c>
      <c r="I78">
        <f t="shared" si="5"/>
        <v>1.3951515915045425</v>
      </c>
      <c r="J78">
        <f t="shared" si="8"/>
        <v>0.81498608812683804</v>
      </c>
    </row>
    <row r="79" spans="1:10" x14ac:dyDescent="0.3">
      <c r="A79" t="s">
        <v>92</v>
      </c>
      <c r="B79">
        <v>17.04</v>
      </c>
      <c r="C79">
        <v>144.6</v>
      </c>
      <c r="D79">
        <v>34.200000000000003</v>
      </c>
      <c r="E79">
        <v>17.04</v>
      </c>
      <c r="F79">
        <f t="shared" si="6"/>
        <v>1.2314695904306814</v>
      </c>
      <c r="G79">
        <f t="shared" si="4"/>
        <v>2.1601682929585122</v>
      </c>
      <c r="H79">
        <f t="shared" si="7"/>
        <v>1.546542663478131</v>
      </c>
      <c r="I79">
        <f t="shared" si="5"/>
        <v>1.2314695904306814</v>
      </c>
      <c r="J79">
        <f t="shared" si="8"/>
        <v>1.2520027121706105</v>
      </c>
    </row>
    <row r="80" spans="1:10" x14ac:dyDescent="0.3">
      <c r="A80" t="s">
        <v>93</v>
      </c>
      <c r="B80">
        <v>6.36</v>
      </c>
      <c r="C80">
        <v>6.48</v>
      </c>
      <c r="D80">
        <v>35.880000000000003</v>
      </c>
      <c r="E80">
        <v>11.28</v>
      </c>
      <c r="F80">
        <f t="shared" si="6"/>
        <v>0.80345711564841393</v>
      </c>
      <c r="G80">
        <f t="shared" si="4"/>
        <v>0.81157500587059339</v>
      </c>
      <c r="H80">
        <f t="shared" si="7"/>
        <v>1.5667909123815917</v>
      </c>
      <c r="I80">
        <f t="shared" si="5"/>
        <v>1.0523090996473234</v>
      </c>
      <c r="J80">
        <f t="shared" si="8"/>
        <v>0.77963737844759695</v>
      </c>
    </row>
    <row r="81" spans="1:10" x14ac:dyDescent="0.3">
      <c r="A81" t="s">
        <v>94</v>
      </c>
      <c r="B81">
        <v>13.2</v>
      </c>
      <c r="C81">
        <v>139.19999999999999</v>
      </c>
      <c r="D81">
        <v>9.24</v>
      </c>
      <c r="E81">
        <v>27.72</v>
      </c>
      <c r="F81">
        <f t="shared" si="6"/>
        <v>1.1205739312058498</v>
      </c>
      <c r="G81">
        <f t="shared" si="4"/>
        <v>2.1436392352745433</v>
      </c>
      <c r="H81">
        <f t="shared" si="7"/>
        <v>1.0102999566398119</v>
      </c>
      <c r="I81">
        <f t="shared" si="5"/>
        <v>1.4427932259397691</v>
      </c>
      <c r="J81">
        <f t="shared" si="8"/>
        <v>1.14292303627394</v>
      </c>
    </row>
    <row r="82" spans="1:10" x14ac:dyDescent="0.3">
      <c r="A82" t="s">
        <v>95</v>
      </c>
      <c r="B82">
        <v>14.16</v>
      </c>
      <c r="C82">
        <v>91.68</v>
      </c>
      <c r="D82">
        <v>32.04</v>
      </c>
      <c r="E82">
        <v>26.76</v>
      </c>
      <c r="F82">
        <f t="shared" si="6"/>
        <v>1.1510632533537501</v>
      </c>
      <c r="G82">
        <f t="shared" ref="G82:G145" si="9">LOG(C82)</f>
        <v>1.9622746046233148</v>
      </c>
      <c r="H82">
        <f t="shared" si="7"/>
        <v>1.5190400386483447</v>
      </c>
      <c r="I82">
        <f t="shared" ref="I82:I145" si="10">LOG(E82)</f>
        <v>1.4274861090957855</v>
      </c>
      <c r="J82">
        <f t="shared" si="8"/>
        <v>1.1793826417130908</v>
      </c>
    </row>
    <row r="83" spans="1:10" x14ac:dyDescent="0.3">
      <c r="A83" t="s">
        <v>96</v>
      </c>
      <c r="B83">
        <v>14.76</v>
      </c>
      <c r="C83">
        <v>287.76</v>
      </c>
      <c r="D83">
        <v>4.92</v>
      </c>
      <c r="E83">
        <v>44.28</v>
      </c>
      <c r="F83">
        <f t="shared" si="6"/>
        <v>1.1690863574870227</v>
      </c>
      <c r="G83">
        <f t="shared" si="9"/>
        <v>2.4590304248104546</v>
      </c>
      <c r="H83">
        <f t="shared" si="7"/>
        <v>0.77232170672291978</v>
      </c>
      <c r="I83">
        <f t="shared" si="10"/>
        <v>1.6462076122066851</v>
      </c>
      <c r="J83">
        <f t="shared" si="8"/>
        <v>1.2093249165133546</v>
      </c>
    </row>
    <row r="84" spans="1:10" x14ac:dyDescent="0.3">
      <c r="A84" t="s">
        <v>97</v>
      </c>
      <c r="B84">
        <v>13.56</v>
      </c>
      <c r="C84">
        <v>90.36</v>
      </c>
      <c r="D84">
        <v>24.36</v>
      </c>
      <c r="E84">
        <v>39</v>
      </c>
      <c r="F84">
        <f t="shared" si="6"/>
        <v>1.1322596895310446</v>
      </c>
      <c r="G84">
        <f t="shared" si="9"/>
        <v>1.9559762222483255</v>
      </c>
      <c r="H84">
        <f t="shared" si="7"/>
        <v>1.404149249209695</v>
      </c>
      <c r="I84">
        <f t="shared" si="10"/>
        <v>1.5910646070264991</v>
      </c>
      <c r="J84">
        <f t="shared" si="8"/>
        <v>1.1564850098363977</v>
      </c>
    </row>
    <row r="85" spans="1:10" x14ac:dyDescent="0.3">
      <c r="A85" t="s">
        <v>98</v>
      </c>
      <c r="B85">
        <v>16.32</v>
      </c>
      <c r="C85">
        <v>82.08</v>
      </c>
      <c r="D85">
        <v>53.4</v>
      </c>
      <c r="E85">
        <v>42.72</v>
      </c>
      <c r="F85">
        <f t="shared" si="6"/>
        <v>1.2127201544178423</v>
      </c>
      <c r="G85">
        <f t="shared" si="9"/>
        <v>1.914237347767741</v>
      </c>
      <c r="H85">
        <f t="shared" si="7"/>
        <v>1.7355988996981799</v>
      </c>
      <c r="I85">
        <f t="shared" si="10"/>
        <v>1.6306312440205</v>
      </c>
      <c r="J85">
        <f t="shared" si="8"/>
        <v>1.20771350372081</v>
      </c>
    </row>
    <row r="86" spans="1:10" x14ac:dyDescent="0.3">
      <c r="A86" t="s">
        <v>99</v>
      </c>
      <c r="B86">
        <v>26.04</v>
      </c>
      <c r="C86">
        <v>256.2</v>
      </c>
      <c r="D86">
        <v>51.6</v>
      </c>
      <c r="E86">
        <v>40.56</v>
      </c>
      <c r="F86">
        <f t="shared" si="6"/>
        <v>1.4156409798961542</v>
      </c>
      <c r="G86">
        <f t="shared" si="9"/>
        <v>2.4085791254086675</v>
      </c>
      <c r="H86">
        <f t="shared" si="7"/>
        <v>1.7209857441537391</v>
      </c>
      <c r="I86">
        <f t="shared" si="10"/>
        <v>1.6080979463252796</v>
      </c>
      <c r="J86">
        <f t="shared" si="8"/>
        <v>1.3783695444382016</v>
      </c>
    </row>
    <row r="87" spans="1:10" x14ac:dyDescent="0.3">
      <c r="A87" t="s">
        <v>100</v>
      </c>
      <c r="B87">
        <v>18.239999999999998</v>
      </c>
      <c r="C87">
        <v>231.84</v>
      </c>
      <c r="D87">
        <v>22.08</v>
      </c>
      <c r="E87">
        <v>78.84</v>
      </c>
      <c r="F87">
        <f t="shared" si="6"/>
        <v>1.2610248339923973</v>
      </c>
      <c r="G87">
        <f t="shared" si="9"/>
        <v>2.3651883681270993</v>
      </c>
      <c r="H87">
        <f t="shared" si="7"/>
        <v>1.3632358044836939</v>
      </c>
      <c r="I87">
        <f t="shared" si="10"/>
        <v>1.8967466156074055</v>
      </c>
      <c r="J87">
        <f t="shared" si="8"/>
        <v>1.2960188312487322</v>
      </c>
    </row>
    <row r="88" spans="1:10" x14ac:dyDescent="0.3">
      <c r="A88" t="s">
        <v>101</v>
      </c>
      <c r="B88">
        <v>14.4</v>
      </c>
      <c r="C88">
        <v>91.56</v>
      </c>
      <c r="D88">
        <v>33</v>
      </c>
      <c r="E88">
        <v>19.2</v>
      </c>
      <c r="F88">
        <f t="shared" si="6"/>
        <v>1.1583624920952498</v>
      </c>
      <c r="G88">
        <f t="shared" si="9"/>
        <v>1.9617057840025054</v>
      </c>
      <c r="H88">
        <f t="shared" si="7"/>
        <v>1.5314789170422551</v>
      </c>
      <c r="I88">
        <f t="shared" si="10"/>
        <v>1.2833012287035497</v>
      </c>
      <c r="J88">
        <f t="shared" si="8"/>
        <v>1.1798800596408339</v>
      </c>
    </row>
    <row r="89" spans="1:10" x14ac:dyDescent="0.3">
      <c r="A89" t="s">
        <v>102</v>
      </c>
      <c r="B89">
        <v>19.2</v>
      </c>
      <c r="C89">
        <v>132.84</v>
      </c>
      <c r="D89">
        <v>48.72</v>
      </c>
      <c r="E89">
        <v>75.84</v>
      </c>
      <c r="F89">
        <f t="shared" si="6"/>
        <v>1.2833012287035497</v>
      </c>
      <c r="G89">
        <f t="shared" si="9"/>
        <v>2.1233288669263475</v>
      </c>
      <c r="H89">
        <f t="shared" si="7"/>
        <v>1.6965311199696071</v>
      </c>
      <c r="I89">
        <f t="shared" si="10"/>
        <v>1.8798983243300098</v>
      </c>
      <c r="J89">
        <f t="shared" si="8"/>
        <v>1.2765596117744316</v>
      </c>
    </row>
    <row r="90" spans="1:10" x14ac:dyDescent="0.3">
      <c r="A90" t="s">
        <v>103</v>
      </c>
      <c r="B90">
        <v>15.48</v>
      </c>
      <c r="C90">
        <v>105.96</v>
      </c>
      <c r="D90">
        <v>30.6</v>
      </c>
      <c r="E90">
        <v>88.08</v>
      </c>
      <c r="F90">
        <f t="shared" si="6"/>
        <v>1.1897709563468739</v>
      </c>
      <c r="G90">
        <f t="shared" si="9"/>
        <v>2.0251419496251932</v>
      </c>
      <c r="H90">
        <f t="shared" si="7"/>
        <v>1.4996870826184039</v>
      </c>
      <c r="I90">
        <f t="shared" si="10"/>
        <v>1.9448773059636955</v>
      </c>
      <c r="J90">
        <f t="shared" si="8"/>
        <v>1.2039750621770258</v>
      </c>
    </row>
    <row r="91" spans="1:10" x14ac:dyDescent="0.3">
      <c r="A91" t="s">
        <v>104</v>
      </c>
      <c r="B91">
        <v>20.04</v>
      </c>
      <c r="C91">
        <v>131.76</v>
      </c>
      <c r="D91">
        <v>57.36</v>
      </c>
      <c r="E91">
        <v>61.68</v>
      </c>
      <c r="F91">
        <f t="shared" si="6"/>
        <v>1.3018977171952082</v>
      </c>
      <c r="G91">
        <f t="shared" si="9"/>
        <v>2.1197835861616978</v>
      </c>
      <c r="H91">
        <f t="shared" si="7"/>
        <v>1.766115283221414</v>
      </c>
      <c r="I91">
        <f t="shared" si="10"/>
        <v>1.7901443650429005</v>
      </c>
      <c r="J91">
        <f t="shared" si="8"/>
        <v>1.2879534546447746</v>
      </c>
    </row>
    <row r="92" spans="1:10" x14ac:dyDescent="0.3">
      <c r="A92" t="s">
        <v>105</v>
      </c>
      <c r="B92">
        <v>13.44</v>
      </c>
      <c r="C92">
        <v>161.16</v>
      </c>
      <c r="D92">
        <v>5.88</v>
      </c>
      <c r="E92">
        <v>11.16</v>
      </c>
      <c r="F92">
        <f t="shared" si="6"/>
        <v>1.1283992687178064</v>
      </c>
      <c r="G92">
        <f t="shared" si="9"/>
        <v>2.2072572587163402</v>
      </c>
      <c r="H92">
        <f t="shared" si="7"/>
        <v>0.83758843823551132</v>
      </c>
      <c r="I92">
        <f t="shared" si="10"/>
        <v>1.0476641946015599</v>
      </c>
      <c r="J92">
        <f t="shared" si="8"/>
        <v>1.1263846482662301</v>
      </c>
    </row>
    <row r="93" spans="1:10" x14ac:dyDescent="0.3">
      <c r="A93" t="s">
        <v>106</v>
      </c>
      <c r="B93">
        <v>8.76</v>
      </c>
      <c r="C93">
        <v>34.32</v>
      </c>
      <c r="D93">
        <v>1.8</v>
      </c>
      <c r="E93">
        <v>39.6</v>
      </c>
      <c r="F93">
        <f t="shared" si="6"/>
        <v>0.94250410616808067</v>
      </c>
      <c r="G93">
        <f t="shared" si="9"/>
        <v>1.5355472791766678</v>
      </c>
      <c r="H93">
        <f t="shared" si="7"/>
        <v>0.44715803134221921</v>
      </c>
      <c r="I93">
        <f t="shared" si="10"/>
        <v>1.5976951859255124</v>
      </c>
      <c r="J93">
        <f t="shared" si="8"/>
        <v>0.81984717024347831</v>
      </c>
    </row>
    <row r="94" spans="1:10" x14ac:dyDescent="0.3">
      <c r="A94" t="s">
        <v>107</v>
      </c>
      <c r="B94">
        <v>23.28</v>
      </c>
      <c r="C94">
        <v>261.24</v>
      </c>
      <c r="D94">
        <v>40.200000000000003</v>
      </c>
      <c r="E94">
        <v>70.8</v>
      </c>
      <c r="F94">
        <f t="shared" si="6"/>
        <v>1.3669829759778509</v>
      </c>
      <c r="G94">
        <f t="shared" si="9"/>
        <v>2.4170396750887191</v>
      </c>
      <c r="H94">
        <f t="shared" si="7"/>
        <v>1.6148972160331345</v>
      </c>
      <c r="I94">
        <f t="shared" si="10"/>
        <v>1.8500332576897689</v>
      </c>
      <c r="J94">
        <f t="shared" si="8"/>
        <v>1.3633539483101642</v>
      </c>
    </row>
    <row r="95" spans="1:10" x14ac:dyDescent="0.3">
      <c r="A95" t="s">
        <v>108</v>
      </c>
      <c r="B95">
        <v>26.64</v>
      </c>
      <c r="C95">
        <v>301.08</v>
      </c>
      <c r="D95">
        <v>43.8</v>
      </c>
      <c r="E95">
        <v>86.76</v>
      </c>
      <c r="F95">
        <f t="shared" si="6"/>
        <v>1.4255342204982635</v>
      </c>
      <c r="G95">
        <f t="shared" si="9"/>
        <v>2.4786819073622355</v>
      </c>
      <c r="H95">
        <f t="shared" si="7"/>
        <v>1.651278013998144</v>
      </c>
      <c r="I95">
        <f t="shared" si="10"/>
        <v>1.9383195433421556</v>
      </c>
      <c r="J95">
        <f t="shared" si="8"/>
        <v>1.3932851170107734</v>
      </c>
    </row>
    <row r="96" spans="1:10" x14ac:dyDescent="0.3">
      <c r="A96" t="s">
        <v>109</v>
      </c>
      <c r="B96">
        <v>13.8</v>
      </c>
      <c r="C96">
        <v>128.88</v>
      </c>
      <c r="D96">
        <v>16.8</v>
      </c>
      <c r="E96">
        <v>13.08</v>
      </c>
      <c r="F96">
        <f t="shared" si="6"/>
        <v>1.1398790864012365</v>
      </c>
      <c r="G96">
        <f t="shared" si="9"/>
        <v>2.1101855274111618</v>
      </c>
      <c r="H96">
        <f t="shared" si="7"/>
        <v>1.2504200023088941</v>
      </c>
      <c r="I96">
        <f t="shared" si="10"/>
        <v>1.1166077439882485</v>
      </c>
      <c r="J96">
        <f t="shared" si="8"/>
        <v>1.1745789929905988</v>
      </c>
    </row>
    <row r="97" spans="1:10" x14ac:dyDescent="0.3">
      <c r="A97" t="s">
        <v>110</v>
      </c>
      <c r="B97">
        <v>20.28</v>
      </c>
      <c r="C97">
        <v>195.96</v>
      </c>
      <c r="D97">
        <v>37.92</v>
      </c>
      <c r="E97">
        <v>63.48</v>
      </c>
      <c r="F97">
        <f t="shared" si="6"/>
        <v>1.3070679506612983</v>
      </c>
      <c r="G97">
        <f t="shared" si="9"/>
        <v>2.2921674307842932</v>
      </c>
      <c r="H97">
        <f t="shared" si="7"/>
        <v>1.5901728315963144</v>
      </c>
      <c r="I97">
        <f t="shared" si="10"/>
        <v>1.8026369180828106</v>
      </c>
      <c r="J97">
        <f t="shared" si="8"/>
        <v>1.3139897780803429</v>
      </c>
    </row>
    <row r="98" spans="1:10" x14ac:dyDescent="0.3">
      <c r="A98" t="s">
        <v>111</v>
      </c>
      <c r="B98">
        <v>14.04</v>
      </c>
      <c r="C98">
        <v>237.12</v>
      </c>
      <c r="D98">
        <v>4.2</v>
      </c>
      <c r="E98">
        <v>7.08</v>
      </c>
      <c r="F98">
        <f t="shared" si="6"/>
        <v>1.1473671077937864</v>
      </c>
      <c r="G98">
        <f t="shared" si="9"/>
        <v>2.3749681862992342</v>
      </c>
      <c r="H98">
        <f t="shared" si="7"/>
        <v>0.71600334363479923</v>
      </c>
      <c r="I98">
        <f t="shared" si="10"/>
        <v>0.85003325768976901</v>
      </c>
      <c r="J98">
        <f t="shared" si="8"/>
        <v>1.1589454004716491</v>
      </c>
    </row>
    <row r="99" spans="1:10" x14ac:dyDescent="0.3">
      <c r="A99" t="s">
        <v>112</v>
      </c>
      <c r="B99">
        <v>18.600000000000001</v>
      </c>
      <c r="C99">
        <v>221.88</v>
      </c>
      <c r="D99">
        <v>25.2</v>
      </c>
      <c r="E99">
        <v>26.4</v>
      </c>
      <c r="F99">
        <f t="shared" si="6"/>
        <v>1.2695129442179163</v>
      </c>
      <c r="G99">
        <f t="shared" si="9"/>
        <v>2.3461181572067979</v>
      </c>
      <c r="H99">
        <f t="shared" si="7"/>
        <v>1.4183012913197455</v>
      </c>
      <c r="I99">
        <f t="shared" si="10"/>
        <v>1.4216039268698311</v>
      </c>
      <c r="J99">
        <f t="shared" si="8"/>
        <v>1.2943899224042046</v>
      </c>
    </row>
    <row r="100" spans="1:10" x14ac:dyDescent="0.3">
      <c r="A100" t="s">
        <v>113</v>
      </c>
      <c r="B100">
        <v>30.48</v>
      </c>
      <c r="C100">
        <v>347.64</v>
      </c>
      <c r="D100">
        <v>50.76</v>
      </c>
      <c r="E100">
        <v>61.44</v>
      </c>
      <c r="F100">
        <f t="shared" si="6"/>
        <v>1.4840149626675629</v>
      </c>
      <c r="G100">
        <f t="shared" si="9"/>
        <v>2.5411297412513867</v>
      </c>
      <c r="H100">
        <f t="shared" si="7"/>
        <v>1.7139942676606439</v>
      </c>
      <c r="I100">
        <f t="shared" si="10"/>
        <v>1.7884512070234555</v>
      </c>
      <c r="J100">
        <f t="shared" si="8"/>
        <v>1.4257942860409005</v>
      </c>
    </row>
    <row r="101" spans="1:10" x14ac:dyDescent="0.3">
      <c r="A101" t="s">
        <v>114</v>
      </c>
      <c r="B101">
        <v>20.64</v>
      </c>
      <c r="C101">
        <v>162.24</v>
      </c>
      <c r="D101">
        <v>50.04</v>
      </c>
      <c r="E101">
        <v>55.08</v>
      </c>
      <c r="F101">
        <f t="shared" si="6"/>
        <v>1.3147096929551738</v>
      </c>
      <c r="G101">
        <f t="shared" si="9"/>
        <v>2.2101579376532419</v>
      </c>
      <c r="H101">
        <f t="shared" si="7"/>
        <v>1.7079106657131058</v>
      </c>
      <c r="I101">
        <f t="shared" si="10"/>
        <v>1.7409939315848861</v>
      </c>
      <c r="J101">
        <f t="shared" si="8"/>
        <v>1.3076422138040469</v>
      </c>
    </row>
    <row r="102" spans="1:10" x14ac:dyDescent="0.3">
      <c r="A102" t="s">
        <v>115</v>
      </c>
      <c r="B102">
        <v>14.04</v>
      </c>
      <c r="C102">
        <v>266.88</v>
      </c>
      <c r="D102">
        <v>5.16</v>
      </c>
      <c r="E102">
        <v>59.76</v>
      </c>
      <c r="F102">
        <f t="shared" si="6"/>
        <v>1.1473671077937864</v>
      </c>
      <c r="G102">
        <f t="shared" si="9"/>
        <v>2.4263160289576446</v>
      </c>
      <c r="H102">
        <f t="shared" si="7"/>
        <v>0.78958071216442549</v>
      </c>
      <c r="I102">
        <f t="shared" si="10"/>
        <v>1.7764105888073423</v>
      </c>
      <c r="J102">
        <f t="shared" si="8"/>
        <v>1.202816160102659</v>
      </c>
    </row>
    <row r="103" spans="1:10" x14ac:dyDescent="0.3">
      <c r="A103" t="s">
        <v>116</v>
      </c>
      <c r="B103">
        <v>28.56</v>
      </c>
      <c r="C103">
        <v>355.68</v>
      </c>
      <c r="D103">
        <v>43.56</v>
      </c>
      <c r="E103">
        <v>121.08</v>
      </c>
      <c r="F103">
        <f t="shared" si="6"/>
        <v>1.4557582031041367</v>
      </c>
      <c r="G103">
        <f t="shared" si="9"/>
        <v>2.5510594453549156</v>
      </c>
      <c r="H103">
        <f t="shared" si="7"/>
        <v>1.6489451821656724</v>
      </c>
      <c r="I103">
        <f t="shared" si="10"/>
        <v>2.0830724122845354</v>
      </c>
      <c r="J103">
        <f t="shared" si="8"/>
        <v>1.4200379707232123</v>
      </c>
    </row>
    <row r="104" spans="1:10" x14ac:dyDescent="0.3">
      <c r="A104" t="s">
        <v>117</v>
      </c>
      <c r="B104">
        <v>17.760000000000002</v>
      </c>
      <c r="C104">
        <v>336.24</v>
      </c>
      <c r="D104">
        <v>12.12</v>
      </c>
      <c r="E104">
        <v>25.68</v>
      </c>
      <c r="F104">
        <f t="shared" si="6"/>
        <v>1.2494429614425822</v>
      </c>
      <c r="G104">
        <f t="shared" si="9"/>
        <v>2.5266493769973808</v>
      </c>
      <c r="H104">
        <f t="shared" si="7"/>
        <v>1.1179338350396415</v>
      </c>
      <c r="I104">
        <f t="shared" si="10"/>
        <v>1.4095950193968156</v>
      </c>
      <c r="J104">
        <f t="shared" si="8"/>
        <v>1.2984330902562051</v>
      </c>
    </row>
    <row r="105" spans="1:10" x14ac:dyDescent="0.3">
      <c r="A105" t="s">
        <v>118</v>
      </c>
      <c r="B105">
        <v>17.64</v>
      </c>
      <c r="C105">
        <v>225.48</v>
      </c>
      <c r="D105">
        <v>20.64</v>
      </c>
      <c r="E105">
        <v>21.48</v>
      </c>
      <c r="F105">
        <f t="shared" si="6"/>
        <v>1.2464985807958009</v>
      </c>
      <c r="G105">
        <f t="shared" si="9"/>
        <v>2.3531080261481505</v>
      </c>
      <c r="H105">
        <f t="shared" si="7"/>
        <v>1.3352572564345317</v>
      </c>
      <c r="I105">
        <f t="shared" si="10"/>
        <v>1.332034277027518</v>
      </c>
      <c r="J105">
        <f t="shared" si="8"/>
        <v>1.2793643431543489</v>
      </c>
    </row>
    <row r="106" spans="1:10" x14ac:dyDescent="0.3">
      <c r="A106" t="s">
        <v>119</v>
      </c>
      <c r="B106">
        <v>24.84</v>
      </c>
      <c r="C106">
        <v>285.83999999999997</v>
      </c>
      <c r="D106">
        <v>41.16</v>
      </c>
      <c r="E106">
        <v>6.36</v>
      </c>
      <c r="F106">
        <f t="shared" si="6"/>
        <v>1.3951515915045425</v>
      </c>
      <c r="G106">
        <f t="shared" si="9"/>
        <v>2.4561230031943837</v>
      </c>
      <c r="H106">
        <f t="shared" si="7"/>
        <v>1.6249006022044901</v>
      </c>
      <c r="I106">
        <f t="shared" si="10"/>
        <v>0.80345711564841393</v>
      </c>
      <c r="J106">
        <f t="shared" si="8"/>
        <v>1.3663115200514175</v>
      </c>
    </row>
    <row r="107" spans="1:10" x14ac:dyDescent="0.3">
      <c r="A107" t="s">
        <v>120</v>
      </c>
      <c r="B107">
        <v>23.04</v>
      </c>
      <c r="C107">
        <v>165.48</v>
      </c>
      <c r="D107">
        <v>55.68</v>
      </c>
      <c r="E107">
        <v>70.8</v>
      </c>
      <c r="F107">
        <f t="shared" si="6"/>
        <v>1.3624824747511743</v>
      </c>
      <c r="G107">
        <f t="shared" si="9"/>
        <v>2.2187455122234745</v>
      </c>
      <c r="H107">
        <f t="shared" si="7"/>
        <v>1.7534298415754228</v>
      </c>
      <c r="I107">
        <f t="shared" si="10"/>
        <v>1.8500332576897689</v>
      </c>
      <c r="J107">
        <f t="shared" si="8"/>
        <v>1.3209756243059592</v>
      </c>
    </row>
    <row r="108" spans="1:10" x14ac:dyDescent="0.3">
      <c r="A108" t="s">
        <v>121</v>
      </c>
      <c r="B108">
        <v>8.64</v>
      </c>
      <c r="C108">
        <v>30</v>
      </c>
      <c r="D108">
        <v>13.2</v>
      </c>
      <c r="E108">
        <v>35.64</v>
      </c>
      <c r="F108">
        <f t="shared" si="6"/>
        <v>0.9365137424788933</v>
      </c>
      <c r="G108">
        <f t="shared" si="9"/>
        <v>1.4771212547196624</v>
      </c>
      <c r="H108">
        <f t="shared" si="7"/>
        <v>1.1522883443830565</v>
      </c>
      <c r="I108">
        <f t="shared" si="10"/>
        <v>1.5519376953648372</v>
      </c>
      <c r="J108">
        <f t="shared" si="8"/>
        <v>0.93792561696335175</v>
      </c>
    </row>
    <row r="109" spans="1:10" x14ac:dyDescent="0.3">
      <c r="A109" t="s">
        <v>122</v>
      </c>
      <c r="B109">
        <v>10.44</v>
      </c>
      <c r="C109">
        <v>108.48</v>
      </c>
      <c r="D109">
        <v>0.36</v>
      </c>
      <c r="E109">
        <v>27.84</v>
      </c>
      <c r="F109">
        <f t="shared" si="6"/>
        <v>1.0187004986662433</v>
      </c>
      <c r="G109">
        <f t="shared" si="9"/>
        <v>2.0353496765229884</v>
      </c>
      <c r="H109">
        <f t="shared" si="7"/>
        <v>0.13353890837021748</v>
      </c>
      <c r="I109">
        <f t="shared" si="10"/>
        <v>1.4446692309385245</v>
      </c>
      <c r="J109">
        <f t="shared" si="8"/>
        <v>0.93181422741708775</v>
      </c>
    </row>
    <row r="110" spans="1:10" x14ac:dyDescent="0.3">
      <c r="A110" t="s">
        <v>123</v>
      </c>
      <c r="B110">
        <v>6.36</v>
      </c>
      <c r="C110">
        <v>15.72</v>
      </c>
      <c r="D110">
        <v>0.48</v>
      </c>
      <c r="E110">
        <v>30.72</v>
      </c>
      <c r="F110">
        <f t="shared" si="6"/>
        <v>0.80345711564841393</v>
      </c>
      <c r="G110">
        <f t="shared" si="9"/>
        <v>1.1964525417033891</v>
      </c>
      <c r="H110">
        <f t="shared" si="7"/>
        <v>0.17026171539495738</v>
      </c>
      <c r="I110">
        <f t="shared" si="10"/>
        <v>1.4874212113594745</v>
      </c>
      <c r="J110">
        <f t="shared" si="8"/>
        <v>0.64461987581716029</v>
      </c>
    </row>
    <row r="111" spans="1:10" x14ac:dyDescent="0.3">
      <c r="A111" t="s">
        <v>124</v>
      </c>
      <c r="B111">
        <v>23.76</v>
      </c>
      <c r="C111">
        <v>306.48</v>
      </c>
      <c r="D111">
        <v>32.28</v>
      </c>
      <c r="E111">
        <v>6.6</v>
      </c>
      <c r="F111">
        <f t="shared" si="6"/>
        <v>1.375846436309156</v>
      </c>
      <c r="G111">
        <f t="shared" si="9"/>
        <v>2.4864021389750213</v>
      </c>
      <c r="H111">
        <f t="shared" si="7"/>
        <v>1.5221833176186863</v>
      </c>
      <c r="I111">
        <f t="shared" si="10"/>
        <v>0.81954393554186866</v>
      </c>
      <c r="J111">
        <f t="shared" si="8"/>
        <v>1.356879606538141</v>
      </c>
    </row>
    <row r="112" spans="1:10" x14ac:dyDescent="0.3">
      <c r="A112" t="s">
        <v>125</v>
      </c>
      <c r="B112">
        <v>16.079999999999998</v>
      </c>
      <c r="C112">
        <v>270.95999999999998</v>
      </c>
      <c r="D112">
        <v>9.84</v>
      </c>
      <c r="E112">
        <v>67.8</v>
      </c>
      <c r="F112">
        <f t="shared" si="6"/>
        <v>1.2062860444124324</v>
      </c>
      <c r="G112">
        <f t="shared" si="9"/>
        <v>2.4329051836365738</v>
      </c>
      <c r="H112">
        <f t="shared" si="7"/>
        <v>1.0350292822023681</v>
      </c>
      <c r="I112">
        <f t="shared" si="10"/>
        <v>1.8312296938670634</v>
      </c>
      <c r="J112">
        <f t="shared" si="8"/>
        <v>1.2542481884859957</v>
      </c>
    </row>
    <row r="113" spans="1:10" x14ac:dyDescent="0.3">
      <c r="A113" t="s">
        <v>126</v>
      </c>
      <c r="B113">
        <v>26.16</v>
      </c>
      <c r="C113">
        <v>290.04000000000002</v>
      </c>
      <c r="D113">
        <v>45.6</v>
      </c>
      <c r="E113">
        <v>27.84</v>
      </c>
      <c r="F113">
        <f t="shared" si="6"/>
        <v>1.4176377396522297</v>
      </c>
      <c r="G113">
        <f t="shared" si="9"/>
        <v>2.462457896455275</v>
      </c>
      <c r="H113">
        <f t="shared" si="7"/>
        <v>1.6683859166900001</v>
      </c>
      <c r="I113">
        <f t="shared" si="10"/>
        <v>1.4446692309385245</v>
      </c>
      <c r="J113">
        <f t="shared" si="8"/>
        <v>1.3849392186348792</v>
      </c>
    </row>
    <row r="114" spans="1:10" x14ac:dyDescent="0.3">
      <c r="A114" t="s">
        <v>127</v>
      </c>
      <c r="B114">
        <v>16.920000000000002</v>
      </c>
      <c r="C114">
        <v>210.84</v>
      </c>
      <c r="D114">
        <v>18.48</v>
      </c>
      <c r="E114">
        <v>2.88</v>
      </c>
      <c r="F114">
        <f t="shared" si="6"/>
        <v>1.2284003587030048</v>
      </c>
      <c r="G114">
        <f t="shared" si="9"/>
        <v>2.32395300754292</v>
      </c>
      <c r="H114">
        <f t="shared" si="7"/>
        <v>1.2895889525425968</v>
      </c>
      <c r="I114">
        <f t="shared" si="10"/>
        <v>0.45939248775923086</v>
      </c>
      <c r="J114">
        <f t="shared" si="8"/>
        <v>1.2494606045992553</v>
      </c>
    </row>
    <row r="115" spans="1:10" x14ac:dyDescent="0.3">
      <c r="A115" t="s">
        <v>128</v>
      </c>
      <c r="B115">
        <v>19.079999999999998</v>
      </c>
      <c r="C115">
        <v>251.52</v>
      </c>
      <c r="D115">
        <v>24.72</v>
      </c>
      <c r="E115">
        <v>12.84</v>
      </c>
      <c r="F115">
        <f t="shared" si="6"/>
        <v>1.2805783703680762</v>
      </c>
      <c r="G115">
        <f t="shared" si="9"/>
        <v>2.4005725243593137</v>
      </c>
      <c r="H115">
        <f t="shared" si="7"/>
        <v>1.4102709642521845</v>
      </c>
      <c r="I115">
        <f t="shared" si="10"/>
        <v>1.1085650237328344</v>
      </c>
      <c r="J115">
        <f t="shared" si="8"/>
        <v>1.3081352393373291</v>
      </c>
    </row>
    <row r="116" spans="1:10" x14ac:dyDescent="0.3">
      <c r="A116" t="s">
        <v>129</v>
      </c>
      <c r="B116">
        <v>17.52</v>
      </c>
      <c r="C116">
        <v>93.84</v>
      </c>
      <c r="D116">
        <v>56.16</v>
      </c>
      <c r="E116">
        <v>41.4</v>
      </c>
      <c r="F116">
        <f t="shared" si="6"/>
        <v>1.2435341018320618</v>
      </c>
      <c r="G116">
        <f t="shared" si="9"/>
        <v>1.9723879991074729</v>
      </c>
      <c r="H116">
        <f t="shared" si="7"/>
        <v>1.7570922201189325</v>
      </c>
      <c r="I116">
        <f t="shared" si="10"/>
        <v>1.6170003411208989</v>
      </c>
      <c r="J116">
        <f t="shared" si="8"/>
        <v>1.2322360059838109</v>
      </c>
    </row>
    <row r="117" spans="1:10" x14ac:dyDescent="0.3">
      <c r="A117" t="s">
        <v>130</v>
      </c>
      <c r="B117">
        <v>15.12</v>
      </c>
      <c r="C117">
        <v>90.12</v>
      </c>
      <c r="D117">
        <v>42</v>
      </c>
      <c r="E117">
        <v>63.24</v>
      </c>
      <c r="F117">
        <f t="shared" si="6"/>
        <v>1.1795517911651876</v>
      </c>
      <c r="G117">
        <f t="shared" si="9"/>
        <v>1.9548211830517932</v>
      </c>
      <c r="H117">
        <f t="shared" si="7"/>
        <v>1.6334684555795864</v>
      </c>
      <c r="I117">
        <f t="shared" si="10"/>
        <v>1.8009918612601714</v>
      </c>
      <c r="J117">
        <f t="shared" si="8"/>
        <v>1.2039014231361025</v>
      </c>
    </row>
    <row r="118" spans="1:10" x14ac:dyDescent="0.3">
      <c r="A118" t="s">
        <v>131</v>
      </c>
      <c r="B118">
        <v>14.64</v>
      </c>
      <c r="C118">
        <v>167.04</v>
      </c>
      <c r="D118">
        <v>17.16</v>
      </c>
      <c r="E118">
        <v>30.72</v>
      </c>
      <c r="F118">
        <f t="shared" si="6"/>
        <v>1.1655410767223731</v>
      </c>
      <c r="G118">
        <f t="shared" si="9"/>
        <v>2.2228204813221679</v>
      </c>
      <c r="H118">
        <f t="shared" si="7"/>
        <v>1.2591158441850663</v>
      </c>
      <c r="I118">
        <f t="shared" si="10"/>
        <v>1.4874212113594745</v>
      </c>
      <c r="J118">
        <f t="shared" si="8"/>
        <v>1.2204195140286258</v>
      </c>
    </row>
    <row r="119" spans="1:10" x14ac:dyDescent="0.3">
      <c r="A119" t="s">
        <v>132</v>
      </c>
      <c r="B119">
        <v>11.28</v>
      </c>
      <c r="C119">
        <v>91.68</v>
      </c>
      <c r="D119">
        <v>0.96</v>
      </c>
      <c r="E119">
        <v>17.760000000000002</v>
      </c>
      <c r="F119">
        <f t="shared" si="6"/>
        <v>1.0523090996473234</v>
      </c>
      <c r="G119">
        <f t="shared" si="9"/>
        <v>1.9622746046233148</v>
      </c>
      <c r="H119">
        <f t="shared" si="7"/>
        <v>0.29225607135647602</v>
      </c>
      <c r="I119">
        <f t="shared" si="10"/>
        <v>1.2494429614425822</v>
      </c>
      <c r="J119">
        <f t="shared" si="8"/>
        <v>0.93506809984918415</v>
      </c>
    </row>
    <row r="120" spans="1:10" x14ac:dyDescent="0.3">
      <c r="A120" t="s">
        <v>133</v>
      </c>
      <c r="B120">
        <v>19.079999999999998</v>
      </c>
      <c r="C120">
        <v>150.84</v>
      </c>
      <c r="D120">
        <v>44.28</v>
      </c>
      <c r="E120">
        <v>95.04</v>
      </c>
      <c r="F120">
        <f t="shared" si="6"/>
        <v>1.2805783703680762</v>
      </c>
      <c r="G120">
        <f t="shared" si="9"/>
        <v>2.1785165237335824</v>
      </c>
      <c r="H120">
        <f t="shared" si="7"/>
        <v>1.655906418180215</v>
      </c>
      <c r="I120">
        <f t="shared" si="10"/>
        <v>1.9779064276371183</v>
      </c>
      <c r="J120">
        <f t="shared" si="8"/>
        <v>1.2891403809276489</v>
      </c>
    </row>
    <row r="121" spans="1:10" x14ac:dyDescent="0.3">
      <c r="A121" t="s">
        <v>134</v>
      </c>
      <c r="B121">
        <v>7.92</v>
      </c>
      <c r="C121">
        <v>23.28</v>
      </c>
      <c r="D121">
        <v>19.2</v>
      </c>
      <c r="E121">
        <v>26.76</v>
      </c>
      <c r="F121">
        <f t="shared" si="6"/>
        <v>0.89872518158949355</v>
      </c>
      <c r="G121">
        <f t="shared" si="9"/>
        <v>1.3669829759778509</v>
      </c>
      <c r="H121">
        <f t="shared" si="7"/>
        <v>1.3053513694466237</v>
      </c>
      <c r="I121">
        <f t="shared" si="10"/>
        <v>1.4274861090957855</v>
      </c>
      <c r="J121">
        <f t="shared" si="8"/>
        <v>0.92789453011123657</v>
      </c>
    </row>
    <row r="122" spans="1:10" x14ac:dyDescent="0.3">
      <c r="A122" t="s">
        <v>135</v>
      </c>
      <c r="B122">
        <v>18.600000000000001</v>
      </c>
      <c r="C122">
        <v>169.56</v>
      </c>
      <c r="D122">
        <v>32.159999999999997</v>
      </c>
      <c r="E122">
        <v>55.44</v>
      </c>
      <c r="F122">
        <f t="shared" si="6"/>
        <v>1.2695129442179163</v>
      </c>
      <c r="G122">
        <f t="shared" si="9"/>
        <v>2.2293234078961834</v>
      </c>
      <c r="H122">
        <f t="shared" si="7"/>
        <v>1.5206145218782359</v>
      </c>
      <c r="I122">
        <f t="shared" si="10"/>
        <v>1.7438232216037504</v>
      </c>
      <c r="J122">
        <f t="shared" si="8"/>
        <v>1.2774467390921587</v>
      </c>
    </row>
    <row r="123" spans="1:10" x14ac:dyDescent="0.3">
      <c r="A123" t="s">
        <v>136</v>
      </c>
      <c r="B123">
        <v>8.4</v>
      </c>
      <c r="C123">
        <v>22.56</v>
      </c>
      <c r="D123">
        <v>26.04</v>
      </c>
      <c r="E123">
        <v>60.48</v>
      </c>
      <c r="F123">
        <f t="shared" si="6"/>
        <v>0.9242792860618817</v>
      </c>
      <c r="G123">
        <f t="shared" si="9"/>
        <v>1.3533390953113047</v>
      </c>
      <c r="H123">
        <f t="shared" si="7"/>
        <v>1.4320066872695982</v>
      </c>
      <c r="I123">
        <f t="shared" si="10"/>
        <v>1.7816117824931501</v>
      </c>
      <c r="J123">
        <f t="shared" si="8"/>
        <v>0.95241378323005688</v>
      </c>
    </row>
    <row r="124" spans="1:10" x14ac:dyDescent="0.3">
      <c r="A124" t="s">
        <v>137</v>
      </c>
      <c r="B124">
        <v>13.92</v>
      </c>
      <c r="C124">
        <v>268.8</v>
      </c>
      <c r="D124">
        <v>2.88</v>
      </c>
      <c r="E124">
        <v>18.72</v>
      </c>
      <c r="F124">
        <f t="shared" si="6"/>
        <v>1.1436392352745433</v>
      </c>
      <c r="G124">
        <f t="shared" si="9"/>
        <v>2.4294292643817879</v>
      </c>
      <c r="H124">
        <f t="shared" si="7"/>
        <v>0.58883172559420727</v>
      </c>
      <c r="I124">
        <f t="shared" si="10"/>
        <v>1.2723058444020865</v>
      </c>
      <c r="J124">
        <f t="shared" si="8"/>
        <v>1.158141127130228</v>
      </c>
    </row>
    <row r="125" spans="1:10" x14ac:dyDescent="0.3">
      <c r="A125" t="s">
        <v>138</v>
      </c>
      <c r="B125">
        <v>18.239999999999998</v>
      </c>
      <c r="C125">
        <v>147.72</v>
      </c>
      <c r="D125">
        <v>41.52</v>
      </c>
      <c r="E125">
        <v>14.88</v>
      </c>
      <c r="F125">
        <f t="shared" si="6"/>
        <v>1.2610248339923973</v>
      </c>
      <c r="G125">
        <f t="shared" si="9"/>
        <v>2.1694392989789413</v>
      </c>
      <c r="H125">
        <f t="shared" si="7"/>
        <v>1.6285932558512592</v>
      </c>
      <c r="I125">
        <f t="shared" si="10"/>
        <v>1.1726029312098598</v>
      </c>
      <c r="J125">
        <f t="shared" si="8"/>
        <v>1.270740068539453</v>
      </c>
    </row>
    <row r="126" spans="1:10" x14ac:dyDescent="0.3">
      <c r="A126" t="s">
        <v>139</v>
      </c>
      <c r="B126">
        <v>23.64</v>
      </c>
      <c r="C126">
        <v>275.39999999999998</v>
      </c>
      <c r="D126">
        <v>38.76</v>
      </c>
      <c r="E126">
        <v>89.04</v>
      </c>
      <c r="F126">
        <f t="shared" si="6"/>
        <v>1.3736474722092178</v>
      </c>
      <c r="G126">
        <f t="shared" si="9"/>
        <v>2.4399639359209049</v>
      </c>
      <c r="H126">
        <f t="shared" si="7"/>
        <v>1.5994463757252757</v>
      </c>
      <c r="I126">
        <f t="shared" si="10"/>
        <v>1.949585151326652</v>
      </c>
      <c r="J126">
        <f t="shared" si="8"/>
        <v>1.3695782766789999</v>
      </c>
    </row>
    <row r="127" spans="1:10" x14ac:dyDescent="0.3">
      <c r="A127" t="s">
        <v>140</v>
      </c>
      <c r="B127">
        <v>12.72</v>
      </c>
      <c r="C127">
        <v>104.64</v>
      </c>
      <c r="D127">
        <v>14.16</v>
      </c>
      <c r="E127">
        <v>31.08</v>
      </c>
      <c r="F127">
        <f t="shared" si="6"/>
        <v>1.1044871113123951</v>
      </c>
      <c r="G127">
        <f t="shared" si="9"/>
        <v>2.0196977309801922</v>
      </c>
      <c r="H127">
        <f t="shared" si="7"/>
        <v>1.1806992012960347</v>
      </c>
      <c r="I127">
        <f t="shared" si="10"/>
        <v>1.4924810101288766</v>
      </c>
      <c r="J127">
        <f t="shared" si="8"/>
        <v>1.1335834098517792</v>
      </c>
    </row>
    <row r="128" spans="1:10" x14ac:dyDescent="0.3">
      <c r="A128" t="s">
        <v>141</v>
      </c>
      <c r="B128">
        <v>7.92</v>
      </c>
      <c r="C128">
        <v>9.36</v>
      </c>
      <c r="D128">
        <v>46.68</v>
      </c>
      <c r="E128">
        <v>60.72</v>
      </c>
      <c r="F128">
        <f t="shared" si="6"/>
        <v>0.89872518158949355</v>
      </c>
      <c r="G128">
        <f t="shared" si="9"/>
        <v>0.97127584873810524</v>
      </c>
      <c r="H128">
        <f t="shared" si="7"/>
        <v>1.6783362467321801</v>
      </c>
      <c r="I128">
        <f t="shared" si="10"/>
        <v>1.7833317628874239</v>
      </c>
      <c r="J128">
        <f t="shared" si="8"/>
        <v>0.86671860978433723</v>
      </c>
    </row>
    <row r="129" spans="1:10" x14ac:dyDescent="0.3">
      <c r="A129" t="s">
        <v>142</v>
      </c>
      <c r="B129">
        <v>10.56</v>
      </c>
      <c r="C129">
        <v>96.24</v>
      </c>
      <c r="D129">
        <v>0</v>
      </c>
      <c r="E129">
        <v>11.04</v>
      </c>
      <c r="F129">
        <f t="shared" si="6"/>
        <v>1.0236639181977936</v>
      </c>
      <c r="G129">
        <f t="shared" si="9"/>
        <v>1.9833556143317883</v>
      </c>
      <c r="H129" t="e">
        <f>LOG(D129)</f>
        <v>#NUM!</v>
      </c>
      <c r="I129">
        <f t="shared" si="10"/>
        <v>1.04296907339318</v>
      </c>
      <c r="J129" t="e">
        <f t="shared" si="8"/>
        <v>#NUM!</v>
      </c>
    </row>
    <row r="130" spans="1:10" x14ac:dyDescent="0.3">
      <c r="A130" t="s">
        <v>143</v>
      </c>
      <c r="B130">
        <v>29.64</v>
      </c>
      <c r="C130">
        <v>264.36</v>
      </c>
      <c r="D130">
        <v>58.8</v>
      </c>
      <c r="E130">
        <v>3.84</v>
      </c>
      <c r="F130">
        <f t="shared" si="6"/>
        <v>1.4718781993072905</v>
      </c>
      <c r="G130">
        <f t="shared" si="9"/>
        <v>2.4221957431983925</v>
      </c>
      <c r="H130">
        <f t="shared" si="7"/>
        <v>1.7767011839884108</v>
      </c>
      <c r="I130">
        <f t="shared" si="10"/>
        <v>0.58433122436753082</v>
      </c>
      <c r="J130">
        <f t="shared" si="8"/>
        <v>1.381673556271958</v>
      </c>
    </row>
    <row r="131" spans="1:10" x14ac:dyDescent="0.3">
      <c r="A131" t="s">
        <v>144</v>
      </c>
      <c r="B131">
        <v>11.64</v>
      </c>
      <c r="C131">
        <v>71.52</v>
      </c>
      <c r="D131">
        <v>14.4</v>
      </c>
      <c r="E131">
        <v>51.72</v>
      </c>
      <c r="F131">
        <f t="shared" ref="F131:F194" si="11">LOG(B131)</f>
        <v>1.0659529803138696</v>
      </c>
      <c r="G131">
        <f t="shared" si="9"/>
        <v>1.8544275057878612</v>
      </c>
      <c r="H131">
        <f t="shared" ref="H131:H194" si="12">LOG(D131+1)</f>
        <v>1.1875207208364631</v>
      </c>
      <c r="I131">
        <f t="shared" si="10"/>
        <v>1.7136585162083564</v>
      </c>
      <c r="J131">
        <f t="shared" ref="J131:J194" si="13">$M$9+G131*$M$10+H131*$M$11+I131*$M$12</f>
        <v>1.0795157279406022</v>
      </c>
    </row>
    <row r="132" spans="1:10" x14ac:dyDescent="0.3">
      <c r="A132" t="s">
        <v>145</v>
      </c>
      <c r="B132">
        <v>1.92</v>
      </c>
      <c r="C132">
        <v>0.84</v>
      </c>
      <c r="D132">
        <v>47.52</v>
      </c>
      <c r="E132">
        <v>10.44</v>
      </c>
      <c r="F132">
        <f t="shared" si="11"/>
        <v>0.28330122870354957</v>
      </c>
      <c r="G132">
        <f t="shared" si="9"/>
        <v>-7.5720713938118356E-2</v>
      </c>
      <c r="H132">
        <f t="shared" si="12"/>
        <v>1.6859207921945354</v>
      </c>
      <c r="I132">
        <f t="shared" si="10"/>
        <v>1.0187004986662433</v>
      </c>
      <c r="J132">
        <f t="shared" si="13"/>
        <v>0.49076031695249966</v>
      </c>
    </row>
    <row r="133" spans="1:10" x14ac:dyDescent="0.3">
      <c r="A133" t="s">
        <v>146</v>
      </c>
      <c r="B133">
        <v>15.24</v>
      </c>
      <c r="C133">
        <v>318.24</v>
      </c>
      <c r="D133">
        <v>3.48</v>
      </c>
      <c r="E133">
        <v>51.6</v>
      </c>
      <c r="F133">
        <f t="shared" si="11"/>
        <v>1.1829849670035817</v>
      </c>
      <c r="G133">
        <f t="shared" si="9"/>
        <v>2.5027547657803604</v>
      </c>
      <c r="H133">
        <f t="shared" si="12"/>
        <v>0.651278013998144</v>
      </c>
      <c r="I133">
        <f t="shared" si="10"/>
        <v>1.7126497016272113</v>
      </c>
      <c r="J133">
        <f t="shared" si="13"/>
        <v>1.2016170622296709</v>
      </c>
    </row>
    <row r="134" spans="1:10" x14ac:dyDescent="0.3">
      <c r="A134" t="s">
        <v>147</v>
      </c>
      <c r="B134">
        <v>6.84</v>
      </c>
      <c r="C134">
        <v>10.08</v>
      </c>
      <c r="D134">
        <v>32.64</v>
      </c>
      <c r="E134">
        <v>2.52</v>
      </c>
      <c r="F134">
        <f t="shared" si="11"/>
        <v>0.83505610172011624</v>
      </c>
      <c r="G134">
        <f t="shared" si="9"/>
        <v>1.0034605321095065</v>
      </c>
      <c r="H134">
        <f t="shared" si="12"/>
        <v>1.5268559871258747</v>
      </c>
      <c r="I134">
        <f t="shared" si="10"/>
        <v>0.40140054078154408</v>
      </c>
      <c r="J134">
        <f t="shared" si="13"/>
        <v>0.83128836860014865</v>
      </c>
    </row>
    <row r="135" spans="1:10" x14ac:dyDescent="0.3">
      <c r="A135" t="s">
        <v>148</v>
      </c>
      <c r="B135">
        <v>23.52</v>
      </c>
      <c r="C135">
        <v>263.76</v>
      </c>
      <c r="D135">
        <v>40.200000000000003</v>
      </c>
      <c r="E135">
        <v>54.12</v>
      </c>
      <c r="F135">
        <f t="shared" si="11"/>
        <v>1.3714373174041008</v>
      </c>
      <c r="G135">
        <f t="shared" si="9"/>
        <v>2.4212089341350964</v>
      </c>
      <c r="H135">
        <f t="shared" si="12"/>
        <v>1.6148972160331345</v>
      </c>
      <c r="I135">
        <f t="shared" si="10"/>
        <v>1.7333577879255853</v>
      </c>
      <c r="J135">
        <f t="shared" si="13"/>
        <v>1.3633974901314809</v>
      </c>
    </row>
    <row r="136" spans="1:10" x14ac:dyDescent="0.3">
      <c r="A136" t="s">
        <v>149</v>
      </c>
      <c r="B136">
        <v>12.96</v>
      </c>
      <c r="C136">
        <v>44.28</v>
      </c>
      <c r="D136">
        <v>46.32</v>
      </c>
      <c r="E136">
        <v>78.72</v>
      </c>
      <c r="F136">
        <f t="shared" si="11"/>
        <v>1.1126050015345745</v>
      </c>
      <c r="G136">
        <f t="shared" si="9"/>
        <v>1.6462076122066851</v>
      </c>
      <c r="H136">
        <f t="shared" si="12"/>
        <v>1.6750447359558929</v>
      </c>
      <c r="I136">
        <f t="shared" si="10"/>
        <v>1.8960850854232851</v>
      </c>
      <c r="J136">
        <f t="shared" si="13"/>
        <v>1.1047557259902518</v>
      </c>
    </row>
    <row r="137" spans="1:10" x14ac:dyDescent="0.3">
      <c r="A137" t="s">
        <v>150</v>
      </c>
      <c r="B137">
        <v>13.92</v>
      </c>
      <c r="C137">
        <v>57.96</v>
      </c>
      <c r="D137">
        <v>56.4</v>
      </c>
      <c r="E137">
        <v>10.199999999999999</v>
      </c>
      <c r="F137">
        <f t="shared" si="11"/>
        <v>1.1436392352745433</v>
      </c>
      <c r="G137">
        <f t="shared" si="9"/>
        <v>1.763128376799137</v>
      </c>
      <c r="H137">
        <f t="shared" si="12"/>
        <v>1.7589118923979734</v>
      </c>
      <c r="I137">
        <f t="shared" si="10"/>
        <v>1.0086001717619175</v>
      </c>
      <c r="J137">
        <f t="shared" si="13"/>
        <v>1.1516004734959475</v>
      </c>
    </row>
    <row r="138" spans="1:10" x14ac:dyDescent="0.3">
      <c r="A138" t="s">
        <v>151</v>
      </c>
      <c r="B138">
        <v>11.4</v>
      </c>
      <c r="C138">
        <v>30.72</v>
      </c>
      <c r="D138">
        <v>46.8</v>
      </c>
      <c r="E138">
        <v>11.16</v>
      </c>
      <c r="F138">
        <f t="shared" si="11"/>
        <v>1.0569048513364727</v>
      </c>
      <c r="G138">
        <f t="shared" si="9"/>
        <v>1.4874212113594745</v>
      </c>
      <c r="H138">
        <f t="shared" si="12"/>
        <v>1.6794278966121188</v>
      </c>
      <c r="I138">
        <f t="shared" si="10"/>
        <v>1.0476641946015599</v>
      </c>
      <c r="J138">
        <f t="shared" si="13"/>
        <v>1.03944689766773</v>
      </c>
    </row>
    <row r="139" spans="1:10" x14ac:dyDescent="0.3">
      <c r="A139" t="s">
        <v>152</v>
      </c>
      <c r="B139">
        <v>24.96</v>
      </c>
      <c r="C139">
        <v>328.44</v>
      </c>
      <c r="D139">
        <v>34.68</v>
      </c>
      <c r="E139">
        <v>71.64</v>
      </c>
      <c r="F139">
        <f t="shared" si="11"/>
        <v>1.3972445810103864</v>
      </c>
      <c r="G139">
        <f t="shared" si="9"/>
        <v>2.5164560434577483</v>
      </c>
      <c r="H139">
        <f t="shared" si="12"/>
        <v>1.5524248457040855</v>
      </c>
      <c r="I139">
        <f t="shared" si="10"/>
        <v>1.8551555771769939</v>
      </c>
      <c r="J139">
        <f t="shared" si="13"/>
        <v>1.3860412369853579</v>
      </c>
    </row>
    <row r="140" spans="1:10" x14ac:dyDescent="0.3">
      <c r="A140" t="s">
        <v>153</v>
      </c>
      <c r="B140">
        <v>11.52</v>
      </c>
      <c r="C140">
        <v>51.6</v>
      </c>
      <c r="D140">
        <v>31.08</v>
      </c>
      <c r="E140">
        <v>24.6</v>
      </c>
      <c r="F140">
        <f t="shared" si="11"/>
        <v>1.0614524790871933</v>
      </c>
      <c r="G140">
        <f t="shared" si="9"/>
        <v>1.7126497016272113</v>
      </c>
      <c r="H140">
        <f t="shared" si="12"/>
        <v>1.5062343596121259</v>
      </c>
      <c r="I140">
        <f t="shared" si="10"/>
        <v>1.3909351071033791</v>
      </c>
      <c r="J140">
        <f t="shared" si="13"/>
        <v>1.0886390356249684</v>
      </c>
    </row>
    <row r="141" spans="1:10" x14ac:dyDescent="0.3">
      <c r="A141" t="s">
        <v>154</v>
      </c>
      <c r="B141">
        <v>24.84</v>
      </c>
      <c r="C141">
        <v>221.88</v>
      </c>
      <c r="D141">
        <v>52.68</v>
      </c>
      <c r="E141">
        <v>2.04</v>
      </c>
      <c r="F141">
        <f t="shared" si="11"/>
        <v>1.3951515915045425</v>
      </c>
      <c r="G141">
        <f t="shared" si="9"/>
        <v>2.3461181572067979</v>
      </c>
      <c r="H141">
        <f t="shared" si="12"/>
        <v>1.7298125071609356</v>
      </c>
      <c r="I141">
        <f t="shared" si="10"/>
        <v>0.30963016742589877</v>
      </c>
      <c r="J141">
        <f t="shared" si="13"/>
        <v>1.3423201176588551</v>
      </c>
    </row>
    <row r="142" spans="1:10" x14ac:dyDescent="0.3">
      <c r="A142" t="s">
        <v>155</v>
      </c>
      <c r="B142">
        <v>13.08</v>
      </c>
      <c r="C142">
        <v>88.08</v>
      </c>
      <c r="D142">
        <v>20.399999999999999</v>
      </c>
      <c r="E142">
        <v>15.48</v>
      </c>
      <c r="F142">
        <f t="shared" si="11"/>
        <v>1.1166077439882485</v>
      </c>
      <c r="G142">
        <f t="shared" si="9"/>
        <v>1.9448773059636955</v>
      </c>
      <c r="H142">
        <f t="shared" si="12"/>
        <v>1.3304137733491908</v>
      </c>
      <c r="I142">
        <f t="shared" si="10"/>
        <v>1.1897709563468739</v>
      </c>
      <c r="J142">
        <f t="shared" si="13"/>
        <v>1.1331363078891596</v>
      </c>
    </row>
    <row r="143" spans="1:10" x14ac:dyDescent="0.3">
      <c r="A143" t="s">
        <v>156</v>
      </c>
      <c r="B143">
        <v>23.04</v>
      </c>
      <c r="C143">
        <v>232.44</v>
      </c>
      <c r="D143">
        <v>42.48</v>
      </c>
      <c r="E143">
        <v>90.72</v>
      </c>
      <c r="F143">
        <f t="shared" si="11"/>
        <v>1.3624824747511743</v>
      </c>
      <c r="G143">
        <f t="shared" si="9"/>
        <v>2.3663108667667356</v>
      </c>
      <c r="H143">
        <f t="shared" si="12"/>
        <v>1.6382895354142568</v>
      </c>
      <c r="I143">
        <f t="shared" si="10"/>
        <v>1.9577030415488315</v>
      </c>
      <c r="J143">
        <f t="shared" si="13"/>
        <v>1.3514470539243111</v>
      </c>
    </row>
    <row r="144" spans="1:10" x14ac:dyDescent="0.3">
      <c r="A144" t="s">
        <v>157</v>
      </c>
      <c r="B144">
        <v>24.12</v>
      </c>
      <c r="C144">
        <v>264.60000000000002</v>
      </c>
      <c r="D144">
        <v>39.840000000000003</v>
      </c>
      <c r="E144">
        <v>45.48</v>
      </c>
      <c r="F144">
        <f t="shared" si="11"/>
        <v>1.3823773034681137</v>
      </c>
      <c r="G144">
        <f t="shared" si="9"/>
        <v>2.422589839851482</v>
      </c>
      <c r="H144">
        <f t="shared" si="12"/>
        <v>1.6110857334148727</v>
      </c>
      <c r="I144">
        <f t="shared" si="10"/>
        <v>1.6578204560156971</v>
      </c>
      <c r="J144">
        <f t="shared" si="13"/>
        <v>1.3622098277510459</v>
      </c>
    </row>
    <row r="145" spans="1:10" x14ac:dyDescent="0.3">
      <c r="A145" t="s">
        <v>158</v>
      </c>
      <c r="B145">
        <v>12.48</v>
      </c>
      <c r="C145">
        <v>125.52</v>
      </c>
      <c r="D145">
        <v>6.84</v>
      </c>
      <c r="E145">
        <v>41.28</v>
      </c>
      <c r="F145">
        <f t="shared" si="11"/>
        <v>1.0962145853464051</v>
      </c>
      <c r="G145">
        <f t="shared" si="9"/>
        <v>2.0987129305788801</v>
      </c>
      <c r="H145">
        <f t="shared" si="12"/>
        <v>0.89431606268443842</v>
      </c>
      <c r="I145">
        <f t="shared" si="10"/>
        <v>1.6157396886191548</v>
      </c>
      <c r="J145">
        <f t="shared" si="13"/>
        <v>1.1063419202504843</v>
      </c>
    </row>
    <row r="146" spans="1:10" x14ac:dyDescent="0.3">
      <c r="A146" t="s">
        <v>159</v>
      </c>
      <c r="B146">
        <v>13.68</v>
      </c>
      <c r="C146">
        <v>115.44</v>
      </c>
      <c r="D146">
        <v>17.760000000000002</v>
      </c>
      <c r="E146">
        <v>46.68</v>
      </c>
      <c r="F146">
        <f t="shared" si="11"/>
        <v>1.1360860973840974</v>
      </c>
      <c r="G146">
        <f t="shared" ref="G146:G201" si="14">LOG(C146)</f>
        <v>2.0623563180854378</v>
      </c>
      <c r="H146">
        <f t="shared" si="12"/>
        <v>1.2732328340430457</v>
      </c>
      <c r="I146">
        <f t="shared" ref="I146:I201" si="15">LOG(E146)</f>
        <v>1.6691308473733326</v>
      </c>
      <c r="J146">
        <f t="shared" si="13"/>
        <v>1.1690005170708773</v>
      </c>
    </row>
    <row r="147" spans="1:10" x14ac:dyDescent="0.3">
      <c r="A147" t="s">
        <v>160</v>
      </c>
      <c r="B147">
        <v>12.36</v>
      </c>
      <c r="C147">
        <v>168.36</v>
      </c>
      <c r="D147">
        <v>2.2799999999999998</v>
      </c>
      <c r="E147">
        <v>10.8</v>
      </c>
      <c r="F147">
        <f t="shared" si="11"/>
        <v>1.0920184707527971</v>
      </c>
      <c r="G147">
        <f t="shared" si="14"/>
        <v>2.2262389170759849</v>
      </c>
      <c r="H147">
        <f t="shared" si="12"/>
        <v>0.5158738437116791</v>
      </c>
      <c r="I147">
        <f t="shared" si="15"/>
        <v>1.0334237554869496</v>
      </c>
      <c r="J147">
        <f t="shared" si="13"/>
        <v>1.0693847798838843</v>
      </c>
    </row>
    <row r="148" spans="1:10" x14ac:dyDescent="0.3">
      <c r="A148" t="s">
        <v>161</v>
      </c>
      <c r="B148">
        <v>15.84</v>
      </c>
      <c r="C148">
        <v>288.12</v>
      </c>
      <c r="D148">
        <v>8.76</v>
      </c>
      <c r="E148">
        <v>10.44</v>
      </c>
      <c r="F148">
        <f t="shared" si="11"/>
        <v>1.1997551772534747</v>
      </c>
      <c r="G148">
        <f t="shared" si="14"/>
        <v>2.4595734061046524</v>
      </c>
      <c r="H148">
        <f t="shared" si="12"/>
        <v>0.98944981766669182</v>
      </c>
      <c r="I148">
        <f t="shared" si="15"/>
        <v>1.0187004986662433</v>
      </c>
      <c r="J148">
        <f t="shared" si="13"/>
        <v>1.2447227908628218</v>
      </c>
    </row>
    <row r="149" spans="1:10" x14ac:dyDescent="0.3">
      <c r="A149" t="s">
        <v>162</v>
      </c>
      <c r="B149">
        <v>30.48</v>
      </c>
      <c r="C149">
        <v>291.83999999999997</v>
      </c>
      <c r="D149">
        <v>58.8</v>
      </c>
      <c r="E149">
        <v>53.16</v>
      </c>
      <c r="F149">
        <f t="shared" si="11"/>
        <v>1.4840149626675629</v>
      </c>
      <c r="G149">
        <f t="shared" si="14"/>
        <v>2.4651448166483223</v>
      </c>
      <c r="H149">
        <f t="shared" si="12"/>
        <v>1.7767011839884108</v>
      </c>
      <c r="I149">
        <f t="shared" si="15"/>
        <v>1.7255849722706944</v>
      </c>
      <c r="J149">
        <f t="shared" si="13"/>
        <v>1.4106880384827252</v>
      </c>
    </row>
    <row r="150" spans="1:10" x14ac:dyDescent="0.3">
      <c r="A150" t="s">
        <v>163</v>
      </c>
      <c r="B150">
        <v>13.08</v>
      </c>
      <c r="C150">
        <v>45.6</v>
      </c>
      <c r="D150">
        <v>48.36</v>
      </c>
      <c r="E150">
        <v>14.28</v>
      </c>
      <c r="F150">
        <f t="shared" si="11"/>
        <v>1.1166077439882485</v>
      </c>
      <c r="G150">
        <f t="shared" si="14"/>
        <v>1.658964842664435</v>
      </c>
      <c r="H150">
        <f t="shared" si="12"/>
        <v>1.6933751510251853</v>
      </c>
      <c r="I150">
        <f t="shared" si="15"/>
        <v>1.1547282074401555</v>
      </c>
      <c r="J150">
        <f t="shared" si="13"/>
        <v>1.1038213716133378</v>
      </c>
    </row>
    <row r="151" spans="1:10" x14ac:dyDescent="0.3">
      <c r="A151" t="s">
        <v>164</v>
      </c>
      <c r="B151">
        <v>12.12</v>
      </c>
      <c r="C151">
        <v>53.64</v>
      </c>
      <c r="D151">
        <v>30.96</v>
      </c>
      <c r="E151">
        <v>24.72</v>
      </c>
      <c r="F151">
        <f t="shared" si="11"/>
        <v>1.0835026198302673</v>
      </c>
      <c r="G151">
        <f t="shared" si="14"/>
        <v>1.7294887691795613</v>
      </c>
      <c r="H151">
        <f t="shared" si="12"/>
        <v>1.5046067706419537</v>
      </c>
      <c r="I151">
        <f t="shared" si="15"/>
        <v>1.3930484664167782</v>
      </c>
      <c r="J151">
        <f t="shared" si="13"/>
        <v>1.0942643153520641</v>
      </c>
    </row>
    <row r="152" spans="1:10" x14ac:dyDescent="0.3">
      <c r="A152" t="s">
        <v>165</v>
      </c>
      <c r="B152">
        <v>19.32</v>
      </c>
      <c r="C152">
        <v>336.84</v>
      </c>
      <c r="D152">
        <v>16.68</v>
      </c>
      <c r="E152">
        <v>44.4</v>
      </c>
      <c r="F152">
        <f t="shared" si="11"/>
        <v>1.2860071220794747</v>
      </c>
      <c r="G152">
        <f t="shared" si="14"/>
        <v>2.5274236586820638</v>
      </c>
      <c r="H152">
        <f t="shared" si="12"/>
        <v>1.2474822606770544</v>
      </c>
      <c r="I152">
        <f t="shared" si="15"/>
        <v>1.6473829701146199</v>
      </c>
      <c r="J152">
        <f t="shared" si="13"/>
        <v>1.3271746560929818</v>
      </c>
    </row>
    <row r="153" spans="1:10" x14ac:dyDescent="0.3">
      <c r="A153" t="s">
        <v>166</v>
      </c>
      <c r="B153">
        <v>13.92</v>
      </c>
      <c r="C153">
        <v>145.19999999999999</v>
      </c>
      <c r="D153">
        <v>10.08</v>
      </c>
      <c r="E153">
        <v>58.44</v>
      </c>
      <c r="F153">
        <f t="shared" si="11"/>
        <v>1.1436392352745433</v>
      </c>
      <c r="G153">
        <f t="shared" si="14"/>
        <v>2.1619666163640749</v>
      </c>
      <c r="H153">
        <f t="shared" si="12"/>
        <v>1.0445397603924109</v>
      </c>
      <c r="I153">
        <f t="shared" si="15"/>
        <v>1.7667102072622591</v>
      </c>
      <c r="J153">
        <f t="shared" si="13"/>
        <v>1.1600743224483681</v>
      </c>
    </row>
    <row r="154" spans="1:10" x14ac:dyDescent="0.3">
      <c r="A154" t="s">
        <v>167</v>
      </c>
      <c r="B154">
        <v>19.920000000000002</v>
      </c>
      <c r="C154">
        <v>237.12</v>
      </c>
      <c r="D154">
        <v>27.96</v>
      </c>
      <c r="E154">
        <v>17.04</v>
      </c>
      <c r="F154">
        <f t="shared" si="11"/>
        <v>1.2992893340876799</v>
      </c>
      <c r="G154">
        <f t="shared" si="14"/>
        <v>2.3749681862992342</v>
      </c>
      <c r="H154">
        <f t="shared" si="12"/>
        <v>1.4617985575251093</v>
      </c>
      <c r="I154">
        <f t="shared" si="15"/>
        <v>1.2314695904306814</v>
      </c>
      <c r="J154">
        <f t="shared" si="13"/>
        <v>1.3108014407312467</v>
      </c>
    </row>
    <row r="155" spans="1:10" x14ac:dyDescent="0.3">
      <c r="A155" t="s">
        <v>168</v>
      </c>
      <c r="B155">
        <v>22.8</v>
      </c>
      <c r="C155">
        <v>205.56</v>
      </c>
      <c r="D155">
        <v>47.64</v>
      </c>
      <c r="E155">
        <v>45.24</v>
      </c>
      <c r="F155">
        <f t="shared" si="11"/>
        <v>1.3579348470004537</v>
      </c>
      <c r="G155">
        <f t="shared" si="14"/>
        <v>2.3129386090131354</v>
      </c>
      <c r="H155">
        <f t="shared" si="12"/>
        <v>1.6869935662646784</v>
      </c>
      <c r="I155">
        <f t="shared" si="15"/>
        <v>1.6555225962534177</v>
      </c>
      <c r="J155">
        <f t="shared" si="13"/>
        <v>1.3386102074719644</v>
      </c>
    </row>
    <row r="156" spans="1:10" x14ac:dyDescent="0.3">
      <c r="A156" t="s">
        <v>169</v>
      </c>
      <c r="B156">
        <v>18.72</v>
      </c>
      <c r="C156">
        <v>225.36</v>
      </c>
      <c r="D156">
        <v>25.32</v>
      </c>
      <c r="E156">
        <v>11.4</v>
      </c>
      <c r="F156">
        <f t="shared" si="11"/>
        <v>1.2723058444020865</v>
      </c>
      <c r="G156">
        <f t="shared" si="14"/>
        <v>2.3528768339777169</v>
      </c>
      <c r="H156">
        <f t="shared" si="12"/>
        <v>1.420285884941918</v>
      </c>
      <c r="I156">
        <f t="shared" si="15"/>
        <v>1.0569048513364727</v>
      </c>
      <c r="J156">
        <f t="shared" si="13"/>
        <v>1.292711956045496</v>
      </c>
    </row>
    <row r="157" spans="1:10" x14ac:dyDescent="0.3">
      <c r="A157" t="s">
        <v>170</v>
      </c>
      <c r="B157">
        <v>3.84</v>
      </c>
      <c r="C157">
        <v>4.92</v>
      </c>
      <c r="D157">
        <v>13.92</v>
      </c>
      <c r="E157">
        <v>6.84</v>
      </c>
      <c r="F157">
        <f t="shared" si="11"/>
        <v>0.58433122436753082</v>
      </c>
      <c r="G157">
        <f t="shared" si="14"/>
        <v>0.69196510276736034</v>
      </c>
      <c r="H157">
        <f t="shared" si="12"/>
        <v>1.1737688231366501</v>
      </c>
      <c r="I157">
        <f t="shared" si="15"/>
        <v>0.83505610172011624</v>
      </c>
      <c r="J157">
        <f t="shared" si="13"/>
        <v>0.6573577351423181</v>
      </c>
    </row>
    <row r="158" spans="1:10" x14ac:dyDescent="0.3">
      <c r="A158" t="s">
        <v>171</v>
      </c>
      <c r="B158">
        <v>18.36</v>
      </c>
      <c r="C158">
        <v>112.68</v>
      </c>
      <c r="D158">
        <v>52.2</v>
      </c>
      <c r="E158">
        <v>60.6</v>
      </c>
      <c r="F158">
        <f t="shared" si="11"/>
        <v>1.2638726768652235</v>
      </c>
      <c r="G158">
        <f t="shared" si="14"/>
        <v>2.0518468383137356</v>
      </c>
      <c r="H158">
        <f t="shared" si="12"/>
        <v>1.7259116322950483</v>
      </c>
      <c r="I158">
        <f t="shared" si="15"/>
        <v>1.7824726241662863</v>
      </c>
      <c r="J158">
        <f t="shared" si="13"/>
        <v>1.2560373013375297</v>
      </c>
    </row>
    <row r="159" spans="1:10" x14ac:dyDescent="0.3">
      <c r="A159" t="s">
        <v>172</v>
      </c>
      <c r="B159">
        <v>12.12</v>
      </c>
      <c r="C159">
        <v>179.76</v>
      </c>
      <c r="D159">
        <v>1.56</v>
      </c>
      <c r="E159">
        <v>29.16</v>
      </c>
      <c r="F159">
        <f t="shared" si="11"/>
        <v>1.0835026198302673</v>
      </c>
      <c r="G159">
        <f t="shared" si="14"/>
        <v>2.2546930594110726</v>
      </c>
      <c r="H159">
        <f t="shared" si="12"/>
        <v>0.40823996531184958</v>
      </c>
      <c r="I159">
        <f t="shared" si="15"/>
        <v>1.464787519645937</v>
      </c>
      <c r="J159">
        <f t="shared" si="13"/>
        <v>1.0634034419088727</v>
      </c>
    </row>
    <row r="160" spans="1:10" x14ac:dyDescent="0.3">
      <c r="A160" t="s">
        <v>173</v>
      </c>
      <c r="B160">
        <v>8.76</v>
      </c>
      <c r="C160">
        <v>14.04</v>
      </c>
      <c r="D160">
        <v>44.28</v>
      </c>
      <c r="E160">
        <v>54.24</v>
      </c>
      <c r="F160">
        <f t="shared" si="11"/>
        <v>0.94250410616808067</v>
      </c>
      <c r="G160">
        <f t="shared" si="14"/>
        <v>1.1473671077937864</v>
      </c>
      <c r="H160">
        <f t="shared" si="12"/>
        <v>1.655906418180215</v>
      </c>
      <c r="I160">
        <f t="shared" si="15"/>
        <v>1.7343196808590069</v>
      </c>
      <c r="J160">
        <f t="shared" si="13"/>
        <v>0.92360917528313491</v>
      </c>
    </row>
    <row r="161" spans="1:10" x14ac:dyDescent="0.3">
      <c r="A161" t="s">
        <v>174</v>
      </c>
      <c r="B161">
        <v>15.48</v>
      </c>
      <c r="C161">
        <v>158.04</v>
      </c>
      <c r="D161">
        <v>22.08</v>
      </c>
      <c r="E161">
        <v>41.52</v>
      </c>
      <c r="F161">
        <f t="shared" si="11"/>
        <v>1.1897709563468739</v>
      </c>
      <c r="G161">
        <f t="shared" si="14"/>
        <v>2.1987670210094086</v>
      </c>
      <c r="H161">
        <f t="shared" si="12"/>
        <v>1.3632358044836939</v>
      </c>
      <c r="I161">
        <f t="shared" si="15"/>
        <v>1.6182573448404014</v>
      </c>
      <c r="J161">
        <f t="shared" si="13"/>
        <v>1.2341084534074211</v>
      </c>
    </row>
    <row r="162" spans="1:10" x14ac:dyDescent="0.3">
      <c r="A162" t="s">
        <v>175</v>
      </c>
      <c r="B162">
        <v>17.28</v>
      </c>
      <c r="C162">
        <v>207</v>
      </c>
      <c r="D162">
        <v>21.72</v>
      </c>
      <c r="E162">
        <v>36.840000000000003</v>
      </c>
      <c r="F162">
        <f t="shared" si="11"/>
        <v>1.2375437381428744</v>
      </c>
      <c r="G162">
        <f t="shared" si="14"/>
        <v>2.3159703454569178</v>
      </c>
      <c r="H162">
        <f t="shared" si="12"/>
        <v>1.3564083270389813</v>
      </c>
      <c r="I162">
        <f t="shared" si="15"/>
        <v>1.5663196215248114</v>
      </c>
      <c r="J162">
        <f t="shared" si="13"/>
        <v>1.2733374229244518</v>
      </c>
    </row>
    <row r="163" spans="1:10" x14ac:dyDescent="0.3">
      <c r="A163" t="s">
        <v>176</v>
      </c>
      <c r="B163">
        <v>15.96</v>
      </c>
      <c r="C163">
        <v>102.84</v>
      </c>
      <c r="D163">
        <v>42.96</v>
      </c>
      <c r="E163">
        <v>59.16</v>
      </c>
      <c r="F163">
        <f t="shared" si="11"/>
        <v>1.2030328870147107</v>
      </c>
      <c r="G163">
        <f t="shared" si="14"/>
        <v>2.0121620679708232</v>
      </c>
      <c r="H163">
        <f t="shared" si="12"/>
        <v>1.643057683751453</v>
      </c>
      <c r="I163">
        <f t="shared" si="15"/>
        <v>1.7720281653248549</v>
      </c>
      <c r="J163">
        <f t="shared" si="13"/>
        <v>1.2256026366959261</v>
      </c>
    </row>
    <row r="164" spans="1:10" x14ac:dyDescent="0.3">
      <c r="A164" t="s">
        <v>177</v>
      </c>
      <c r="B164">
        <v>17.88</v>
      </c>
      <c r="C164">
        <v>226.08</v>
      </c>
      <c r="D164">
        <v>21.72</v>
      </c>
      <c r="E164">
        <v>30.72</v>
      </c>
      <c r="F164">
        <f t="shared" si="11"/>
        <v>1.2523675144598989</v>
      </c>
      <c r="G164">
        <f t="shared" si="14"/>
        <v>2.3542621445044833</v>
      </c>
      <c r="H164">
        <f t="shared" si="12"/>
        <v>1.3564083270389813</v>
      </c>
      <c r="I164">
        <f t="shared" si="15"/>
        <v>1.4874212113594745</v>
      </c>
      <c r="J164">
        <f t="shared" si="13"/>
        <v>1.2858393088842774</v>
      </c>
    </row>
    <row r="165" spans="1:10" x14ac:dyDescent="0.3">
      <c r="A165" t="s">
        <v>178</v>
      </c>
      <c r="B165">
        <v>21.6</v>
      </c>
      <c r="C165">
        <v>196.2</v>
      </c>
      <c r="D165">
        <v>44.16</v>
      </c>
      <c r="E165">
        <v>8.8800000000000008</v>
      </c>
      <c r="F165">
        <f t="shared" si="11"/>
        <v>1.3344537511509309</v>
      </c>
      <c r="G165">
        <f t="shared" si="14"/>
        <v>2.2926990030439298</v>
      </c>
      <c r="H165">
        <f t="shared" si="12"/>
        <v>1.6547539332529302</v>
      </c>
      <c r="I165">
        <f t="shared" si="15"/>
        <v>0.94841296577860101</v>
      </c>
      <c r="J165">
        <f t="shared" si="13"/>
        <v>1.316509803027176</v>
      </c>
    </row>
    <row r="166" spans="1:10" x14ac:dyDescent="0.3">
      <c r="A166" t="s">
        <v>179</v>
      </c>
      <c r="B166">
        <v>14.28</v>
      </c>
      <c r="C166">
        <v>140.63999999999999</v>
      </c>
      <c r="D166">
        <v>17.64</v>
      </c>
      <c r="E166">
        <v>6.48</v>
      </c>
      <c r="F166">
        <f t="shared" si="11"/>
        <v>1.1547282074401555</v>
      </c>
      <c r="G166">
        <f t="shared" si="14"/>
        <v>2.1481088577296967</v>
      </c>
      <c r="H166">
        <f t="shared" si="12"/>
        <v>1.2704459080179626</v>
      </c>
      <c r="I166">
        <f t="shared" si="15"/>
        <v>0.81157500587059339</v>
      </c>
      <c r="J166">
        <f t="shared" si="13"/>
        <v>1.1881472205183217</v>
      </c>
    </row>
    <row r="167" spans="1:10" x14ac:dyDescent="0.3">
      <c r="A167" t="s">
        <v>180</v>
      </c>
      <c r="B167">
        <v>14.28</v>
      </c>
      <c r="C167">
        <v>281.39999999999998</v>
      </c>
      <c r="D167">
        <v>4.08</v>
      </c>
      <c r="E167">
        <v>101.76</v>
      </c>
      <c r="F167">
        <f t="shared" si="11"/>
        <v>1.1547282074401555</v>
      </c>
      <c r="G167">
        <f t="shared" si="14"/>
        <v>2.4493240930987268</v>
      </c>
      <c r="H167">
        <f t="shared" si="12"/>
        <v>0.70586371228391931</v>
      </c>
      <c r="I167">
        <f t="shared" si="15"/>
        <v>2.0075770983043388</v>
      </c>
      <c r="J167">
        <f t="shared" si="13"/>
        <v>1.1972000368504352</v>
      </c>
    </row>
    <row r="168" spans="1:10" x14ac:dyDescent="0.3">
      <c r="A168" t="s">
        <v>181</v>
      </c>
      <c r="B168">
        <v>9.6</v>
      </c>
      <c r="C168">
        <v>21.48</v>
      </c>
      <c r="D168">
        <v>45.12</v>
      </c>
      <c r="E168">
        <v>25.92</v>
      </c>
      <c r="F168">
        <f t="shared" si="11"/>
        <v>0.98227123303956843</v>
      </c>
      <c r="G168">
        <f t="shared" si="14"/>
        <v>1.332034277027518</v>
      </c>
      <c r="H168">
        <f t="shared" si="12"/>
        <v>1.6638892986226614</v>
      </c>
      <c r="I168">
        <f t="shared" si="15"/>
        <v>1.4136349971985558</v>
      </c>
      <c r="J168">
        <f t="shared" si="13"/>
        <v>0.98620600311309858</v>
      </c>
    </row>
    <row r="169" spans="1:10" x14ac:dyDescent="0.3">
      <c r="A169" t="s">
        <v>182</v>
      </c>
      <c r="B169">
        <v>14.64</v>
      </c>
      <c r="C169">
        <v>248.16</v>
      </c>
      <c r="D169">
        <v>6.24</v>
      </c>
      <c r="E169">
        <v>23.28</v>
      </c>
      <c r="F169">
        <f t="shared" si="11"/>
        <v>1.1655410767223731</v>
      </c>
      <c r="G169">
        <f t="shared" si="14"/>
        <v>2.3947317804695296</v>
      </c>
      <c r="H169">
        <f t="shared" si="12"/>
        <v>0.85973856619714695</v>
      </c>
      <c r="I169">
        <f t="shared" si="15"/>
        <v>1.3669829759778509</v>
      </c>
      <c r="J169">
        <f t="shared" si="13"/>
        <v>1.2005672912815395</v>
      </c>
    </row>
    <row r="170" spans="1:10" x14ac:dyDescent="0.3">
      <c r="A170" t="s">
        <v>183</v>
      </c>
      <c r="B170">
        <v>20.52</v>
      </c>
      <c r="C170">
        <v>258.48</v>
      </c>
      <c r="D170">
        <v>28.32</v>
      </c>
      <c r="E170">
        <v>69.12</v>
      </c>
      <c r="F170">
        <f t="shared" si="11"/>
        <v>1.3121773564397787</v>
      </c>
      <c r="G170">
        <f t="shared" si="14"/>
        <v>2.4124269450095874</v>
      </c>
      <c r="H170">
        <f t="shared" si="12"/>
        <v>1.4671639659690903</v>
      </c>
      <c r="I170">
        <f t="shared" si="15"/>
        <v>1.8396037294708369</v>
      </c>
      <c r="J170">
        <f t="shared" si="13"/>
        <v>1.3324451680140659</v>
      </c>
    </row>
    <row r="171" spans="1:10" x14ac:dyDescent="0.3">
      <c r="A171" t="s">
        <v>184</v>
      </c>
      <c r="B171">
        <v>18</v>
      </c>
      <c r="C171">
        <v>341.16</v>
      </c>
      <c r="D171">
        <v>12.72</v>
      </c>
      <c r="E171">
        <v>7.68</v>
      </c>
      <c r="F171">
        <f t="shared" si="11"/>
        <v>1.255272505103306</v>
      </c>
      <c r="G171">
        <f t="shared" si="14"/>
        <v>2.532958105738067</v>
      </c>
      <c r="H171">
        <f t="shared" si="12"/>
        <v>1.1373541113707328</v>
      </c>
      <c r="I171">
        <f t="shared" si="15"/>
        <v>0.88536122003151196</v>
      </c>
      <c r="J171">
        <f t="shared" si="13"/>
        <v>1.2980934811271903</v>
      </c>
    </row>
    <row r="172" spans="1:10" x14ac:dyDescent="0.3">
      <c r="A172" t="s">
        <v>185</v>
      </c>
      <c r="B172">
        <v>10.08</v>
      </c>
      <c r="C172">
        <v>60</v>
      </c>
      <c r="D172">
        <v>13.92</v>
      </c>
      <c r="E172">
        <v>22.08</v>
      </c>
      <c r="F172">
        <f t="shared" si="11"/>
        <v>1.0034605321095065</v>
      </c>
      <c r="G172">
        <f t="shared" si="14"/>
        <v>1.7781512503836436</v>
      </c>
      <c r="H172">
        <f t="shared" si="12"/>
        <v>1.1737688231366501</v>
      </c>
      <c r="I172">
        <f t="shared" si="15"/>
        <v>1.3439990690571613</v>
      </c>
      <c r="J172">
        <f t="shared" si="13"/>
        <v>1.0454753580517411</v>
      </c>
    </row>
    <row r="173" spans="1:10" x14ac:dyDescent="0.3">
      <c r="A173" t="s">
        <v>186</v>
      </c>
      <c r="B173">
        <v>17.399999999999999</v>
      </c>
      <c r="C173">
        <v>197.4</v>
      </c>
      <c r="D173">
        <v>25.08</v>
      </c>
      <c r="E173">
        <v>56.88</v>
      </c>
      <c r="F173">
        <f t="shared" si="11"/>
        <v>1.2405492482825997</v>
      </c>
      <c r="G173">
        <f t="shared" si="14"/>
        <v>2.2953471483336179</v>
      </c>
      <c r="H173">
        <f t="shared" si="12"/>
        <v>1.4163075870598825</v>
      </c>
      <c r="I173">
        <f t="shared" si="15"/>
        <v>1.7549595877217099</v>
      </c>
      <c r="J173">
        <f t="shared" si="13"/>
        <v>1.280208838156311</v>
      </c>
    </row>
    <row r="174" spans="1:10" x14ac:dyDescent="0.3">
      <c r="A174" t="s">
        <v>187</v>
      </c>
      <c r="B174">
        <v>9.1199999999999992</v>
      </c>
      <c r="C174">
        <v>23.52</v>
      </c>
      <c r="D174">
        <v>24.12</v>
      </c>
      <c r="E174">
        <v>20.399999999999999</v>
      </c>
      <c r="F174">
        <f t="shared" si="11"/>
        <v>0.95999483832841614</v>
      </c>
      <c r="G174">
        <f t="shared" si="14"/>
        <v>1.3714373174041008</v>
      </c>
      <c r="H174">
        <f t="shared" si="12"/>
        <v>1.4000196350651586</v>
      </c>
      <c r="I174">
        <f t="shared" si="15"/>
        <v>1.3096301674258988</v>
      </c>
      <c r="J174">
        <f t="shared" si="13"/>
        <v>0.94670964634912447</v>
      </c>
    </row>
    <row r="175" spans="1:10" x14ac:dyDescent="0.3">
      <c r="A175" t="s">
        <v>188</v>
      </c>
      <c r="B175">
        <v>14.04</v>
      </c>
      <c r="C175">
        <v>202.08</v>
      </c>
      <c r="D175">
        <v>8.52</v>
      </c>
      <c r="E175">
        <v>15.36</v>
      </c>
      <c r="F175">
        <f t="shared" si="11"/>
        <v>1.1473671077937864</v>
      </c>
      <c r="G175">
        <f t="shared" si="14"/>
        <v>2.3055233332112555</v>
      </c>
      <c r="H175">
        <f t="shared" si="12"/>
        <v>0.97863694838447435</v>
      </c>
      <c r="I175">
        <f t="shared" si="15"/>
        <v>1.1863912156954932</v>
      </c>
      <c r="J175">
        <f t="shared" si="13"/>
        <v>1.1904674567722211</v>
      </c>
    </row>
    <row r="176" spans="1:10" x14ac:dyDescent="0.3">
      <c r="A176" t="s">
        <v>189</v>
      </c>
      <c r="B176">
        <v>13.8</v>
      </c>
      <c r="C176">
        <v>266.88</v>
      </c>
      <c r="D176">
        <v>4.08</v>
      </c>
      <c r="E176">
        <v>15.72</v>
      </c>
      <c r="F176">
        <f t="shared" si="11"/>
        <v>1.1398790864012365</v>
      </c>
      <c r="G176">
        <f t="shared" si="14"/>
        <v>2.4263160289576446</v>
      </c>
      <c r="H176">
        <f t="shared" si="12"/>
        <v>0.70586371228391931</v>
      </c>
      <c r="I176">
        <f t="shared" si="15"/>
        <v>1.1964525417033891</v>
      </c>
      <c r="J176">
        <f t="shared" si="13"/>
        <v>1.179221650528834</v>
      </c>
    </row>
    <row r="177" spans="1:10" x14ac:dyDescent="0.3">
      <c r="A177" t="s">
        <v>190</v>
      </c>
      <c r="B177">
        <v>32.4</v>
      </c>
      <c r="C177">
        <v>332.28</v>
      </c>
      <c r="D177">
        <v>58.68</v>
      </c>
      <c r="E177">
        <v>50.16</v>
      </c>
      <c r="F177">
        <f t="shared" si="11"/>
        <v>1.510545010206612</v>
      </c>
      <c r="G177">
        <f t="shared" si="14"/>
        <v>2.5215042017931992</v>
      </c>
      <c r="H177">
        <f t="shared" si="12"/>
        <v>1.7758288144646124</v>
      </c>
      <c r="I177">
        <f t="shared" si="15"/>
        <v>1.7003575278226599</v>
      </c>
      <c r="J177">
        <f t="shared" si="13"/>
        <v>1.4300247750515598</v>
      </c>
    </row>
    <row r="178" spans="1:10" x14ac:dyDescent="0.3">
      <c r="A178" t="s">
        <v>191</v>
      </c>
      <c r="B178">
        <v>24.24</v>
      </c>
      <c r="C178">
        <v>298.08</v>
      </c>
      <c r="D178">
        <v>36.24</v>
      </c>
      <c r="E178">
        <v>24.36</v>
      </c>
      <c r="F178">
        <f t="shared" si="11"/>
        <v>1.3845326154942486</v>
      </c>
      <c r="G178">
        <f t="shared" si="14"/>
        <v>2.4743328375521676</v>
      </c>
      <c r="H178">
        <f t="shared" si="12"/>
        <v>1.571009672309305</v>
      </c>
      <c r="I178">
        <f t="shared" si="15"/>
        <v>1.3866772839608377</v>
      </c>
      <c r="J178">
        <f t="shared" si="13"/>
        <v>1.3691873365306755</v>
      </c>
    </row>
    <row r="179" spans="1:10" x14ac:dyDescent="0.3">
      <c r="A179" t="s">
        <v>192</v>
      </c>
      <c r="B179">
        <v>14.04</v>
      </c>
      <c r="C179">
        <v>204.24</v>
      </c>
      <c r="D179">
        <v>9.36</v>
      </c>
      <c r="E179">
        <v>42.24</v>
      </c>
      <c r="F179">
        <f t="shared" si="11"/>
        <v>1.1473671077937864</v>
      </c>
      <c r="G179">
        <f t="shared" si="14"/>
        <v>2.310140801796194</v>
      </c>
      <c r="H179">
        <f t="shared" si="12"/>
        <v>1.0153597554092142</v>
      </c>
      <c r="I179">
        <f t="shared" si="15"/>
        <v>1.6257239095257559</v>
      </c>
      <c r="J179">
        <f t="shared" si="13"/>
        <v>1.2046953598345946</v>
      </c>
    </row>
    <row r="180" spans="1:10" x14ac:dyDescent="0.3">
      <c r="A180" t="s">
        <v>193</v>
      </c>
      <c r="B180">
        <v>14.16</v>
      </c>
      <c r="C180">
        <v>332.04</v>
      </c>
      <c r="D180">
        <v>2.76</v>
      </c>
      <c r="E180">
        <v>28.44</v>
      </c>
      <c r="F180">
        <f t="shared" si="11"/>
        <v>1.1510632533537501</v>
      </c>
      <c r="G180">
        <f t="shared" si="14"/>
        <v>2.5211904051885767</v>
      </c>
      <c r="H180">
        <f t="shared" si="12"/>
        <v>0.57518784492766106</v>
      </c>
      <c r="I180">
        <f t="shared" si="15"/>
        <v>1.4539295920577286</v>
      </c>
      <c r="J180">
        <f t="shared" si="13"/>
        <v>1.1899263444667956</v>
      </c>
    </row>
    <row r="181" spans="1:10" x14ac:dyDescent="0.3">
      <c r="A181" t="s">
        <v>194</v>
      </c>
      <c r="B181">
        <v>15.12</v>
      </c>
      <c r="C181">
        <v>198.72</v>
      </c>
      <c r="D181">
        <v>12</v>
      </c>
      <c r="E181">
        <v>21.12</v>
      </c>
      <c r="F181">
        <f t="shared" si="11"/>
        <v>1.1795517911651876</v>
      </c>
      <c r="G181">
        <f t="shared" si="14"/>
        <v>2.2982415784964862</v>
      </c>
      <c r="H181">
        <f t="shared" si="12"/>
        <v>1.1139433523068367</v>
      </c>
      <c r="I181">
        <f t="shared" si="15"/>
        <v>1.3246939138617746</v>
      </c>
      <c r="J181">
        <f t="shared" si="13"/>
        <v>1.216300122968109</v>
      </c>
    </row>
    <row r="182" spans="1:10" x14ac:dyDescent="0.3">
      <c r="A182" t="s">
        <v>195</v>
      </c>
      <c r="B182">
        <v>12.6</v>
      </c>
      <c r="C182">
        <v>187.92</v>
      </c>
      <c r="D182">
        <v>3.12</v>
      </c>
      <c r="E182">
        <v>9.9600000000000009</v>
      </c>
      <c r="F182">
        <f t="shared" si="11"/>
        <v>1.1003705451175629</v>
      </c>
      <c r="G182">
        <f t="shared" si="14"/>
        <v>2.2739730037695494</v>
      </c>
      <c r="H182">
        <f t="shared" si="12"/>
        <v>0.61489721603313463</v>
      </c>
      <c r="I182">
        <f t="shared" si="15"/>
        <v>0.99825933842369874</v>
      </c>
      <c r="J182">
        <f t="shared" si="13"/>
        <v>1.1052851724524433</v>
      </c>
    </row>
    <row r="183" spans="1:10" x14ac:dyDescent="0.3">
      <c r="A183" t="s">
        <v>196</v>
      </c>
      <c r="B183">
        <v>14.64</v>
      </c>
      <c r="C183">
        <v>262.2</v>
      </c>
      <c r="D183">
        <v>6.48</v>
      </c>
      <c r="E183">
        <v>32.880000000000003</v>
      </c>
      <c r="F183">
        <f t="shared" si="11"/>
        <v>1.1655410767223731</v>
      </c>
      <c r="G183">
        <f t="shared" si="14"/>
        <v>2.4186326873540653</v>
      </c>
      <c r="H183">
        <f t="shared" si="12"/>
        <v>0.87390159786446142</v>
      </c>
      <c r="I183">
        <f t="shared" si="15"/>
        <v>1.5169318088680128</v>
      </c>
      <c r="J183">
        <f t="shared" si="13"/>
        <v>1.213594633096502</v>
      </c>
    </row>
    <row r="184" spans="1:10" x14ac:dyDescent="0.3">
      <c r="A184" t="s">
        <v>197</v>
      </c>
      <c r="B184">
        <v>10.44</v>
      </c>
      <c r="C184">
        <v>67.44</v>
      </c>
      <c r="D184">
        <v>6.84</v>
      </c>
      <c r="E184">
        <v>35.64</v>
      </c>
      <c r="F184">
        <f t="shared" si="11"/>
        <v>1.0187004986662433</v>
      </c>
      <c r="G184">
        <f t="shared" si="14"/>
        <v>1.8289175616166859</v>
      </c>
      <c r="H184">
        <f t="shared" si="12"/>
        <v>0.89431606268443842</v>
      </c>
      <c r="I184">
        <f t="shared" si="15"/>
        <v>1.5519376953648372</v>
      </c>
      <c r="J184">
        <f t="shared" si="13"/>
        <v>1.0107015714829493</v>
      </c>
    </row>
    <row r="185" spans="1:10" x14ac:dyDescent="0.3">
      <c r="A185" t="s">
        <v>198</v>
      </c>
      <c r="B185">
        <v>31.44</v>
      </c>
      <c r="C185">
        <v>345.12</v>
      </c>
      <c r="D185">
        <v>51.6</v>
      </c>
      <c r="E185">
        <v>86.16</v>
      </c>
      <c r="F185">
        <f t="shared" si="11"/>
        <v>1.4974825373673704</v>
      </c>
      <c r="G185">
        <f t="shared" si="14"/>
        <v>2.5379701277584696</v>
      </c>
      <c r="H185">
        <f t="shared" si="12"/>
        <v>1.7209857441537391</v>
      </c>
      <c r="I185">
        <f t="shared" si="15"/>
        <v>1.9353056902899251</v>
      </c>
      <c r="J185">
        <f t="shared" si="13"/>
        <v>1.4278536471434393</v>
      </c>
    </row>
    <row r="186" spans="1:10" x14ac:dyDescent="0.3">
      <c r="A186" t="s">
        <v>199</v>
      </c>
      <c r="B186">
        <v>21.12</v>
      </c>
      <c r="C186">
        <v>304.56</v>
      </c>
      <c r="D186">
        <v>25.56</v>
      </c>
      <c r="E186">
        <v>36</v>
      </c>
      <c r="F186">
        <f t="shared" si="11"/>
        <v>1.3246939138617746</v>
      </c>
      <c r="G186">
        <f t="shared" si="14"/>
        <v>2.4836728638063108</v>
      </c>
      <c r="H186">
        <f t="shared" si="12"/>
        <v>1.4242280706959798</v>
      </c>
      <c r="I186">
        <f t="shared" si="15"/>
        <v>1.5563025007672873</v>
      </c>
      <c r="J186">
        <f t="shared" si="13"/>
        <v>1.3455673850060605</v>
      </c>
    </row>
    <row r="187" spans="1:10" x14ac:dyDescent="0.3">
      <c r="A187" t="s">
        <v>200</v>
      </c>
      <c r="B187">
        <v>27.12</v>
      </c>
      <c r="C187">
        <v>246</v>
      </c>
      <c r="D187">
        <v>54.12</v>
      </c>
      <c r="E187">
        <v>23.52</v>
      </c>
      <c r="F187">
        <f t="shared" si="11"/>
        <v>1.4332896851950259</v>
      </c>
      <c r="G187">
        <f t="shared" si="14"/>
        <v>2.3909351071033793</v>
      </c>
      <c r="H187">
        <f t="shared" si="12"/>
        <v>1.7413092088995694</v>
      </c>
      <c r="I187">
        <f t="shared" si="15"/>
        <v>1.3714373174041008</v>
      </c>
      <c r="J187">
        <f t="shared" si="13"/>
        <v>1.3732920489768892</v>
      </c>
    </row>
    <row r="188" spans="1:10" x14ac:dyDescent="0.3">
      <c r="A188" t="s">
        <v>201</v>
      </c>
      <c r="B188">
        <v>12.36</v>
      </c>
      <c r="C188">
        <v>167.4</v>
      </c>
      <c r="D188">
        <v>2.52</v>
      </c>
      <c r="E188">
        <v>31.92</v>
      </c>
      <c r="F188">
        <f t="shared" si="11"/>
        <v>1.0920184707527971</v>
      </c>
      <c r="G188">
        <f t="shared" si="14"/>
        <v>2.2237554536572413</v>
      </c>
      <c r="H188">
        <f t="shared" si="12"/>
        <v>0.54654266347813107</v>
      </c>
      <c r="I188">
        <f t="shared" si="15"/>
        <v>1.5040628826786919</v>
      </c>
      <c r="J188">
        <f t="shared" si="13"/>
        <v>1.0803026486406946</v>
      </c>
    </row>
    <row r="189" spans="1:10" x14ac:dyDescent="0.3">
      <c r="A189" t="s">
        <v>202</v>
      </c>
      <c r="B189">
        <v>20.76</v>
      </c>
      <c r="C189">
        <v>229.32</v>
      </c>
      <c r="D189">
        <v>34.44</v>
      </c>
      <c r="E189">
        <v>21.84</v>
      </c>
      <c r="F189">
        <f t="shared" si="11"/>
        <v>1.3172273491764204</v>
      </c>
      <c r="G189">
        <f t="shared" si="14"/>
        <v>2.3604419331026376</v>
      </c>
      <c r="H189">
        <f t="shared" si="12"/>
        <v>1.5494937132150131</v>
      </c>
      <c r="I189">
        <f t="shared" si="15"/>
        <v>1.3392526340326996</v>
      </c>
      <c r="J189">
        <f t="shared" si="13"/>
        <v>1.3243172436805737</v>
      </c>
    </row>
    <row r="190" spans="1:10" x14ac:dyDescent="0.3">
      <c r="A190" t="s">
        <v>203</v>
      </c>
      <c r="B190">
        <v>19.079999999999998</v>
      </c>
      <c r="C190">
        <v>343.2</v>
      </c>
      <c r="D190">
        <v>16.68</v>
      </c>
      <c r="E190">
        <v>4.4400000000000004</v>
      </c>
      <c r="F190">
        <f t="shared" si="11"/>
        <v>1.2805783703680762</v>
      </c>
      <c r="G190">
        <f t="shared" si="14"/>
        <v>2.5355472791766678</v>
      </c>
      <c r="H190">
        <f t="shared" si="12"/>
        <v>1.2474822606770544</v>
      </c>
      <c r="I190">
        <f t="shared" si="15"/>
        <v>0.64738297011461987</v>
      </c>
      <c r="J190">
        <f t="shared" si="13"/>
        <v>1.3178398474414748</v>
      </c>
    </row>
    <row r="191" spans="1:10" x14ac:dyDescent="0.3">
      <c r="A191" t="s">
        <v>204</v>
      </c>
      <c r="B191">
        <v>8.0399999999999991</v>
      </c>
      <c r="C191">
        <v>22.44</v>
      </c>
      <c r="D191">
        <v>14.52</v>
      </c>
      <c r="E191">
        <v>28.08</v>
      </c>
      <c r="F191">
        <f t="shared" si="11"/>
        <v>0.90525604874845123</v>
      </c>
      <c r="G191">
        <f t="shared" si="14"/>
        <v>1.3510228525841239</v>
      </c>
      <c r="H191">
        <f t="shared" si="12"/>
        <v>1.1908917169221696</v>
      </c>
      <c r="I191">
        <f t="shared" si="15"/>
        <v>1.4483971034577676</v>
      </c>
      <c r="J191">
        <f t="shared" si="13"/>
        <v>0.89994555897505102</v>
      </c>
    </row>
    <row r="192" spans="1:10" x14ac:dyDescent="0.3">
      <c r="A192" t="s">
        <v>205</v>
      </c>
      <c r="B192">
        <v>12.96</v>
      </c>
      <c r="C192">
        <v>47.4</v>
      </c>
      <c r="D192">
        <v>49.32</v>
      </c>
      <c r="E192">
        <v>6.96</v>
      </c>
      <c r="F192">
        <f t="shared" si="11"/>
        <v>1.1126050015345745</v>
      </c>
      <c r="G192">
        <f t="shared" si="14"/>
        <v>1.675778341674085</v>
      </c>
      <c r="H192">
        <f t="shared" si="12"/>
        <v>1.7017406324372124</v>
      </c>
      <c r="I192">
        <f t="shared" si="15"/>
        <v>0.84260923961056211</v>
      </c>
      <c r="J192">
        <f t="shared" si="13"/>
        <v>1.1075792517398035</v>
      </c>
    </row>
    <row r="193" spans="1:10" x14ac:dyDescent="0.3">
      <c r="A193" t="s">
        <v>206</v>
      </c>
      <c r="B193">
        <v>11.88</v>
      </c>
      <c r="C193">
        <v>90.6</v>
      </c>
      <c r="D193">
        <v>12.96</v>
      </c>
      <c r="E193">
        <v>7.2</v>
      </c>
      <c r="F193">
        <f t="shared" si="11"/>
        <v>1.0748164406451748</v>
      </c>
      <c r="G193">
        <f t="shared" si="14"/>
        <v>1.9571281976768131</v>
      </c>
      <c r="H193">
        <f t="shared" si="12"/>
        <v>1.1448854182871424</v>
      </c>
      <c r="I193">
        <f t="shared" si="15"/>
        <v>0.85733249643126852</v>
      </c>
      <c r="J193">
        <f t="shared" si="13"/>
        <v>1.0967712331645953</v>
      </c>
    </row>
    <row r="194" spans="1:10" x14ac:dyDescent="0.3">
      <c r="A194" t="s">
        <v>207</v>
      </c>
      <c r="B194">
        <v>7.08</v>
      </c>
      <c r="C194">
        <v>20.64</v>
      </c>
      <c r="D194">
        <v>4.92</v>
      </c>
      <c r="E194">
        <v>37.92</v>
      </c>
      <c r="F194">
        <f t="shared" si="11"/>
        <v>0.85003325768976901</v>
      </c>
      <c r="G194">
        <f t="shared" si="14"/>
        <v>1.3147096929551738</v>
      </c>
      <c r="H194">
        <f t="shared" si="12"/>
        <v>0.77232170672291978</v>
      </c>
      <c r="I194">
        <f t="shared" si="15"/>
        <v>1.5788683286660288</v>
      </c>
      <c r="J194">
        <f t="shared" si="13"/>
        <v>0.80615029590720755</v>
      </c>
    </row>
    <row r="195" spans="1:10" x14ac:dyDescent="0.3">
      <c r="A195" t="s">
        <v>208</v>
      </c>
      <c r="B195">
        <v>23.52</v>
      </c>
      <c r="C195">
        <v>200.16</v>
      </c>
      <c r="D195">
        <v>50.4</v>
      </c>
      <c r="E195">
        <v>4.32</v>
      </c>
      <c r="F195">
        <f t="shared" ref="F195:F201" si="16">LOG(B195)</f>
        <v>1.3714373174041008</v>
      </c>
      <c r="G195">
        <f t="shared" si="14"/>
        <v>2.3013772923493447</v>
      </c>
      <c r="H195">
        <f t="shared" ref="H195:H201" si="17">LOG(D195+1)</f>
        <v>1.7109631189952756</v>
      </c>
      <c r="I195">
        <f t="shared" si="15"/>
        <v>0.63548374681491215</v>
      </c>
      <c r="J195">
        <f t="shared" ref="J195:J201" si="18">$M$9+G195*$M$10+H195*$M$11+I195*$M$12</f>
        <v>1.3268408346934115</v>
      </c>
    </row>
    <row r="196" spans="1:10" x14ac:dyDescent="0.3">
      <c r="A196" t="s">
        <v>209</v>
      </c>
      <c r="B196">
        <v>20.76</v>
      </c>
      <c r="C196">
        <v>179.64</v>
      </c>
      <c r="D196">
        <v>42.72</v>
      </c>
      <c r="E196">
        <v>7.2</v>
      </c>
      <c r="F196">
        <f t="shared" si="16"/>
        <v>1.3172273491764204</v>
      </c>
      <c r="G196">
        <f t="shared" si="14"/>
        <v>2.254403046390677</v>
      </c>
      <c r="H196">
        <f t="shared" si="17"/>
        <v>1.6406801532776651</v>
      </c>
      <c r="I196">
        <f t="shared" si="15"/>
        <v>0.85733249643126852</v>
      </c>
      <c r="J196">
        <f t="shared" si="18"/>
        <v>1.29915631907021</v>
      </c>
    </row>
    <row r="197" spans="1:10" x14ac:dyDescent="0.3">
      <c r="A197" t="s">
        <v>210</v>
      </c>
      <c r="B197">
        <v>9.1199999999999992</v>
      </c>
      <c r="C197">
        <v>45.84</v>
      </c>
      <c r="D197">
        <v>4.4400000000000004</v>
      </c>
      <c r="E197">
        <v>16.559999999999999</v>
      </c>
      <c r="F197">
        <f t="shared" si="16"/>
        <v>0.95999483832841614</v>
      </c>
      <c r="G197">
        <f t="shared" si="14"/>
        <v>1.6612446089593336</v>
      </c>
      <c r="H197">
        <f t="shared" si="17"/>
        <v>0.73559889969817993</v>
      </c>
      <c r="I197">
        <f t="shared" si="15"/>
        <v>1.2190603324488614</v>
      </c>
      <c r="J197">
        <f t="shared" si="18"/>
        <v>0.91636029321338153</v>
      </c>
    </row>
    <row r="198" spans="1:10" x14ac:dyDescent="0.3">
      <c r="A198" t="s">
        <v>211</v>
      </c>
      <c r="B198">
        <v>11.64</v>
      </c>
      <c r="C198">
        <v>113.04</v>
      </c>
      <c r="D198">
        <v>5.88</v>
      </c>
      <c r="E198">
        <v>9.7200000000000006</v>
      </c>
      <c r="F198">
        <f t="shared" si="16"/>
        <v>1.0659529803138696</v>
      </c>
      <c r="G198">
        <f t="shared" si="14"/>
        <v>2.0532321488405021</v>
      </c>
      <c r="H198">
        <f t="shared" si="17"/>
        <v>0.83758843823551132</v>
      </c>
      <c r="I198">
        <f t="shared" si="15"/>
        <v>0.98766626492627463</v>
      </c>
      <c r="J198">
        <f t="shared" si="18"/>
        <v>1.0714965615946479</v>
      </c>
    </row>
    <row r="199" spans="1:10" x14ac:dyDescent="0.3">
      <c r="A199" t="s">
        <v>212</v>
      </c>
      <c r="B199">
        <v>15.36</v>
      </c>
      <c r="C199">
        <v>212.4</v>
      </c>
      <c r="D199">
        <v>11.16</v>
      </c>
      <c r="E199">
        <v>7.68</v>
      </c>
      <c r="F199">
        <f t="shared" si="16"/>
        <v>1.1863912156954932</v>
      </c>
      <c r="G199">
        <f t="shared" si="14"/>
        <v>2.3271545124094315</v>
      </c>
      <c r="H199">
        <f t="shared" si="17"/>
        <v>1.0849335749367162</v>
      </c>
      <c r="I199">
        <f t="shared" si="15"/>
        <v>0.88536122003151196</v>
      </c>
      <c r="J199">
        <f t="shared" si="18"/>
        <v>1.2153842237471293</v>
      </c>
    </row>
    <row r="200" spans="1:10" x14ac:dyDescent="0.3">
      <c r="A200" t="s">
        <v>213</v>
      </c>
      <c r="B200">
        <v>30.6</v>
      </c>
      <c r="C200">
        <v>340.32</v>
      </c>
      <c r="D200">
        <v>50.4</v>
      </c>
      <c r="E200">
        <v>79.44</v>
      </c>
      <c r="F200">
        <f t="shared" si="16"/>
        <v>1.4857214264815801</v>
      </c>
      <c r="G200">
        <f t="shared" si="14"/>
        <v>2.5318874725586538</v>
      </c>
      <c r="H200">
        <f t="shared" si="17"/>
        <v>1.7109631189952756</v>
      </c>
      <c r="I200">
        <f t="shared" si="15"/>
        <v>1.9000392354873248</v>
      </c>
      <c r="J200">
        <f t="shared" si="18"/>
        <v>1.4233067141789109</v>
      </c>
    </row>
    <row r="201" spans="1:10" x14ac:dyDescent="0.3">
      <c r="A201" t="s">
        <v>214</v>
      </c>
      <c r="B201">
        <v>16.079999999999998</v>
      </c>
      <c r="C201">
        <v>278.52</v>
      </c>
      <c r="D201">
        <v>10.32</v>
      </c>
      <c r="E201">
        <v>10.44</v>
      </c>
      <c r="F201">
        <f t="shared" si="16"/>
        <v>1.2062860444124324</v>
      </c>
      <c r="G201">
        <f t="shared" si="14"/>
        <v>2.4448563865035426</v>
      </c>
      <c r="H201">
        <f t="shared" si="17"/>
        <v>1.0538464268522527</v>
      </c>
      <c r="I201">
        <f t="shared" si="15"/>
        <v>1.0187004986662433</v>
      </c>
      <c r="J201">
        <f t="shared" si="18"/>
        <v>1.252258826367491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06942B-93C3-47E0-B4FF-8EF5493A9ED3}">
  <dimension ref="A1:E11"/>
  <sheetViews>
    <sheetView zoomScale="190" zoomScaleNormal="190" workbookViewId="0">
      <selection activeCell="A3" sqref="A3"/>
    </sheetView>
  </sheetViews>
  <sheetFormatPr defaultRowHeight="16.5" x14ac:dyDescent="0.3"/>
  <cols>
    <col min="1" max="1" width="9.44140625" bestFit="1" customWidth="1"/>
    <col min="5" max="5" width="9.44140625" bestFit="1" customWidth="1"/>
  </cols>
  <sheetData>
    <row r="1" spans="1:5" x14ac:dyDescent="0.3">
      <c r="B1" t="s">
        <v>0</v>
      </c>
      <c r="C1" t="s">
        <v>1</v>
      </c>
      <c r="D1" t="s">
        <v>2</v>
      </c>
      <c r="E1" t="s">
        <v>3</v>
      </c>
    </row>
    <row r="2" spans="1:5" x14ac:dyDescent="0.3">
      <c r="A2" t="s">
        <v>0</v>
      </c>
      <c r="B2">
        <f ca="1">CORREL(INDIRECT($A2),INDIRECT(B$1))</f>
        <v>1</v>
      </c>
      <c r="C2">
        <f t="shared" ref="C2:E5" ca="1" si="0">CORREL(INDIRECT($A2),INDIRECT(C$1))</f>
        <v>0.78222442486160648</v>
      </c>
      <c r="D2">
        <f t="shared" ca="1" si="0"/>
        <v>0.57622257457105552</v>
      </c>
      <c r="E2">
        <f t="shared" ca="1" si="0"/>
        <v>0.2282990263761652</v>
      </c>
    </row>
    <row r="3" spans="1:5" x14ac:dyDescent="0.3">
      <c r="A3" t="s">
        <v>1</v>
      </c>
      <c r="B3">
        <f t="shared" ref="B3:B5" ca="1" si="1">CORREL(INDIRECT($A3),INDIRECT(B$1))</f>
        <v>0.78222442486160648</v>
      </c>
      <c r="C3">
        <f t="shared" ca="1" si="0"/>
        <v>0.99999999999999978</v>
      </c>
      <c r="D3">
        <f t="shared" ca="1" si="0"/>
        <v>5.4808664465830131E-2</v>
      </c>
      <c r="E3">
        <f t="shared" ca="1" si="0"/>
        <v>5.664787496505698E-2</v>
      </c>
    </row>
    <row r="4" spans="1:5" x14ac:dyDescent="0.3">
      <c r="A4" t="s">
        <v>2</v>
      </c>
      <c r="B4">
        <f t="shared" ca="1" si="1"/>
        <v>0.57622257457105552</v>
      </c>
      <c r="C4">
        <f t="shared" ca="1" si="0"/>
        <v>5.4808664465830131E-2</v>
      </c>
      <c r="D4">
        <f t="shared" ca="1" si="0"/>
        <v>1</v>
      </c>
      <c r="E4">
        <f t="shared" ca="1" si="0"/>
        <v>0.35410375076117512</v>
      </c>
    </row>
    <row r="5" spans="1:5" x14ac:dyDescent="0.3">
      <c r="A5" t="s">
        <v>3</v>
      </c>
      <c r="B5">
        <f t="shared" ca="1" si="1"/>
        <v>0.2282990263761652</v>
      </c>
      <c r="C5">
        <f t="shared" ca="1" si="0"/>
        <v>5.664787496505698E-2</v>
      </c>
      <c r="D5">
        <f t="shared" ca="1" si="0"/>
        <v>0.35410375076117512</v>
      </c>
      <c r="E5">
        <f t="shared" ca="1" si="0"/>
        <v>1.0000000000000002</v>
      </c>
    </row>
    <row r="7" spans="1:5" x14ac:dyDescent="0.3">
      <c r="B7" t="s">
        <v>218</v>
      </c>
      <c r="C7" t="s">
        <v>219</v>
      </c>
      <c r="D7" t="s">
        <v>220</v>
      </c>
    </row>
    <row r="8" spans="1:5" x14ac:dyDescent="0.3">
      <c r="A8" t="s">
        <v>0</v>
      </c>
      <c r="B8" s="1">
        <f ca="1">AVERAGE(INDIRECT(A8))</f>
        <v>16.827000000000002</v>
      </c>
      <c r="C8" s="1">
        <f ca="1">MEDIAN(INDIRECT(A8))</f>
        <v>15.48</v>
      </c>
      <c r="D8">
        <f ca="1">SKEW(INDIRECT(A8))</f>
        <v>0.40757142507671246</v>
      </c>
    </row>
    <row r="9" spans="1:5" x14ac:dyDescent="0.3">
      <c r="A9" t="s">
        <v>1</v>
      </c>
      <c r="B9" s="1">
        <f t="shared" ref="B9:B11" ca="1" si="2">AVERAGE(INDIRECT(A9))</f>
        <v>176.45100000000005</v>
      </c>
      <c r="C9" s="1">
        <f t="shared" ref="C9:C11" ca="1" si="3">MEDIAN(INDIRECT(A9))</f>
        <v>179.7</v>
      </c>
      <c r="D9">
        <f t="shared" ref="D9:D11" ca="1" si="4">SKEW(INDIRECT(A9))</f>
        <v>-6.9853362132747676E-2</v>
      </c>
    </row>
    <row r="10" spans="1:5" x14ac:dyDescent="0.3">
      <c r="A10" t="s">
        <v>2</v>
      </c>
      <c r="B10" s="1">
        <f t="shared" ca="1" si="2"/>
        <v>27.916799999999995</v>
      </c>
      <c r="C10" s="1">
        <f t="shared" ca="1" si="3"/>
        <v>27.48</v>
      </c>
      <c r="D10">
        <f t="shared" ca="1" si="4"/>
        <v>9.4174631496646344E-2</v>
      </c>
    </row>
    <row r="11" spans="1:5" x14ac:dyDescent="0.3">
      <c r="A11" t="s">
        <v>3</v>
      </c>
      <c r="B11" s="1">
        <f t="shared" ca="1" si="2"/>
        <v>36.664799999999993</v>
      </c>
      <c r="C11" s="1">
        <f t="shared" ca="1" si="3"/>
        <v>30.9</v>
      </c>
      <c r="D11">
        <f t="shared" ca="1" si="4"/>
        <v>0.89472040749861736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91458-92D7-45A2-838F-7142609928DB}">
  <dimension ref="A3:B12"/>
  <sheetViews>
    <sheetView workbookViewId="0">
      <selection activeCell="D25" sqref="D25"/>
    </sheetView>
  </sheetViews>
  <sheetFormatPr defaultRowHeight="16.5" x14ac:dyDescent="0.3"/>
  <cols>
    <col min="1" max="1" width="12" bestFit="1" customWidth="1"/>
    <col min="2" max="2" width="18" bestFit="1" customWidth="1"/>
  </cols>
  <sheetData>
    <row r="3" spans="1:2" x14ac:dyDescent="0.3">
      <c r="A3" s="2" t="s">
        <v>221</v>
      </c>
      <c r="B3" t="s">
        <v>231</v>
      </c>
    </row>
    <row r="4" spans="1:2" x14ac:dyDescent="0.3">
      <c r="A4" s="3" t="s">
        <v>223</v>
      </c>
      <c r="B4" s="4">
        <v>31</v>
      </c>
    </row>
    <row r="5" spans="1:2" x14ac:dyDescent="0.3">
      <c r="A5" s="3" t="s">
        <v>224</v>
      </c>
      <c r="B5" s="4">
        <v>28</v>
      </c>
    </row>
    <row r="6" spans="1:2" x14ac:dyDescent="0.3">
      <c r="A6" s="3" t="s">
        <v>225</v>
      </c>
      <c r="B6" s="4">
        <v>25</v>
      </c>
    </row>
    <row r="7" spans="1:2" x14ac:dyDescent="0.3">
      <c r="A7" s="3" t="s">
        <v>226</v>
      </c>
      <c r="B7" s="4">
        <v>23</v>
      </c>
    </row>
    <row r="8" spans="1:2" x14ac:dyDescent="0.3">
      <c r="A8" s="3" t="s">
        <v>227</v>
      </c>
      <c r="B8" s="4">
        <v>31</v>
      </c>
    </row>
    <row r="9" spans="1:2" x14ac:dyDescent="0.3">
      <c r="A9" s="3" t="s">
        <v>228</v>
      </c>
      <c r="B9" s="4">
        <v>38</v>
      </c>
    </row>
    <row r="10" spans="1:2" x14ac:dyDescent="0.3">
      <c r="A10" s="3" t="s">
        <v>229</v>
      </c>
      <c r="B10" s="4">
        <v>21</v>
      </c>
    </row>
    <row r="11" spans="1:2" x14ac:dyDescent="0.3">
      <c r="A11" s="3" t="s">
        <v>230</v>
      </c>
      <c r="B11" s="4">
        <v>3</v>
      </c>
    </row>
    <row r="12" spans="1:2" x14ac:dyDescent="0.3">
      <c r="A12" s="3" t="s">
        <v>222</v>
      </c>
      <c r="B12" s="4">
        <v>200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EECAA-B840-4FB2-9A65-12F83EC92E6E}">
  <dimension ref="A3:B10"/>
  <sheetViews>
    <sheetView zoomScale="130" zoomScaleNormal="130" workbookViewId="0">
      <selection activeCell="E22" sqref="E22"/>
    </sheetView>
  </sheetViews>
  <sheetFormatPr defaultRowHeight="16.5" x14ac:dyDescent="0.3"/>
  <cols>
    <col min="1" max="1" width="12" bestFit="1" customWidth="1"/>
    <col min="2" max="2" width="12.77734375" bestFit="1" customWidth="1"/>
  </cols>
  <sheetData>
    <row r="3" spans="1:2" x14ac:dyDescent="0.3">
      <c r="A3" s="2" t="s">
        <v>221</v>
      </c>
      <c r="B3" t="s">
        <v>238</v>
      </c>
    </row>
    <row r="4" spans="1:2" x14ac:dyDescent="0.3">
      <c r="A4" s="3" t="s">
        <v>232</v>
      </c>
      <c r="B4" s="4">
        <v>43</v>
      </c>
    </row>
    <row r="5" spans="1:2" x14ac:dyDescent="0.3">
      <c r="A5" s="3" t="s">
        <v>233</v>
      </c>
      <c r="B5" s="4">
        <v>34</v>
      </c>
    </row>
    <row r="6" spans="1:2" x14ac:dyDescent="0.3">
      <c r="A6" s="3" t="s">
        <v>234</v>
      </c>
      <c r="B6" s="4">
        <v>29</v>
      </c>
    </row>
    <row r="7" spans="1:2" x14ac:dyDescent="0.3">
      <c r="A7" s="3" t="s">
        <v>235</v>
      </c>
      <c r="B7" s="4">
        <v>32</v>
      </c>
    </row>
    <row r="8" spans="1:2" x14ac:dyDescent="0.3">
      <c r="A8" s="3" t="s">
        <v>236</v>
      </c>
      <c r="B8" s="4">
        <v>32</v>
      </c>
    </row>
    <row r="9" spans="1:2" x14ac:dyDescent="0.3">
      <c r="A9" s="3" t="s">
        <v>237</v>
      </c>
      <c r="B9" s="4">
        <v>30</v>
      </c>
    </row>
    <row r="10" spans="1:2" x14ac:dyDescent="0.3">
      <c r="A10" s="3" t="s">
        <v>222</v>
      </c>
      <c r="B10" s="4">
        <v>200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1142D-DAAB-4636-AD83-92FD167DE2D2}">
  <dimension ref="A1:I18"/>
  <sheetViews>
    <sheetView zoomScale="130" zoomScaleNormal="130" workbookViewId="0">
      <selection activeCell="C20" sqref="C20"/>
    </sheetView>
  </sheetViews>
  <sheetFormatPr defaultRowHeight="16.5" x14ac:dyDescent="0.3"/>
  <cols>
    <col min="1" max="1" width="16.21875" bestFit="1" customWidth="1"/>
    <col min="2" max="2" width="12" bestFit="1" customWidth="1"/>
    <col min="3" max="3" width="12.5546875" bestFit="1" customWidth="1"/>
    <col min="4" max="9" width="12" bestFit="1" customWidth="1"/>
  </cols>
  <sheetData>
    <row r="1" spans="1:9" x14ac:dyDescent="0.3">
      <c r="A1" t="s">
        <v>239</v>
      </c>
    </row>
    <row r="2" spans="1:9" ht="17.25" thickBot="1" x14ac:dyDescent="0.35"/>
    <row r="3" spans="1:9" x14ac:dyDescent="0.3">
      <c r="A3" s="15" t="s">
        <v>240</v>
      </c>
      <c r="B3" s="15"/>
    </row>
    <row r="4" spans="1:9" x14ac:dyDescent="0.3">
      <c r="A4" s="16" t="s">
        <v>241</v>
      </c>
      <c r="B4" s="16">
        <v>0.78222442486160637</v>
      </c>
    </row>
    <row r="5" spans="1:9" x14ac:dyDescent="0.3">
      <c r="A5" s="18" t="s">
        <v>242</v>
      </c>
      <c r="B5" s="18">
        <v>0.61187505085007088</v>
      </c>
    </row>
    <row r="6" spans="1:9" x14ac:dyDescent="0.3">
      <c r="A6" s="16" t="s">
        <v>243</v>
      </c>
      <c r="B6" s="16">
        <v>0.60991482383416218</v>
      </c>
    </row>
    <row r="7" spans="1:9" x14ac:dyDescent="0.3">
      <c r="A7" s="18" t="s">
        <v>244</v>
      </c>
      <c r="B7" s="18">
        <v>3.9103876423805559</v>
      </c>
    </row>
    <row r="8" spans="1:9" ht="17.25" thickBot="1" x14ac:dyDescent="0.35">
      <c r="A8" s="17" t="s">
        <v>245</v>
      </c>
      <c r="B8" s="17">
        <v>200</v>
      </c>
    </row>
    <row r="10" spans="1:9" ht="17.25" thickBot="1" x14ac:dyDescent="0.35">
      <c r="A10" t="s">
        <v>246</v>
      </c>
    </row>
    <row r="11" spans="1:9" x14ac:dyDescent="0.3">
      <c r="A11" s="7"/>
      <c r="B11" s="7" t="s">
        <v>251</v>
      </c>
      <c r="C11" s="7" t="s">
        <v>252</v>
      </c>
      <c r="D11" s="7" t="s">
        <v>253</v>
      </c>
      <c r="E11" s="7" t="s">
        <v>254</v>
      </c>
      <c r="F11" s="7" t="s">
        <v>255</v>
      </c>
    </row>
    <row r="12" spans="1:9" x14ac:dyDescent="0.3">
      <c r="A12" s="5" t="s">
        <v>247</v>
      </c>
      <c r="B12" s="5">
        <v>1</v>
      </c>
      <c r="C12" s="5">
        <v>4773.0501602908525</v>
      </c>
      <c r="D12" s="5">
        <v>4773.0501602908525</v>
      </c>
      <c r="E12" s="5">
        <v>312.14499437271263</v>
      </c>
      <c r="F12" s="5">
        <v>1.4673897001947821E-42</v>
      </c>
    </row>
    <row r="13" spans="1:9" x14ac:dyDescent="0.3">
      <c r="A13" s="5" t="s">
        <v>248</v>
      </c>
      <c r="B13" s="5">
        <v>198</v>
      </c>
      <c r="C13" s="5">
        <v>3027.6440397091474</v>
      </c>
      <c r="D13" s="5">
        <v>15.291131513682563</v>
      </c>
      <c r="E13" s="5"/>
      <c r="F13" s="5"/>
    </row>
    <row r="14" spans="1:9" ht="17.25" thickBot="1" x14ac:dyDescent="0.35">
      <c r="A14" s="6" t="s">
        <v>249</v>
      </c>
      <c r="B14" s="6">
        <v>199</v>
      </c>
      <c r="C14" s="6">
        <v>7800.6941999999999</v>
      </c>
      <c r="D14" s="6"/>
      <c r="E14" s="6"/>
      <c r="F14" s="6"/>
    </row>
    <row r="15" spans="1:9" ht="17.25" thickBot="1" x14ac:dyDescent="0.35"/>
    <row r="16" spans="1:9" x14ac:dyDescent="0.3">
      <c r="A16" s="12"/>
      <c r="B16" s="12" t="s">
        <v>256</v>
      </c>
      <c r="C16" s="7" t="s">
        <v>244</v>
      </c>
      <c r="D16" s="7" t="s">
        <v>257</v>
      </c>
      <c r="E16" s="7" t="s">
        <v>258</v>
      </c>
      <c r="F16" s="7" t="s">
        <v>259</v>
      </c>
      <c r="G16" s="7" t="s">
        <v>260</v>
      </c>
      <c r="H16" s="7" t="s">
        <v>261</v>
      </c>
      <c r="I16" s="7" t="s">
        <v>262</v>
      </c>
    </row>
    <row r="17" spans="1:9" x14ac:dyDescent="0.3">
      <c r="A17" s="13" t="s">
        <v>250</v>
      </c>
      <c r="B17" s="13">
        <v>8.4391122589532319</v>
      </c>
      <c r="C17" s="5">
        <v>0.5494115283281743</v>
      </c>
      <c r="D17" s="5">
        <v>15.360275174117541</v>
      </c>
      <c r="E17" s="5">
        <v>1.4063004765085908E-35</v>
      </c>
      <c r="F17" s="5">
        <v>7.3556631225653142</v>
      </c>
      <c r="G17" s="5">
        <v>9.5225613953411496</v>
      </c>
      <c r="H17" s="5">
        <v>7.3556631225653142</v>
      </c>
      <c r="I17" s="5">
        <v>9.5225613953411496</v>
      </c>
    </row>
    <row r="18" spans="1:9" ht="17.25" thickBot="1" x14ac:dyDescent="0.35">
      <c r="A18" s="14" t="s">
        <v>1</v>
      </c>
      <c r="B18" s="14">
        <v>4.753664043301975E-2</v>
      </c>
      <c r="C18" s="6">
        <v>2.6906071877968712E-3</v>
      </c>
      <c r="D18" s="6">
        <v>17.667625600875542</v>
      </c>
      <c r="E18" s="6">
        <v>1.4673897001946983E-42</v>
      </c>
      <c r="F18" s="6">
        <v>4.2230716032692323E-2</v>
      </c>
      <c r="G18" s="6">
        <v>5.2842564833347178E-2</v>
      </c>
      <c r="H18" s="6">
        <v>4.2230716032692323E-2</v>
      </c>
      <c r="I18" s="6">
        <v>5.2842564833347178E-2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12</vt:i4>
      </vt:variant>
    </vt:vector>
  </HeadingPairs>
  <TitlesOfParts>
    <vt:vector size="26" baseType="lpstr">
      <vt:lpstr>Context</vt:lpstr>
      <vt:lpstr>ML2_Regression</vt:lpstr>
      <vt:lpstr>RegressionAccuracy</vt:lpstr>
      <vt:lpstr>ML2_RegressionAllSpends</vt:lpstr>
      <vt:lpstr>ML2_Transformation</vt:lpstr>
      <vt:lpstr>Correlation</vt:lpstr>
      <vt:lpstr>YouTube</vt:lpstr>
      <vt:lpstr>Facebook</vt:lpstr>
      <vt:lpstr>Model1_base</vt:lpstr>
      <vt:lpstr>Model2_AllSpends</vt:lpstr>
      <vt:lpstr>Model_Transformed</vt:lpstr>
      <vt:lpstr>Model_NewsPaper</vt:lpstr>
      <vt:lpstr>RSq</vt:lpstr>
      <vt:lpstr>PerfectModel</vt:lpstr>
      <vt:lpstr>ML2_RegressionAllSpends!facebook</vt:lpstr>
      <vt:lpstr>ML2_Transformation!facebook</vt:lpstr>
      <vt:lpstr>facebook</vt:lpstr>
      <vt:lpstr>ML2_RegressionAllSpends!newspaper</vt:lpstr>
      <vt:lpstr>ML2_Transformation!newspaper</vt:lpstr>
      <vt:lpstr>newspaper</vt:lpstr>
      <vt:lpstr>ML2_RegressionAllSpends!sales</vt:lpstr>
      <vt:lpstr>ML2_Transformation!sales</vt:lpstr>
      <vt:lpstr>sales</vt:lpstr>
      <vt:lpstr>ML2_RegressionAllSpends!youtube</vt:lpstr>
      <vt:lpstr>ML2_Transformation!youtube</vt:lpstr>
      <vt:lpstr>youtube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Kunaal Naik</cp:lastModifiedBy>
  <dcterms:created xsi:type="dcterms:W3CDTF">2022-06-09T04:27:46Z</dcterms:created>
  <dcterms:modified xsi:type="dcterms:W3CDTF">2022-08-25T08:07:59Z</dcterms:modified>
</cp:coreProperties>
</file>