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__DSM_LMS_Courses\GitHub\DSM_Excel_Analytics\L0 Analytics with Excel\"/>
    </mc:Choice>
  </mc:AlternateContent>
  <xr:revisionPtr revIDLastSave="0" documentId="13_ncr:1_{C7AB5840-94A7-4E54-A394-E32B8893F77B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Context" sheetId="2" r:id="rId1"/>
    <sheet name="ML2_Regression_YouTube" sheetId="1" r:id="rId2"/>
    <sheet name="Model_YouTube" sheetId="17" r:id="rId3"/>
    <sheet name="ML2_CostFunction" sheetId="16" r:id="rId4"/>
    <sheet name="RegressionAccuracy" sheetId="15" r:id="rId5"/>
    <sheet name="ML2_RegressionAllSpends" sheetId="12" r:id="rId6"/>
    <sheet name="Correlation" sheetId="4" r:id="rId7"/>
    <sheet name="RSq" sheetId="8" r:id="rId8"/>
    <sheet name="PerfectModel" sheetId="11" r:id="rId9"/>
  </sheets>
  <definedNames>
    <definedName name="Campaings">ML2_RegressionAllSpends!$A$2:$A$1048576</definedName>
    <definedName name="facebook">ML2_RegressionAllSpends!$D$2:$D$1048576</definedName>
    <definedName name="newspaper">ML2_RegressionAllSpends!$E$2:$E$1048576</definedName>
    <definedName name="sales">ML2_RegressionAllSpends!$B$2:$B$1048576</definedName>
    <definedName name="youtube">ML2_RegressionAllSpends!$C$2:$C$1048576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1" i="16" l="1"/>
  <c r="I10" i="16"/>
  <c r="E2" i="16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F7" i="16"/>
  <c r="F15" i="16"/>
  <c r="F23" i="16"/>
  <c r="F31" i="16"/>
  <c r="F39" i="16"/>
  <c r="F47" i="16"/>
  <c r="F55" i="16"/>
  <c r="F63" i="16"/>
  <c r="F71" i="16"/>
  <c r="F79" i="16"/>
  <c r="F87" i="16"/>
  <c r="F95" i="16"/>
  <c r="F103" i="16"/>
  <c r="F111" i="16"/>
  <c r="F119" i="16"/>
  <c r="F124" i="16"/>
  <c r="F127" i="16"/>
  <c r="F132" i="16"/>
  <c r="F135" i="16"/>
  <c r="F140" i="16"/>
  <c r="F143" i="16"/>
  <c r="F148" i="16"/>
  <c r="F151" i="16"/>
  <c r="F156" i="16"/>
  <c r="F159" i="16"/>
  <c r="F164" i="16"/>
  <c r="F167" i="16"/>
  <c r="F172" i="16"/>
  <c r="F175" i="16"/>
  <c r="F180" i="16"/>
  <c r="F183" i="16"/>
  <c r="F188" i="16"/>
  <c r="F191" i="16"/>
  <c r="F196" i="16"/>
  <c r="F199" i="16"/>
  <c r="F200" i="16"/>
  <c r="I5" i="16"/>
  <c r="I6" i="16" s="1"/>
  <c r="D2" i="16"/>
  <c r="F2" i="16" s="1"/>
  <c r="D3" i="16"/>
  <c r="F3" i="16" s="1"/>
  <c r="D4" i="16"/>
  <c r="F4" i="16" s="1"/>
  <c r="D5" i="16"/>
  <c r="F5" i="16" s="1"/>
  <c r="D6" i="16"/>
  <c r="F6" i="16" s="1"/>
  <c r="D7" i="16"/>
  <c r="D8" i="16"/>
  <c r="F8" i="16" s="1"/>
  <c r="D9" i="16"/>
  <c r="F9" i="16" s="1"/>
  <c r="D10" i="16"/>
  <c r="F10" i="16" s="1"/>
  <c r="D11" i="16"/>
  <c r="F11" i="16" s="1"/>
  <c r="D12" i="16"/>
  <c r="F12" i="16" s="1"/>
  <c r="D13" i="16"/>
  <c r="F13" i="16" s="1"/>
  <c r="D14" i="16"/>
  <c r="F14" i="16" s="1"/>
  <c r="D15" i="16"/>
  <c r="D16" i="16"/>
  <c r="F16" i="16" s="1"/>
  <c r="D17" i="16"/>
  <c r="F17" i="16" s="1"/>
  <c r="D18" i="16"/>
  <c r="F18" i="16" s="1"/>
  <c r="D19" i="16"/>
  <c r="F19" i="16" s="1"/>
  <c r="D20" i="16"/>
  <c r="F20" i="16" s="1"/>
  <c r="D21" i="16"/>
  <c r="F21" i="16" s="1"/>
  <c r="D22" i="16"/>
  <c r="F22" i="16" s="1"/>
  <c r="D23" i="16"/>
  <c r="D24" i="16"/>
  <c r="F24" i="16" s="1"/>
  <c r="D25" i="16"/>
  <c r="F25" i="16" s="1"/>
  <c r="D26" i="16"/>
  <c r="F26" i="16" s="1"/>
  <c r="D27" i="16"/>
  <c r="F27" i="16" s="1"/>
  <c r="D28" i="16"/>
  <c r="F28" i="16" s="1"/>
  <c r="D29" i="16"/>
  <c r="F29" i="16" s="1"/>
  <c r="D30" i="16"/>
  <c r="F30" i="16" s="1"/>
  <c r="D31" i="16"/>
  <c r="D32" i="16"/>
  <c r="F32" i="16" s="1"/>
  <c r="D33" i="16"/>
  <c r="F33" i="16" s="1"/>
  <c r="D34" i="16"/>
  <c r="F34" i="16" s="1"/>
  <c r="D35" i="16"/>
  <c r="F35" i="16" s="1"/>
  <c r="D36" i="16"/>
  <c r="F36" i="16" s="1"/>
  <c r="D37" i="16"/>
  <c r="F37" i="16" s="1"/>
  <c r="D38" i="16"/>
  <c r="F38" i="16" s="1"/>
  <c r="D39" i="16"/>
  <c r="D40" i="16"/>
  <c r="F40" i="16" s="1"/>
  <c r="D41" i="16"/>
  <c r="F41" i="16" s="1"/>
  <c r="D42" i="16"/>
  <c r="F42" i="16" s="1"/>
  <c r="D43" i="16"/>
  <c r="F43" i="16" s="1"/>
  <c r="D44" i="16"/>
  <c r="F44" i="16" s="1"/>
  <c r="D45" i="16"/>
  <c r="F45" i="16" s="1"/>
  <c r="D46" i="16"/>
  <c r="F46" i="16" s="1"/>
  <c r="D47" i="16"/>
  <c r="D48" i="16"/>
  <c r="F48" i="16" s="1"/>
  <c r="D49" i="16"/>
  <c r="F49" i="16" s="1"/>
  <c r="D50" i="16"/>
  <c r="F50" i="16" s="1"/>
  <c r="D51" i="16"/>
  <c r="F51" i="16" s="1"/>
  <c r="D52" i="16"/>
  <c r="F52" i="16" s="1"/>
  <c r="D53" i="16"/>
  <c r="F53" i="16" s="1"/>
  <c r="D54" i="16"/>
  <c r="F54" i="16" s="1"/>
  <c r="D55" i="16"/>
  <c r="D56" i="16"/>
  <c r="F56" i="16" s="1"/>
  <c r="D57" i="16"/>
  <c r="F57" i="16" s="1"/>
  <c r="D58" i="16"/>
  <c r="F58" i="16" s="1"/>
  <c r="D59" i="16"/>
  <c r="F59" i="16" s="1"/>
  <c r="D60" i="16"/>
  <c r="F60" i="16" s="1"/>
  <c r="D61" i="16"/>
  <c r="F61" i="16" s="1"/>
  <c r="D62" i="16"/>
  <c r="F62" i="16" s="1"/>
  <c r="D63" i="16"/>
  <c r="D64" i="16"/>
  <c r="F64" i="16" s="1"/>
  <c r="D65" i="16"/>
  <c r="F65" i="16" s="1"/>
  <c r="D66" i="16"/>
  <c r="F66" i="16" s="1"/>
  <c r="D67" i="16"/>
  <c r="F67" i="16" s="1"/>
  <c r="D68" i="16"/>
  <c r="F68" i="16" s="1"/>
  <c r="D69" i="16"/>
  <c r="F69" i="16" s="1"/>
  <c r="D70" i="16"/>
  <c r="F70" i="16" s="1"/>
  <c r="D71" i="16"/>
  <c r="D72" i="16"/>
  <c r="F72" i="16" s="1"/>
  <c r="D73" i="16"/>
  <c r="F73" i="16" s="1"/>
  <c r="D74" i="16"/>
  <c r="F74" i="16" s="1"/>
  <c r="D75" i="16"/>
  <c r="F75" i="16" s="1"/>
  <c r="D76" i="16"/>
  <c r="F76" i="16" s="1"/>
  <c r="D77" i="16"/>
  <c r="F77" i="16" s="1"/>
  <c r="D78" i="16"/>
  <c r="F78" i="16" s="1"/>
  <c r="D79" i="16"/>
  <c r="D80" i="16"/>
  <c r="F80" i="16" s="1"/>
  <c r="D81" i="16"/>
  <c r="F81" i="16" s="1"/>
  <c r="D82" i="16"/>
  <c r="F82" i="16" s="1"/>
  <c r="D83" i="16"/>
  <c r="F83" i="16" s="1"/>
  <c r="D84" i="16"/>
  <c r="F84" i="16" s="1"/>
  <c r="D85" i="16"/>
  <c r="F85" i="16" s="1"/>
  <c r="D86" i="16"/>
  <c r="F86" i="16" s="1"/>
  <c r="D87" i="16"/>
  <c r="D88" i="16"/>
  <c r="F88" i="16" s="1"/>
  <c r="D89" i="16"/>
  <c r="F89" i="16" s="1"/>
  <c r="D90" i="16"/>
  <c r="F90" i="16" s="1"/>
  <c r="D91" i="16"/>
  <c r="F91" i="16" s="1"/>
  <c r="D92" i="16"/>
  <c r="F92" i="16" s="1"/>
  <c r="D93" i="16"/>
  <c r="F93" i="16" s="1"/>
  <c r="D94" i="16"/>
  <c r="F94" i="16" s="1"/>
  <c r="D95" i="16"/>
  <c r="D96" i="16"/>
  <c r="F96" i="16" s="1"/>
  <c r="D97" i="16"/>
  <c r="F97" i="16" s="1"/>
  <c r="D98" i="16"/>
  <c r="F98" i="16" s="1"/>
  <c r="D99" i="16"/>
  <c r="F99" i="16" s="1"/>
  <c r="D100" i="16"/>
  <c r="F100" i="16" s="1"/>
  <c r="D101" i="16"/>
  <c r="F101" i="16" s="1"/>
  <c r="D102" i="16"/>
  <c r="F102" i="16" s="1"/>
  <c r="D103" i="16"/>
  <c r="D104" i="16"/>
  <c r="F104" i="16" s="1"/>
  <c r="D105" i="16"/>
  <c r="F105" i="16" s="1"/>
  <c r="D106" i="16"/>
  <c r="F106" i="16" s="1"/>
  <c r="D107" i="16"/>
  <c r="F107" i="16" s="1"/>
  <c r="D108" i="16"/>
  <c r="F108" i="16" s="1"/>
  <c r="D109" i="16"/>
  <c r="F109" i="16" s="1"/>
  <c r="D110" i="16"/>
  <c r="F110" i="16" s="1"/>
  <c r="D111" i="16"/>
  <c r="D112" i="16"/>
  <c r="F112" i="16" s="1"/>
  <c r="D113" i="16"/>
  <c r="F113" i="16" s="1"/>
  <c r="D114" i="16"/>
  <c r="F114" i="16" s="1"/>
  <c r="D115" i="16"/>
  <c r="F115" i="16" s="1"/>
  <c r="D116" i="16"/>
  <c r="F116" i="16" s="1"/>
  <c r="D117" i="16"/>
  <c r="F117" i="16" s="1"/>
  <c r="D118" i="16"/>
  <c r="F118" i="16" s="1"/>
  <c r="D119" i="16"/>
  <c r="D120" i="16"/>
  <c r="F120" i="16" s="1"/>
  <c r="D121" i="16"/>
  <c r="F121" i="16" s="1"/>
  <c r="D122" i="16"/>
  <c r="F122" i="16" s="1"/>
  <c r="D123" i="16"/>
  <c r="F123" i="16" s="1"/>
  <c r="D124" i="16"/>
  <c r="D125" i="16"/>
  <c r="F125" i="16" s="1"/>
  <c r="D126" i="16"/>
  <c r="F126" i="16" s="1"/>
  <c r="D127" i="16"/>
  <c r="D128" i="16"/>
  <c r="F128" i="16" s="1"/>
  <c r="D129" i="16"/>
  <c r="F129" i="16" s="1"/>
  <c r="D130" i="16"/>
  <c r="F130" i="16" s="1"/>
  <c r="D131" i="16"/>
  <c r="F131" i="16" s="1"/>
  <c r="D132" i="16"/>
  <c r="D133" i="16"/>
  <c r="F133" i="16" s="1"/>
  <c r="D134" i="16"/>
  <c r="F134" i="16" s="1"/>
  <c r="D135" i="16"/>
  <c r="D136" i="16"/>
  <c r="F136" i="16" s="1"/>
  <c r="D137" i="16"/>
  <c r="F137" i="16" s="1"/>
  <c r="D138" i="16"/>
  <c r="F138" i="16" s="1"/>
  <c r="D139" i="16"/>
  <c r="F139" i="16" s="1"/>
  <c r="D140" i="16"/>
  <c r="D141" i="16"/>
  <c r="F141" i="16" s="1"/>
  <c r="D142" i="16"/>
  <c r="F142" i="16" s="1"/>
  <c r="D143" i="16"/>
  <c r="D144" i="16"/>
  <c r="F144" i="16" s="1"/>
  <c r="D145" i="16"/>
  <c r="F145" i="16" s="1"/>
  <c r="D146" i="16"/>
  <c r="F146" i="16" s="1"/>
  <c r="D147" i="16"/>
  <c r="F147" i="16" s="1"/>
  <c r="D148" i="16"/>
  <c r="D149" i="16"/>
  <c r="F149" i="16" s="1"/>
  <c r="D150" i="16"/>
  <c r="F150" i="16" s="1"/>
  <c r="D151" i="16"/>
  <c r="D152" i="16"/>
  <c r="F152" i="16" s="1"/>
  <c r="D153" i="16"/>
  <c r="F153" i="16" s="1"/>
  <c r="D154" i="16"/>
  <c r="F154" i="16" s="1"/>
  <c r="D155" i="16"/>
  <c r="F155" i="16" s="1"/>
  <c r="D156" i="16"/>
  <c r="D157" i="16"/>
  <c r="F157" i="16" s="1"/>
  <c r="D158" i="16"/>
  <c r="F158" i="16" s="1"/>
  <c r="D159" i="16"/>
  <c r="D160" i="16"/>
  <c r="F160" i="16" s="1"/>
  <c r="D161" i="16"/>
  <c r="F161" i="16" s="1"/>
  <c r="D162" i="16"/>
  <c r="F162" i="16" s="1"/>
  <c r="D163" i="16"/>
  <c r="F163" i="16" s="1"/>
  <c r="D164" i="16"/>
  <c r="D165" i="16"/>
  <c r="F165" i="16" s="1"/>
  <c r="D166" i="16"/>
  <c r="F166" i="16" s="1"/>
  <c r="D167" i="16"/>
  <c r="D168" i="16"/>
  <c r="F168" i="16" s="1"/>
  <c r="D169" i="16"/>
  <c r="F169" i="16" s="1"/>
  <c r="D170" i="16"/>
  <c r="F170" i="16" s="1"/>
  <c r="D171" i="16"/>
  <c r="F171" i="16" s="1"/>
  <c r="D172" i="16"/>
  <c r="D173" i="16"/>
  <c r="F173" i="16" s="1"/>
  <c r="D174" i="16"/>
  <c r="F174" i="16" s="1"/>
  <c r="D175" i="16"/>
  <c r="D176" i="16"/>
  <c r="F176" i="16" s="1"/>
  <c r="D177" i="16"/>
  <c r="F177" i="16" s="1"/>
  <c r="D178" i="16"/>
  <c r="F178" i="16" s="1"/>
  <c r="D179" i="16"/>
  <c r="F179" i="16" s="1"/>
  <c r="D180" i="16"/>
  <c r="D181" i="16"/>
  <c r="F181" i="16" s="1"/>
  <c r="D182" i="16"/>
  <c r="F182" i="16" s="1"/>
  <c r="D183" i="16"/>
  <c r="D184" i="16"/>
  <c r="F184" i="16" s="1"/>
  <c r="D185" i="16"/>
  <c r="F185" i="16" s="1"/>
  <c r="D186" i="16"/>
  <c r="F186" i="16" s="1"/>
  <c r="D187" i="16"/>
  <c r="F187" i="16" s="1"/>
  <c r="D188" i="16"/>
  <c r="D189" i="16"/>
  <c r="F189" i="16" s="1"/>
  <c r="D190" i="16"/>
  <c r="F190" i="16" s="1"/>
  <c r="D191" i="16"/>
  <c r="D192" i="16"/>
  <c r="F192" i="16" s="1"/>
  <c r="D193" i="16"/>
  <c r="F193" i="16" s="1"/>
  <c r="D194" i="16"/>
  <c r="F194" i="16" s="1"/>
  <c r="D195" i="16"/>
  <c r="F195" i="16" s="1"/>
  <c r="D196" i="16"/>
  <c r="D197" i="16"/>
  <c r="F197" i="16" s="1"/>
  <c r="D198" i="16"/>
  <c r="F198" i="16" s="1"/>
  <c r="D199" i="16"/>
  <c r="D200" i="16"/>
  <c r="D201" i="16"/>
  <c r="F201" i="16" s="1"/>
  <c r="I7" i="16" l="1"/>
  <c r="I8" i="16" s="1"/>
  <c r="F11" i="2" l="1"/>
  <c r="F12" i="2"/>
  <c r="F13" i="2"/>
  <c r="F14" i="2"/>
  <c r="B4" i="11"/>
  <c r="B5" i="11"/>
  <c r="B6" i="11"/>
  <c r="B7" i="11"/>
  <c r="B8" i="11"/>
  <c r="B9" i="11"/>
  <c r="B3" i="11"/>
</calcChain>
</file>

<file path=xl/sharedStrings.xml><?xml version="1.0" encoding="utf-8"?>
<sst xmlns="http://schemas.openxmlformats.org/spreadsheetml/2006/main" count="699" uniqueCount="269">
  <si>
    <t>sales</t>
  </si>
  <si>
    <t>youtube</t>
  </si>
  <si>
    <t>facebook</t>
  </si>
  <si>
    <t>newspaper</t>
  </si>
  <si>
    <t>Marketing Manager</t>
  </si>
  <si>
    <t>Facebook</t>
  </si>
  <si>
    <t>Newspaper</t>
  </si>
  <si>
    <t>YouTube</t>
  </si>
  <si>
    <t>Followers</t>
  </si>
  <si>
    <t>Target - Niche</t>
  </si>
  <si>
    <t>Per unit cost - ROI</t>
  </si>
  <si>
    <t xml:space="preserve">Relevant Customers </t>
  </si>
  <si>
    <t>Conv Rate</t>
  </si>
  <si>
    <t>Stakeholders</t>
  </si>
  <si>
    <t>Cheap - Best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</si>
  <si>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</si>
  <si>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</si>
  <si>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</si>
  <si>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</si>
  <si>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</si>
  <si>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</si>
  <si>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</si>
  <si>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</si>
  <si>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</si>
  <si>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</si>
  <si>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</si>
  <si>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</si>
  <si>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</si>
  <si>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</si>
  <si>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</si>
  <si>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</si>
  <si>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</si>
  <si>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</si>
  <si>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</si>
  <si>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</si>
  <si>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</si>
  <si>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</si>
  <si>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</si>
  <si>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</si>
  <si>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</si>
  <si>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</si>
  <si>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</si>
  <si>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</si>
  <si>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</si>
  <si>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</si>
  <si>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</si>
  <si>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</si>
  <si>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</si>
  <si>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</si>
  <si>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</si>
  <si>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</si>
  <si>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</si>
  <si>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</si>
  <si>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</si>
  <si>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</si>
  <si>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</si>
  <si>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</si>
  <si>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</si>
  <si>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</si>
  <si>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</si>
  <si>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</si>
  <si>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</si>
  <si>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</si>
  <si>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</si>
  <si>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</si>
  <si>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</si>
  <si>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</si>
  <si>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</si>
  <si>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</si>
  <si>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</si>
  <si>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</si>
  <si>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</si>
  <si>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</si>
  <si>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</si>
  <si>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</si>
  <si>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</si>
  <si>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</si>
  <si>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</si>
  <si>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</si>
  <si>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</si>
  <si>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</si>
  <si>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</si>
  <si>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</si>
  <si>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</si>
  <si>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</si>
  <si>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</si>
  <si>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</si>
  <si>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</si>
  <si>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</si>
  <si>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</si>
  <si>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</si>
  <si>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</si>
  <si>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</si>
  <si>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</si>
  <si>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</si>
  <si>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</si>
  <si>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</si>
  <si>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</si>
  <si>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</si>
  <si>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C85</t>
  </si>
  <si>
    <t>C86</t>
  </si>
  <si>
    <t>C87</t>
  </si>
  <si>
    <t>C88</t>
  </si>
  <si>
    <t>C89</t>
  </si>
  <si>
    <t>C90</t>
  </si>
  <si>
    <t>C91</t>
  </si>
  <si>
    <t>C92</t>
  </si>
  <si>
    <t>C93</t>
  </si>
  <si>
    <t>C94</t>
  </si>
  <si>
    <t>C95</t>
  </si>
  <si>
    <t>C96</t>
  </si>
  <si>
    <t>C97</t>
  </si>
  <si>
    <t>C98</t>
  </si>
  <si>
    <t>C99</t>
  </si>
  <si>
    <t>C100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</si>
  <si>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</si>
  <si>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</si>
  <si>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</si>
  <si>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</si>
  <si>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</si>
  <si>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</si>
  <si>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</si>
  <si>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</si>
  <si>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</si>
  <si>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C110</t>
  </si>
  <si>
    <t>C111</t>
  </si>
  <si>
    <t>C112</t>
  </si>
  <si>
    <t>C113</t>
  </si>
  <si>
    <t>C114</t>
  </si>
  <si>
    <t>C115</t>
  </si>
  <si>
    <t>C116</t>
  </si>
  <si>
    <t>C117</t>
  </si>
  <si>
    <t>C118</t>
  </si>
  <si>
    <t>C119</t>
  </si>
  <si>
    <t>C120</t>
  </si>
  <si>
    <t>C121</t>
  </si>
  <si>
    <t>C122</t>
  </si>
  <si>
    <t>C123</t>
  </si>
  <si>
    <t>C124</t>
  </si>
  <si>
    <t>C125</t>
  </si>
  <si>
    <t>C126</t>
  </si>
  <si>
    <t>C127</t>
  </si>
  <si>
    <t>C128</t>
  </si>
  <si>
    <t>C129</t>
  </si>
  <si>
    <t>C130</t>
  </si>
  <si>
    <t>C131</t>
  </si>
  <si>
    <t>C132</t>
  </si>
  <si>
    <t>C133</t>
  </si>
  <si>
    <t>C134</t>
  </si>
  <si>
    <t>C135</t>
  </si>
  <si>
    <t>C136</t>
  </si>
  <si>
    <t>C137</t>
  </si>
  <si>
    <t>C138</t>
  </si>
  <si>
    <t>C139</t>
  </si>
  <si>
    <t>C140</t>
  </si>
  <si>
    <t>C141</t>
  </si>
  <si>
    <t>C142</t>
  </si>
  <si>
    <t>C143</t>
  </si>
  <si>
    <t>C144</t>
  </si>
  <si>
    <t>C145</t>
  </si>
  <si>
    <t>C146</t>
  </si>
  <si>
    <t>C147</t>
  </si>
  <si>
    <t>C148</t>
  </si>
  <si>
    <t>C149</t>
  </si>
  <si>
    <t>C150</t>
  </si>
  <si>
    <t>C151</t>
  </si>
  <si>
    <t>C152</t>
  </si>
  <si>
    <t>C153</t>
  </si>
  <si>
    <t>C154</t>
  </si>
  <si>
    <t>C155</t>
  </si>
  <si>
    <t>C156</t>
  </si>
  <si>
    <t>C157</t>
  </si>
  <si>
    <t>C158</t>
  </si>
  <si>
    <t>C159</t>
  </si>
  <si>
    <t>C160</t>
  </si>
  <si>
    <t>C161</t>
  </si>
  <si>
    <t>C162</t>
  </si>
  <si>
    <t>C163</t>
  </si>
  <si>
    <t>C164</t>
  </si>
  <si>
    <t>C165</t>
  </si>
  <si>
    <t>C166</t>
  </si>
  <si>
    <t>C167</t>
  </si>
  <si>
    <t>C168</t>
  </si>
  <si>
    <t>C169</t>
  </si>
  <si>
    <t>C170</t>
  </si>
  <si>
    <t>C171</t>
  </si>
  <si>
    <t>C172</t>
  </si>
  <si>
    <t>C173</t>
  </si>
  <si>
    <t>C174</t>
  </si>
  <si>
    <t>C175</t>
  </si>
  <si>
    <t>C176</t>
  </si>
  <si>
    <t>C177</t>
  </si>
  <si>
    <t>C178</t>
  </si>
  <si>
    <t>C179</t>
  </si>
  <si>
    <t>C180</t>
  </si>
  <si>
    <t>C181</t>
  </si>
  <si>
    <t>C182</t>
  </si>
  <si>
    <t>C183</t>
  </si>
  <si>
    <t>C184</t>
  </si>
  <si>
    <t>C185</t>
  </si>
  <si>
    <t>C186</t>
  </si>
  <si>
    <t>C187</t>
  </si>
  <si>
    <t>C188</t>
  </si>
  <si>
    <t>C189</t>
  </si>
  <si>
    <t>C190</t>
  </si>
  <si>
    <t>C191</t>
  </si>
  <si>
    <t>C192</t>
  </si>
  <si>
    <t>C193</t>
  </si>
  <si>
    <t>C194</t>
  </si>
  <si>
    <t>C195</t>
  </si>
  <si>
    <t>C196</t>
  </si>
  <si>
    <t>C197</t>
  </si>
  <si>
    <t>C198</t>
  </si>
  <si>
    <t>C199</t>
  </si>
  <si>
    <t>C200</t>
  </si>
  <si>
    <t>Campaings</t>
  </si>
  <si>
    <t>Min Cost - Maximum Sales</t>
  </si>
  <si>
    <t>Sales</t>
  </si>
  <si>
    <t>Mean</t>
  </si>
  <si>
    <t>Median</t>
  </si>
  <si>
    <t>Skew</t>
  </si>
  <si>
    <t>Intercept</t>
  </si>
  <si>
    <t>a statistical measure that represents the proportion of the variance for a dependent variable that's explained by an independent variable or variables in a regression model.</t>
  </si>
  <si>
    <t>R-Squared (R² or the coefficient of determination) is a statistical measure in a regression model that determines the proportion of variance in the dependent variable that can be explained by the independent variable. In other words, r-squared shows how well the data fit the regression model (the goodness of fit).</t>
  </si>
  <si>
    <t>R-squared (R2) is a statistical measure that represents the proportion of the variance for a dependent variable that's explained by an independent variable or variables in a regression model.</t>
  </si>
  <si>
    <t>R 2 = 1 − sum squared regression (SSR)</t>
  </si>
  <si>
    <t>P1</t>
  </si>
  <si>
    <t>P2</t>
  </si>
  <si>
    <t>Sales predicted</t>
  </si>
  <si>
    <t>sales acutal</t>
  </si>
  <si>
    <t>Sq Error</t>
  </si>
  <si>
    <t>Abs Error</t>
  </si>
  <si>
    <t>Coeff</t>
  </si>
  <si>
    <t>Feature</t>
  </si>
  <si>
    <t>Total Spends</t>
  </si>
  <si>
    <t>What combination will give maximum Sales?</t>
  </si>
  <si>
    <t>Ads Spends</t>
  </si>
  <si>
    <t>Error</t>
  </si>
  <si>
    <t>Mean Sq Error</t>
  </si>
  <si>
    <t>Root Mean Sq Error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</si>
  <si>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</si>
  <si>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</si>
  <si>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</si>
  <si>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</si>
  <si>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</si>
  <si>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</si>
  <si>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</si>
  <si>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</si>
  <si>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</si>
  <si>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</si>
  <si>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</si>
  <si>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</si>
  <si>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</si>
  <si>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</si>
  <si>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</si>
  <si>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</si>
  <si>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</si>
  <si>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</si>
  <si>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</si>
  <si>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</si>
  <si>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</si>
  <si>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</si>
  <si>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</si>
  <si>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sales_predicted</t>
  </si>
  <si>
    <t>Count of rows (m)</t>
  </si>
  <si>
    <t>SSE</t>
  </si>
  <si>
    <t>1/2m</t>
  </si>
  <si>
    <t>Cost (1/2m * sum(SSE))</t>
  </si>
  <si>
    <t>Sum of Absolute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</si>
</sst>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1" x14ac:knownFonts="1">
    <font>
      <sz val="11"/>
      <color theme="1"/>
      <name val="Open Sans"/>
      <family val="2"/>
    </font>
    <font>
      <sz val="11"/>
      <color theme="1"/>
      <name val="Open Sans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Open Sans"/>
      <family val="2"/>
    </font>
    <font>
      <b/>
      <sz val="13"/>
      <color theme="3"/>
      <name val="Open Sans"/>
      <family val="2"/>
    </font>
    <font>
      <b/>
      <sz val="11"/>
      <color theme="3"/>
      <name val="Open Sans"/>
      <family val="2"/>
    </font>
    <font>
      <sz val="11"/>
      <color rgb="FF006100"/>
      <name val="Open Sans"/>
      <family val="2"/>
    </font>
    <font>
      <sz val="11"/>
      <color rgb="FF9C0006"/>
      <name val="Open Sans"/>
      <family val="2"/>
    </font>
    <font>
      <sz val="11"/>
      <color rgb="FF9C5700"/>
      <name val="Open Sans"/>
      <family val="2"/>
    </font>
    <font>
      <sz val="11"/>
      <color rgb="FF3F3F76"/>
      <name val="Open Sans"/>
      <family val="2"/>
    </font>
    <font>
      <b/>
      <sz val="11"/>
      <color rgb="FF3F3F3F"/>
      <name val="Open Sans"/>
      <family val="2"/>
    </font>
    <font>
      <b/>
      <sz val="11"/>
      <color rgb="FFFA7D00"/>
      <name val="Open Sans"/>
      <family val="2"/>
    </font>
    <font>
      <sz val="11"/>
      <color rgb="FFFA7D00"/>
      <name val="Open Sans"/>
      <family val="2"/>
    </font>
    <font>
      <b/>
      <sz val="11"/>
      <color theme="0"/>
      <name val="Open Sans"/>
      <family val="2"/>
    </font>
    <font>
      <sz val="11"/>
      <color rgb="FFFF0000"/>
      <name val="Open Sans"/>
      <family val="2"/>
    </font>
    <font>
      <i/>
      <sz val="11"/>
      <color rgb="FF7F7F7F"/>
      <name val="Open Sans"/>
      <family val="2"/>
    </font>
    <font>
      <b/>
      <sz val="11"/>
      <color theme="1"/>
      <name val="Open Sans"/>
      <family val="2"/>
    </font>
    <font>
      <sz val="11"/>
      <color theme="0"/>
      <name val="Open Sans"/>
      <family val="2"/>
    </font>
    <font>
      <sz val="8"/>
      <name val="Open Sans"/>
      <family val="2"/>
    </font>
    <font>
      <b/>
      <sz val="11"/>
      <color rgb="FF3F3F76"/>
      <name val="Open Sans"/>
      <family val="2"/>
    </font>
    <font>
      <i/>
      <sz val="11"/>
      <color theme="1"/>
      <name val="Open San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0" fontId="0" fillId="0" borderId="10" xfId="0" applyBorder="1"/>
    <xf numFmtId="0" fontId="11" fillId="6" borderId="4" xfId="11"/>
    <xf numFmtId="0" fontId="9" fillId="5" borderId="4" xfId="9"/>
    <xf numFmtId="0" fontId="19" fillId="5" borderId="4" xfId="9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6" borderId="11" xfId="11" applyBorder="1" applyAlignment="1">
      <alignment horizontal="center" vertical="center"/>
    </xf>
    <xf numFmtId="0" fontId="5" fillId="0" borderId="0" xfId="5" applyBorder="1" applyAlignment="1">
      <alignment horizontal="center" vertical="center"/>
    </xf>
    <xf numFmtId="0" fontId="11" fillId="6" borderId="12" xfId="11" applyBorder="1" applyAlignment="1">
      <alignment horizontal="center" vertical="center"/>
    </xf>
    <xf numFmtId="0" fontId="0" fillId="0" borderId="0" xfId="0" applyFont="1"/>
    <xf numFmtId="165" fontId="9" fillId="5" borderId="4" xfId="9" applyNumberFormat="1"/>
    <xf numFmtId="0" fontId="0" fillId="0" borderId="0" xfId="0" applyFont="1" applyAlignment="1">
      <alignment horizontal="center" vertical="center"/>
    </xf>
    <xf numFmtId="0" fontId="3" fillId="0" borderId="1" xfId="2" applyAlignment="1">
      <alignment horizontal="center"/>
    </xf>
    <xf numFmtId="0" fontId="5" fillId="0" borderId="0" xfId="5" applyBorder="1" applyAlignment="1">
      <alignment horizontal="center" vertical="center"/>
    </xf>
    <xf numFmtId="0" fontId="15" fillId="0" borderId="10" xfId="16" applyBorder="1" applyAlignment="1">
      <alignment horizontal="center" vertical="center"/>
    </xf>
    <xf numFmtId="0" fontId="0" fillId="0" borderId="0" xfId="0" applyFill="1" applyBorder="1" applyAlignment="1"/>
    <xf numFmtId="0" fontId="0" fillId="0" borderId="13" xfId="0" applyFill="1" applyBorder="1" applyAlignment="1"/>
    <xf numFmtId="0" fontId="20" fillId="0" borderId="14" xfId="0" applyFont="1" applyFill="1" applyBorder="1" applyAlignment="1">
      <alignment horizontal="center"/>
    </xf>
    <xf numFmtId="0" fontId="20" fillId="0" borderId="14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A1C869-9E8E-42F3-B464-4D15B48523C4}" name="Campaigns" displayName="Campaigns" ref="A1:C201" totalsRowShown="0">
  <tableColumns count="3">
    <tableColumn id="1" xr3:uid="{FD6C0E49-CFA9-428B-927F-D2585B104693}" name="Campaings"/>
    <tableColumn id="2" xr3:uid="{F20A0821-801C-4A35-85EF-225A9AED625F}" name="sales"/>
    <tableColumn id="3" xr3:uid="{1C642276-FD6F-4EAF-A099-7C0281BBE22D}" name="youtub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FAA466B-3BBA-4296-BC66-BF8F2326C0E5}" name="Campaigns5" displayName="Campaigns5" ref="A1:F201" totalsRowShown="0">
  <tableColumns count="6">
    <tableColumn id="1" xr3:uid="{9B66EECA-982D-4C81-81EA-7D04BF251A36}" name="Campaings"/>
    <tableColumn id="2" xr3:uid="{F4E1A097-0E22-4A8C-9708-FC760DCCB089}" name="sales"/>
    <tableColumn id="3" xr3:uid="{75A7191E-669C-4E82-BA90-04E5EC6900E3}" name="youtube"/>
    <tableColumn id="4" xr3:uid="{0E55B7C3-3C18-4447-8299-F787DA7E697C}" name="sales_predicted" dataDxfId="2">
      <calculatedColumnFormula>$I$2+Campaigns5[[#This Row],[youtube]]*$I$3</calculatedColumnFormula>
    </tableColumn>
    <tableColumn id="6" xr3:uid="{B32363D1-22A0-48D4-B0D5-A0B22D7EEC4F}" name="Abs Error" dataDxfId="0">
      <calculatedColumnFormula>ABS(Campaigns5[[#This Row],[sales]]-Campaigns5[[#This Row],[sales_predicted]])</calculatedColumnFormula>
    </tableColumn>
    <tableColumn id="5" xr3:uid="{5E37A447-302A-487D-8091-1F0721055C3D}" name="Sq Error" dataDxfId="1">
      <calculatedColumnFormula>(Campaigns5[[#This Row],[sales]]-Campaigns5[[#This Row],[sales_predicted]])^2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67166F-9D4B-4F09-BAB8-98F818BE0CB1}" name="Table2" displayName="Table2" ref="A5:E17" totalsRowShown="0" headerRowDxfId="7">
  <tableColumns count="5">
    <tableColumn id="1" xr3:uid="{66B4D2F4-2C66-459B-A090-993CC7B4281B}" name="sales acutal"/>
    <tableColumn id="2" xr3:uid="{C96DE788-E678-432D-B814-83B43A4BF3C1}" name="Sales predicted" dataDxfId="6"/>
    <tableColumn id="3" xr3:uid="{5A2EAEB0-1B43-4D09-9F14-5EF97555921E}" name="Error" dataDxfId="5"/>
    <tableColumn id="4" xr3:uid="{86DB4766-484A-4161-AB32-28FB28DDE16B}" name="Abs Error" dataDxfId="4"/>
    <tableColumn id="5" xr3:uid="{248886C8-DAE6-435E-8124-664B4C3C0974}" name="Sq Error" dataDxfId="3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F05BE5-7EDF-4DBC-9CEA-1FCFEE4D2F80}" name="Campaigns2" displayName="Campaigns2" ref="A1:E201" totalsRowShown="0">
  <tableColumns count="5">
    <tableColumn id="1" xr3:uid="{D53E3CFF-8440-405A-A9D5-E1520396B7EC}" name="Campaings"/>
    <tableColumn id="2" xr3:uid="{7A7DCE4A-4145-4452-BBA7-913FCCB0A900}" name="sales"/>
    <tableColumn id="3" xr3:uid="{562C6603-1E6B-4B20-8A67-107BCD1F66B5}" name="youtube"/>
    <tableColumn id="4" xr3:uid="{3880F2A2-465C-4675-9D1B-54F8941360DE}" name="facebook"/>
    <tableColumn id="5" xr3:uid="{522F08C2-75E1-4162-AE47-51CE6E803C57}" name="newspaper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35"/>
  <sheetViews>
    <sheetView showGridLines="0" zoomScale="180" zoomScaleNormal="180" workbookViewId="0">
      <selection activeCell="A13" sqref="A13"/>
    </sheetView>
  </sheetViews>
  <sheetFormatPr defaultRowHeight="16.5" outlineLevelRow="1" x14ac:dyDescent="0.3"/>
  <cols>
    <col min="2" max="2" width="4.5546875" customWidth="1"/>
    <col min="3" max="3" width="10.77734375" bestFit="1" customWidth="1"/>
    <col min="4" max="4" width="7.6640625" bestFit="1" customWidth="1"/>
    <col min="5" max="5" width="8.33203125" bestFit="1" customWidth="1"/>
    <col min="6" max="6" width="9.6640625" bestFit="1" customWidth="1"/>
  </cols>
  <sheetData>
    <row r="1" spans="3:7" ht="22.5" thickBot="1" x14ac:dyDescent="0.45">
      <c r="C1" s="15" t="s">
        <v>4</v>
      </c>
      <c r="D1" s="15"/>
      <c r="E1" s="15"/>
      <c r="F1" s="15"/>
      <c r="G1" s="15"/>
    </row>
    <row r="2" spans="3:7" ht="17.25" thickTop="1" x14ac:dyDescent="0.3"/>
    <row r="4" spans="3:7" hidden="1" outlineLevel="1" x14ac:dyDescent="0.3">
      <c r="C4" s="5" t="s">
        <v>233</v>
      </c>
      <c r="D4" s="7" t="s">
        <v>1</v>
      </c>
      <c r="E4" s="7" t="s">
        <v>2</v>
      </c>
      <c r="F4" s="7" t="s">
        <v>3</v>
      </c>
      <c r="G4" s="7" t="s">
        <v>221</v>
      </c>
    </row>
    <row r="5" spans="3:7" hidden="1" outlineLevel="1" x14ac:dyDescent="0.3">
      <c r="C5" s="5" t="s">
        <v>232</v>
      </c>
      <c r="D5" s="6"/>
      <c r="E5" s="6"/>
      <c r="F5" s="6"/>
      <c r="G5" s="6"/>
    </row>
    <row r="6" spans="3:7" collapsed="1" x14ac:dyDescent="0.3"/>
    <row r="8" spans="3:7" x14ac:dyDescent="0.3">
      <c r="C8" s="16" t="s">
        <v>235</v>
      </c>
      <c r="D8" s="16"/>
      <c r="E8" s="16"/>
      <c r="F8" s="16"/>
      <c r="G8" s="16"/>
    </row>
    <row r="9" spans="3:7" x14ac:dyDescent="0.3">
      <c r="C9" s="10"/>
      <c r="D9" s="17" t="s">
        <v>236</v>
      </c>
      <c r="E9" s="17"/>
      <c r="F9" s="17"/>
      <c r="G9" s="10"/>
    </row>
    <row r="10" spans="3:7" x14ac:dyDescent="0.3">
      <c r="C10" s="9" t="s">
        <v>234</v>
      </c>
      <c r="D10" s="11" t="s">
        <v>7</v>
      </c>
      <c r="E10" s="11" t="s">
        <v>5</v>
      </c>
      <c r="F10" s="11" t="s">
        <v>6</v>
      </c>
      <c r="G10" s="9" t="s">
        <v>217</v>
      </c>
    </row>
    <row r="11" spans="3:7" x14ac:dyDescent="0.3">
      <c r="C11" s="4">
        <v>80</v>
      </c>
      <c r="D11" s="4">
        <v>15</v>
      </c>
      <c r="E11" s="4">
        <v>40</v>
      </c>
      <c r="F11" s="4">
        <f>C11-SUM(D11:E11)</f>
        <v>25</v>
      </c>
      <c r="G11" s="4"/>
    </row>
    <row r="12" spans="3:7" x14ac:dyDescent="0.3">
      <c r="C12" s="4">
        <v>80</v>
      </c>
      <c r="D12" s="4">
        <v>20</v>
      </c>
      <c r="E12" s="4">
        <v>35</v>
      </c>
      <c r="F12" s="4">
        <f>C12-SUM(D12:E12)</f>
        <v>25</v>
      </c>
      <c r="G12" s="4"/>
    </row>
    <row r="13" spans="3:7" x14ac:dyDescent="0.3">
      <c r="C13" s="4">
        <v>80</v>
      </c>
      <c r="D13" s="4">
        <v>15</v>
      </c>
      <c r="E13" s="4">
        <v>50</v>
      </c>
      <c r="F13" s="4">
        <f>C13-SUM(D13:E13)</f>
        <v>15</v>
      </c>
      <c r="G13" s="4"/>
    </row>
    <row r="14" spans="3:7" x14ac:dyDescent="0.3">
      <c r="C14" s="4">
        <v>80</v>
      </c>
      <c r="D14" s="4">
        <v>0</v>
      </c>
      <c r="E14" s="4">
        <v>80</v>
      </c>
      <c r="F14" s="4">
        <f>C14-SUM(D14:E14)</f>
        <v>0</v>
      </c>
      <c r="G14" s="4"/>
    </row>
    <row r="27" spans="2:2" x14ac:dyDescent="0.3">
      <c r="B27" t="s">
        <v>8</v>
      </c>
    </row>
    <row r="28" spans="2:2" x14ac:dyDescent="0.3">
      <c r="B28" t="s">
        <v>9</v>
      </c>
    </row>
    <row r="29" spans="2:2" x14ac:dyDescent="0.3">
      <c r="B29" t="s">
        <v>13</v>
      </c>
    </row>
    <row r="30" spans="2:2" x14ac:dyDescent="0.3">
      <c r="B30" t="s">
        <v>10</v>
      </c>
    </row>
    <row r="31" spans="2:2" x14ac:dyDescent="0.3">
      <c r="B31" t="s">
        <v>11</v>
      </c>
    </row>
    <row r="32" spans="2:2" x14ac:dyDescent="0.3">
      <c r="B32" t="s">
        <v>12</v>
      </c>
    </row>
    <row r="33" spans="2:2" x14ac:dyDescent="0.3">
      <c r="B33" t="s">
        <v>14</v>
      </c>
    </row>
    <row r="35" spans="2:2" x14ac:dyDescent="0.3">
      <c r="B35" t="s">
        <v>216</v>
      </c>
    </row>
  </sheetData>
  <mergeCells count="3">
    <mergeCell ref="C1:G1"/>
    <mergeCell ref="C8:G8"/>
    <mergeCell ref="D9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1"/>
  <sheetViews>
    <sheetView topLeftCell="A184" zoomScale="170" zoomScaleNormal="170" workbookViewId="0">
      <selection activeCell="B4" sqref="B4"/>
    </sheetView>
  </sheetViews>
  <sheetFormatPr defaultRowHeight="16.5" x14ac:dyDescent="0.3"/>
  <cols>
    <col min="1" max="1" width="9.88671875" customWidth="1"/>
    <col min="2" max="2" width="6" bestFit="1" customWidth="1"/>
    <col min="3" max="3" width="7.6640625" customWidth="1"/>
  </cols>
  <sheetData>
    <row r="1" spans="1:3" x14ac:dyDescent="0.3">
      <c r="A1" t="s">
        <v>215</v>
      </c>
      <c r="B1" s="12" t="s">
        <v>0</v>
      </c>
      <c r="C1" t="s">
        <v>1</v>
      </c>
    </row>
    <row r="2" spans="1:3" x14ac:dyDescent="0.3">
      <c r="A2" t="s">
        <v>15</v>
      </c>
      <c r="B2">
        <v>26.52</v>
      </c>
      <c r="C2">
        <v>276.12</v>
      </c>
    </row>
    <row r="3" spans="1:3" x14ac:dyDescent="0.3">
      <c r="A3" t="s">
        <v>16</v>
      </c>
      <c r="B3">
        <v>12.48</v>
      </c>
      <c r="C3">
        <v>53.4</v>
      </c>
    </row>
    <row r="4" spans="1:3" x14ac:dyDescent="0.3">
      <c r="A4" t="s">
        <v>17</v>
      </c>
      <c r="B4">
        <v>11.16</v>
      </c>
      <c r="C4">
        <v>20.64</v>
      </c>
    </row>
    <row r="5" spans="1:3" x14ac:dyDescent="0.3">
      <c r="A5" t="s">
        <v>18</v>
      </c>
      <c r="B5">
        <v>22.2</v>
      </c>
      <c r="C5">
        <v>181.8</v>
      </c>
    </row>
    <row r="6" spans="1:3" x14ac:dyDescent="0.3">
      <c r="A6" t="s">
        <v>19</v>
      </c>
      <c r="B6">
        <v>15.48</v>
      </c>
      <c r="C6">
        <v>216.96</v>
      </c>
    </row>
    <row r="7" spans="1:3" x14ac:dyDescent="0.3">
      <c r="A7" t="s">
        <v>20</v>
      </c>
      <c r="B7">
        <v>8.64</v>
      </c>
      <c r="C7">
        <v>10.44</v>
      </c>
    </row>
    <row r="8" spans="1:3" x14ac:dyDescent="0.3">
      <c r="A8" t="s">
        <v>21</v>
      </c>
      <c r="B8">
        <v>14.16</v>
      </c>
      <c r="C8">
        <v>69</v>
      </c>
    </row>
    <row r="9" spans="1:3" x14ac:dyDescent="0.3">
      <c r="A9" t="s">
        <v>22</v>
      </c>
      <c r="B9">
        <v>15.84</v>
      </c>
      <c r="C9">
        <v>144.24</v>
      </c>
    </row>
    <row r="10" spans="1:3" x14ac:dyDescent="0.3">
      <c r="A10" t="s">
        <v>23</v>
      </c>
      <c r="B10">
        <v>5.76</v>
      </c>
      <c r="C10">
        <v>10.32</v>
      </c>
    </row>
    <row r="11" spans="1:3" x14ac:dyDescent="0.3">
      <c r="A11" t="s">
        <v>24</v>
      </c>
      <c r="B11">
        <v>12.72</v>
      </c>
      <c r="C11">
        <v>239.76</v>
      </c>
    </row>
    <row r="12" spans="1:3" x14ac:dyDescent="0.3">
      <c r="A12" t="s">
        <v>25</v>
      </c>
      <c r="B12">
        <v>10.32</v>
      </c>
      <c r="C12">
        <v>79.319999999999993</v>
      </c>
    </row>
    <row r="13" spans="1:3" x14ac:dyDescent="0.3">
      <c r="A13" t="s">
        <v>26</v>
      </c>
      <c r="B13">
        <v>20.88</v>
      </c>
      <c r="C13">
        <v>257.64</v>
      </c>
    </row>
    <row r="14" spans="1:3" x14ac:dyDescent="0.3">
      <c r="A14" t="s">
        <v>27</v>
      </c>
      <c r="B14">
        <v>11.04</v>
      </c>
      <c r="C14">
        <v>28.56</v>
      </c>
    </row>
    <row r="15" spans="1:3" x14ac:dyDescent="0.3">
      <c r="A15" t="s">
        <v>28</v>
      </c>
      <c r="B15">
        <v>11.64</v>
      </c>
      <c r="C15">
        <v>117</v>
      </c>
    </row>
    <row r="16" spans="1:3" x14ac:dyDescent="0.3">
      <c r="A16" t="s">
        <v>29</v>
      </c>
      <c r="B16">
        <v>22.8</v>
      </c>
      <c r="C16">
        <v>244.92</v>
      </c>
    </row>
    <row r="17" spans="1:3" x14ac:dyDescent="0.3">
      <c r="A17" t="s">
        <v>30</v>
      </c>
      <c r="B17">
        <v>26.88</v>
      </c>
      <c r="C17">
        <v>234.48</v>
      </c>
    </row>
    <row r="18" spans="1:3" x14ac:dyDescent="0.3">
      <c r="A18" t="s">
        <v>31</v>
      </c>
      <c r="B18">
        <v>15</v>
      </c>
      <c r="C18">
        <v>81.36</v>
      </c>
    </row>
    <row r="19" spans="1:3" x14ac:dyDescent="0.3">
      <c r="A19" t="s">
        <v>32</v>
      </c>
      <c r="B19">
        <v>29.28</v>
      </c>
      <c r="C19">
        <v>337.68</v>
      </c>
    </row>
    <row r="20" spans="1:3" x14ac:dyDescent="0.3">
      <c r="A20" t="s">
        <v>33</v>
      </c>
      <c r="B20">
        <v>13.56</v>
      </c>
      <c r="C20">
        <v>83.04</v>
      </c>
    </row>
    <row r="21" spans="1:3" x14ac:dyDescent="0.3">
      <c r="A21" t="s">
        <v>34</v>
      </c>
      <c r="B21">
        <v>17.52</v>
      </c>
      <c r="C21">
        <v>176.76</v>
      </c>
    </row>
    <row r="22" spans="1:3" x14ac:dyDescent="0.3">
      <c r="A22" t="s">
        <v>35</v>
      </c>
      <c r="B22">
        <v>21.6</v>
      </c>
      <c r="C22">
        <v>262.08</v>
      </c>
    </row>
    <row r="23" spans="1:3" x14ac:dyDescent="0.3">
      <c r="A23" t="s">
        <v>36</v>
      </c>
      <c r="B23">
        <v>15</v>
      </c>
      <c r="C23">
        <v>284.88</v>
      </c>
    </row>
    <row r="24" spans="1:3" x14ac:dyDescent="0.3">
      <c r="A24" t="s">
        <v>37</v>
      </c>
      <c r="B24">
        <v>6.72</v>
      </c>
      <c r="C24">
        <v>15.84</v>
      </c>
    </row>
    <row r="25" spans="1:3" x14ac:dyDescent="0.3">
      <c r="A25" t="s">
        <v>38</v>
      </c>
      <c r="B25">
        <v>18.600000000000001</v>
      </c>
      <c r="C25">
        <v>273.95999999999998</v>
      </c>
    </row>
    <row r="26" spans="1:3" x14ac:dyDescent="0.3">
      <c r="A26" t="s">
        <v>39</v>
      </c>
      <c r="B26">
        <v>11.64</v>
      </c>
      <c r="C26">
        <v>74.760000000000005</v>
      </c>
    </row>
    <row r="27" spans="1:3" x14ac:dyDescent="0.3">
      <c r="A27" t="s">
        <v>40</v>
      </c>
      <c r="B27">
        <v>14.4</v>
      </c>
      <c r="C27">
        <v>315.48</v>
      </c>
    </row>
    <row r="28" spans="1:3" x14ac:dyDescent="0.3">
      <c r="A28" t="s">
        <v>41</v>
      </c>
      <c r="B28">
        <v>18</v>
      </c>
      <c r="C28">
        <v>171.48</v>
      </c>
    </row>
    <row r="29" spans="1:3" x14ac:dyDescent="0.3">
      <c r="A29" t="s">
        <v>42</v>
      </c>
      <c r="B29">
        <v>19.079999999999998</v>
      </c>
      <c r="C29">
        <v>288.12</v>
      </c>
    </row>
    <row r="30" spans="1:3" x14ac:dyDescent="0.3">
      <c r="A30" t="s">
        <v>43</v>
      </c>
      <c r="B30">
        <v>22.68</v>
      </c>
      <c r="C30">
        <v>298.56</v>
      </c>
    </row>
    <row r="31" spans="1:3" x14ac:dyDescent="0.3">
      <c r="A31" t="s">
        <v>44</v>
      </c>
      <c r="B31">
        <v>12.6</v>
      </c>
      <c r="C31">
        <v>84.72</v>
      </c>
    </row>
    <row r="32" spans="1:3" x14ac:dyDescent="0.3">
      <c r="A32" t="s">
        <v>45</v>
      </c>
      <c r="B32">
        <v>25.68</v>
      </c>
      <c r="C32">
        <v>351.48</v>
      </c>
    </row>
    <row r="33" spans="1:3" x14ac:dyDescent="0.3">
      <c r="A33" t="s">
        <v>46</v>
      </c>
      <c r="B33">
        <v>14.28</v>
      </c>
      <c r="C33">
        <v>135.47999999999999</v>
      </c>
    </row>
    <row r="34" spans="1:3" x14ac:dyDescent="0.3">
      <c r="A34" t="s">
        <v>47</v>
      </c>
      <c r="B34">
        <v>11.52</v>
      </c>
      <c r="C34">
        <v>116.64</v>
      </c>
    </row>
    <row r="35" spans="1:3" x14ac:dyDescent="0.3">
      <c r="A35" t="s">
        <v>48</v>
      </c>
      <c r="B35">
        <v>20.88</v>
      </c>
      <c r="C35">
        <v>318.72000000000003</v>
      </c>
    </row>
    <row r="36" spans="1:3" x14ac:dyDescent="0.3">
      <c r="A36" t="s">
        <v>49</v>
      </c>
      <c r="B36">
        <v>11.4</v>
      </c>
      <c r="C36">
        <v>114.84</v>
      </c>
    </row>
    <row r="37" spans="1:3" x14ac:dyDescent="0.3">
      <c r="A37" t="s">
        <v>50</v>
      </c>
      <c r="B37">
        <v>15.36</v>
      </c>
      <c r="C37">
        <v>348.84</v>
      </c>
    </row>
    <row r="38" spans="1:3" x14ac:dyDescent="0.3">
      <c r="A38" t="s">
        <v>51</v>
      </c>
      <c r="B38">
        <v>30.48</v>
      </c>
      <c r="C38">
        <v>320.27999999999997</v>
      </c>
    </row>
    <row r="39" spans="1:3" x14ac:dyDescent="0.3">
      <c r="A39" t="s">
        <v>52</v>
      </c>
      <c r="B39">
        <v>17.64</v>
      </c>
      <c r="C39">
        <v>89.64</v>
      </c>
    </row>
    <row r="40" spans="1:3" x14ac:dyDescent="0.3">
      <c r="A40" t="s">
        <v>53</v>
      </c>
      <c r="B40">
        <v>12.12</v>
      </c>
      <c r="C40">
        <v>51.72</v>
      </c>
    </row>
    <row r="41" spans="1:3" x14ac:dyDescent="0.3">
      <c r="A41" t="s">
        <v>54</v>
      </c>
      <c r="B41">
        <v>25.8</v>
      </c>
      <c r="C41">
        <v>273.60000000000002</v>
      </c>
    </row>
    <row r="42" spans="1:3" x14ac:dyDescent="0.3">
      <c r="A42" t="s">
        <v>55</v>
      </c>
      <c r="B42">
        <v>19.920000000000002</v>
      </c>
      <c r="C42">
        <v>243</v>
      </c>
    </row>
    <row r="43" spans="1:3" x14ac:dyDescent="0.3">
      <c r="A43" t="s">
        <v>56</v>
      </c>
      <c r="B43">
        <v>20.52</v>
      </c>
      <c r="C43">
        <v>212.4</v>
      </c>
    </row>
    <row r="44" spans="1:3" x14ac:dyDescent="0.3">
      <c r="A44" t="s">
        <v>57</v>
      </c>
      <c r="B44">
        <v>24.84</v>
      </c>
      <c r="C44">
        <v>352.32</v>
      </c>
    </row>
    <row r="45" spans="1:3" x14ac:dyDescent="0.3">
      <c r="A45" t="s">
        <v>58</v>
      </c>
      <c r="B45">
        <v>15.48</v>
      </c>
      <c r="C45">
        <v>248.28</v>
      </c>
    </row>
    <row r="46" spans="1:3" x14ac:dyDescent="0.3">
      <c r="A46" t="s">
        <v>59</v>
      </c>
      <c r="B46">
        <v>10.199999999999999</v>
      </c>
      <c r="C46">
        <v>30.12</v>
      </c>
    </row>
    <row r="47" spans="1:3" x14ac:dyDescent="0.3">
      <c r="A47" t="s">
        <v>60</v>
      </c>
      <c r="B47">
        <v>17.88</v>
      </c>
      <c r="C47">
        <v>210.12</v>
      </c>
    </row>
    <row r="48" spans="1:3" x14ac:dyDescent="0.3">
      <c r="A48" t="s">
        <v>61</v>
      </c>
      <c r="B48">
        <v>12.72</v>
      </c>
      <c r="C48">
        <v>107.64</v>
      </c>
    </row>
    <row r="49" spans="1:3" x14ac:dyDescent="0.3">
      <c r="A49" t="s">
        <v>62</v>
      </c>
      <c r="B49">
        <v>27.84</v>
      </c>
      <c r="C49">
        <v>287.88</v>
      </c>
    </row>
    <row r="50" spans="1:3" x14ac:dyDescent="0.3">
      <c r="A50" t="s">
        <v>63</v>
      </c>
      <c r="B50">
        <v>17.760000000000002</v>
      </c>
      <c r="C50">
        <v>272.64</v>
      </c>
    </row>
    <row r="51" spans="1:3" x14ac:dyDescent="0.3">
      <c r="A51" t="s">
        <v>64</v>
      </c>
      <c r="B51">
        <v>11.64</v>
      </c>
      <c r="C51">
        <v>80.28</v>
      </c>
    </row>
    <row r="52" spans="1:3" x14ac:dyDescent="0.3">
      <c r="A52" t="s">
        <v>65</v>
      </c>
      <c r="B52">
        <v>13.68</v>
      </c>
      <c r="C52">
        <v>239.76</v>
      </c>
    </row>
    <row r="53" spans="1:3" x14ac:dyDescent="0.3">
      <c r="A53" t="s">
        <v>66</v>
      </c>
      <c r="B53">
        <v>12.84</v>
      </c>
      <c r="C53">
        <v>120.48</v>
      </c>
    </row>
    <row r="54" spans="1:3" x14ac:dyDescent="0.3">
      <c r="A54" t="s">
        <v>67</v>
      </c>
      <c r="B54">
        <v>27.12</v>
      </c>
      <c r="C54">
        <v>259.68</v>
      </c>
    </row>
    <row r="55" spans="1:3" x14ac:dyDescent="0.3">
      <c r="A55" t="s">
        <v>68</v>
      </c>
      <c r="B55">
        <v>25.44</v>
      </c>
      <c r="C55">
        <v>219.12</v>
      </c>
    </row>
    <row r="56" spans="1:3" x14ac:dyDescent="0.3">
      <c r="A56" t="s">
        <v>69</v>
      </c>
      <c r="B56">
        <v>24.24</v>
      </c>
      <c r="C56">
        <v>315.24</v>
      </c>
    </row>
    <row r="57" spans="1:3" x14ac:dyDescent="0.3">
      <c r="A57" t="s">
        <v>70</v>
      </c>
      <c r="B57">
        <v>28.44</v>
      </c>
      <c r="C57">
        <v>238.68</v>
      </c>
    </row>
    <row r="58" spans="1:3" x14ac:dyDescent="0.3">
      <c r="A58" t="s">
        <v>71</v>
      </c>
      <c r="B58">
        <v>6.6</v>
      </c>
      <c r="C58">
        <v>8.76</v>
      </c>
    </row>
    <row r="59" spans="1:3" x14ac:dyDescent="0.3">
      <c r="A59" t="s">
        <v>72</v>
      </c>
      <c r="B59">
        <v>15.84</v>
      </c>
      <c r="C59">
        <v>163.44</v>
      </c>
    </row>
    <row r="60" spans="1:3" x14ac:dyDescent="0.3">
      <c r="A60" t="s">
        <v>73</v>
      </c>
      <c r="B60">
        <v>28.56</v>
      </c>
      <c r="C60">
        <v>252.96</v>
      </c>
    </row>
    <row r="61" spans="1:3" x14ac:dyDescent="0.3">
      <c r="A61" t="s">
        <v>74</v>
      </c>
      <c r="B61">
        <v>22.08</v>
      </c>
      <c r="C61">
        <v>252.84</v>
      </c>
    </row>
    <row r="62" spans="1:3" x14ac:dyDescent="0.3">
      <c r="A62" t="s">
        <v>75</v>
      </c>
      <c r="B62">
        <v>9.7200000000000006</v>
      </c>
      <c r="C62">
        <v>64.2</v>
      </c>
    </row>
    <row r="63" spans="1:3" x14ac:dyDescent="0.3">
      <c r="A63" t="s">
        <v>76</v>
      </c>
      <c r="B63">
        <v>29.04</v>
      </c>
      <c r="C63">
        <v>313.56</v>
      </c>
    </row>
    <row r="64" spans="1:3" x14ac:dyDescent="0.3">
      <c r="A64" t="s">
        <v>77</v>
      </c>
      <c r="B64">
        <v>18.84</v>
      </c>
      <c r="C64">
        <v>287.16000000000003</v>
      </c>
    </row>
    <row r="65" spans="1:3" x14ac:dyDescent="0.3">
      <c r="A65" t="s">
        <v>78</v>
      </c>
      <c r="B65">
        <v>16.8</v>
      </c>
      <c r="C65">
        <v>123.24</v>
      </c>
    </row>
    <row r="66" spans="1:3" x14ac:dyDescent="0.3">
      <c r="A66" t="s">
        <v>79</v>
      </c>
      <c r="B66">
        <v>21.6</v>
      </c>
      <c r="C66">
        <v>157.32</v>
      </c>
    </row>
    <row r="67" spans="1:3" x14ac:dyDescent="0.3">
      <c r="A67" t="s">
        <v>80</v>
      </c>
      <c r="B67">
        <v>11.16</v>
      </c>
      <c r="C67">
        <v>82.8</v>
      </c>
    </row>
    <row r="68" spans="1:3" x14ac:dyDescent="0.3">
      <c r="A68" t="s">
        <v>81</v>
      </c>
      <c r="B68">
        <v>11.4</v>
      </c>
      <c r="C68">
        <v>37.799999999999997</v>
      </c>
    </row>
    <row r="69" spans="1:3" x14ac:dyDescent="0.3">
      <c r="A69" t="s">
        <v>82</v>
      </c>
      <c r="B69">
        <v>16.079999999999998</v>
      </c>
      <c r="C69">
        <v>167.16</v>
      </c>
    </row>
    <row r="70" spans="1:3" x14ac:dyDescent="0.3">
      <c r="A70" t="s">
        <v>83</v>
      </c>
      <c r="B70">
        <v>22.68</v>
      </c>
      <c r="C70">
        <v>284.88</v>
      </c>
    </row>
    <row r="71" spans="1:3" x14ac:dyDescent="0.3">
      <c r="A71" t="s">
        <v>84</v>
      </c>
      <c r="B71">
        <v>26.76</v>
      </c>
      <c r="C71">
        <v>260.16000000000003</v>
      </c>
    </row>
    <row r="72" spans="1:3" x14ac:dyDescent="0.3">
      <c r="A72" t="s">
        <v>85</v>
      </c>
      <c r="B72">
        <v>21.96</v>
      </c>
      <c r="C72">
        <v>238.92</v>
      </c>
    </row>
    <row r="73" spans="1:3" x14ac:dyDescent="0.3">
      <c r="A73" t="s">
        <v>86</v>
      </c>
      <c r="B73">
        <v>14.88</v>
      </c>
      <c r="C73">
        <v>131.76</v>
      </c>
    </row>
    <row r="74" spans="1:3" x14ac:dyDescent="0.3">
      <c r="A74" t="s">
        <v>87</v>
      </c>
      <c r="B74">
        <v>10.56</v>
      </c>
      <c r="C74">
        <v>32.159999999999997</v>
      </c>
    </row>
    <row r="75" spans="1:3" x14ac:dyDescent="0.3">
      <c r="A75" t="s">
        <v>88</v>
      </c>
      <c r="B75">
        <v>13.2</v>
      </c>
      <c r="C75">
        <v>155.28</v>
      </c>
    </row>
    <row r="76" spans="1:3" x14ac:dyDescent="0.3">
      <c r="A76" t="s">
        <v>89</v>
      </c>
      <c r="B76">
        <v>20.399999999999999</v>
      </c>
      <c r="C76">
        <v>256.08</v>
      </c>
    </row>
    <row r="77" spans="1:3" x14ac:dyDescent="0.3">
      <c r="A77" t="s">
        <v>90</v>
      </c>
      <c r="B77">
        <v>10.44</v>
      </c>
      <c r="C77">
        <v>20.28</v>
      </c>
    </row>
    <row r="78" spans="1:3" x14ac:dyDescent="0.3">
      <c r="A78" t="s">
        <v>91</v>
      </c>
      <c r="B78">
        <v>8.2799999999999994</v>
      </c>
      <c r="C78">
        <v>33</v>
      </c>
    </row>
    <row r="79" spans="1:3" x14ac:dyDescent="0.3">
      <c r="A79" t="s">
        <v>92</v>
      </c>
      <c r="B79">
        <v>17.04</v>
      </c>
      <c r="C79">
        <v>144.6</v>
      </c>
    </row>
    <row r="80" spans="1:3" x14ac:dyDescent="0.3">
      <c r="A80" t="s">
        <v>93</v>
      </c>
      <c r="B80">
        <v>6.36</v>
      </c>
      <c r="C80">
        <v>6.48</v>
      </c>
    </row>
    <row r="81" spans="1:3" x14ac:dyDescent="0.3">
      <c r="A81" t="s">
        <v>94</v>
      </c>
      <c r="B81">
        <v>13.2</v>
      </c>
      <c r="C81">
        <v>139.19999999999999</v>
      </c>
    </row>
    <row r="82" spans="1:3" x14ac:dyDescent="0.3">
      <c r="A82" t="s">
        <v>95</v>
      </c>
      <c r="B82">
        <v>14.16</v>
      </c>
      <c r="C82">
        <v>91.68</v>
      </c>
    </row>
    <row r="83" spans="1:3" x14ac:dyDescent="0.3">
      <c r="A83" t="s">
        <v>96</v>
      </c>
      <c r="B83">
        <v>14.76</v>
      </c>
      <c r="C83">
        <v>287.76</v>
      </c>
    </row>
    <row r="84" spans="1:3" x14ac:dyDescent="0.3">
      <c r="A84" t="s">
        <v>97</v>
      </c>
      <c r="B84">
        <v>13.56</v>
      </c>
      <c r="C84">
        <v>90.36</v>
      </c>
    </row>
    <row r="85" spans="1:3" x14ac:dyDescent="0.3">
      <c r="A85" t="s">
        <v>98</v>
      </c>
      <c r="B85">
        <v>16.32</v>
      </c>
      <c r="C85">
        <v>82.08</v>
      </c>
    </row>
    <row r="86" spans="1:3" x14ac:dyDescent="0.3">
      <c r="A86" t="s">
        <v>99</v>
      </c>
      <c r="B86">
        <v>26.04</v>
      </c>
      <c r="C86">
        <v>256.2</v>
      </c>
    </row>
    <row r="87" spans="1:3" x14ac:dyDescent="0.3">
      <c r="A87" t="s">
        <v>100</v>
      </c>
      <c r="B87">
        <v>18.239999999999998</v>
      </c>
      <c r="C87">
        <v>231.84</v>
      </c>
    </row>
    <row r="88" spans="1:3" x14ac:dyDescent="0.3">
      <c r="A88" t="s">
        <v>101</v>
      </c>
      <c r="B88">
        <v>14.4</v>
      </c>
      <c r="C88">
        <v>91.56</v>
      </c>
    </row>
    <row r="89" spans="1:3" x14ac:dyDescent="0.3">
      <c r="A89" t="s">
        <v>102</v>
      </c>
      <c r="B89">
        <v>19.2</v>
      </c>
      <c r="C89">
        <v>132.84</v>
      </c>
    </row>
    <row r="90" spans="1:3" x14ac:dyDescent="0.3">
      <c r="A90" t="s">
        <v>103</v>
      </c>
      <c r="B90">
        <v>15.48</v>
      </c>
      <c r="C90">
        <v>105.96</v>
      </c>
    </row>
    <row r="91" spans="1:3" x14ac:dyDescent="0.3">
      <c r="A91" t="s">
        <v>104</v>
      </c>
      <c r="B91">
        <v>20.04</v>
      </c>
      <c r="C91">
        <v>131.76</v>
      </c>
    </row>
    <row r="92" spans="1:3" x14ac:dyDescent="0.3">
      <c r="A92" t="s">
        <v>105</v>
      </c>
      <c r="B92">
        <v>13.44</v>
      </c>
      <c r="C92">
        <v>161.16</v>
      </c>
    </row>
    <row r="93" spans="1:3" x14ac:dyDescent="0.3">
      <c r="A93" t="s">
        <v>106</v>
      </c>
      <c r="B93">
        <v>8.76</v>
      </c>
      <c r="C93">
        <v>34.32</v>
      </c>
    </row>
    <row r="94" spans="1:3" x14ac:dyDescent="0.3">
      <c r="A94" t="s">
        <v>107</v>
      </c>
      <c r="B94">
        <v>23.28</v>
      </c>
      <c r="C94">
        <v>261.24</v>
      </c>
    </row>
    <row r="95" spans="1:3" x14ac:dyDescent="0.3">
      <c r="A95" t="s">
        <v>108</v>
      </c>
      <c r="B95">
        <v>26.64</v>
      </c>
      <c r="C95">
        <v>301.08</v>
      </c>
    </row>
    <row r="96" spans="1:3" x14ac:dyDescent="0.3">
      <c r="A96" t="s">
        <v>109</v>
      </c>
      <c r="B96">
        <v>13.8</v>
      </c>
      <c r="C96">
        <v>128.88</v>
      </c>
    </row>
    <row r="97" spans="1:3" x14ac:dyDescent="0.3">
      <c r="A97" t="s">
        <v>110</v>
      </c>
      <c r="B97">
        <v>20.28</v>
      </c>
      <c r="C97">
        <v>195.96</v>
      </c>
    </row>
    <row r="98" spans="1:3" x14ac:dyDescent="0.3">
      <c r="A98" t="s">
        <v>111</v>
      </c>
      <c r="B98">
        <v>14.04</v>
      </c>
      <c r="C98">
        <v>237.12</v>
      </c>
    </row>
    <row r="99" spans="1:3" x14ac:dyDescent="0.3">
      <c r="A99" t="s">
        <v>112</v>
      </c>
      <c r="B99">
        <v>18.600000000000001</v>
      </c>
      <c r="C99">
        <v>221.88</v>
      </c>
    </row>
    <row r="100" spans="1:3" x14ac:dyDescent="0.3">
      <c r="A100" t="s">
        <v>113</v>
      </c>
      <c r="B100">
        <v>30.48</v>
      </c>
      <c r="C100">
        <v>347.64</v>
      </c>
    </row>
    <row r="101" spans="1:3" x14ac:dyDescent="0.3">
      <c r="A101" t="s">
        <v>114</v>
      </c>
      <c r="B101">
        <v>20.64</v>
      </c>
      <c r="C101">
        <v>162.24</v>
      </c>
    </row>
    <row r="102" spans="1:3" x14ac:dyDescent="0.3">
      <c r="A102" t="s">
        <v>115</v>
      </c>
      <c r="B102">
        <v>14.04</v>
      </c>
      <c r="C102">
        <v>266.88</v>
      </c>
    </row>
    <row r="103" spans="1:3" x14ac:dyDescent="0.3">
      <c r="A103" t="s">
        <v>116</v>
      </c>
      <c r="B103">
        <v>28.56</v>
      </c>
      <c r="C103">
        <v>355.68</v>
      </c>
    </row>
    <row r="104" spans="1:3" x14ac:dyDescent="0.3">
      <c r="A104" t="s">
        <v>117</v>
      </c>
      <c r="B104">
        <v>17.760000000000002</v>
      </c>
      <c r="C104">
        <v>336.24</v>
      </c>
    </row>
    <row r="105" spans="1:3" x14ac:dyDescent="0.3">
      <c r="A105" t="s">
        <v>118</v>
      </c>
      <c r="B105">
        <v>17.64</v>
      </c>
      <c r="C105">
        <v>225.48</v>
      </c>
    </row>
    <row r="106" spans="1:3" x14ac:dyDescent="0.3">
      <c r="A106" t="s">
        <v>119</v>
      </c>
      <c r="B106">
        <v>24.84</v>
      </c>
      <c r="C106">
        <v>285.83999999999997</v>
      </c>
    </row>
    <row r="107" spans="1:3" x14ac:dyDescent="0.3">
      <c r="A107" t="s">
        <v>120</v>
      </c>
      <c r="B107">
        <v>23.04</v>
      </c>
      <c r="C107">
        <v>165.48</v>
      </c>
    </row>
    <row r="108" spans="1:3" x14ac:dyDescent="0.3">
      <c r="A108" t="s">
        <v>121</v>
      </c>
      <c r="B108">
        <v>8.64</v>
      </c>
      <c r="C108">
        <v>30</v>
      </c>
    </row>
    <row r="109" spans="1:3" x14ac:dyDescent="0.3">
      <c r="A109" t="s">
        <v>122</v>
      </c>
      <c r="B109">
        <v>10.44</v>
      </c>
      <c r="C109">
        <v>108.48</v>
      </c>
    </row>
    <row r="110" spans="1:3" x14ac:dyDescent="0.3">
      <c r="A110" t="s">
        <v>123</v>
      </c>
      <c r="B110">
        <v>6.36</v>
      </c>
      <c r="C110">
        <v>15.72</v>
      </c>
    </row>
    <row r="111" spans="1:3" x14ac:dyDescent="0.3">
      <c r="A111" t="s">
        <v>124</v>
      </c>
      <c r="B111">
        <v>23.76</v>
      </c>
      <c r="C111">
        <v>306.48</v>
      </c>
    </row>
    <row r="112" spans="1:3" x14ac:dyDescent="0.3">
      <c r="A112" t="s">
        <v>125</v>
      </c>
      <c r="B112">
        <v>16.079999999999998</v>
      </c>
      <c r="C112">
        <v>270.95999999999998</v>
      </c>
    </row>
    <row r="113" spans="1:3" x14ac:dyDescent="0.3">
      <c r="A113" t="s">
        <v>126</v>
      </c>
      <c r="B113">
        <v>26.16</v>
      </c>
      <c r="C113">
        <v>290.04000000000002</v>
      </c>
    </row>
    <row r="114" spans="1:3" x14ac:dyDescent="0.3">
      <c r="A114" t="s">
        <v>127</v>
      </c>
      <c r="B114">
        <v>16.920000000000002</v>
      </c>
      <c r="C114">
        <v>210.84</v>
      </c>
    </row>
    <row r="115" spans="1:3" x14ac:dyDescent="0.3">
      <c r="A115" t="s">
        <v>128</v>
      </c>
      <c r="B115">
        <v>19.079999999999998</v>
      </c>
      <c r="C115">
        <v>251.52</v>
      </c>
    </row>
    <row r="116" spans="1:3" x14ac:dyDescent="0.3">
      <c r="A116" t="s">
        <v>129</v>
      </c>
      <c r="B116">
        <v>17.52</v>
      </c>
      <c r="C116">
        <v>93.84</v>
      </c>
    </row>
    <row r="117" spans="1:3" x14ac:dyDescent="0.3">
      <c r="A117" t="s">
        <v>130</v>
      </c>
      <c r="B117">
        <v>15.12</v>
      </c>
      <c r="C117">
        <v>90.12</v>
      </c>
    </row>
    <row r="118" spans="1:3" x14ac:dyDescent="0.3">
      <c r="A118" t="s">
        <v>131</v>
      </c>
      <c r="B118">
        <v>14.64</v>
      </c>
      <c r="C118">
        <v>167.04</v>
      </c>
    </row>
    <row r="119" spans="1:3" x14ac:dyDescent="0.3">
      <c r="A119" t="s">
        <v>132</v>
      </c>
      <c r="B119">
        <v>11.28</v>
      </c>
      <c r="C119">
        <v>91.68</v>
      </c>
    </row>
    <row r="120" spans="1:3" x14ac:dyDescent="0.3">
      <c r="A120" t="s">
        <v>133</v>
      </c>
      <c r="B120">
        <v>19.079999999999998</v>
      </c>
      <c r="C120">
        <v>150.84</v>
      </c>
    </row>
    <row r="121" spans="1:3" x14ac:dyDescent="0.3">
      <c r="A121" t="s">
        <v>134</v>
      </c>
      <c r="B121">
        <v>7.92</v>
      </c>
      <c r="C121">
        <v>23.28</v>
      </c>
    </row>
    <row r="122" spans="1:3" x14ac:dyDescent="0.3">
      <c r="A122" t="s">
        <v>135</v>
      </c>
      <c r="B122">
        <v>18.600000000000001</v>
      </c>
      <c r="C122">
        <v>169.56</v>
      </c>
    </row>
    <row r="123" spans="1:3" x14ac:dyDescent="0.3">
      <c r="A123" t="s">
        <v>136</v>
      </c>
      <c r="B123">
        <v>8.4</v>
      </c>
      <c r="C123">
        <v>22.56</v>
      </c>
    </row>
    <row r="124" spans="1:3" x14ac:dyDescent="0.3">
      <c r="A124" t="s">
        <v>137</v>
      </c>
      <c r="B124">
        <v>13.92</v>
      </c>
      <c r="C124">
        <v>268.8</v>
      </c>
    </row>
    <row r="125" spans="1:3" x14ac:dyDescent="0.3">
      <c r="A125" t="s">
        <v>138</v>
      </c>
      <c r="B125">
        <v>18.239999999999998</v>
      </c>
      <c r="C125">
        <v>147.72</v>
      </c>
    </row>
    <row r="126" spans="1:3" x14ac:dyDescent="0.3">
      <c r="A126" t="s">
        <v>139</v>
      </c>
      <c r="B126">
        <v>23.64</v>
      </c>
      <c r="C126">
        <v>275.39999999999998</v>
      </c>
    </row>
    <row r="127" spans="1:3" x14ac:dyDescent="0.3">
      <c r="A127" t="s">
        <v>140</v>
      </c>
      <c r="B127">
        <v>12.72</v>
      </c>
      <c r="C127">
        <v>104.64</v>
      </c>
    </row>
    <row r="128" spans="1:3" x14ac:dyDescent="0.3">
      <c r="A128" t="s">
        <v>141</v>
      </c>
      <c r="B128">
        <v>7.92</v>
      </c>
      <c r="C128">
        <v>9.36</v>
      </c>
    </row>
    <row r="129" spans="1:3" x14ac:dyDescent="0.3">
      <c r="A129" t="s">
        <v>142</v>
      </c>
      <c r="B129">
        <v>10.56</v>
      </c>
      <c r="C129">
        <v>96.24</v>
      </c>
    </row>
    <row r="130" spans="1:3" x14ac:dyDescent="0.3">
      <c r="A130" t="s">
        <v>143</v>
      </c>
      <c r="B130">
        <v>29.64</v>
      </c>
      <c r="C130">
        <v>264.36</v>
      </c>
    </row>
    <row r="131" spans="1:3" x14ac:dyDescent="0.3">
      <c r="A131" t="s">
        <v>144</v>
      </c>
      <c r="B131">
        <v>11.64</v>
      </c>
      <c r="C131">
        <v>71.52</v>
      </c>
    </row>
    <row r="132" spans="1:3" x14ac:dyDescent="0.3">
      <c r="A132" t="s">
        <v>145</v>
      </c>
      <c r="B132">
        <v>1.92</v>
      </c>
      <c r="C132">
        <v>0.84</v>
      </c>
    </row>
    <row r="133" spans="1:3" x14ac:dyDescent="0.3">
      <c r="A133" t="s">
        <v>146</v>
      </c>
      <c r="B133">
        <v>15.24</v>
      </c>
      <c r="C133">
        <v>318.24</v>
      </c>
    </row>
    <row r="134" spans="1:3" x14ac:dyDescent="0.3">
      <c r="A134" t="s">
        <v>147</v>
      </c>
      <c r="B134">
        <v>6.84</v>
      </c>
      <c r="C134">
        <v>10.08</v>
      </c>
    </row>
    <row r="135" spans="1:3" x14ac:dyDescent="0.3">
      <c r="A135" t="s">
        <v>148</v>
      </c>
      <c r="B135">
        <v>23.52</v>
      </c>
      <c r="C135">
        <v>263.76</v>
      </c>
    </row>
    <row r="136" spans="1:3" x14ac:dyDescent="0.3">
      <c r="A136" t="s">
        <v>149</v>
      </c>
      <c r="B136">
        <v>12.96</v>
      </c>
      <c r="C136">
        <v>44.28</v>
      </c>
    </row>
    <row r="137" spans="1:3" x14ac:dyDescent="0.3">
      <c r="A137" t="s">
        <v>150</v>
      </c>
      <c r="B137">
        <v>13.92</v>
      </c>
      <c r="C137">
        <v>57.96</v>
      </c>
    </row>
    <row r="138" spans="1:3" x14ac:dyDescent="0.3">
      <c r="A138" t="s">
        <v>151</v>
      </c>
      <c r="B138">
        <v>11.4</v>
      </c>
      <c r="C138">
        <v>30.72</v>
      </c>
    </row>
    <row r="139" spans="1:3" x14ac:dyDescent="0.3">
      <c r="A139" t="s">
        <v>152</v>
      </c>
      <c r="B139">
        <v>24.96</v>
      </c>
      <c r="C139">
        <v>328.44</v>
      </c>
    </row>
    <row r="140" spans="1:3" x14ac:dyDescent="0.3">
      <c r="A140" t="s">
        <v>153</v>
      </c>
      <c r="B140">
        <v>11.52</v>
      </c>
      <c r="C140">
        <v>51.6</v>
      </c>
    </row>
    <row r="141" spans="1:3" x14ac:dyDescent="0.3">
      <c r="A141" t="s">
        <v>154</v>
      </c>
      <c r="B141">
        <v>24.84</v>
      </c>
      <c r="C141">
        <v>221.88</v>
      </c>
    </row>
    <row r="142" spans="1:3" x14ac:dyDescent="0.3">
      <c r="A142" t="s">
        <v>155</v>
      </c>
      <c r="B142">
        <v>13.08</v>
      </c>
      <c r="C142">
        <v>88.08</v>
      </c>
    </row>
    <row r="143" spans="1:3" x14ac:dyDescent="0.3">
      <c r="A143" t="s">
        <v>156</v>
      </c>
      <c r="B143">
        <v>23.04</v>
      </c>
      <c r="C143">
        <v>232.44</v>
      </c>
    </row>
    <row r="144" spans="1:3" x14ac:dyDescent="0.3">
      <c r="A144" t="s">
        <v>157</v>
      </c>
      <c r="B144">
        <v>24.12</v>
      </c>
      <c r="C144">
        <v>264.60000000000002</v>
      </c>
    </row>
    <row r="145" spans="1:3" x14ac:dyDescent="0.3">
      <c r="A145" t="s">
        <v>158</v>
      </c>
      <c r="B145">
        <v>12.48</v>
      </c>
      <c r="C145">
        <v>125.52</v>
      </c>
    </row>
    <row r="146" spans="1:3" x14ac:dyDescent="0.3">
      <c r="A146" t="s">
        <v>159</v>
      </c>
      <c r="B146">
        <v>13.68</v>
      </c>
      <c r="C146">
        <v>115.44</v>
      </c>
    </row>
    <row r="147" spans="1:3" x14ac:dyDescent="0.3">
      <c r="A147" t="s">
        <v>160</v>
      </c>
      <c r="B147">
        <v>12.36</v>
      </c>
      <c r="C147">
        <v>168.36</v>
      </c>
    </row>
    <row r="148" spans="1:3" x14ac:dyDescent="0.3">
      <c r="A148" t="s">
        <v>161</v>
      </c>
      <c r="B148">
        <v>15.84</v>
      </c>
      <c r="C148">
        <v>288.12</v>
      </c>
    </row>
    <row r="149" spans="1:3" x14ac:dyDescent="0.3">
      <c r="A149" t="s">
        <v>162</v>
      </c>
      <c r="B149">
        <v>30.48</v>
      </c>
      <c r="C149">
        <v>291.83999999999997</v>
      </c>
    </row>
    <row r="150" spans="1:3" x14ac:dyDescent="0.3">
      <c r="A150" t="s">
        <v>163</v>
      </c>
      <c r="B150">
        <v>13.08</v>
      </c>
      <c r="C150">
        <v>45.6</v>
      </c>
    </row>
    <row r="151" spans="1:3" x14ac:dyDescent="0.3">
      <c r="A151" t="s">
        <v>164</v>
      </c>
      <c r="B151">
        <v>12.12</v>
      </c>
      <c r="C151">
        <v>53.64</v>
      </c>
    </row>
    <row r="152" spans="1:3" x14ac:dyDescent="0.3">
      <c r="A152" t="s">
        <v>165</v>
      </c>
      <c r="B152">
        <v>19.32</v>
      </c>
      <c r="C152">
        <v>336.84</v>
      </c>
    </row>
    <row r="153" spans="1:3" x14ac:dyDescent="0.3">
      <c r="A153" t="s">
        <v>166</v>
      </c>
      <c r="B153">
        <v>13.92</v>
      </c>
      <c r="C153">
        <v>145.19999999999999</v>
      </c>
    </row>
    <row r="154" spans="1:3" x14ac:dyDescent="0.3">
      <c r="A154" t="s">
        <v>167</v>
      </c>
      <c r="B154">
        <v>19.920000000000002</v>
      </c>
      <c r="C154">
        <v>237.12</v>
      </c>
    </row>
    <row r="155" spans="1:3" x14ac:dyDescent="0.3">
      <c r="A155" t="s">
        <v>168</v>
      </c>
      <c r="B155">
        <v>22.8</v>
      </c>
      <c r="C155">
        <v>205.56</v>
      </c>
    </row>
    <row r="156" spans="1:3" x14ac:dyDescent="0.3">
      <c r="A156" t="s">
        <v>169</v>
      </c>
      <c r="B156">
        <v>18.72</v>
      </c>
      <c r="C156">
        <v>225.36</v>
      </c>
    </row>
    <row r="157" spans="1:3" x14ac:dyDescent="0.3">
      <c r="A157" t="s">
        <v>170</v>
      </c>
      <c r="B157">
        <v>3.84</v>
      </c>
      <c r="C157">
        <v>4.92</v>
      </c>
    </row>
    <row r="158" spans="1:3" x14ac:dyDescent="0.3">
      <c r="A158" t="s">
        <v>171</v>
      </c>
      <c r="B158">
        <v>18.36</v>
      </c>
      <c r="C158">
        <v>112.68</v>
      </c>
    </row>
    <row r="159" spans="1:3" x14ac:dyDescent="0.3">
      <c r="A159" t="s">
        <v>172</v>
      </c>
      <c r="B159">
        <v>12.12</v>
      </c>
      <c r="C159">
        <v>179.76</v>
      </c>
    </row>
    <row r="160" spans="1:3" x14ac:dyDescent="0.3">
      <c r="A160" t="s">
        <v>173</v>
      </c>
      <c r="B160">
        <v>8.76</v>
      </c>
      <c r="C160">
        <v>14.04</v>
      </c>
    </row>
    <row r="161" spans="1:3" x14ac:dyDescent="0.3">
      <c r="A161" t="s">
        <v>174</v>
      </c>
      <c r="B161">
        <v>15.48</v>
      </c>
      <c r="C161">
        <v>158.04</v>
      </c>
    </row>
    <row r="162" spans="1:3" x14ac:dyDescent="0.3">
      <c r="A162" t="s">
        <v>175</v>
      </c>
      <c r="B162">
        <v>17.28</v>
      </c>
      <c r="C162">
        <v>207</v>
      </c>
    </row>
    <row r="163" spans="1:3" x14ac:dyDescent="0.3">
      <c r="A163" t="s">
        <v>176</v>
      </c>
      <c r="B163">
        <v>15.96</v>
      </c>
      <c r="C163">
        <v>102.84</v>
      </c>
    </row>
    <row r="164" spans="1:3" x14ac:dyDescent="0.3">
      <c r="A164" t="s">
        <v>177</v>
      </c>
      <c r="B164">
        <v>17.88</v>
      </c>
      <c r="C164">
        <v>226.08</v>
      </c>
    </row>
    <row r="165" spans="1:3" x14ac:dyDescent="0.3">
      <c r="A165" t="s">
        <v>178</v>
      </c>
      <c r="B165">
        <v>21.6</v>
      </c>
      <c r="C165">
        <v>196.2</v>
      </c>
    </row>
    <row r="166" spans="1:3" x14ac:dyDescent="0.3">
      <c r="A166" t="s">
        <v>179</v>
      </c>
      <c r="B166">
        <v>14.28</v>
      </c>
      <c r="C166">
        <v>140.63999999999999</v>
      </c>
    </row>
    <row r="167" spans="1:3" x14ac:dyDescent="0.3">
      <c r="A167" t="s">
        <v>180</v>
      </c>
      <c r="B167">
        <v>14.28</v>
      </c>
      <c r="C167">
        <v>281.39999999999998</v>
      </c>
    </row>
    <row r="168" spans="1:3" x14ac:dyDescent="0.3">
      <c r="A168" t="s">
        <v>181</v>
      </c>
      <c r="B168">
        <v>9.6</v>
      </c>
      <c r="C168">
        <v>21.48</v>
      </c>
    </row>
    <row r="169" spans="1:3" x14ac:dyDescent="0.3">
      <c r="A169" t="s">
        <v>182</v>
      </c>
      <c r="B169">
        <v>14.64</v>
      </c>
      <c r="C169">
        <v>248.16</v>
      </c>
    </row>
    <row r="170" spans="1:3" x14ac:dyDescent="0.3">
      <c r="A170" t="s">
        <v>183</v>
      </c>
      <c r="B170">
        <v>20.52</v>
      </c>
      <c r="C170">
        <v>258.48</v>
      </c>
    </row>
    <row r="171" spans="1:3" x14ac:dyDescent="0.3">
      <c r="A171" t="s">
        <v>184</v>
      </c>
      <c r="B171">
        <v>18</v>
      </c>
      <c r="C171">
        <v>341.16</v>
      </c>
    </row>
    <row r="172" spans="1:3" x14ac:dyDescent="0.3">
      <c r="A172" t="s">
        <v>185</v>
      </c>
      <c r="B172">
        <v>10.08</v>
      </c>
      <c r="C172">
        <v>60</v>
      </c>
    </row>
    <row r="173" spans="1:3" x14ac:dyDescent="0.3">
      <c r="A173" t="s">
        <v>186</v>
      </c>
      <c r="B173">
        <v>17.399999999999999</v>
      </c>
      <c r="C173">
        <v>197.4</v>
      </c>
    </row>
    <row r="174" spans="1:3" x14ac:dyDescent="0.3">
      <c r="A174" t="s">
        <v>187</v>
      </c>
      <c r="B174">
        <v>9.1199999999999992</v>
      </c>
      <c r="C174">
        <v>23.52</v>
      </c>
    </row>
    <row r="175" spans="1:3" x14ac:dyDescent="0.3">
      <c r="A175" t="s">
        <v>188</v>
      </c>
      <c r="B175">
        <v>14.04</v>
      </c>
      <c r="C175">
        <v>202.08</v>
      </c>
    </row>
    <row r="176" spans="1:3" x14ac:dyDescent="0.3">
      <c r="A176" t="s">
        <v>189</v>
      </c>
      <c r="B176">
        <v>13.8</v>
      </c>
      <c r="C176">
        <v>266.88</v>
      </c>
    </row>
    <row r="177" spans="1:3" x14ac:dyDescent="0.3">
      <c r="A177" t="s">
        <v>190</v>
      </c>
      <c r="B177">
        <v>32.4</v>
      </c>
      <c r="C177">
        <v>332.28</v>
      </c>
    </row>
    <row r="178" spans="1:3" x14ac:dyDescent="0.3">
      <c r="A178" t="s">
        <v>191</v>
      </c>
      <c r="B178">
        <v>24.24</v>
      </c>
      <c r="C178">
        <v>298.08</v>
      </c>
    </row>
    <row r="179" spans="1:3" x14ac:dyDescent="0.3">
      <c r="A179" t="s">
        <v>192</v>
      </c>
      <c r="B179">
        <v>14.04</v>
      </c>
      <c r="C179">
        <v>204.24</v>
      </c>
    </row>
    <row r="180" spans="1:3" x14ac:dyDescent="0.3">
      <c r="A180" t="s">
        <v>193</v>
      </c>
      <c r="B180">
        <v>14.16</v>
      </c>
      <c r="C180">
        <v>332.04</v>
      </c>
    </row>
    <row r="181" spans="1:3" x14ac:dyDescent="0.3">
      <c r="A181" t="s">
        <v>194</v>
      </c>
      <c r="B181">
        <v>15.12</v>
      </c>
      <c r="C181">
        <v>198.72</v>
      </c>
    </row>
    <row r="182" spans="1:3" x14ac:dyDescent="0.3">
      <c r="A182" t="s">
        <v>195</v>
      </c>
      <c r="B182">
        <v>12.6</v>
      </c>
      <c r="C182">
        <v>187.92</v>
      </c>
    </row>
    <row r="183" spans="1:3" x14ac:dyDescent="0.3">
      <c r="A183" t="s">
        <v>196</v>
      </c>
      <c r="B183">
        <v>14.64</v>
      </c>
      <c r="C183">
        <v>262.2</v>
      </c>
    </row>
    <row r="184" spans="1:3" x14ac:dyDescent="0.3">
      <c r="A184" t="s">
        <v>197</v>
      </c>
      <c r="B184">
        <v>10.44</v>
      </c>
      <c r="C184">
        <v>67.44</v>
      </c>
    </row>
    <row r="185" spans="1:3" x14ac:dyDescent="0.3">
      <c r="A185" t="s">
        <v>198</v>
      </c>
      <c r="B185">
        <v>31.44</v>
      </c>
      <c r="C185">
        <v>345.12</v>
      </c>
    </row>
    <row r="186" spans="1:3" x14ac:dyDescent="0.3">
      <c r="A186" t="s">
        <v>199</v>
      </c>
      <c r="B186">
        <v>21.12</v>
      </c>
      <c r="C186">
        <v>304.56</v>
      </c>
    </row>
    <row r="187" spans="1:3" x14ac:dyDescent="0.3">
      <c r="A187" t="s">
        <v>200</v>
      </c>
      <c r="B187">
        <v>27.12</v>
      </c>
      <c r="C187">
        <v>246</v>
      </c>
    </row>
    <row r="188" spans="1:3" x14ac:dyDescent="0.3">
      <c r="A188" t="s">
        <v>201</v>
      </c>
      <c r="B188">
        <v>12.36</v>
      </c>
      <c r="C188">
        <v>167.4</v>
      </c>
    </row>
    <row r="189" spans="1:3" x14ac:dyDescent="0.3">
      <c r="A189" t="s">
        <v>202</v>
      </c>
      <c r="B189">
        <v>20.76</v>
      </c>
      <c r="C189">
        <v>229.32</v>
      </c>
    </row>
    <row r="190" spans="1:3" x14ac:dyDescent="0.3">
      <c r="A190" t="s">
        <v>203</v>
      </c>
      <c r="B190">
        <v>19.079999999999998</v>
      </c>
      <c r="C190">
        <v>343.2</v>
      </c>
    </row>
    <row r="191" spans="1:3" x14ac:dyDescent="0.3">
      <c r="A191" t="s">
        <v>204</v>
      </c>
      <c r="B191">
        <v>8.0399999999999991</v>
      </c>
      <c r="C191">
        <v>22.44</v>
      </c>
    </row>
    <row r="192" spans="1:3" x14ac:dyDescent="0.3">
      <c r="A192" t="s">
        <v>205</v>
      </c>
      <c r="B192">
        <v>12.96</v>
      </c>
      <c r="C192">
        <v>47.4</v>
      </c>
    </row>
    <row r="193" spans="1:3" x14ac:dyDescent="0.3">
      <c r="A193" t="s">
        <v>206</v>
      </c>
      <c r="B193">
        <v>11.88</v>
      </c>
      <c r="C193">
        <v>90.6</v>
      </c>
    </row>
    <row r="194" spans="1:3" x14ac:dyDescent="0.3">
      <c r="A194" t="s">
        <v>207</v>
      </c>
      <c r="B194">
        <v>7.08</v>
      </c>
      <c r="C194">
        <v>20.64</v>
      </c>
    </row>
    <row r="195" spans="1:3" x14ac:dyDescent="0.3">
      <c r="A195" t="s">
        <v>208</v>
      </c>
      <c r="B195">
        <v>23.52</v>
      </c>
      <c r="C195">
        <v>200.16</v>
      </c>
    </row>
    <row r="196" spans="1:3" x14ac:dyDescent="0.3">
      <c r="A196" t="s">
        <v>209</v>
      </c>
      <c r="B196">
        <v>20.76</v>
      </c>
      <c r="C196">
        <v>179.64</v>
      </c>
    </row>
    <row r="197" spans="1:3" x14ac:dyDescent="0.3">
      <c r="A197" t="s">
        <v>210</v>
      </c>
      <c r="B197">
        <v>9.1199999999999992</v>
      </c>
      <c r="C197">
        <v>45.84</v>
      </c>
    </row>
    <row r="198" spans="1:3" x14ac:dyDescent="0.3">
      <c r="A198" t="s">
        <v>211</v>
      </c>
      <c r="B198">
        <v>11.64</v>
      </c>
      <c r="C198">
        <v>113.04</v>
      </c>
    </row>
    <row r="199" spans="1:3" x14ac:dyDescent="0.3">
      <c r="A199" t="s">
        <v>212</v>
      </c>
      <c r="B199">
        <v>15.36</v>
      </c>
      <c r="C199">
        <v>212.4</v>
      </c>
    </row>
    <row r="200" spans="1:3" x14ac:dyDescent="0.3">
      <c r="A200" t="s">
        <v>213</v>
      </c>
      <c r="B200">
        <v>30.6</v>
      </c>
      <c r="C200">
        <v>340.32</v>
      </c>
    </row>
    <row r="201" spans="1:3" x14ac:dyDescent="0.3">
      <c r="A201" t="s">
        <v>214</v>
      </c>
      <c r="B201">
        <v>16.079999999999998</v>
      </c>
      <c r="C201">
        <v>278.52</v>
      </c>
    </row>
  </sheetData>
  <phoneticPr fontId="18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1E119-C328-4755-A32C-DFBE66BD3CBE}">
  <dimension ref="A1:I18"/>
  <sheetViews>
    <sheetView workbookViewId="0">
      <selection activeCell="A16" sqref="A16:B18"/>
    </sheetView>
  </sheetViews>
  <sheetFormatPr defaultRowHeight="16.5" x14ac:dyDescent="0.3"/>
  <sheetData>
    <row r="1" spans="1:9" x14ac:dyDescent="0.3">
      <c r="A1" t="s">
        <v>240</v>
      </c>
    </row>
    <row r="2" spans="1:9" ht="17.25" thickBot="1" x14ac:dyDescent="0.35"/>
    <row r="3" spans="1:9" x14ac:dyDescent="0.3">
      <c r="A3" s="21" t="s">
        <v>241</v>
      </c>
      <c r="B3" s="21"/>
    </row>
    <row r="4" spans="1:9" x14ac:dyDescent="0.3">
      <c r="A4" s="18" t="s">
        <v>242</v>
      </c>
      <c r="B4" s="18">
        <v>0.78222442486160637</v>
      </c>
    </row>
    <row r="5" spans="1:9" x14ac:dyDescent="0.3">
      <c r="A5" s="18" t="s">
        <v>243</v>
      </c>
      <c r="B5" s="18">
        <v>0.61187505085007088</v>
      </c>
    </row>
    <row r="6" spans="1:9" x14ac:dyDescent="0.3">
      <c r="A6" s="18" t="s">
        <v>244</v>
      </c>
      <c r="B6" s="18">
        <v>0.60991482383416218</v>
      </c>
    </row>
    <row r="7" spans="1:9" x14ac:dyDescent="0.3">
      <c r="A7" s="18" t="s">
        <v>245</v>
      </c>
      <c r="B7" s="18">
        <v>3.9103876423805559</v>
      </c>
    </row>
    <row r="8" spans="1:9" ht="17.25" thickBot="1" x14ac:dyDescent="0.35">
      <c r="A8" s="19" t="s">
        <v>246</v>
      </c>
      <c r="B8" s="19">
        <v>200</v>
      </c>
    </row>
    <row r="10" spans="1:9" ht="17.25" thickBot="1" x14ac:dyDescent="0.35">
      <c r="A10" t="s">
        <v>247</v>
      </c>
    </row>
    <row r="11" spans="1:9" x14ac:dyDescent="0.3">
      <c r="A11" s="20"/>
      <c r="B11" s="20" t="s">
        <v>251</v>
      </c>
      <c r="C11" s="20" t="s">
        <v>252</v>
      </c>
      <c r="D11" s="20" t="s">
        <v>253</v>
      </c>
      <c r="E11" s="20" t="s">
        <v>254</v>
      </c>
      <c r="F11" s="20" t="s">
        <v>255</v>
      </c>
    </row>
    <row r="12" spans="1:9" x14ac:dyDescent="0.3">
      <c r="A12" s="18" t="s">
        <v>248</v>
      </c>
      <c r="B12" s="18">
        <v>1</v>
      </c>
      <c r="C12" s="18">
        <v>4773.0501602908525</v>
      </c>
      <c r="D12" s="18">
        <v>4773.0501602908525</v>
      </c>
      <c r="E12" s="18">
        <v>312.14499437271263</v>
      </c>
      <c r="F12" s="18">
        <v>1.4673897001947821E-42</v>
      </c>
    </row>
    <row r="13" spans="1:9" x14ac:dyDescent="0.3">
      <c r="A13" s="18" t="s">
        <v>249</v>
      </c>
      <c r="B13" s="18">
        <v>198</v>
      </c>
      <c r="C13" s="18">
        <v>3027.6440397091474</v>
      </c>
      <c r="D13" s="18">
        <v>15.291131513682563</v>
      </c>
      <c r="E13" s="18"/>
      <c r="F13" s="18"/>
    </row>
    <row r="14" spans="1:9" ht="17.25" thickBot="1" x14ac:dyDescent="0.35">
      <c r="A14" s="19" t="s">
        <v>250</v>
      </c>
      <c r="B14" s="19">
        <v>199</v>
      </c>
      <c r="C14" s="19">
        <v>7800.6941999999999</v>
      </c>
      <c r="D14" s="19"/>
      <c r="E14" s="19"/>
      <c r="F14" s="19"/>
    </row>
    <row r="15" spans="1:9" ht="17.25" thickBot="1" x14ac:dyDescent="0.35"/>
    <row r="16" spans="1:9" x14ac:dyDescent="0.3">
      <c r="A16" s="20"/>
      <c r="B16" s="20" t="s">
        <v>256</v>
      </c>
      <c r="C16" s="20" t="s">
        <v>245</v>
      </c>
      <c r="D16" s="20" t="s">
        <v>257</v>
      </c>
      <c r="E16" s="20" t="s">
        <v>258</v>
      </c>
      <c r="F16" s="20" t="s">
        <v>259</v>
      </c>
      <c r="G16" s="20" t="s">
        <v>260</v>
      </c>
      <c r="H16" s="20" t="s">
        <v>261</v>
      </c>
      <c r="I16" s="20" t="s">
        <v>262</v>
      </c>
    </row>
    <row r="17" spans="1:9" x14ac:dyDescent="0.3">
      <c r="A17" s="18" t="s">
        <v>221</v>
      </c>
      <c r="B17" s="18">
        <v>8.4391122589532319</v>
      </c>
      <c r="C17" s="18">
        <v>0.5494115283281743</v>
      </c>
      <c r="D17" s="18">
        <v>15.360275174117541</v>
      </c>
      <c r="E17" s="18">
        <v>1.4063004765085908E-35</v>
      </c>
      <c r="F17" s="18">
        <v>7.3556631225653142</v>
      </c>
      <c r="G17" s="18">
        <v>9.5225613953411496</v>
      </c>
      <c r="H17" s="18">
        <v>7.3556631225653142</v>
      </c>
      <c r="I17" s="18">
        <v>9.5225613953411496</v>
      </c>
    </row>
    <row r="18" spans="1:9" ht="17.25" thickBot="1" x14ac:dyDescent="0.35">
      <c r="A18" s="19" t="s">
        <v>1</v>
      </c>
      <c r="B18" s="19">
        <v>4.753664043301975E-2</v>
      </c>
      <c r="C18" s="19">
        <v>2.6906071877968712E-3</v>
      </c>
      <c r="D18" s="19">
        <v>17.667625600875542</v>
      </c>
      <c r="E18" s="19">
        <v>1.4673897001946983E-42</v>
      </c>
      <c r="F18" s="19">
        <v>4.2230716032692323E-2</v>
      </c>
      <c r="G18" s="19">
        <v>5.2842564833347178E-2</v>
      </c>
      <c r="H18" s="19">
        <v>4.2230716032692323E-2</v>
      </c>
      <c r="I18" s="19">
        <v>5.2842564833347178E-2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AB38B-1E81-4733-AD4E-4AD2DAC0CC29}">
  <dimension ref="A1:I201"/>
  <sheetViews>
    <sheetView tabSelected="1" zoomScale="170" zoomScaleNormal="170" workbookViewId="0">
      <selection activeCell="K8" sqref="K8"/>
    </sheetView>
  </sheetViews>
  <sheetFormatPr defaultRowHeight="16.5" x14ac:dyDescent="0.3"/>
  <cols>
    <col min="1" max="1" width="9.88671875" customWidth="1"/>
    <col min="2" max="2" width="6" bestFit="1" customWidth="1"/>
    <col min="3" max="3" width="7.6640625" customWidth="1"/>
    <col min="4" max="4" width="13.88671875" bestFit="1" customWidth="1"/>
    <col min="5" max="5" width="12" bestFit="1" customWidth="1"/>
    <col min="8" max="8" width="18.77734375" bestFit="1" customWidth="1"/>
    <col min="9" max="9" width="11.88671875" bestFit="1" customWidth="1"/>
  </cols>
  <sheetData>
    <row r="1" spans="1:9" x14ac:dyDescent="0.3">
      <c r="A1" t="s">
        <v>215</v>
      </c>
      <c r="B1" s="12" t="s">
        <v>0</v>
      </c>
      <c r="C1" t="s">
        <v>1</v>
      </c>
      <c r="D1" t="s">
        <v>263</v>
      </c>
      <c r="E1" t="s">
        <v>231</v>
      </c>
      <c r="F1" t="s">
        <v>230</v>
      </c>
      <c r="H1" s="20"/>
      <c r="I1" s="20" t="s">
        <v>256</v>
      </c>
    </row>
    <row r="2" spans="1:9" x14ac:dyDescent="0.3">
      <c r="A2" t="s">
        <v>15</v>
      </c>
      <c r="B2">
        <v>26.52</v>
      </c>
      <c r="C2">
        <v>276.12</v>
      </c>
      <c r="D2">
        <f>$I$2+Campaigns5[[#This Row],[youtube]]*$I$3</f>
        <v>21.564929415318645</v>
      </c>
      <c r="E2">
        <f>ABS(Campaigns5[[#This Row],[sales]]-Campaigns5[[#This Row],[sales_predicted]])</f>
        <v>4.955070584681355</v>
      </c>
      <c r="F2">
        <f>(Campaigns5[[#This Row],[sales]]-Campaigns5[[#This Row],[sales_predicted]])^2</f>
        <v>24.552724499174424</v>
      </c>
      <c r="H2" s="18" t="s">
        <v>221</v>
      </c>
      <c r="I2" s="18">
        <v>8.4391122589532319</v>
      </c>
    </row>
    <row r="3" spans="1:9" ht="17.25" thickBot="1" x14ac:dyDescent="0.35">
      <c r="A3" t="s">
        <v>16</v>
      </c>
      <c r="B3">
        <v>12.48</v>
      </c>
      <c r="C3">
        <v>53.4</v>
      </c>
      <c r="D3">
        <f>$I$2+Campaigns5[[#This Row],[youtube]]*$I$3</f>
        <v>10.977568858076486</v>
      </c>
      <c r="E3">
        <f>ABS(Campaigns5[[#This Row],[sales]]-Campaigns5[[#This Row],[sales_predicted]])</f>
        <v>1.5024311419235143</v>
      </c>
      <c r="F3">
        <f>(Campaigns5[[#This Row],[sales]]-Campaigns5[[#This Row],[sales_predicted]])^2</f>
        <v>2.2572993362215952</v>
      </c>
      <c r="H3" s="19" t="s">
        <v>1</v>
      </c>
      <c r="I3" s="19">
        <v>4.753664043301975E-2</v>
      </c>
    </row>
    <row r="4" spans="1:9" x14ac:dyDescent="0.3">
      <c r="A4" t="s">
        <v>17</v>
      </c>
      <c r="B4">
        <v>11.16</v>
      </c>
      <c r="C4">
        <v>20.64</v>
      </c>
      <c r="D4">
        <f>$I$2+Campaigns5[[#This Row],[youtube]]*$I$3</f>
        <v>9.4202685174907597</v>
      </c>
      <c r="E4">
        <f>ABS(Campaigns5[[#This Row],[sales]]-Campaigns5[[#This Row],[sales_predicted]])</f>
        <v>1.7397314825092405</v>
      </c>
      <c r="F4">
        <f>(Campaigns5[[#This Row],[sales]]-Campaigns5[[#This Row],[sales_predicted]])^2</f>
        <v>3.0266656312337998</v>
      </c>
    </row>
    <row r="5" spans="1:9" x14ac:dyDescent="0.3">
      <c r="A5" t="s">
        <v>18</v>
      </c>
      <c r="B5">
        <v>22.2</v>
      </c>
      <c r="C5">
        <v>181.8</v>
      </c>
      <c r="D5">
        <f>$I$2+Campaigns5[[#This Row],[youtube]]*$I$3</f>
        <v>17.081273489676221</v>
      </c>
      <c r="E5">
        <f>ABS(Campaigns5[[#This Row],[sales]]-Campaigns5[[#This Row],[sales_predicted]])</f>
        <v>5.1187265103237785</v>
      </c>
      <c r="F5">
        <f>(Campaigns5[[#This Row],[sales]]-Campaigns5[[#This Row],[sales_predicted]])^2</f>
        <v>26.201361087491446</v>
      </c>
      <c r="H5" t="s">
        <v>264</v>
      </c>
      <c r="I5">
        <f>COUNTA(Campaigns5[Campaings])</f>
        <v>200</v>
      </c>
    </row>
    <row r="6" spans="1:9" x14ac:dyDescent="0.3">
      <c r="A6" t="s">
        <v>19</v>
      </c>
      <c r="B6">
        <v>15.48</v>
      </c>
      <c r="C6">
        <v>216.96</v>
      </c>
      <c r="D6">
        <f>$I$2+Campaigns5[[#This Row],[youtube]]*$I$3</f>
        <v>18.752661767301198</v>
      </c>
      <c r="E6">
        <f>ABS(Campaigns5[[#This Row],[sales]]-Campaigns5[[#This Row],[sales_predicted]])</f>
        <v>3.272661767301198</v>
      </c>
      <c r="F6">
        <f>(Campaigns5[[#This Row],[sales]]-Campaigns5[[#This Row],[sales_predicted]])^2</f>
        <v>10.710315043155001</v>
      </c>
      <c r="H6" t="s">
        <v>266</v>
      </c>
      <c r="I6">
        <f>1/(2*I5)</f>
        <v>2.5000000000000001E-3</v>
      </c>
    </row>
    <row r="7" spans="1:9" x14ac:dyDescent="0.3">
      <c r="A7" t="s">
        <v>20</v>
      </c>
      <c r="B7">
        <v>8.64</v>
      </c>
      <c r="C7">
        <v>10.44</v>
      </c>
      <c r="D7">
        <f>$I$2+Campaigns5[[#This Row],[youtube]]*$I$3</f>
        <v>8.9353947850739583</v>
      </c>
      <c r="E7">
        <f>ABS(Campaigns5[[#This Row],[sales]]-Campaigns5[[#This Row],[sales_predicted]])</f>
        <v>0.29539478507395778</v>
      </c>
      <c r="F7">
        <f>(Campaigns5[[#This Row],[sales]]-Campaigns5[[#This Row],[sales_predicted]])^2</f>
        <v>8.7258079048889714E-2</v>
      </c>
      <c r="H7" t="s">
        <v>265</v>
      </c>
      <c r="I7">
        <f>SUM(Campaigns5[Sq Error])</f>
        <v>3027.6440397091446</v>
      </c>
    </row>
    <row r="8" spans="1:9" x14ac:dyDescent="0.3">
      <c r="A8" t="s">
        <v>21</v>
      </c>
      <c r="B8">
        <v>14.16</v>
      </c>
      <c r="C8">
        <v>69</v>
      </c>
      <c r="D8">
        <f>$I$2+Campaigns5[[#This Row],[youtube]]*$I$3</f>
        <v>11.719140448831595</v>
      </c>
      <c r="E8">
        <f>ABS(Campaigns5[[#This Row],[sales]]-Campaigns5[[#This Row],[sales_predicted]])</f>
        <v>2.4408595511684048</v>
      </c>
      <c r="F8">
        <f>(Campaigns5[[#This Row],[sales]]-Campaigns5[[#This Row],[sales_predicted]])^2</f>
        <v>5.9577953485300261</v>
      </c>
      <c r="H8" t="s">
        <v>267</v>
      </c>
      <c r="I8">
        <f>I6*I7</f>
        <v>7.5691100992728622</v>
      </c>
    </row>
    <row r="9" spans="1:9" x14ac:dyDescent="0.3">
      <c r="A9" t="s">
        <v>22</v>
      </c>
      <c r="B9">
        <v>15.84</v>
      </c>
      <c r="C9">
        <v>144.24</v>
      </c>
      <c r="D9">
        <f>$I$2+Campaigns5[[#This Row],[youtube]]*$I$3</f>
        <v>15.295797275012001</v>
      </c>
      <c r="E9">
        <f>ABS(Campaigns5[[#This Row],[sales]]-Campaigns5[[#This Row],[sales_predicted]])</f>
        <v>0.54420272498799882</v>
      </c>
      <c r="F9">
        <f>(Campaigns5[[#This Row],[sales]]-Campaigns5[[#This Row],[sales_predicted]])^2</f>
        <v>0.29615660588436349</v>
      </c>
    </row>
    <row r="10" spans="1:9" x14ac:dyDescent="0.3">
      <c r="A10" t="s">
        <v>23</v>
      </c>
      <c r="B10">
        <v>5.76</v>
      </c>
      <c r="C10">
        <v>10.32</v>
      </c>
      <c r="D10">
        <f>$I$2+Campaigns5[[#This Row],[youtube]]*$I$3</f>
        <v>8.9296903882219958</v>
      </c>
      <c r="E10">
        <f>ABS(Campaigns5[[#This Row],[sales]]-Campaigns5[[#This Row],[sales_predicted]])</f>
        <v>3.169690388221996</v>
      </c>
      <c r="F10">
        <f>(Campaigns5[[#This Row],[sales]]-Campaigns5[[#This Row],[sales_predicted]])^2</f>
        <v>10.046937157186909</v>
      </c>
      <c r="H10" t="s">
        <v>268</v>
      </c>
      <c r="I10">
        <f>SUM(Campaigns5[Abs Error])</f>
        <v>611.9534493425972</v>
      </c>
    </row>
    <row r="11" spans="1:9" x14ac:dyDescent="0.3">
      <c r="A11" t="s">
        <v>24</v>
      </c>
      <c r="B11">
        <v>12.72</v>
      </c>
      <c r="C11">
        <v>239.76</v>
      </c>
      <c r="D11">
        <f>$I$2+Campaigns5[[#This Row],[youtube]]*$I$3</f>
        <v>19.836497169174045</v>
      </c>
      <c r="E11">
        <f>ABS(Campaigns5[[#This Row],[sales]]-Campaigns5[[#This Row],[sales_predicted]])</f>
        <v>7.1164971691740444</v>
      </c>
      <c r="F11">
        <f>(Campaigns5[[#This Row],[sales]]-Campaigns5[[#This Row],[sales_predicted]])^2</f>
        <v>50.644531958862189</v>
      </c>
      <c r="I11">
        <f>(1/I5)*I10</f>
        <v>3.0597672467129859</v>
      </c>
    </row>
    <row r="12" spans="1:9" x14ac:dyDescent="0.3">
      <c r="A12" t="s">
        <v>25</v>
      </c>
      <c r="B12">
        <v>10.32</v>
      </c>
      <c r="C12">
        <v>79.319999999999993</v>
      </c>
      <c r="D12">
        <f>$I$2+Campaigns5[[#This Row],[youtube]]*$I$3</f>
        <v>12.209718578100357</v>
      </c>
      <c r="E12">
        <f>ABS(Campaigns5[[#This Row],[sales]]-Campaigns5[[#This Row],[sales_predicted]])</f>
        <v>1.8897185781003571</v>
      </c>
      <c r="F12">
        <f>(Campaigns5[[#This Row],[sales]]-Campaigns5[[#This Row],[sales_predicted]])^2</f>
        <v>3.5710363044176354</v>
      </c>
    </row>
    <row r="13" spans="1:9" x14ac:dyDescent="0.3">
      <c r="A13" t="s">
        <v>26</v>
      </c>
      <c r="B13">
        <v>20.88</v>
      </c>
      <c r="C13">
        <v>257.64</v>
      </c>
      <c r="D13">
        <f>$I$2+Campaigns5[[#This Row],[youtube]]*$I$3</f>
        <v>20.686452300116439</v>
      </c>
      <c r="E13">
        <f>ABS(Campaigns5[[#This Row],[sales]]-Campaigns5[[#This Row],[sales_predicted]])</f>
        <v>0.19354769988355969</v>
      </c>
      <c r="F13">
        <f>(Campaigns5[[#This Row],[sales]]-Campaigns5[[#This Row],[sales_predicted]])^2</f>
        <v>3.7460712130216491E-2</v>
      </c>
    </row>
    <row r="14" spans="1:9" x14ac:dyDescent="0.3">
      <c r="A14" t="s">
        <v>27</v>
      </c>
      <c r="B14">
        <v>11.04</v>
      </c>
      <c r="C14">
        <v>28.56</v>
      </c>
      <c r="D14">
        <f>$I$2+Campaigns5[[#This Row],[youtube]]*$I$3</f>
        <v>9.796758709720276</v>
      </c>
      <c r="E14">
        <f>ABS(Campaigns5[[#This Row],[sales]]-Campaigns5[[#This Row],[sales_predicted]])</f>
        <v>1.2432412902797232</v>
      </c>
      <c r="F14">
        <f>(Campaigns5[[#This Row],[sales]]-Campaigns5[[#This Row],[sales_predicted]])^2</f>
        <v>1.5456489058563909</v>
      </c>
    </row>
    <row r="15" spans="1:9" x14ac:dyDescent="0.3">
      <c r="A15" t="s">
        <v>28</v>
      </c>
      <c r="B15">
        <v>11.64</v>
      </c>
      <c r="C15">
        <v>117</v>
      </c>
      <c r="D15">
        <f>$I$2+Campaigns5[[#This Row],[youtube]]*$I$3</f>
        <v>14.000899189616543</v>
      </c>
      <c r="E15">
        <f>ABS(Campaigns5[[#This Row],[sales]]-Campaigns5[[#This Row],[sales_predicted]])</f>
        <v>2.3608991896165428</v>
      </c>
      <c r="F15">
        <f>(Campaigns5[[#This Row],[sales]]-Campaigns5[[#This Row],[sales_predicted]])^2</f>
        <v>5.573844983532048</v>
      </c>
    </row>
    <row r="16" spans="1:9" x14ac:dyDescent="0.3">
      <c r="A16" t="s">
        <v>29</v>
      </c>
      <c r="B16">
        <v>22.8</v>
      </c>
      <c r="C16">
        <v>244.92</v>
      </c>
      <c r="D16">
        <f>$I$2+Campaigns5[[#This Row],[youtube]]*$I$3</f>
        <v>20.08178623380843</v>
      </c>
      <c r="E16">
        <f>ABS(Campaigns5[[#This Row],[sales]]-Campaigns5[[#This Row],[sales_predicted]])</f>
        <v>2.7182137661915711</v>
      </c>
      <c r="F16">
        <f>(Campaigns5[[#This Row],[sales]]-Campaigns5[[#This Row],[sales_predicted]])^2</f>
        <v>7.3886860787133646</v>
      </c>
    </row>
    <row r="17" spans="1:6" x14ac:dyDescent="0.3">
      <c r="A17" t="s">
        <v>30</v>
      </c>
      <c r="B17">
        <v>26.88</v>
      </c>
      <c r="C17">
        <v>234.48</v>
      </c>
      <c r="D17">
        <f>$I$2+Campaigns5[[#This Row],[youtube]]*$I$3</f>
        <v>19.585503707687703</v>
      </c>
      <c r="E17">
        <f>ABS(Campaigns5[[#This Row],[sales]]-Campaigns5[[#This Row],[sales_predicted]])</f>
        <v>7.2944962923122958</v>
      </c>
      <c r="F17">
        <f>(Campaigns5[[#This Row],[sales]]-Campaigns5[[#This Row],[sales_predicted]])^2</f>
        <v>53.209676158557834</v>
      </c>
    </row>
    <row r="18" spans="1:6" x14ac:dyDescent="0.3">
      <c r="A18" t="s">
        <v>31</v>
      </c>
      <c r="B18">
        <v>15</v>
      </c>
      <c r="C18">
        <v>81.36</v>
      </c>
      <c r="D18">
        <f>$I$2+Campaigns5[[#This Row],[youtube]]*$I$3</f>
        <v>12.306693324583719</v>
      </c>
      <c r="E18">
        <f>ABS(Campaigns5[[#This Row],[sales]]-Campaigns5[[#This Row],[sales_predicted]])</f>
        <v>2.6933066754162809</v>
      </c>
      <c r="F18">
        <f>(Campaigns5[[#This Row],[sales]]-Campaigns5[[#This Row],[sales_predicted]])^2</f>
        <v>7.2539008478418996</v>
      </c>
    </row>
    <row r="19" spans="1:6" x14ac:dyDescent="0.3">
      <c r="A19" t="s">
        <v>32</v>
      </c>
      <c r="B19">
        <v>29.28</v>
      </c>
      <c r="C19">
        <v>337.68</v>
      </c>
      <c r="D19">
        <f>$I$2+Campaigns5[[#This Row],[youtube]]*$I$3</f>
        <v>24.491285000375342</v>
      </c>
      <c r="E19">
        <f>ABS(Campaigns5[[#This Row],[sales]]-Campaigns5[[#This Row],[sales_predicted]])</f>
        <v>4.7887149996246592</v>
      </c>
      <c r="F19">
        <f>(Campaigns5[[#This Row],[sales]]-Campaigns5[[#This Row],[sales_predicted]])^2</f>
        <v>22.931791347630199</v>
      </c>
    </row>
    <row r="20" spans="1:6" x14ac:dyDescent="0.3">
      <c r="A20" t="s">
        <v>33</v>
      </c>
      <c r="B20">
        <v>13.56</v>
      </c>
      <c r="C20">
        <v>83.04</v>
      </c>
      <c r="D20">
        <f>$I$2+Campaigns5[[#This Row],[youtube]]*$I$3</f>
        <v>12.386554880511191</v>
      </c>
      <c r="E20">
        <f>ABS(Campaigns5[[#This Row],[sales]]-Campaigns5[[#This Row],[sales_predicted]])</f>
        <v>1.1734451194888091</v>
      </c>
      <c r="F20">
        <f>(Campaigns5[[#This Row],[sales]]-Campaigns5[[#This Row],[sales_predicted]])^2</f>
        <v>1.3769734484521055</v>
      </c>
    </row>
    <row r="21" spans="1:6" x14ac:dyDescent="0.3">
      <c r="A21" t="s">
        <v>34</v>
      </c>
      <c r="B21">
        <v>17.52</v>
      </c>
      <c r="C21">
        <v>176.76</v>
      </c>
      <c r="D21">
        <f>$I$2+Campaigns5[[#This Row],[youtube]]*$I$3</f>
        <v>16.841688821893804</v>
      </c>
      <c r="E21">
        <f>ABS(Campaigns5[[#This Row],[sales]]-Campaigns5[[#This Row],[sales_predicted]])</f>
        <v>0.67831117810619546</v>
      </c>
      <c r="F21">
        <f>(Campaigns5[[#This Row],[sales]]-Campaigns5[[#This Row],[sales_predicted]])^2</f>
        <v>0.4601060543438148</v>
      </c>
    </row>
    <row r="22" spans="1:6" x14ac:dyDescent="0.3">
      <c r="A22" t="s">
        <v>35</v>
      </c>
      <c r="B22">
        <v>21.6</v>
      </c>
      <c r="C22">
        <v>262.08</v>
      </c>
      <c r="D22">
        <f>$I$2+Campaigns5[[#This Row],[youtube]]*$I$3</f>
        <v>20.897514983639049</v>
      </c>
      <c r="E22">
        <f>ABS(Campaigns5[[#This Row],[sales]]-Campaigns5[[#This Row],[sales_predicted]])</f>
        <v>0.70248501636095284</v>
      </c>
      <c r="F22">
        <f>(Campaigns5[[#This Row],[sales]]-Campaigns5[[#This Row],[sales_predicted]])^2</f>
        <v>0.49348519821164816</v>
      </c>
    </row>
    <row r="23" spans="1:6" x14ac:dyDescent="0.3">
      <c r="A23" t="s">
        <v>36</v>
      </c>
      <c r="B23">
        <v>15</v>
      </c>
      <c r="C23">
        <v>284.88</v>
      </c>
      <c r="D23">
        <f>$I$2+Campaigns5[[#This Row],[youtube]]*$I$3</f>
        <v>21.981350385511899</v>
      </c>
      <c r="E23">
        <f>ABS(Campaigns5[[#This Row],[sales]]-Campaigns5[[#This Row],[sales_predicted]])</f>
        <v>6.9813503855118988</v>
      </c>
      <c r="F23">
        <f>(Campaigns5[[#This Row],[sales]]-Campaigns5[[#This Row],[sales_predicted]])^2</f>
        <v>48.739253205287135</v>
      </c>
    </row>
    <row r="24" spans="1:6" x14ac:dyDescent="0.3">
      <c r="A24" t="s">
        <v>37</v>
      </c>
      <c r="B24">
        <v>6.72</v>
      </c>
      <c r="C24">
        <v>15.84</v>
      </c>
      <c r="D24">
        <f>$I$2+Campaigns5[[#This Row],[youtube]]*$I$3</f>
        <v>9.1920926434122645</v>
      </c>
      <c r="E24">
        <f>ABS(Campaigns5[[#This Row],[sales]]-Campaigns5[[#This Row],[sales_predicted]])</f>
        <v>2.4720926434122648</v>
      </c>
      <c r="F24">
        <f>(Campaigns5[[#This Row],[sales]]-Campaigns5[[#This Row],[sales_predicted]])^2</f>
        <v>6.1112420376130387</v>
      </c>
    </row>
    <row r="25" spans="1:6" x14ac:dyDescent="0.3">
      <c r="A25" t="s">
        <v>38</v>
      </c>
      <c r="B25">
        <v>18.600000000000001</v>
      </c>
      <c r="C25">
        <v>273.95999999999998</v>
      </c>
      <c r="D25">
        <f>$I$2+Campaigns5[[#This Row],[youtube]]*$I$3</f>
        <v>21.462250271983322</v>
      </c>
      <c r="E25">
        <f>ABS(Campaigns5[[#This Row],[sales]]-Campaigns5[[#This Row],[sales_predicted]])</f>
        <v>2.8622502719833207</v>
      </c>
      <c r="F25">
        <f>(Campaigns5[[#This Row],[sales]]-Campaigns5[[#This Row],[sales_predicted]])^2</f>
        <v>8.192476619468593</v>
      </c>
    </row>
    <row r="26" spans="1:6" x14ac:dyDescent="0.3">
      <c r="A26" t="s">
        <v>39</v>
      </c>
      <c r="B26">
        <v>11.64</v>
      </c>
      <c r="C26">
        <v>74.760000000000005</v>
      </c>
      <c r="D26">
        <f>$I$2+Campaigns5[[#This Row],[youtube]]*$I$3</f>
        <v>11.992951497725789</v>
      </c>
      <c r="E26">
        <f>ABS(Campaigns5[[#This Row],[sales]]-Campaigns5[[#This Row],[sales_predicted]])</f>
        <v>0.3529514977257886</v>
      </c>
      <c r="F26">
        <f>(Campaigns5[[#This Row],[sales]]-Campaigns5[[#This Row],[sales_predicted]])^2</f>
        <v>0.12457475974687736</v>
      </c>
    </row>
    <row r="27" spans="1:6" x14ac:dyDescent="0.3">
      <c r="A27" t="s">
        <v>40</v>
      </c>
      <c r="B27">
        <v>14.4</v>
      </c>
      <c r="C27">
        <v>315.48</v>
      </c>
      <c r="D27">
        <f>$I$2+Campaigns5[[#This Row],[youtube]]*$I$3</f>
        <v>23.435971582762303</v>
      </c>
      <c r="E27">
        <f>ABS(Campaigns5[[#This Row],[sales]]-Campaigns5[[#This Row],[sales_predicted]])</f>
        <v>9.0359715827623024</v>
      </c>
      <c r="F27">
        <f>(Campaigns5[[#This Row],[sales]]-Campaigns5[[#This Row],[sales_predicted]])^2</f>
        <v>81.648782444487864</v>
      </c>
    </row>
    <row r="28" spans="1:6" x14ac:dyDescent="0.3">
      <c r="A28" t="s">
        <v>41</v>
      </c>
      <c r="B28">
        <v>18</v>
      </c>
      <c r="C28">
        <v>171.48</v>
      </c>
      <c r="D28">
        <f>$I$2+Campaigns5[[#This Row],[youtube]]*$I$3</f>
        <v>16.590695360407459</v>
      </c>
      <c r="E28">
        <f>ABS(Campaigns5[[#This Row],[sales]]-Campaigns5[[#This Row],[sales_predicted]])</f>
        <v>1.4093046395925413</v>
      </c>
      <c r="F28">
        <f>(Campaigns5[[#This Row],[sales]]-Campaigns5[[#This Row],[sales_predicted]])^2</f>
        <v>1.9861395671770625</v>
      </c>
    </row>
    <row r="29" spans="1:6" x14ac:dyDescent="0.3">
      <c r="A29" t="s">
        <v>42</v>
      </c>
      <c r="B29">
        <v>19.079999999999998</v>
      </c>
      <c r="C29">
        <v>288.12</v>
      </c>
      <c r="D29">
        <f>$I$2+Campaigns5[[#This Row],[youtube]]*$I$3</f>
        <v>22.135369100514882</v>
      </c>
      <c r="E29">
        <f>ABS(Campaigns5[[#This Row],[sales]]-Campaigns5[[#This Row],[sales_predicted]])</f>
        <v>3.0553691005148842</v>
      </c>
      <c r="F29">
        <f>(Campaigns5[[#This Row],[sales]]-Campaigns5[[#This Row],[sales_predicted]])^2</f>
        <v>9.3352803403811322</v>
      </c>
    </row>
    <row r="30" spans="1:6" x14ac:dyDescent="0.3">
      <c r="A30" t="s">
        <v>43</v>
      </c>
      <c r="B30">
        <v>22.68</v>
      </c>
      <c r="C30">
        <v>298.56</v>
      </c>
      <c r="D30">
        <f>$I$2+Campaigns5[[#This Row],[youtube]]*$I$3</f>
        <v>22.631651626635609</v>
      </c>
      <c r="E30">
        <f>ABS(Campaigns5[[#This Row],[sales]]-Campaigns5[[#This Row],[sales_predicted]])</f>
        <v>4.8348373364390795E-2</v>
      </c>
      <c r="F30">
        <f>(Campaigns5[[#This Row],[sales]]-Campaigns5[[#This Row],[sales_predicted]])^2</f>
        <v>2.3375652069825333E-3</v>
      </c>
    </row>
    <row r="31" spans="1:6" x14ac:dyDescent="0.3">
      <c r="A31" t="s">
        <v>44</v>
      </c>
      <c r="B31">
        <v>12.6</v>
      </c>
      <c r="C31">
        <v>84.72</v>
      </c>
      <c r="D31">
        <f>$I$2+Campaigns5[[#This Row],[youtube]]*$I$3</f>
        <v>12.466416436438665</v>
      </c>
      <c r="E31">
        <f>ABS(Campaigns5[[#This Row],[sales]]-Campaigns5[[#This Row],[sales_predicted]])</f>
        <v>0.13358356356133427</v>
      </c>
      <c r="F31">
        <f>(Campaigns5[[#This Row],[sales]]-Campaigns5[[#This Row],[sales_predicted]])^2</f>
        <v>1.7844568453745033E-2</v>
      </c>
    </row>
    <row r="32" spans="1:6" x14ac:dyDescent="0.3">
      <c r="A32" t="s">
        <v>45</v>
      </c>
      <c r="B32">
        <v>25.68</v>
      </c>
      <c r="C32">
        <v>351.48</v>
      </c>
      <c r="D32">
        <f>$I$2+Campaigns5[[#This Row],[youtube]]*$I$3</f>
        <v>25.147290638351016</v>
      </c>
      <c r="E32">
        <f>ABS(Campaigns5[[#This Row],[sales]]-Campaigns5[[#This Row],[sales_predicted]])</f>
        <v>0.5327093616489833</v>
      </c>
      <c r="F32">
        <f>(Campaigns5[[#This Row],[sales]]-Campaigns5[[#This Row],[sales_predicted]])^2</f>
        <v>0.28377926398846726</v>
      </c>
    </row>
    <row r="33" spans="1:6" x14ac:dyDescent="0.3">
      <c r="A33" t="s">
        <v>46</v>
      </c>
      <c r="B33">
        <v>14.28</v>
      </c>
      <c r="C33">
        <v>135.47999999999999</v>
      </c>
      <c r="D33">
        <f>$I$2+Campaigns5[[#This Row],[youtube]]*$I$3</f>
        <v>14.879376304818747</v>
      </c>
      <c r="E33">
        <f>ABS(Campaigns5[[#This Row],[sales]]-Campaigns5[[#This Row],[sales_predicted]])</f>
        <v>0.59937630481874749</v>
      </c>
      <c r="F33">
        <f>(Campaigns5[[#This Row],[sales]]-Campaigns5[[#This Row],[sales_predicted]])^2</f>
        <v>0.35925195477817612</v>
      </c>
    </row>
    <row r="34" spans="1:6" x14ac:dyDescent="0.3">
      <c r="A34" t="s">
        <v>47</v>
      </c>
      <c r="B34">
        <v>11.52</v>
      </c>
      <c r="C34">
        <v>116.64</v>
      </c>
      <c r="D34">
        <f>$I$2+Campaigns5[[#This Row],[youtube]]*$I$3</f>
        <v>13.983785999060656</v>
      </c>
      <c r="E34">
        <f>ABS(Campaigns5[[#This Row],[sales]]-Campaigns5[[#This Row],[sales_predicted]])</f>
        <v>2.4637859990606561</v>
      </c>
      <c r="F34">
        <f>(Campaigns5[[#This Row],[sales]]-Campaigns5[[#This Row],[sales_predicted]])^2</f>
        <v>6.0702414491673151</v>
      </c>
    </row>
    <row r="35" spans="1:6" x14ac:dyDescent="0.3">
      <c r="A35" t="s">
        <v>48</v>
      </c>
      <c r="B35">
        <v>20.88</v>
      </c>
      <c r="C35">
        <v>318.72000000000003</v>
      </c>
      <c r="D35">
        <f>$I$2+Campaigns5[[#This Row],[youtube]]*$I$3</f>
        <v>23.58999029776529</v>
      </c>
      <c r="E35">
        <f>ABS(Campaigns5[[#This Row],[sales]]-Campaigns5[[#This Row],[sales_predicted]])</f>
        <v>2.709990297765291</v>
      </c>
      <c r="F35">
        <f>(Campaigns5[[#This Row],[sales]]-Campaigns5[[#This Row],[sales_predicted]])^2</f>
        <v>7.3440474139820102</v>
      </c>
    </row>
    <row r="36" spans="1:6" x14ac:dyDescent="0.3">
      <c r="A36" t="s">
        <v>49</v>
      </c>
      <c r="B36">
        <v>11.4</v>
      </c>
      <c r="C36">
        <v>114.84</v>
      </c>
      <c r="D36">
        <f>$I$2+Campaigns5[[#This Row],[youtube]]*$I$3</f>
        <v>13.898220046281221</v>
      </c>
      <c r="E36">
        <f>ABS(Campaigns5[[#This Row],[sales]]-Campaigns5[[#This Row],[sales_predicted]])</f>
        <v>2.4982200462812205</v>
      </c>
      <c r="F36">
        <f>(Campaigns5[[#This Row],[sales]]-Campaigns5[[#This Row],[sales_predicted]])^2</f>
        <v>6.2411033996413439</v>
      </c>
    </row>
    <row r="37" spans="1:6" x14ac:dyDescent="0.3">
      <c r="A37" t="s">
        <v>50</v>
      </c>
      <c r="B37">
        <v>15.36</v>
      </c>
      <c r="C37">
        <v>348.84</v>
      </c>
      <c r="D37">
        <f>$I$2+Campaigns5[[#This Row],[youtube]]*$I$3</f>
        <v>25.021793907607844</v>
      </c>
      <c r="E37">
        <f>ABS(Campaigns5[[#This Row],[sales]]-Campaigns5[[#This Row],[sales_predicted]])</f>
        <v>9.6617939076078443</v>
      </c>
      <c r="F37">
        <f>(Campaigns5[[#This Row],[sales]]-Campaigns5[[#This Row],[sales_predicted]])^2</f>
        <v>93.350261513088057</v>
      </c>
    </row>
    <row r="38" spans="1:6" x14ac:dyDescent="0.3">
      <c r="A38" t="s">
        <v>51</v>
      </c>
      <c r="B38">
        <v>30.48</v>
      </c>
      <c r="C38">
        <v>320.27999999999997</v>
      </c>
      <c r="D38">
        <f>$I$2+Campaigns5[[#This Row],[youtube]]*$I$3</f>
        <v>23.664147456840794</v>
      </c>
      <c r="E38">
        <f>ABS(Campaigns5[[#This Row],[sales]]-Campaigns5[[#This Row],[sales_predicted]])</f>
        <v>6.8158525431592061</v>
      </c>
      <c r="F38">
        <f>(Campaigns5[[#This Row],[sales]]-Campaigns5[[#This Row],[sales_predicted]])^2</f>
        <v>46.455845890089819</v>
      </c>
    </row>
    <row r="39" spans="1:6" x14ac:dyDescent="0.3">
      <c r="A39" t="s">
        <v>52</v>
      </c>
      <c r="B39">
        <v>17.64</v>
      </c>
      <c r="C39">
        <v>89.64</v>
      </c>
      <c r="D39">
        <f>$I$2+Campaigns5[[#This Row],[youtube]]*$I$3</f>
        <v>12.700296707369123</v>
      </c>
      <c r="E39">
        <f>ABS(Campaigns5[[#This Row],[sales]]-Campaigns5[[#This Row],[sales_predicted]])</f>
        <v>4.9397032926308775</v>
      </c>
      <c r="F39">
        <f>(Campaigns5[[#This Row],[sales]]-Campaigns5[[#This Row],[sales_predicted]])^2</f>
        <v>24.400668619228334</v>
      </c>
    </row>
    <row r="40" spans="1:6" x14ac:dyDescent="0.3">
      <c r="A40" t="s">
        <v>53</v>
      </c>
      <c r="B40">
        <v>12.12</v>
      </c>
      <c r="C40">
        <v>51.72</v>
      </c>
      <c r="D40">
        <f>$I$2+Campaigns5[[#This Row],[youtube]]*$I$3</f>
        <v>10.897707302149014</v>
      </c>
      <c r="E40">
        <f>ABS(Campaigns5[[#This Row],[sales]]-Campaigns5[[#This Row],[sales_predicted]])</f>
        <v>1.2222926978509854</v>
      </c>
      <c r="F40">
        <f>(Campaigns5[[#This Row],[sales]]-Campaigns5[[#This Row],[sales_predicted]])^2</f>
        <v>1.4939994392198401</v>
      </c>
    </row>
    <row r="41" spans="1:6" x14ac:dyDescent="0.3">
      <c r="A41" t="s">
        <v>54</v>
      </c>
      <c r="B41">
        <v>25.8</v>
      </c>
      <c r="C41">
        <v>273.60000000000002</v>
      </c>
      <c r="D41">
        <f>$I$2+Campaigns5[[#This Row],[youtube]]*$I$3</f>
        <v>21.445137081427436</v>
      </c>
      <c r="E41">
        <f>ABS(Campaigns5[[#This Row],[sales]]-Campaigns5[[#This Row],[sales_predicted]])</f>
        <v>4.3548629185725645</v>
      </c>
      <c r="F41">
        <f>(Campaigns5[[#This Row],[sales]]-Campaigns5[[#This Row],[sales_predicted]])^2</f>
        <v>18.964831039558355</v>
      </c>
    </row>
    <row r="42" spans="1:6" x14ac:dyDescent="0.3">
      <c r="A42" t="s">
        <v>55</v>
      </c>
      <c r="B42">
        <v>19.920000000000002</v>
      </c>
      <c r="C42">
        <v>243</v>
      </c>
      <c r="D42">
        <f>$I$2+Campaigns5[[#This Row],[youtube]]*$I$3</f>
        <v>19.990515884177029</v>
      </c>
      <c r="E42">
        <f>ABS(Campaigns5[[#This Row],[sales]]-Campaigns5[[#This Row],[sales_predicted]])</f>
        <v>7.0515884177027033E-2</v>
      </c>
      <c r="F42">
        <f>(Campaigns5[[#This Row],[sales]]-Campaigns5[[#This Row],[sales_predicted]])^2</f>
        <v>4.972489921267891E-3</v>
      </c>
    </row>
    <row r="43" spans="1:6" x14ac:dyDescent="0.3">
      <c r="A43" t="s">
        <v>56</v>
      </c>
      <c r="B43">
        <v>20.52</v>
      </c>
      <c r="C43">
        <v>212.4</v>
      </c>
      <c r="D43">
        <f>$I$2+Campaigns5[[#This Row],[youtube]]*$I$3</f>
        <v>18.535894686926625</v>
      </c>
      <c r="E43">
        <f>ABS(Campaigns5[[#This Row],[sales]]-Campaigns5[[#This Row],[sales_predicted]])</f>
        <v>1.9841053130733748</v>
      </c>
      <c r="F43">
        <f>(Campaigns5[[#This Row],[sales]]-Campaigns5[[#This Row],[sales_predicted]])^2</f>
        <v>3.9366738933659944</v>
      </c>
    </row>
    <row r="44" spans="1:6" x14ac:dyDescent="0.3">
      <c r="A44" t="s">
        <v>57</v>
      </c>
      <c r="B44">
        <v>24.84</v>
      </c>
      <c r="C44">
        <v>352.32</v>
      </c>
      <c r="D44">
        <f>$I$2+Campaigns5[[#This Row],[youtube]]*$I$3</f>
        <v>25.187221416314749</v>
      </c>
      <c r="E44">
        <f>ABS(Campaigns5[[#This Row],[sales]]-Campaigns5[[#This Row],[sales_predicted]])</f>
        <v>0.34722141631474912</v>
      </c>
      <c r="F44">
        <f>(Campaigns5[[#This Row],[sales]]-Campaigns5[[#This Row],[sales_predicted]])^2</f>
        <v>0.12056271194762033</v>
      </c>
    </row>
    <row r="45" spans="1:6" x14ac:dyDescent="0.3">
      <c r="A45" t="s">
        <v>58</v>
      </c>
      <c r="B45">
        <v>15.48</v>
      </c>
      <c r="C45">
        <v>248.28</v>
      </c>
      <c r="D45">
        <f>$I$2+Campaigns5[[#This Row],[youtube]]*$I$3</f>
        <v>20.241509345663374</v>
      </c>
      <c r="E45">
        <f>ABS(Campaigns5[[#This Row],[sales]]-Campaigns5[[#This Row],[sales_predicted]])</f>
        <v>4.7615093456633737</v>
      </c>
      <c r="F45">
        <f>(Campaigns5[[#This Row],[sales]]-Campaigns5[[#This Row],[sales_predicted]])^2</f>
        <v>22.67197124883965</v>
      </c>
    </row>
    <row r="46" spans="1:6" x14ac:dyDescent="0.3">
      <c r="A46" t="s">
        <v>59</v>
      </c>
      <c r="B46">
        <v>10.199999999999999</v>
      </c>
      <c r="C46">
        <v>30.12</v>
      </c>
      <c r="D46">
        <f>$I$2+Campaigns5[[#This Row],[youtube]]*$I$3</f>
        <v>9.8709158687957874</v>
      </c>
      <c r="E46">
        <f>ABS(Campaigns5[[#This Row],[sales]]-Campaigns5[[#This Row],[sales_predicted]])</f>
        <v>0.32908413120421187</v>
      </c>
      <c r="F46">
        <f>(Campaigns5[[#This Row],[sales]]-Campaigns5[[#This Row],[sales_predicted]])^2</f>
        <v>0.10829636541043093</v>
      </c>
    </row>
    <row r="47" spans="1:6" x14ac:dyDescent="0.3">
      <c r="A47" t="s">
        <v>60</v>
      </c>
      <c r="B47">
        <v>17.88</v>
      </c>
      <c r="C47">
        <v>210.12</v>
      </c>
      <c r="D47">
        <f>$I$2+Campaigns5[[#This Row],[youtube]]*$I$3</f>
        <v>18.427511146739342</v>
      </c>
      <c r="E47">
        <f>ABS(Campaigns5[[#This Row],[sales]]-Campaigns5[[#This Row],[sales_predicted]])</f>
        <v>0.54751114673934254</v>
      </c>
      <c r="F47">
        <f>(Campaigns5[[#This Row],[sales]]-Campaigns5[[#This Row],[sales_predicted]])^2</f>
        <v>0.29976845580382988</v>
      </c>
    </row>
    <row r="48" spans="1:6" x14ac:dyDescent="0.3">
      <c r="A48" t="s">
        <v>61</v>
      </c>
      <c r="B48">
        <v>12.72</v>
      </c>
      <c r="C48">
        <v>107.64</v>
      </c>
      <c r="D48">
        <f>$I$2+Campaigns5[[#This Row],[youtube]]*$I$3</f>
        <v>13.555956235163478</v>
      </c>
      <c r="E48">
        <f>ABS(Campaigns5[[#This Row],[sales]]-Campaigns5[[#This Row],[sales_predicted]])</f>
        <v>0.8359562351634775</v>
      </c>
      <c r="F48">
        <f>(Campaigns5[[#This Row],[sales]]-Campaigns5[[#This Row],[sales_predicted]])^2</f>
        <v>0.69882282710869525</v>
      </c>
    </row>
    <row r="49" spans="1:6" x14ac:dyDescent="0.3">
      <c r="A49" t="s">
        <v>62</v>
      </c>
      <c r="B49">
        <v>27.84</v>
      </c>
      <c r="C49">
        <v>287.88</v>
      </c>
      <c r="D49">
        <f>$I$2+Campaigns5[[#This Row],[youtube]]*$I$3</f>
        <v>22.123960306810957</v>
      </c>
      <c r="E49">
        <f>ABS(Campaigns5[[#This Row],[sales]]-Campaigns5[[#This Row],[sales_predicted]])</f>
        <v>5.7160396931890425</v>
      </c>
      <c r="F49">
        <f>(Campaigns5[[#This Row],[sales]]-Campaigns5[[#This Row],[sales_predicted]])^2</f>
        <v>32.673109774112682</v>
      </c>
    </row>
    <row r="50" spans="1:6" x14ac:dyDescent="0.3">
      <c r="A50" t="s">
        <v>63</v>
      </c>
      <c r="B50">
        <v>17.760000000000002</v>
      </c>
      <c r="C50">
        <v>272.64</v>
      </c>
      <c r="D50">
        <f>$I$2+Campaigns5[[#This Row],[youtube]]*$I$3</f>
        <v>21.399501906611736</v>
      </c>
      <c r="E50">
        <f>ABS(Campaigns5[[#This Row],[sales]]-Campaigns5[[#This Row],[sales_predicted]])</f>
        <v>3.6395019066117342</v>
      </c>
      <c r="F50">
        <f>(Campaigns5[[#This Row],[sales]]-Campaigns5[[#This Row],[sales_predicted]])^2</f>
        <v>13.245974128230449</v>
      </c>
    </row>
    <row r="51" spans="1:6" x14ac:dyDescent="0.3">
      <c r="A51" t="s">
        <v>64</v>
      </c>
      <c r="B51">
        <v>11.64</v>
      </c>
      <c r="C51">
        <v>80.28</v>
      </c>
      <c r="D51">
        <f>$I$2+Campaigns5[[#This Row],[youtube]]*$I$3</f>
        <v>12.255353752916058</v>
      </c>
      <c r="E51">
        <f>ABS(Campaigns5[[#This Row],[sales]]-Campaigns5[[#This Row],[sales_predicted]])</f>
        <v>0.61535375291605732</v>
      </c>
      <c r="F51">
        <f>(Campaigns5[[#This Row],[sales]]-Campaigns5[[#This Row],[sales_predicted]])^2</f>
        <v>0.37866024122787612</v>
      </c>
    </row>
    <row r="52" spans="1:6" x14ac:dyDescent="0.3">
      <c r="A52" t="s">
        <v>65</v>
      </c>
      <c r="B52">
        <v>13.68</v>
      </c>
      <c r="C52">
        <v>239.76</v>
      </c>
      <c r="D52">
        <f>$I$2+Campaigns5[[#This Row],[youtube]]*$I$3</f>
        <v>19.836497169174045</v>
      </c>
      <c r="E52">
        <f>ABS(Campaigns5[[#This Row],[sales]]-Campaigns5[[#This Row],[sales_predicted]])</f>
        <v>6.1564971691740453</v>
      </c>
      <c r="F52">
        <f>(Campaigns5[[#This Row],[sales]]-Campaigns5[[#This Row],[sales_predicted]])^2</f>
        <v>37.902457394048035</v>
      </c>
    </row>
    <row r="53" spans="1:6" x14ac:dyDescent="0.3">
      <c r="A53" t="s">
        <v>66</v>
      </c>
      <c r="B53">
        <v>12.84</v>
      </c>
      <c r="C53">
        <v>120.48</v>
      </c>
      <c r="D53">
        <f>$I$2+Campaigns5[[#This Row],[youtube]]*$I$3</f>
        <v>14.166326698323452</v>
      </c>
      <c r="E53">
        <f>ABS(Campaigns5[[#This Row],[sales]]-Campaigns5[[#This Row],[sales_predicted]])</f>
        <v>1.3263266983234523</v>
      </c>
      <c r="F53">
        <f>(Campaigns5[[#This Row],[sales]]-Campaigns5[[#This Row],[sales_predicted]])^2</f>
        <v>1.75914251068559</v>
      </c>
    </row>
    <row r="54" spans="1:6" x14ac:dyDescent="0.3">
      <c r="A54" t="s">
        <v>67</v>
      </c>
      <c r="B54">
        <v>27.12</v>
      </c>
      <c r="C54">
        <v>259.68</v>
      </c>
      <c r="D54">
        <f>$I$2+Campaigns5[[#This Row],[youtube]]*$I$3</f>
        <v>20.783427046599801</v>
      </c>
      <c r="E54">
        <f>ABS(Campaigns5[[#This Row],[sales]]-Campaigns5[[#This Row],[sales_predicted]])</f>
        <v>6.3365729534002</v>
      </c>
      <c r="F54">
        <f>(Campaigns5[[#This Row],[sales]]-Campaigns5[[#This Row],[sales_predicted]])^2</f>
        <v>40.152156793762934</v>
      </c>
    </row>
    <row r="55" spans="1:6" x14ac:dyDescent="0.3">
      <c r="A55" t="s">
        <v>68</v>
      </c>
      <c r="B55">
        <v>25.44</v>
      </c>
      <c r="C55">
        <v>219.12</v>
      </c>
      <c r="D55">
        <f>$I$2+Campaigns5[[#This Row],[youtube]]*$I$3</f>
        <v>18.855340910636521</v>
      </c>
      <c r="E55">
        <f>ABS(Campaigns5[[#This Row],[sales]]-Campaigns5[[#This Row],[sales_predicted]])</f>
        <v>6.5846590893634804</v>
      </c>
      <c r="F55">
        <f>(Campaigns5[[#This Row],[sales]]-Campaigns5[[#This Row],[sales_predicted]])^2</f>
        <v>43.357735323137099</v>
      </c>
    </row>
    <row r="56" spans="1:6" x14ac:dyDescent="0.3">
      <c r="A56" t="s">
        <v>69</v>
      </c>
      <c r="B56">
        <v>24.24</v>
      </c>
      <c r="C56">
        <v>315.24</v>
      </c>
      <c r="D56">
        <f>$I$2+Campaigns5[[#This Row],[youtube]]*$I$3</f>
        <v>23.424562789058378</v>
      </c>
      <c r="E56">
        <f>ABS(Campaigns5[[#This Row],[sales]]-Campaigns5[[#This Row],[sales_predicted]])</f>
        <v>0.8154372109416208</v>
      </c>
      <c r="F56">
        <f>(Campaigns5[[#This Row],[sales]]-Campaigns5[[#This Row],[sales_predicted]])^2</f>
        <v>0.66493784498824937</v>
      </c>
    </row>
    <row r="57" spans="1:6" x14ac:dyDescent="0.3">
      <c r="A57" t="s">
        <v>70</v>
      </c>
      <c r="B57">
        <v>28.44</v>
      </c>
      <c r="C57">
        <v>238.68</v>
      </c>
      <c r="D57">
        <f>$I$2+Campaigns5[[#This Row],[youtube]]*$I$3</f>
        <v>19.785157597506384</v>
      </c>
      <c r="E57">
        <f>ABS(Campaigns5[[#This Row],[sales]]-Campaigns5[[#This Row],[sales_predicted]])</f>
        <v>8.6548424024936175</v>
      </c>
      <c r="F57">
        <f>(Campaigns5[[#This Row],[sales]]-Campaigns5[[#This Row],[sales_predicted]])^2</f>
        <v>74.906297012001488</v>
      </c>
    </row>
    <row r="58" spans="1:6" x14ac:dyDescent="0.3">
      <c r="A58" t="s">
        <v>71</v>
      </c>
      <c r="B58">
        <v>6.6</v>
      </c>
      <c r="C58">
        <v>8.76</v>
      </c>
      <c r="D58">
        <f>$I$2+Campaigns5[[#This Row],[youtube]]*$I$3</f>
        <v>8.8555332291464843</v>
      </c>
      <c r="E58">
        <f>ABS(Campaigns5[[#This Row],[sales]]-Campaigns5[[#This Row],[sales_predicted]])</f>
        <v>2.2555332291464847</v>
      </c>
      <c r="F58">
        <f>(Campaigns5[[#This Row],[sales]]-Campaigns5[[#This Row],[sales_predicted]])^2</f>
        <v>5.0874301477839685</v>
      </c>
    </row>
    <row r="59" spans="1:6" x14ac:dyDescent="0.3">
      <c r="A59" t="s">
        <v>72</v>
      </c>
      <c r="B59">
        <v>15.84</v>
      </c>
      <c r="C59">
        <v>163.44</v>
      </c>
      <c r="D59">
        <f>$I$2+Campaigns5[[#This Row],[youtube]]*$I$3</f>
        <v>16.20850077132598</v>
      </c>
      <c r="E59">
        <f>ABS(Campaigns5[[#This Row],[sales]]-Campaigns5[[#This Row],[sales_predicted]])</f>
        <v>0.36850077132598003</v>
      </c>
      <c r="F59">
        <f>(Campaigns5[[#This Row],[sales]]-Campaigns5[[#This Row],[sales_predicted]])^2</f>
        <v>0.13579281846784222</v>
      </c>
    </row>
    <row r="60" spans="1:6" x14ac:dyDescent="0.3">
      <c r="A60" t="s">
        <v>73</v>
      </c>
      <c r="B60">
        <v>28.56</v>
      </c>
      <c r="C60">
        <v>252.96</v>
      </c>
      <c r="D60">
        <f>$I$2+Campaigns5[[#This Row],[youtube]]*$I$3</f>
        <v>20.463980822889908</v>
      </c>
      <c r="E60">
        <f>ABS(Campaigns5[[#This Row],[sales]]-Campaigns5[[#This Row],[sales_predicted]])</f>
        <v>8.0960191771100902</v>
      </c>
      <c r="F60">
        <f>(Campaigns5[[#This Row],[sales]]-Campaigns5[[#This Row],[sales_predicted]])^2</f>
        <v>65.545526516134345</v>
      </c>
    </row>
    <row r="61" spans="1:6" x14ac:dyDescent="0.3">
      <c r="A61" t="s">
        <v>74</v>
      </c>
      <c r="B61">
        <v>22.08</v>
      </c>
      <c r="C61">
        <v>252.84</v>
      </c>
      <c r="D61">
        <f>$I$2+Campaigns5[[#This Row],[youtube]]*$I$3</f>
        <v>20.458276426037948</v>
      </c>
      <c r="E61">
        <f>ABS(Campaigns5[[#This Row],[sales]]-Campaigns5[[#This Row],[sales_predicted]])</f>
        <v>1.6217235739620506</v>
      </c>
      <c r="F61">
        <f>(Campaigns5[[#This Row],[sales]]-Campaigns5[[#This Row],[sales_predicted]])^2</f>
        <v>2.6299873503442464</v>
      </c>
    </row>
    <row r="62" spans="1:6" x14ac:dyDescent="0.3">
      <c r="A62" t="s">
        <v>75</v>
      </c>
      <c r="B62">
        <v>9.7200000000000006</v>
      </c>
      <c r="C62">
        <v>64.2</v>
      </c>
      <c r="D62">
        <f>$I$2+Campaigns5[[#This Row],[youtube]]*$I$3</f>
        <v>11.4909645747531</v>
      </c>
      <c r="E62">
        <f>ABS(Campaigns5[[#This Row],[sales]]-Campaigns5[[#This Row],[sales_predicted]])</f>
        <v>1.7709645747530995</v>
      </c>
      <c r="F62">
        <f>(Campaigns5[[#This Row],[sales]]-Campaigns5[[#This Row],[sales_predicted]])^2</f>
        <v>3.1363155250304269</v>
      </c>
    </row>
    <row r="63" spans="1:6" x14ac:dyDescent="0.3">
      <c r="A63" t="s">
        <v>76</v>
      </c>
      <c r="B63">
        <v>29.04</v>
      </c>
      <c r="C63">
        <v>313.56</v>
      </c>
      <c r="D63">
        <f>$I$2+Campaigns5[[#This Row],[youtube]]*$I$3</f>
        <v>23.344701233130905</v>
      </c>
      <c r="E63">
        <f>ABS(Campaigns5[[#This Row],[sales]]-Campaigns5[[#This Row],[sales_predicted]])</f>
        <v>5.6952987668690938</v>
      </c>
      <c r="F63">
        <f>(Campaigns5[[#This Row],[sales]]-Campaigns5[[#This Row],[sales_predicted]])^2</f>
        <v>32.436428043900619</v>
      </c>
    </row>
    <row r="64" spans="1:6" x14ac:dyDescent="0.3">
      <c r="A64" t="s">
        <v>77</v>
      </c>
      <c r="B64">
        <v>18.84</v>
      </c>
      <c r="C64">
        <v>287.16000000000003</v>
      </c>
      <c r="D64">
        <f>$I$2+Campaigns5[[#This Row],[youtube]]*$I$3</f>
        <v>22.089733925699186</v>
      </c>
      <c r="E64">
        <f>ABS(Campaigns5[[#This Row],[sales]]-Campaigns5[[#This Row],[sales_predicted]])</f>
        <v>3.2497339256991857</v>
      </c>
      <c r="F64">
        <f>(Campaigns5[[#This Row],[sales]]-Campaigns5[[#This Row],[sales_predicted]])^2</f>
        <v>10.56077058784024</v>
      </c>
    </row>
    <row r="65" spans="1:6" x14ac:dyDescent="0.3">
      <c r="A65" t="s">
        <v>78</v>
      </c>
      <c r="B65">
        <v>16.8</v>
      </c>
      <c r="C65">
        <v>123.24</v>
      </c>
      <c r="D65">
        <f>$I$2+Campaigns5[[#This Row],[youtube]]*$I$3</f>
        <v>14.297527825918586</v>
      </c>
      <c r="E65">
        <f>ABS(Campaigns5[[#This Row],[sales]]-Campaigns5[[#This Row],[sales_predicted]])</f>
        <v>2.5024721740814151</v>
      </c>
      <c r="F65">
        <f>(Campaigns5[[#This Row],[sales]]-Campaigns5[[#This Row],[sales_predicted]])^2</f>
        <v>6.2623669820517645</v>
      </c>
    </row>
    <row r="66" spans="1:6" x14ac:dyDescent="0.3">
      <c r="A66" t="s">
        <v>79</v>
      </c>
      <c r="B66">
        <v>21.6</v>
      </c>
      <c r="C66">
        <v>157.32</v>
      </c>
      <c r="D66">
        <f>$I$2+Campaigns5[[#This Row],[youtube]]*$I$3</f>
        <v>15.917576531875898</v>
      </c>
      <c r="E66">
        <f>ABS(Campaigns5[[#This Row],[sales]]-Campaigns5[[#This Row],[sales_predicted]])</f>
        <v>5.682423468124103</v>
      </c>
      <c r="F66">
        <f>(Campaigns5[[#This Row],[sales]]-Campaigns5[[#This Row],[sales_predicted]])^2</f>
        <v>32.289936471087557</v>
      </c>
    </row>
    <row r="67" spans="1:6" x14ac:dyDescent="0.3">
      <c r="A67" t="s">
        <v>80</v>
      </c>
      <c r="B67">
        <v>11.16</v>
      </c>
      <c r="C67">
        <v>82.8</v>
      </c>
      <c r="D67">
        <f>$I$2+Campaigns5[[#This Row],[youtube]]*$I$3</f>
        <v>12.375146086807266</v>
      </c>
      <c r="E67">
        <f>ABS(Campaigns5[[#This Row],[sales]]-Campaigns5[[#This Row],[sales_predicted]])</f>
        <v>1.2151460868072661</v>
      </c>
      <c r="F67">
        <f>(Campaigns5[[#This Row],[sales]]-Campaigns5[[#This Row],[sales_predicted]])^2</f>
        <v>1.4765800122830119</v>
      </c>
    </row>
    <row r="68" spans="1:6" x14ac:dyDescent="0.3">
      <c r="A68" t="s">
        <v>81</v>
      </c>
      <c r="B68">
        <v>11.4</v>
      </c>
      <c r="C68">
        <v>37.799999999999997</v>
      </c>
      <c r="D68">
        <f>$I$2+Campaigns5[[#This Row],[youtube]]*$I$3</f>
        <v>10.235997267321379</v>
      </c>
      <c r="E68">
        <f>ABS(Campaigns5[[#This Row],[sales]]-Campaigns5[[#This Row],[sales_predicted]])</f>
        <v>1.1640027326786218</v>
      </c>
      <c r="F68">
        <f>(Campaigns5[[#This Row],[sales]]-Campaigns5[[#This Row],[sales_predicted]])^2</f>
        <v>1.3549023616832989</v>
      </c>
    </row>
    <row r="69" spans="1:6" x14ac:dyDescent="0.3">
      <c r="A69" t="s">
        <v>82</v>
      </c>
      <c r="B69">
        <v>16.079999999999998</v>
      </c>
      <c r="C69">
        <v>167.16</v>
      </c>
      <c r="D69">
        <f>$I$2+Campaigns5[[#This Row],[youtube]]*$I$3</f>
        <v>16.385337073736814</v>
      </c>
      <c r="E69">
        <f>ABS(Campaigns5[[#This Row],[sales]]-Campaigns5[[#This Row],[sales_predicted]])</f>
        <v>0.30533707373681551</v>
      </c>
      <c r="F69">
        <f>(Campaigns5[[#This Row],[sales]]-Campaigns5[[#This Row],[sales_predicted]])^2</f>
        <v>9.3230728598161519E-2</v>
      </c>
    </row>
    <row r="70" spans="1:6" x14ac:dyDescent="0.3">
      <c r="A70" t="s">
        <v>83</v>
      </c>
      <c r="B70">
        <v>22.68</v>
      </c>
      <c r="C70">
        <v>284.88</v>
      </c>
      <c r="D70">
        <f>$I$2+Campaigns5[[#This Row],[youtube]]*$I$3</f>
        <v>21.981350385511899</v>
      </c>
      <c r="E70">
        <f>ABS(Campaigns5[[#This Row],[sales]]-Campaigns5[[#This Row],[sales_predicted]])</f>
        <v>0.69864961448810092</v>
      </c>
      <c r="F70">
        <f>(Campaigns5[[#This Row],[sales]]-Campaigns5[[#This Row],[sales_predicted]])^2</f>
        <v>0.48811128382437202</v>
      </c>
    </row>
    <row r="71" spans="1:6" x14ac:dyDescent="0.3">
      <c r="A71" t="s">
        <v>84</v>
      </c>
      <c r="B71">
        <v>26.76</v>
      </c>
      <c r="C71">
        <v>260.16000000000003</v>
      </c>
      <c r="D71">
        <f>$I$2+Campaigns5[[#This Row],[youtube]]*$I$3</f>
        <v>20.806244634007651</v>
      </c>
      <c r="E71">
        <f>ABS(Campaigns5[[#This Row],[sales]]-Campaigns5[[#This Row],[sales_predicted]])</f>
        <v>5.9537553659923503</v>
      </c>
      <c r="F71">
        <f>(Campaigns5[[#This Row],[sales]]-Campaigns5[[#This Row],[sales_predicted]])^2</f>
        <v>35.447202958082705</v>
      </c>
    </row>
    <row r="72" spans="1:6" x14ac:dyDescent="0.3">
      <c r="A72" t="s">
        <v>85</v>
      </c>
      <c r="B72">
        <v>21.96</v>
      </c>
      <c r="C72">
        <v>238.92</v>
      </c>
      <c r="D72">
        <f>$I$2+Campaigns5[[#This Row],[youtube]]*$I$3</f>
        <v>19.796566391210312</v>
      </c>
      <c r="E72">
        <f>ABS(Campaigns5[[#This Row],[sales]]-Campaigns5[[#This Row],[sales_predicted]])</f>
        <v>2.1634336087896884</v>
      </c>
      <c r="F72">
        <f>(Campaigns5[[#This Row],[sales]]-Campaigns5[[#This Row],[sales_predicted]])^2</f>
        <v>4.6804449796407743</v>
      </c>
    </row>
    <row r="73" spans="1:6" x14ac:dyDescent="0.3">
      <c r="A73" t="s">
        <v>86</v>
      </c>
      <c r="B73">
        <v>14.88</v>
      </c>
      <c r="C73">
        <v>131.76</v>
      </c>
      <c r="D73">
        <f>$I$2+Campaigns5[[#This Row],[youtube]]*$I$3</f>
        <v>14.702540002407915</v>
      </c>
      <c r="E73">
        <f>ABS(Campaigns5[[#This Row],[sales]]-Campaigns5[[#This Row],[sales_predicted]])</f>
        <v>0.17745999759208608</v>
      </c>
      <c r="F73">
        <f>(Campaigns5[[#This Row],[sales]]-Campaigns5[[#This Row],[sales_predicted]])^2</f>
        <v>3.14920507453832E-2</v>
      </c>
    </row>
    <row r="74" spans="1:6" x14ac:dyDescent="0.3">
      <c r="A74" t="s">
        <v>87</v>
      </c>
      <c r="B74">
        <v>10.56</v>
      </c>
      <c r="C74">
        <v>32.159999999999997</v>
      </c>
      <c r="D74">
        <f>$I$2+Campaigns5[[#This Row],[youtube]]*$I$3</f>
        <v>9.9678906152791473</v>
      </c>
      <c r="E74">
        <f>ABS(Campaigns5[[#This Row],[sales]]-Campaigns5[[#This Row],[sales_predicted]])</f>
        <v>0.59210938472085317</v>
      </c>
      <c r="F74">
        <f>(Campaigns5[[#This Row],[sales]]-Campaigns5[[#This Row],[sales_predicted]])^2</f>
        <v>0.35059352347450728</v>
      </c>
    </row>
    <row r="75" spans="1:6" x14ac:dyDescent="0.3">
      <c r="A75" t="s">
        <v>88</v>
      </c>
      <c r="B75">
        <v>13.2</v>
      </c>
      <c r="C75">
        <v>155.28</v>
      </c>
      <c r="D75">
        <f>$I$2+Campaigns5[[#This Row],[youtube]]*$I$3</f>
        <v>15.820601785392538</v>
      </c>
      <c r="E75">
        <f>ABS(Campaigns5[[#This Row],[sales]]-Campaigns5[[#This Row],[sales_predicted]])</f>
        <v>2.6206017853925392</v>
      </c>
      <c r="F75">
        <f>(Campaigns5[[#This Row],[sales]]-Campaigns5[[#This Row],[sales_predicted]])^2</f>
        <v>6.8675537176025641</v>
      </c>
    </row>
    <row r="76" spans="1:6" x14ac:dyDescent="0.3">
      <c r="A76" t="s">
        <v>89</v>
      </c>
      <c r="B76">
        <v>20.399999999999999</v>
      </c>
      <c r="C76">
        <v>256.08</v>
      </c>
      <c r="D76">
        <f>$I$2+Campaigns5[[#This Row],[youtube]]*$I$3</f>
        <v>20.612295141040931</v>
      </c>
      <c r="E76">
        <f>ABS(Campaigns5[[#This Row],[sales]]-Campaigns5[[#This Row],[sales_predicted]])</f>
        <v>0.21229514104093283</v>
      </c>
      <c r="F76">
        <f>(Campaigns5[[#This Row],[sales]]-Campaigns5[[#This Row],[sales_predicted]])^2</f>
        <v>4.5069226909589567E-2</v>
      </c>
    </row>
    <row r="77" spans="1:6" x14ac:dyDescent="0.3">
      <c r="A77" t="s">
        <v>90</v>
      </c>
      <c r="B77">
        <v>10.44</v>
      </c>
      <c r="C77">
        <v>20.28</v>
      </c>
      <c r="D77">
        <f>$I$2+Campaigns5[[#This Row],[youtube]]*$I$3</f>
        <v>9.403155326934872</v>
      </c>
      <c r="E77">
        <f>ABS(Campaigns5[[#This Row],[sales]]-Campaigns5[[#This Row],[sales_predicted]])</f>
        <v>1.0368446730651275</v>
      </c>
      <c r="F77">
        <f>(Campaigns5[[#This Row],[sales]]-Campaigns5[[#This Row],[sales_predicted]])^2</f>
        <v>1.0750468760635312</v>
      </c>
    </row>
    <row r="78" spans="1:6" x14ac:dyDescent="0.3">
      <c r="A78" t="s">
        <v>91</v>
      </c>
      <c r="B78">
        <v>8.2799999999999994</v>
      </c>
      <c r="C78">
        <v>33</v>
      </c>
      <c r="D78">
        <f>$I$2+Campaigns5[[#This Row],[youtube]]*$I$3</f>
        <v>10.007821393242883</v>
      </c>
      <c r="E78">
        <f>ABS(Campaigns5[[#This Row],[sales]]-Campaigns5[[#This Row],[sales_predicted]])</f>
        <v>1.7278213932428841</v>
      </c>
      <c r="F78">
        <f>(Campaigns5[[#This Row],[sales]]-Campaigns5[[#This Row],[sales_predicted]])^2</f>
        <v>2.9853667669477812</v>
      </c>
    </row>
    <row r="79" spans="1:6" x14ac:dyDescent="0.3">
      <c r="A79" t="s">
        <v>92</v>
      </c>
      <c r="B79">
        <v>17.04</v>
      </c>
      <c r="C79">
        <v>144.6</v>
      </c>
      <c r="D79">
        <f>$I$2+Campaigns5[[#This Row],[youtube]]*$I$3</f>
        <v>15.312910465567889</v>
      </c>
      <c r="E79">
        <f>ABS(Campaigns5[[#This Row],[sales]]-Campaigns5[[#This Row],[sales_predicted]])</f>
        <v>1.7270895344321104</v>
      </c>
      <c r="F79">
        <f>(Campaigns5[[#This Row],[sales]]-Campaigns5[[#This Row],[sales_predicted]])^2</f>
        <v>2.9828382599449239</v>
      </c>
    </row>
    <row r="80" spans="1:6" x14ac:dyDescent="0.3">
      <c r="A80" t="s">
        <v>93</v>
      </c>
      <c r="B80">
        <v>6.36</v>
      </c>
      <c r="C80">
        <v>6.48</v>
      </c>
      <c r="D80">
        <f>$I$2+Campaigns5[[#This Row],[youtube]]*$I$3</f>
        <v>8.7471496889591993</v>
      </c>
      <c r="E80">
        <f>ABS(Campaigns5[[#This Row],[sales]]-Campaigns5[[#This Row],[sales_predicted]])</f>
        <v>2.387149688959199</v>
      </c>
      <c r="F80">
        <f>(Campaigns5[[#This Row],[sales]]-Campaigns5[[#This Row],[sales_predicted]])^2</f>
        <v>5.6984836374980006</v>
      </c>
    </row>
    <row r="81" spans="1:6" x14ac:dyDescent="0.3">
      <c r="A81" t="s">
        <v>94</v>
      </c>
      <c r="B81">
        <v>13.2</v>
      </c>
      <c r="C81">
        <v>139.19999999999999</v>
      </c>
      <c r="D81">
        <f>$I$2+Campaigns5[[#This Row],[youtube]]*$I$3</f>
        <v>15.056212607229581</v>
      </c>
      <c r="E81">
        <f>ABS(Campaigns5[[#This Row],[sales]]-Campaigns5[[#This Row],[sales_predicted]])</f>
        <v>1.8562126072295815</v>
      </c>
      <c r="F81">
        <f>(Campaigns5[[#This Row],[sales]]-Campaigns5[[#This Row],[sales_predicted]])^2</f>
        <v>3.4455252432380403</v>
      </c>
    </row>
    <row r="82" spans="1:6" x14ac:dyDescent="0.3">
      <c r="A82" t="s">
        <v>95</v>
      </c>
      <c r="B82">
        <v>14.16</v>
      </c>
      <c r="C82">
        <v>91.68</v>
      </c>
      <c r="D82">
        <f>$I$2+Campaigns5[[#This Row],[youtube]]*$I$3</f>
        <v>12.797271453852483</v>
      </c>
      <c r="E82">
        <f>ABS(Campaigns5[[#This Row],[sales]]-Campaigns5[[#This Row],[sales_predicted]])</f>
        <v>1.3627285461475172</v>
      </c>
      <c r="F82">
        <f>(Campaigns5[[#This Row],[sales]]-Campaigns5[[#This Row],[sales_predicted]])^2</f>
        <v>1.8570290904853257</v>
      </c>
    </row>
    <row r="83" spans="1:6" x14ac:dyDescent="0.3">
      <c r="A83" t="s">
        <v>96</v>
      </c>
      <c r="B83">
        <v>14.76</v>
      </c>
      <c r="C83">
        <v>287.76</v>
      </c>
      <c r="D83">
        <f>$I$2+Campaigns5[[#This Row],[youtube]]*$I$3</f>
        <v>22.118255909958997</v>
      </c>
      <c r="E83">
        <f>ABS(Campaigns5[[#This Row],[sales]]-Campaigns5[[#This Row],[sales_predicted]])</f>
        <v>7.3582559099589968</v>
      </c>
      <c r="F83">
        <f>(Campaigns5[[#This Row],[sales]]-Campaigns5[[#This Row],[sales_predicted]])^2</f>
        <v>54.143930036446505</v>
      </c>
    </row>
    <row r="84" spans="1:6" x14ac:dyDescent="0.3">
      <c r="A84" t="s">
        <v>97</v>
      </c>
      <c r="B84">
        <v>13.56</v>
      </c>
      <c r="C84">
        <v>90.36</v>
      </c>
      <c r="D84">
        <f>$I$2+Campaigns5[[#This Row],[youtube]]*$I$3</f>
        <v>12.734523088480897</v>
      </c>
      <c r="E84">
        <f>ABS(Campaigns5[[#This Row],[sales]]-Campaigns5[[#This Row],[sales_predicted]])</f>
        <v>0.82547691151910385</v>
      </c>
      <c r="F84">
        <f>(Campaigns5[[#This Row],[sales]]-Campaigns5[[#This Row],[sales_predicted]])^2</f>
        <v>0.68141213145111845</v>
      </c>
    </row>
    <row r="85" spans="1:6" x14ac:dyDescent="0.3">
      <c r="A85" t="s">
        <v>98</v>
      </c>
      <c r="B85">
        <v>16.32</v>
      </c>
      <c r="C85">
        <v>82.08</v>
      </c>
      <c r="D85">
        <f>$I$2+Campaigns5[[#This Row],[youtube]]*$I$3</f>
        <v>12.340919705695493</v>
      </c>
      <c r="E85">
        <f>ABS(Campaigns5[[#This Row],[sales]]-Campaigns5[[#This Row],[sales_predicted]])</f>
        <v>3.9790802943045076</v>
      </c>
      <c r="F85">
        <f>(Campaigns5[[#This Row],[sales]]-Campaigns5[[#This Row],[sales_predicted]])^2</f>
        <v>15.833079988522448</v>
      </c>
    </row>
    <row r="86" spans="1:6" x14ac:dyDescent="0.3">
      <c r="A86" t="s">
        <v>99</v>
      </c>
      <c r="B86">
        <v>26.04</v>
      </c>
      <c r="C86">
        <v>256.2</v>
      </c>
      <c r="D86">
        <f>$I$2+Campaigns5[[#This Row],[youtube]]*$I$3</f>
        <v>20.617999537892892</v>
      </c>
      <c r="E86">
        <f>ABS(Campaigns5[[#This Row],[sales]]-Campaigns5[[#This Row],[sales_predicted]])</f>
        <v>5.422000462107107</v>
      </c>
      <c r="F86">
        <f>(Campaigns5[[#This Row],[sales]]-Campaigns5[[#This Row],[sales_predicted]])^2</f>
        <v>29.398089011089681</v>
      </c>
    </row>
    <row r="87" spans="1:6" x14ac:dyDescent="0.3">
      <c r="A87" t="s">
        <v>100</v>
      </c>
      <c r="B87">
        <v>18.239999999999998</v>
      </c>
      <c r="C87">
        <v>231.84</v>
      </c>
      <c r="D87">
        <f>$I$2+Campaigns5[[#This Row],[youtube]]*$I$3</f>
        <v>19.460006976944531</v>
      </c>
      <c r="E87">
        <f>ABS(Campaigns5[[#This Row],[sales]]-Campaigns5[[#This Row],[sales_predicted]])</f>
        <v>1.2200069769445321</v>
      </c>
      <c r="F87">
        <f>(Campaigns5[[#This Row],[sales]]-Campaigns5[[#This Row],[sales_predicted]])^2</f>
        <v>1.4884170237933361</v>
      </c>
    </row>
    <row r="88" spans="1:6" x14ac:dyDescent="0.3">
      <c r="A88" t="s">
        <v>101</v>
      </c>
      <c r="B88">
        <v>14.4</v>
      </c>
      <c r="C88">
        <v>91.56</v>
      </c>
      <c r="D88">
        <f>$I$2+Campaigns5[[#This Row],[youtube]]*$I$3</f>
        <v>12.79156705700052</v>
      </c>
      <c r="E88">
        <f>ABS(Campaigns5[[#This Row],[sales]]-Campaigns5[[#This Row],[sales_predicted]])</f>
        <v>1.6084329429994799</v>
      </c>
      <c r="F88">
        <f>(Campaigns5[[#This Row],[sales]]-Campaigns5[[#This Row],[sales_predicted]])^2</f>
        <v>2.5870565321259682</v>
      </c>
    </row>
    <row r="89" spans="1:6" x14ac:dyDescent="0.3">
      <c r="A89" t="s">
        <v>102</v>
      </c>
      <c r="B89">
        <v>19.2</v>
      </c>
      <c r="C89">
        <v>132.84</v>
      </c>
      <c r="D89">
        <f>$I$2+Campaigns5[[#This Row],[youtube]]*$I$3</f>
        <v>14.753879574075576</v>
      </c>
      <c r="E89">
        <f>ABS(Campaigns5[[#This Row],[sales]]-Campaigns5[[#This Row],[sales_predicted]])</f>
        <v>4.4461204259244234</v>
      </c>
      <c r="F89">
        <f>(Campaigns5[[#This Row],[sales]]-Campaigns5[[#This Row],[sales_predicted]])^2</f>
        <v>19.767986841822374</v>
      </c>
    </row>
    <row r="90" spans="1:6" x14ac:dyDescent="0.3">
      <c r="A90" t="s">
        <v>103</v>
      </c>
      <c r="B90">
        <v>15.48</v>
      </c>
      <c r="C90">
        <v>105.96</v>
      </c>
      <c r="D90">
        <f>$I$2+Campaigns5[[#This Row],[youtube]]*$I$3</f>
        <v>13.476094679236004</v>
      </c>
      <c r="E90">
        <f>ABS(Campaigns5[[#This Row],[sales]]-Campaigns5[[#This Row],[sales_predicted]])</f>
        <v>2.0039053207639963</v>
      </c>
      <c r="F90">
        <f>(Campaigns5[[#This Row],[sales]]-Campaigns5[[#This Row],[sales_predicted]])^2</f>
        <v>4.015636534586255</v>
      </c>
    </row>
    <row r="91" spans="1:6" x14ac:dyDescent="0.3">
      <c r="A91" t="s">
        <v>104</v>
      </c>
      <c r="B91">
        <v>20.04</v>
      </c>
      <c r="C91">
        <v>131.76</v>
      </c>
      <c r="D91">
        <f>$I$2+Campaigns5[[#This Row],[youtube]]*$I$3</f>
        <v>14.702540002407915</v>
      </c>
      <c r="E91">
        <f>ABS(Campaigns5[[#This Row],[sales]]-Campaigns5[[#This Row],[sales_predicted]])</f>
        <v>5.3374599975920844</v>
      </c>
      <c r="F91">
        <f>(Campaigns5[[#This Row],[sales]]-Campaigns5[[#This Row],[sales_predicted]])^2</f>
        <v>28.488479225895695</v>
      </c>
    </row>
    <row r="92" spans="1:6" x14ac:dyDescent="0.3">
      <c r="A92" t="s">
        <v>105</v>
      </c>
      <c r="B92">
        <v>13.44</v>
      </c>
      <c r="C92">
        <v>161.16</v>
      </c>
      <c r="D92">
        <f>$I$2+Campaigns5[[#This Row],[youtube]]*$I$3</f>
        <v>16.100117231138697</v>
      </c>
      <c r="E92">
        <f>ABS(Campaigns5[[#This Row],[sales]]-Campaigns5[[#This Row],[sales_predicted]])</f>
        <v>2.6601172311386971</v>
      </c>
      <c r="F92">
        <f>(Campaigns5[[#This Row],[sales]]-Campaigns5[[#This Row],[sales_predicted]])^2</f>
        <v>7.0762236834010084</v>
      </c>
    </row>
    <row r="93" spans="1:6" x14ac:dyDescent="0.3">
      <c r="A93" t="s">
        <v>106</v>
      </c>
      <c r="B93">
        <v>8.76</v>
      </c>
      <c r="C93">
        <v>34.32</v>
      </c>
      <c r="D93">
        <f>$I$2+Campaigns5[[#This Row],[youtube]]*$I$3</f>
        <v>10.07056975861447</v>
      </c>
      <c r="E93">
        <f>ABS(Campaigns5[[#This Row],[sales]]-Campaigns5[[#This Row],[sales_predicted]])</f>
        <v>1.31056975861447</v>
      </c>
      <c r="F93">
        <f>(Campaigns5[[#This Row],[sales]]-Campaigns5[[#This Row],[sales_predicted]])^2</f>
        <v>1.7175930921947902</v>
      </c>
    </row>
    <row r="94" spans="1:6" x14ac:dyDescent="0.3">
      <c r="A94" t="s">
        <v>107</v>
      </c>
      <c r="B94">
        <v>23.28</v>
      </c>
      <c r="C94">
        <v>261.24</v>
      </c>
      <c r="D94">
        <f>$I$2+Campaigns5[[#This Row],[youtube]]*$I$3</f>
        <v>20.857584205675312</v>
      </c>
      <c r="E94">
        <f>ABS(Campaigns5[[#This Row],[sales]]-Campaigns5[[#This Row],[sales_predicted]])</f>
        <v>2.4224157943246887</v>
      </c>
      <c r="F94">
        <f>(Campaigns5[[#This Row],[sales]]-Campaigns5[[#This Row],[sales_predicted]])^2</f>
        <v>5.8680982805937125</v>
      </c>
    </row>
    <row r="95" spans="1:6" x14ac:dyDescent="0.3">
      <c r="A95" t="s">
        <v>108</v>
      </c>
      <c r="B95">
        <v>26.64</v>
      </c>
      <c r="C95">
        <v>301.08</v>
      </c>
      <c r="D95">
        <f>$I$2+Campaigns5[[#This Row],[youtube]]*$I$3</f>
        <v>22.751443960526817</v>
      </c>
      <c r="E95">
        <f>ABS(Campaigns5[[#This Row],[sales]]-Campaigns5[[#This Row],[sales_predicted]])</f>
        <v>3.8885560394731833</v>
      </c>
      <c r="F95">
        <f>(Campaigns5[[#This Row],[sales]]-Campaigns5[[#This Row],[sales_predicted]])^2</f>
        <v>15.120868072123368</v>
      </c>
    </row>
    <row r="96" spans="1:6" x14ac:dyDescent="0.3">
      <c r="A96" t="s">
        <v>109</v>
      </c>
      <c r="B96">
        <v>13.8</v>
      </c>
      <c r="C96">
        <v>128.88</v>
      </c>
      <c r="D96">
        <f>$I$2+Campaigns5[[#This Row],[youtube]]*$I$3</f>
        <v>14.565634477960817</v>
      </c>
      <c r="E96">
        <f>ABS(Campaigns5[[#This Row],[sales]]-Campaigns5[[#This Row],[sales_predicted]])</f>
        <v>0.76563447796081618</v>
      </c>
      <c r="F96">
        <f>(Campaigns5[[#This Row],[sales]]-Campaigns5[[#This Row],[sales_predicted]])^2</f>
        <v>0.58619615384233148</v>
      </c>
    </row>
    <row r="97" spans="1:6" x14ac:dyDescent="0.3">
      <c r="A97" t="s">
        <v>110</v>
      </c>
      <c r="B97">
        <v>20.28</v>
      </c>
      <c r="C97">
        <v>195.96</v>
      </c>
      <c r="D97">
        <f>$I$2+Campaigns5[[#This Row],[youtube]]*$I$3</f>
        <v>17.754392318207785</v>
      </c>
      <c r="E97">
        <f>ABS(Campaigns5[[#This Row],[sales]]-Campaigns5[[#This Row],[sales_predicted]])</f>
        <v>2.5256076817922164</v>
      </c>
      <c r="F97">
        <f>(Campaigns5[[#This Row],[sales]]-Campaigns5[[#This Row],[sales_predicted]])^2</f>
        <v>6.3786941623278537</v>
      </c>
    </row>
    <row r="98" spans="1:6" x14ac:dyDescent="0.3">
      <c r="A98" t="s">
        <v>111</v>
      </c>
      <c r="B98">
        <v>14.04</v>
      </c>
      <c r="C98">
        <v>237.12</v>
      </c>
      <c r="D98">
        <f>$I$2+Campaigns5[[#This Row],[youtube]]*$I$3</f>
        <v>19.711000438430876</v>
      </c>
      <c r="E98">
        <f>ABS(Campaigns5[[#This Row],[sales]]-Campaigns5[[#This Row],[sales_predicted]])</f>
        <v>5.6710004384308768</v>
      </c>
      <c r="F98">
        <f>(Campaigns5[[#This Row],[sales]]-Campaigns5[[#This Row],[sales_predicted]])^2</f>
        <v>32.1602459726832</v>
      </c>
    </row>
    <row r="99" spans="1:6" x14ac:dyDescent="0.3">
      <c r="A99" t="s">
        <v>112</v>
      </c>
      <c r="B99">
        <v>18.600000000000001</v>
      </c>
      <c r="C99">
        <v>221.88</v>
      </c>
      <c r="D99">
        <f>$I$2+Campaigns5[[#This Row],[youtube]]*$I$3</f>
        <v>18.986542038231654</v>
      </c>
      <c r="E99">
        <f>ABS(Campaigns5[[#This Row],[sales]]-Campaigns5[[#This Row],[sales_predicted]])</f>
        <v>0.3865420382316529</v>
      </c>
      <c r="F99">
        <f>(Campaigns5[[#This Row],[sales]]-Campaigns5[[#This Row],[sales_predicted]])^2</f>
        <v>0.14941474732028062</v>
      </c>
    </row>
    <row r="100" spans="1:6" x14ac:dyDescent="0.3">
      <c r="A100" t="s">
        <v>113</v>
      </c>
      <c r="B100">
        <v>30.48</v>
      </c>
      <c r="C100">
        <v>347.64</v>
      </c>
      <c r="D100">
        <f>$I$2+Campaigns5[[#This Row],[youtube]]*$I$3</f>
        <v>24.964749939088215</v>
      </c>
      <c r="E100">
        <f>ABS(Campaigns5[[#This Row],[sales]]-Campaigns5[[#This Row],[sales_predicted]])</f>
        <v>5.5152500609117858</v>
      </c>
      <c r="F100">
        <f>(Campaigns5[[#This Row],[sales]]-Campaigns5[[#This Row],[sales_predicted]])^2</f>
        <v>30.417983234387457</v>
      </c>
    </row>
    <row r="101" spans="1:6" x14ac:dyDescent="0.3">
      <c r="A101" t="s">
        <v>114</v>
      </c>
      <c r="B101">
        <v>20.64</v>
      </c>
      <c r="C101">
        <v>162.24</v>
      </c>
      <c r="D101">
        <f>$I$2+Campaigns5[[#This Row],[youtube]]*$I$3</f>
        <v>16.151456802806358</v>
      </c>
      <c r="E101">
        <f>ABS(Campaigns5[[#This Row],[sales]]-Campaigns5[[#This Row],[sales_predicted]])</f>
        <v>4.4885431971936427</v>
      </c>
      <c r="F101">
        <f>(Campaigns5[[#This Row],[sales]]-Campaigns5[[#This Row],[sales_predicted]])^2</f>
        <v>20.147020033073328</v>
      </c>
    </row>
    <row r="102" spans="1:6" x14ac:dyDescent="0.3">
      <c r="A102" t="s">
        <v>115</v>
      </c>
      <c r="B102">
        <v>14.04</v>
      </c>
      <c r="C102">
        <v>266.88</v>
      </c>
      <c r="D102">
        <f>$I$2+Campaigns5[[#This Row],[youtube]]*$I$3</f>
        <v>21.125690857717544</v>
      </c>
      <c r="E102">
        <f>ABS(Campaigns5[[#This Row],[sales]]-Campaigns5[[#This Row],[sales_predicted]])</f>
        <v>7.0856908577175446</v>
      </c>
      <c r="F102">
        <f>(Campaigns5[[#This Row],[sales]]-Campaigns5[[#This Row],[sales_predicted]])^2</f>
        <v>50.207014931141991</v>
      </c>
    </row>
    <row r="103" spans="1:6" x14ac:dyDescent="0.3">
      <c r="A103" t="s">
        <v>116</v>
      </c>
      <c r="B103">
        <v>28.56</v>
      </c>
      <c r="C103">
        <v>355.68</v>
      </c>
      <c r="D103">
        <f>$I$2+Campaigns5[[#This Row],[youtube]]*$I$3</f>
        <v>25.346944528169693</v>
      </c>
      <c r="E103">
        <f>ABS(Campaigns5[[#This Row],[sales]]-Campaigns5[[#This Row],[sales_predicted]])</f>
        <v>3.2130554718303053</v>
      </c>
      <c r="F103">
        <f>(Campaigns5[[#This Row],[sales]]-Campaigns5[[#This Row],[sales_predicted]])^2</f>
        <v>10.323725465058665</v>
      </c>
    </row>
    <row r="104" spans="1:6" x14ac:dyDescent="0.3">
      <c r="A104" t="s">
        <v>117</v>
      </c>
      <c r="B104">
        <v>17.760000000000002</v>
      </c>
      <c r="C104">
        <v>336.24</v>
      </c>
      <c r="D104">
        <f>$I$2+Campaigns5[[#This Row],[youtube]]*$I$3</f>
        <v>24.422832238151791</v>
      </c>
      <c r="E104">
        <f>ABS(Campaigns5[[#This Row],[sales]]-Campaigns5[[#This Row],[sales_predicted]])</f>
        <v>6.6628322381517897</v>
      </c>
      <c r="F104">
        <f>(Campaigns5[[#This Row],[sales]]-Campaigns5[[#This Row],[sales_predicted]])^2</f>
        <v>44.39333343375479</v>
      </c>
    </row>
    <row r="105" spans="1:6" x14ac:dyDescent="0.3">
      <c r="A105" t="s">
        <v>118</v>
      </c>
      <c r="B105">
        <v>17.64</v>
      </c>
      <c r="C105">
        <v>225.48</v>
      </c>
      <c r="D105">
        <f>$I$2+Campaigns5[[#This Row],[youtube]]*$I$3</f>
        <v>19.157673943790524</v>
      </c>
      <c r="E105">
        <f>ABS(Campaigns5[[#This Row],[sales]]-Campaigns5[[#This Row],[sales_predicted]])</f>
        <v>1.5176739437905233</v>
      </c>
      <c r="F105">
        <f>(Campaigns5[[#This Row],[sales]]-Campaigns5[[#This Row],[sales_predicted]])^2</f>
        <v>2.3033341996606804</v>
      </c>
    </row>
    <row r="106" spans="1:6" x14ac:dyDescent="0.3">
      <c r="A106" t="s">
        <v>119</v>
      </c>
      <c r="B106">
        <v>24.84</v>
      </c>
      <c r="C106">
        <v>285.83999999999997</v>
      </c>
      <c r="D106">
        <f>$I$2+Campaigns5[[#This Row],[youtube]]*$I$3</f>
        <v>22.026985560327596</v>
      </c>
      <c r="E106">
        <f>ABS(Campaigns5[[#This Row],[sales]]-Campaigns5[[#This Row],[sales_predicted]])</f>
        <v>2.8130144396724042</v>
      </c>
      <c r="F106">
        <f>(Campaigns5[[#This Row],[sales]]-Campaigns5[[#This Row],[sales_predicted]])^2</f>
        <v>7.9130502378054501</v>
      </c>
    </row>
    <row r="107" spans="1:6" x14ac:dyDescent="0.3">
      <c r="A107" t="s">
        <v>120</v>
      </c>
      <c r="B107">
        <v>23.04</v>
      </c>
      <c r="C107">
        <v>165.48</v>
      </c>
      <c r="D107">
        <f>$I$2+Campaigns5[[#This Row],[youtube]]*$I$3</f>
        <v>16.305475517809342</v>
      </c>
      <c r="E107">
        <f>ABS(Campaigns5[[#This Row],[sales]]-Campaigns5[[#This Row],[sales_predicted]])</f>
        <v>6.7345244821906576</v>
      </c>
      <c r="F107">
        <f>(Campaigns5[[#This Row],[sales]]-Campaigns5[[#This Row],[sales_predicted]])^2</f>
        <v>45.353820001225344</v>
      </c>
    </row>
    <row r="108" spans="1:6" x14ac:dyDescent="0.3">
      <c r="A108" t="s">
        <v>121</v>
      </c>
      <c r="B108">
        <v>8.64</v>
      </c>
      <c r="C108">
        <v>30</v>
      </c>
      <c r="D108">
        <f>$I$2+Campaigns5[[#This Row],[youtube]]*$I$3</f>
        <v>9.8652114719438249</v>
      </c>
      <c r="E108">
        <f>ABS(Campaigns5[[#This Row],[sales]]-Campaigns5[[#This Row],[sales_predicted]])</f>
        <v>1.2252114719438243</v>
      </c>
      <c r="F108">
        <f>(Campaigns5[[#This Row],[sales]]-Campaigns5[[#This Row],[sales_predicted]])^2</f>
        <v>1.5011431509827526</v>
      </c>
    </row>
    <row r="109" spans="1:6" x14ac:dyDescent="0.3">
      <c r="A109" t="s">
        <v>122</v>
      </c>
      <c r="B109">
        <v>10.44</v>
      </c>
      <c r="C109">
        <v>108.48</v>
      </c>
      <c r="D109">
        <f>$I$2+Campaigns5[[#This Row],[youtube]]*$I$3</f>
        <v>13.595887013127214</v>
      </c>
      <c r="E109">
        <f>ABS(Campaigns5[[#This Row],[sales]]-Campaigns5[[#This Row],[sales_predicted]])</f>
        <v>3.1558870131272148</v>
      </c>
      <c r="F109">
        <f>(Campaigns5[[#This Row],[sales]]-Campaigns5[[#This Row],[sales_predicted]])^2</f>
        <v>9.9596228396250126</v>
      </c>
    </row>
    <row r="110" spans="1:6" x14ac:dyDescent="0.3">
      <c r="A110" t="s">
        <v>123</v>
      </c>
      <c r="B110">
        <v>6.36</v>
      </c>
      <c r="C110">
        <v>15.72</v>
      </c>
      <c r="D110">
        <f>$I$2+Campaigns5[[#This Row],[youtube]]*$I$3</f>
        <v>9.186388246560302</v>
      </c>
      <c r="E110">
        <f>ABS(Campaigns5[[#This Row],[sales]]-Campaigns5[[#This Row],[sales_predicted]])</f>
        <v>2.8263882465603016</v>
      </c>
      <c r="F110">
        <f>(Campaigns5[[#This Row],[sales]]-Campaigns5[[#This Row],[sales_predicted]])^2</f>
        <v>7.9884705202942161</v>
      </c>
    </row>
    <row r="111" spans="1:6" x14ac:dyDescent="0.3">
      <c r="A111" t="s">
        <v>124</v>
      </c>
      <c r="B111">
        <v>23.76</v>
      </c>
      <c r="C111">
        <v>306.48</v>
      </c>
      <c r="D111">
        <f>$I$2+Campaigns5[[#This Row],[youtube]]*$I$3</f>
        <v>23.008141818865127</v>
      </c>
      <c r="E111">
        <f>ABS(Campaigns5[[#This Row],[sales]]-Campaigns5[[#This Row],[sales_predicted]])</f>
        <v>0.75185818113487457</v>
      </c>
      <c r="F111">
        <f>(Campaigns5[[#This Row],[sales]]-Campaigns5[[#This Row],[sales_predicted]])^2</f>
        <v>0.56529072453944185</v>
      </c>
    </row>
    <row r="112" spans="1:6" x14ac:dyDescent="0.3">
      <c r="A112" t="s">
        <v>125</v>
      </c>
      <c r="B112">
        <v>16.079999999999998</v>
      </c>
      <c r="C112">
        <v>270.95999999999998</v>
      </c>
      <c r="D112">
        <f>$I$2+Campaigns5[[#This Row],[youtube]]*$I$3</f>
        <v>21.31964035068426</v>
      </c>
      <c r="E112">
        <f>ABS(Campaigns5[[#This Row],[sales]]-Campaigns5[[#This Row],[sales_predicted]])</f>
        <v>5.2396403506842617</v>
      </c>
      <c r="F112">
        <f>(Campaigns5[[#This Row],[sales]]-Campaigns5[[#This Row],[sales_predicted]])^2</f>
        <v>27.453831004518694</v>
      </c>
    </row>
    <row r="113" spans="1:6" x14ac:dyDescent="0.3">
      <c r="A113" t="s">
        <v>126</v>
      </c>
      <c r="B113">
        <v>26.16</v>
      </c>
      <c r="C113">
        <v>290.04000000000002</v>
      </c>
      <c r="D113">
        <f>$I$2+Campaigns5[[#This Row],[youtube]]*$I$3</f>
        <v>22.22663945014628</v>
      </c>
      <c r="E113">
        <f>ABS(Campaigns5[[#This Row],[sales]]-Campaigns5[[#This Row],[sales_predicted]])</f>
        <v>3.9333605498537203</v>
      </c>
      <c r="F113">
        <f>(Campaigns5[[#This Row],[sales]]-Campaigns5[[#This Row],[sales_predicted]])^2</f>
        <v>15.47132521514556</v>
      </c>
    </row>
    <row r="114" spans="1:6" x14ac:dyDescent="0.3">
      <c r="A114" t="s">
        <v>127</v>
      </c>
      <c r="B114">
        <v>16.920000000000002</v>
      </c>
      <c r="C114">
        <v>210.84</v>
      </c>
      <c r="D114">
        <f>$I$2+Campaigns5[[#This Row],[youtube]]*$I$3</f>
        <v>18.461737527851117</v>
      </c>
      <c r="E114">
        <f>ABS(Campaigns5[[#This Row],[sales]]-Campaigns5[[#This Row],[sales_predicted]])</f>
        <v>1.5417375278511152</v>
      </c>
      <c r="F114">
        <f>(Campaigns5[[#This Row],[sales]]-Campaigns5[[#This Row],[sales_predicted]])^2</f>
        <v>2.3769546047844683</v>
      </c>
    </row>
    <row r="115" spans="1:6" x14ac:dyDescent="0.3">
      <c r="A115" t="s">
        <v>128</v>
      </c>
      <c r="B115">
        <v>19.079999999999998</v>
      </c>
      <c r="C115">
        <v>251.52</v>
      </c>
      <c r="D115">
        <f>$I$2+Campaigns5[[#This Row],[youtube]]*$I$3</f>
        <v>20.395528060666358</v>
      </c>
      <c r="E115">
        <f>ABS(Campaigns5[[#This Row],[sales]]-Campaigns5[[#This Row],[sales_predicted]])</f>
        <v>1.3155280606663595</v>
      </c>
      <c r="F115">
        <f>(Campaigns5[[#This Row],[sales]]-Campaigns5[[#This Row],[sales_predicted]])^2</f>
        <v>1.730614078400593</v>
      </c>
    </row>
    <row r="116" spans="1:6" x14ac:dyDescent="0.3">
      <c r="A116" t="s">
        <v>129</v>
      </c>
      <c r="B116">
        <v>17.52</v>
      </c>
      <c r="C116">
        <v>93.84</v>
      </c>
      <c r="D116">
        <f>$I$2+Campaigns5[[#This Row],[youtube]]*$I$3</f>
        <v>12.899950597187805</v>
      </c>
      <c r="E116">
        <f>ABS(Campaigns5[[#This Row],[sales]]-Campaigns5[[#This Row],[sales_predicted]])</f>
        <v>4.6200494028121941</v>
      </c>
      <c r="F116">
        <f>(Campaigns5[[#This Row],[sales]]-Campaigns5[[#This Row],[sales_predicted]])^2</f>
        <v>21.344856484425311</v>
      </c>
    </row>
    <row r="117" spans="1:6" x14ac:dyDescent="0.3">
      <c r="A117" t="s">
        <v>130</v>
      </c>
      <c r="B117">
        <v>15.12</v>
      </c>
      <c r="C117">
        <v>90.12</v>
      </c>
      <c r="D117">
        <f>$I$2+Campaigns5[[#This Row],[youtube]]*$I$3</f>
        <v>12.723114294776973</v>
      </c>
      <c r="E117">
        <f>ABS(Campaigns5[[#This Row],[sales]]-Campaigns5[[#This Row],[sales_predicted]])</f>
        <v>2.3968857052230259</v>
      </c>
      <c r="F117">
        <f>(Campaigns5[[#This Row],[sales]]-Campaigns5[[#This Row],[sales_predicted]])^2</f>
        <v>5.745061083902482</v>
      </c>
    </row>
    <row r="118" spans="1:6" x14ac:dyDescent="0.3">
      <c r="A118" t="s">
        <v>131</v>
      </c>
      <c r="B118">
        <v>14.64</v>
      </c>
      <c r="C118">
        <v>167.04</v>
      </c>
      <c r="D118">
        <f>$I$2+Campaigns5[[#This Row],[youtube]]*$I$3</f>
        <v>16.379632676884849</v>
      </c>
      <c r="E118">
        <f>ABS(Campaigns5[[#This Row],[sales]]-Campaigns5[[#This Row],[sales_predicted]])</f>
        <v>1.7396326768848489</v>
      </c>
      <c r="F118">
        <f>(Campaigns5[[#This Row],[sales]]-Campaigns5[[#This Row],[sales_predicted]])^2</f>
        <v>3.0263218504855449</v>
      </c>
    </row>
    <row r="119" spans="1:6" x14ac:dyDescent="0.3">
      <c r="A119" t="s">
        <v>132</v>
      </c>
      <c r="B119">
        <v>11.28</v>
      </c>
      <c r="C119">
        <v>91.68</v>
      </c>
      <c r="D119">
        <f>$I$2+Campaigns5[[#This Row],[youtube]]*$I$3</f>
        <v>12.797271453852483</v>
      </c>
      <c r="E119">
        <f>ABS(Campaigns5[[#This Row],[sales]]-Campaigns5[[#This Row],[sales_predicted]])</f>
        <v>1.5172714538524836</v>
      </c>
      <c r="F119">
        <f>(Campaigns5[[#This Row],[sales]]-Campaigns5[[#This Row],[sales_predicted]])^2</f>
        <v>2.3021126646756294</v>
      </c>
    </row>
    <row r="120" spans="1:6" x14ac:dyDescent="0.3">
      <c r="A120" t="s">
        <v>133</v>
      </c>
      <c r="B120">
        <v>19.079999999999998</v>
      </c>
      <c r="C120">
        <v>150.84</v>
      </c>
      <c r="D120">
        <f>$I$2+Campaigns5[[#This Row],[youtube]]*$I$3</f>
        <v>15.609539101869931</v>
      </c>
      <c r="E120">
        <f>ABS(Campaigns5[[#This Row],[sales]]-Campaigns5[[#This Row],[sales_predicted]])</f>
        <v>3.4704608981300673</v>
      </c>
      <c r="F120">
        <f>(Campaigns5[[#This Row],[sales]]-Campaigns5[[#This Row],[sales_predicted]])^2</f>
        <v>12.044098845449753</v>
      </c>
    </row>
    <row r="121" spans="1:6" x14ac:dyDescent="0.3">
      <c r="A121" t="s">
        <v>134</v>
      </c>
      <c r="B121">
        <v>7.92</v>
      </c>
      <c r="C121">
        <v>23.28</v>
      </c>
      <c r="D121">
        <f>$I$2+Campaigns5[[#This Row],[youtube]]*$I$3</f>
        <v>9.5457652482339324</v>
      </c>
      <c r="E121">
        <f>ABS(Campaigns5[[#This Row],[sales]]-Campaigns5[[#This Row],[sales_predicted]])</f>
        <v>1.6257652482339324</v>
      </c>
      <c r="F121">
        <f>(Campaigns5[[#This Row],[sales]]-Campaigns5[[#This Row],[sales_predicted]])^2</f>
        <v>2.6431126423651401</v>
      </c>
    </row>
    <row r="122" spans="1:6" x14ac:dyDescent="0.3">
      <c r="A122" t="s">
        <v>135</v>
      </c>
      <c r="B122">
        <v>18.600000000000001</v>
      </c>
      <c r="C122">
        <v>169.56</v>
      </c>
      <c r="D122">
        <f>$I$2+Campaigns5[[#This Row],[youtube]]*$I$3</f>
        <v>16.499425010776061</v>
      </c>
      <c r="E122">
        <f>ABS(Campaigns5[[#This Row],[sales]]-Campaigns5[[#This Row],[sales_predicted]])</f>
        <v>2.10057498922394</v>
      </c>
      <c r="F122">
        <f>(Campaigns5[[#This Row],[sales]]-Campaigns5[[#This Row],[sales_predicted]])^2</f>
        <v>4.4124152853531555</v>
      </c>
    </row>
    <row r="123" spans="1:6" x14ac:dyDescent="0.3">
      <c r="A123" t="s">
        <v>136</v>
      </c>
      <c r="B123">
        <v>8.4</v>
      </c>
      <c r="C123">
        <v>22.56</v>
      </c>
      <c r="D123">
        <f>$I$2+Campaigns5[[#This Row],[youtube]]*$I$3</f>
        <v>9.511538867122157</v>
      </c>
      <c r="E123">
        <f>ABS(Campaigns5[[#This Row],[sales]]-Campaigns5[[#This Row],[sales_predicted]])</f>
        <v>1.1115388671221567</v>
      </c>
      <c r="F123">
        <f>(Campaigns5[[#This Row],[sales]]-Campaigns5[[#This Row],[sales_predicted]])^2</f>
        <v>1.2355186531232074</v>
      </c>
    </row>
    <row r="124" spans="1:6" x14ac:dyDescent="0.3">
      <c r="A124" t="s">
        <v>137</v>
      </c>
      <c r="B124">
        <v>13.92</v>
      </c>
      <c r="C124">
        <v>268.8</v>
      </c>
      <c r="D124">
        <f>$I$2+Campaigns5[[#This Row],[youtube]]*$I$3</f>
        <v>21.216961207348941</v>
      </c>
      <c r="E124">
        <f>ABS(Campaigns5[[#This Row],[sales]]-Campaigns5[[#This Row],[sales_predicted]])</f>
        <v>7.2969612073489412</v>
      </c>
      <c r="F124">
        <f>(Campaigns5[[#This Row],[sales]]-Campaigns5[[#This Row],[sales_predicted]])^2</f>
        <v>53.245642861555318</v>
      </c>
    </row>
    <row r="125" spans="1:6" x14ac:dyDescent="0.3">
      <c r="A125" t="s">
        <v>138</v>
      </c>
      <c r="B125">
        <v>18.239999999999998</v>
      </c>
      <c r="C125">
        <v>147.72</v>
      </c>
      <c r="D125">
        <f>$I$2+Campaigns5[[#This Row],[youtube]]*$I$3</f>
        <v>15.461224783718908</v>
      </c>
      <c r="E125">
        <f>ABS(Campaigns5[[#This Row],[sales]]-Campaigns5[[#This Row],[sales_predicted]])</f>
        <v>2.7787752162810904</v>
      </c>
      <c r="F125">
        <f>(Campaigns5[[#This Row],[sales]]-Campaigns5[[#This Row],[sales_predicted]])^2</f>
        <v>7.7215917026180207</v>
      </c>
    </row>
    <row r="126" spans="1:6" x14ac:dyDescent="0.3">
      <c r="A126" t="s">
        <v>139</v>
      </c>
      <c r="B126">
        <v>23.64</v>
      </c>
      <c r="C126">
        <v>275.39999999999998</v>
      </c>
      <c r="D126">
        <f>$I$2+Campaigns5[[#This Row],[youtube]]*$I$3</f>
        <v>21.530703034206869</v>
      </c>
      <c r="E126">
        <f>ABS(Campaigns5[[#This Row],[sales]]-Campaigns5[[#This Row],[sales_predicted]])</f>
        <v>2.1092969657931313</v>
      </c>
      <c r="F126">
        <f>(Campaigns5[[#This Row],[sales]]-Campaigns5[[#This Row],[sales_predicted]])^2</f>
        <v>4.4491336899041105</v>
      </c>
    </row>
    <row r="127" spans="1:6" x14ac:dyDescent="0.3">
      <c r="A127" t="s">
        <v>140</v>
      </c>
      <c r="B127">
        <v>12.72</v>
      </c>
      <c r="C127">
        <v>104.64</v>
      </c>
      <c r="D127">
        <f>$I$2+Campaigns5[[#This Row],[youtube]]*$I$3</f>
        <v>13.41334631386442</v>
      </c>
      <c r="E127">
        <f>ABS(Campaigns5[[#This Row],[sales]]-Campaigns5[[#This Row],[sales_predicted]])</f>
        <v>0.69334631386441892</v>
      </c>
      <c r="F127">
        <f>(Campaigns5[[#This Row],[sales]]-Campaigns5[[#This Row],[sales_predicted]])^2</f>
        <v>0.48072911094937731</v>
      </c>
    </row>
    <row r="128" spans="1:6" x14ac:dyDescent="0.3">
      <c r="A128" t="s">
        <v>141</v>
      </c>
      <c r="B128">
        <v>7.92</v>
      </c>
      <c r="C128">
        <v>9.36</v>
      </c>
      <c r="D128">
        <f>$I$2+Campaigns5[[#This Row],[youtube]]*$I$3</f>
        <v>8.8840552134062971</v>
      </c>
      <c r="E128">
        <f>ABS(Campaigns5[[#This Row],[sales]]-Campaigns5[[#This Row],[sales_predicted]])</f>
        <v>0.96405521340629718</v>
      </c>
      <c r="F128">
        <f>(Campaigns5[[#This Row],[sales]]-Campaigns5[[#This Row],[sales_predicted]])^2</f>
        <v>0.92940245449586123</v>
      </c>
    </row>
    <row r="129" spans="1:6" x14ac:dyDescent="0.3">
      <c r="A129" t="s">
        <v>142</v>
      </c>
      <c r="B129">
        <v>10.56</v>
      </c>
      <c r="C129">
        <v>96.24</v>
      </c>
      <c r="D129">
        <f>$I$2+Campaigns5[[#This Row],[youtube]]*$I$3</f>
        <v>13.014038534227051</v>
      </c>
      <c r="E129">
        <f>ABS(Campaigns5[[#This Row],[sales]]-Campaigns5[[#This Row],[sales_predicted]])</f>
        <v>2.4540385342270508</v>
      </c>
      <c r="F129">
        <f>(Campaigns5[[#This Row],[sales]]-Campaigns5[[#This Row],[sales_predicted]])^2</f>
        <v>6.0223051274712516</v>
      </c>
    </row>
    <row r="130" spans="1:6" x14ac:dyDescent="0.3">
      <c r="A130" t="s">
        <v>143</v>
      </c>
      <c r="B130">
        <v>29.64</v>
      </c>
      <c r="C130">
        <v>264.36</v>
      </c>
      <c r="D130">
        <f>$I$2+Campaigns5[[#This Row],[youtube]]*$I$3</f>
        <v>21.005898523826332</v>
      </c>
      <c r="E130">
        <f>ABS(Campaigns5[[#This Row],[sales]]-Campaigns5[[#This Row],[sales_predicted]])</f>
        <v>8.6341014761736687</v>
      </c>
      <c r="F130">
        <f>(Campaigns5[[#This Row],[sales]]-Campaigns5[[#This Row],[sales_predicted]])^2</f>
        <v>74.547708300864329</v>
      </c>
    </row>
    <row r="131" spans="1:6" x14ac:dyDescent="0.3">
      <c r="A131" t="s">
        <v>144</v>
      </c>
      <c r="B131">
        <v>11.64</v>
      </c>
      <c r="C131">
        <v>71.52</v>
      </c>
      <c r="D131">
        <f>$I$2+Campaigns5[[#This Row],[youtube]]*$I$3</f>
        <v>11.838932782722804</v>
      </c>
      <c r="E131">
        <f>ABS(Campaigns5[[#This Row],[sales]]-Campaigns5[[#This Row],[sales_predicted]])</f>
        <v>0.19893278272280313</v>
      </c>
      <c r="F131">
        <f>(Campaigns5[[#This Row],[sales]]-Campaigns5[[#This Row],[sales_predicted]])^2</f>
        <v>3.9574252041837996E-2</v>
      </c>
    </row>
    <row r="132" spans="1:6" x14ac:dyDescent="0.3">
      <c r="A132" t="s">
        <v>145</v>
      </c>
      <c r="B132">
        <v>1.92</v>
      </c>
      <c r="C132">
        <v>0.84</v>
      </c>
      <c r="D132">
        <f>$I$2+Campaigns5[[#This Row],[youtube]]*$I$3</f>
        <v>8.479043036916968</v>
      </c>
      <c r="E132">
        <f>ABS(Campaigns5[[#This Row],[sales]]-Campaigns5[[#This Row],[sales_predicted]])</f>
        <v>6.5590430369169681</v>
      </c>
      <c r="F132">
        <f>(Campaigns5[[#This Row],[sales]]-Campaigns5[[#This Row],[sales_predicted]])^2</f>
        <v>43.021045560128961</v>
      </c>
    </row>
    <row r="133" spans="1:6" x14ac:dyDescent="0.3">
      <c r="A133" t="s">
        <v>146</v>
      </c>
      <c r="B133">
        <v>15.24</v>
      </c>
      <c r="C133">
        <v>318.24</v>
      </c>
      <c r="D133">
        <f>$I$2+Campaigns5[[#This Row],[youtube]]*$I$3</f>
        <v>23.56717271035744</v>
      </c>
      <c r="E133">
        <f>ABS(Campaigns5[[#This Row],[sales]]-Campaigns5[[#This Row],[sales_predicted]])</f>
        <v>8.3271727103574396</v>
      </c>
      <c r="F133">
        <f>(Campaigns5[[#This Row],[sales]]-Campaigns5[[#This Row],[sales_predicted]])^2</f>
        <v>69.341805348121667</v>
      </c>
    </row>
    <row r="134" spans="1:6" x14ac:dyDescent="0.3">
      <c r="A134" t="s">
        <v>147</v>
      </c>
      <c r="B134">
        <v>6.84</v>
      </c>
      <c r="C134">
        <v>10.08</v>
      </c>
      <c r="D134">
        <f>$I$2+Campaigns5[[#This Row],[youtube]]*$I$3</f>
        <v>8.9182815945180707</v>
      </c>
      <c r="E134">
        <f>ABS(Campaigns5[[#This Row],[sales]]-Campaigns5[[#This Row],[sales_predicted]])</f>
        <v>2.0782815945180708</v>
      </c>
      <c r="F134">
        <f>(Campaigns5[[#This Row],[sales]]-Campaigns5[[#This Row],[sales_predicted]])^2</f>
        <v>4.3192543861125747</v>
      </c>
    </row>
    <row r="135" spans="1:6" x14ac:dyDescent="0.3">
      <c r="A135" t="s">
        <v>148</v>
      </c>
      <c r="B135">
        <v>23.52</v>
      </c>
      <c r="C135">
        <v>263.76</v>
      </c>
      <c r="D135">
        <f>$I$2+Campaigns5[[#This Row],[youtube]]*$I$3</f>
        <v>20.977376539566521</v>
      </c>
      <c r="E135">
        <f>ABS(Campaigns5[[#This Row],[sales]]-Campaigns5[[#This Row],[sales_predicted]])</f>
        <v>2.5426234604334788</v>
      </c>
      <c r="F135">
        <f>(Campaigns5[[#This Row],[sales]]-Campaigns5[[#This Row],[sales_predicted]])^2</f>
        <v>6.4649340615467183</v>
      </c>
    </row>
    <row r="136" spans="1:6" x14ac:dyDescent="0.3">
      <c r="A136" t="s">
        <v>149</v>
      </c>
      <c r="B136">
        <v>12.96</v>
      </c>
      <c r="C136">
        <v>44.28</v>
      </c>
      <c r="D136">
        <f>$I$2+Campaigns5[[#This Row],[youtube]]*$I$3</f>
        <v>10.544034697327346</v>
      </c>
      <c r="E136">
        <f>ABS(Campaigns5[[#This Row],[sales]]-Campaigns5[[#This Row],[sales_predicted]])</f>
        <v>2.4159653026726549</v>
      </c>
      <c r="F136">
        <f>(Campaigns5[[#This Row],[sales]]-Campaigns5[[#This Row],[sales_predicted]])^2</f>
        <v>5.8368883437181731</v>
      </c>
    </row>
    <row r="137" spans="1:6" x14ac:dyDescent="0.3">
      <c r="A137" t="s">
        <v>150</v>
      </c>
      <c r="B137">
        <v>13.92</v>
      </c>
      <c r="C137">
        <v>57.96</v>
      </c>
      <c r="D137">
        <f>$I$2+Campaigns5[[#This Row],[youtube]]*$I$3</f>
        <v>11.194335938451056</v>
      </c>
      <c r="E137">
        <f>ABS(Campaigns5[[#This Row],[sales]]-Campaigns5[[#This Row],[sales_predicted]])</f>
        <v>2.7256640615489438</v>
      </c>
      <c r="F137">
        <f>(Campaigns5[[#This Row],[sales]]-Campaigns5[[#This Row],[sales_predicted]])^2</f>
        <v>7.4292445764194843</v>
      </c>
    </row>
    <row r="138" spans="1:6" x14ac:dyDescent="0.3">
      <c r="A138" t="s">
        <v>151</v>
      </c>
      <c r="B138">
        <v>11.4</v>
      </c>
      <c r="C138">
        <v>30.72</v>
      </c>
      <c r="D138">
        <f>$I$2+Campaigns5[[#This Row],[youtube]]*$I$3</f>
        <v>9.8994378530555984</v>
      </c>
      <c r="E138">
        <f>ABS(Campaigns5[[#This Row],[sales]]-Campaigns5[[#This Row],[sales_predicted]])</f>
        <v>1.5005621469444019</v>
      </c>
      <c r="F138">
        <f>(Campaigns5[[#This Row],[sales]]-Campaigns5[[#This Row],[sales_predicted]])^2</f>
        <v>2.2516867568423931</v>
      </c>
    </row>
    <row r="139" spans="1:6" x14ac:dyDescent="0.3">
      <c r="A139" t="s">
        <v>152</v>
      </c>
      <c r="B139">
        <v>24.96</v>
      </c>
      <c r="C139">
        <v>328.44</v>
      </c>
      <c r="D139">
        <f>$I$2+Campaigns5[[#This Row],[youtube]]*$I$3</f>
        <v>24.052046442774241</v>
      </c>
      <c r="E139">
        <f>ABS(Campaigns5[[#This Row],[sales]]-Campaigns5[[#This Row],[sales_predicted]])</f>
        <v>0.90795355722575977</v>
      </c>
      <c r="F139">
        <f>(Campaigns5[[#This Row],[sales]]-Campaigns5[[#This Row],[sales_predicted]])^2</f>
        <v>0.824379662078911</v>
      </c>
    </row>
    <row r="140" spans="1:6" x14ac:dyDescent="0.3">
      <c r="A140" t="s">
        <v>153</v>
      </c>
      <c r="B140">
        <v>11.52</v>
      </c>
      <c r="C140">
        <v>51.6</v>
      </c>
      <c r="D140">
        <f>$I$2+Campaigns5[[#This Row],[youtube]]*$I$3</f>
        <v>10.892002905297051</v>
      </c>
      <c r="E140">
        <f>ABS(Campaigns5[[#This Row],[sales]]-Campaigns5[[#This Row],[sales_predicted]])</f>
        <v>0.62799709470294829</v>
      </c>
      <c r="F140">
        <f>(Campaigns5[[#This Row],[sales]]-Campaigns5[[#This Row],[sales_predicted]])^2</f>
        <v>0.39438035095534379</v>
      </c>
    </row>
    <row r="141" spans="1:6" x14ac:dyDescent="0.3">
      <c r="A141" t="s">
        <v>154</v>
      </c>
      <c r="B141">
        <v>24.84</v>
      </c>
      <c r="C141">
        <v>221.88</v>
      </c>
      <c r="D141">
        <f>$I$2+Campaigns5[[#This Row],[youtube]]*$I$3</f>
        <v>18.986542038231654</v>
      </c>
      <c r="E141">
        <f>ABS(Campaigns5[[#This Row],[sales]]-Campaigns5[[#This Row],[sales_predicted]])</f>
        <v>5.8534579617683455</v>
      </c>
      <c r="F141">
        <f>(Campaigns5[[#This Row],[sales]]-Campaigns5[[#This Row],[sales_predicted]])^2</f>
        <v>34.262970110189237</v>
      </c>
    </row>
    <row r="142" spans="1:6" x14ac:dyDescent="0.3">
      <c r="A142" t="s">
        <v>155</v>
      </c>
      <c r="B142">
        <v>13.08</v>
      </c>
      <c r="C142">
        <v>88.08</v>
      </c>
      <c r="D142">
        <f>$I$2+Campaigns5[[#This Row],[youtube]]*$I$3</f>
        <v>12.626139548293612</v>
      </c>
      <c r="E142">
        <f>ABS(Campaigns5[[#This Row],[sales]]-Campaigns5[[#This Row],[sales_predicted]])</f>
        <v>0.45386045170638845</v>
      </c>
      <c r="F142">
        <f>(Campaigns5[[#This Row],[sales]]-Campaigns5[[#This Row],[sales_predicted]])^2</f>
        <v>0.20598930962312695</v>
      </c>
    </row>
    <row r="143" spans="1:6" x14ac:dyDescent="0.3">
      <c r="A143" t="s">
        <v>156</v>
      </c>
      <c r="B143">
        <v>23.04</v>
      </c>
      <c r="C143">
        <v>232.44</v>
      </c>
      <c r="D143">
        <f>$I$2+Campaigns5[[#This Row],[youtube]]*$I$3</f>
        <v>19.488528961204345</v>
      </c>
      <c r="E143">
        <f>ABS(Campaigns5[[#This Row],[sales]]-Campaigns5[[#This Row],[sales_predicted]])</f>
        <v>3.5514710387956541</v>
      </c>
      <c r="F143">
        <f>(Campaigns5[[#This Row],[sales]]-Campaigns5[[#This Row],[sales_predicted]])^2</f>
        <v>12.612946539404282</v>
      </c>
    </row>
    <row r="144" spans="1:6" x14ac:dyDescent="0.3">
      <c r="A144" t="s">
        <v>157</v>
      </c>
      <c r="B144">
        <v>24.12</v>
      </c>
      <c r="C144">
        <v>264.60000000000002</v>
      </c>
      <c r="D144">
        <f>$I$2+Campaigns5[[#This Row],[youtube]]*$I$3</f>
        <v>21.01730731753026</v>
      </c>
      <c r="E144">
        <f>ABS(Campaigns5[[#This Row],[sales]]-Campaigns5[[#This Row],[sales_predicted]])</f>
        <v>3.1026926824697405</v>
      </c>
      <c r="F144">
        <f>(Campaigns5[[#This Row],[sales]]-Campaigns5[[#This Row],[sales_predicted]])^2</f>
        <v>9.6267018818512735</v>
      </c>
    </row>
    <row r="145" spans="1:6" x14ac:dyDescent="0.3">
      <c r="A145" t="s">
        <v>158</v>
      </c>
      <c r="B145">
        <v>12.48</v>
      </c>
      <c r="C145">
        <v>125.52</v>
      </c>
      <c r="D145">
        <f>$I$2+Campaigns5[[#This Row],[youtube]]*$I$3</f>
        <v>14.405911366105871</v>
      </c>
      <c r="E145">
        <f>ABS(Campaigns5[[#This Row],[sales]]-Campaigns5[[#This Row],[sales_predicted]])</f>
        <v>1.9259113661058702</v>
      </c>
      <c r="F145">
        <f>(Campaigns5[[#This Row],[sales]]-Campaigns5[[#This Row],[sales_predicted]])^2</f>
        <v>3.7091345900957791</v>
      </c>
    </row>
    <row r="146" spans="1:6" x14ac:dyDescent="0.3">
      <c r="A146" t="s">
        <v>159</v>
      </c>
      <c r="B146">
        <v>13.68</v>
      </c>
      <c r="C146">
        <v>115.44</v>
      </c>
      <c r="D146">
        <f>$I$2+Campaigns5[[#This Row],[youtube]]*$I$3</f>
        <v>13.926742030541032</v>
      </c>
      <c r="E146">
        <f>ABS(Campaigns5[[#This Row],[sales]]-Campaigns5[[#This Row],[sales_predicted]])</f>
        <v>0.24674203054103216</v>
      </c>
      <c r="F146">
        <f>(Campaigns5[[#This Row],[sales]]-Campaigns5[[#This Row],[sales_predicted]])^2</f>
        <v>6.088162963551165E-2</v>
      </c>
    </row>
    <row r="147" spans="1:6" x14ac:dyDescent="0.3">
      <c r="A147" t="s">
        <v>160</v>
      </c>
      <c r="B147">
        <v>12.36</v>
      </c>
      <c r="C147">
        <v>168.36</v>
      </c>
      <c r="D147">
        <f>$I$2+Campaigns5[[#This Row],[youtube]]*$I$3</f>
        <v>16.442381042256436</v>
      </c>
      <c r="E147">
        <f>ABS(Campaigns5[[#This Row],[sales]]-Campaigns5[[#This Row],[sales_predicted]])</f>
        <v>4.0823810422564364</v>
      </c>
      <c r="F147">
        <f>(Campaigns5[[#This Row],[sales]]-Campaigns5[[#This Row],[sales_predicted]])^2</f>
        <v>16.665834974174746</v>
      </c>
    </row>
    <row r="148" spans="1:6" x14ac:dyDescent="0.3">
      <c r="A148" t="s">
        <v>161</v>
      </c>
      <c r="B148">
        <v>15.84</v>
      </c>
      <c r="C148">
        <v>288.12</v>
      </c>
      <c r="D148">
        <f>$I$2+Campaigns5[[#This Row],[youtube]]*$I$3</f>
        <v>22.135369100514882</v>
      </c>
      <c r="E148">
        <f>ABS(Campaigns5[[#This Row],[sales]]-Campaigns5[[#This Row],[sales_predicted]])</f>
        <v>6.2953691005148826</v>
      </c>
      <c r="F148">
        <f>(Campaigns5[[#This Row],[sales]]-Campaigns5[[#This Row],[sales_predicted]])^2</f>
        <v>39.631672111717563</v>
      </c>
    </row>
    <row r="149" spans="1:6" x14ac:dyDescent="0.3">
      <c r="A149" t="s">
        <v>162</v>
      </c>
      <c r="B149">
        <v>30.48</v>
      </c>
      <c r="C149">
        <v>291.83999999999997</v>
      </c>
      <c r="D149">
        <f>$I$2+Campaigns5[[#This Row],[youtube]]*$I$3</f>
        <v>22.312205402925713</v>
      </c>
      <c r="E149">
        <f>ABS(Campaigns5[[#This Row],[sales]]-Campaigns5[[#This Row],[sales_predicted]])</f>
        <v>8.1677945970742876</v>
      </c>
      <c r="F149">
        <f>(Campaigns5[[#This Row],[sales]]-Campaigns5[[#This Row],[sales_predicted]])^2</f>
        <v>66.712868579995927</v>
      </c>
    </row>
    <row r="150" spans="1:6" x14ac:dyDescent="0.3">
      <c r="A150" t="s">
        <v>163</v>
      </c>
      <c r="B150">
        <v>13.08</v>
      </c>
      <c r="C150">
        <v>45.6</v>
      </c>
      <c r="D150">
        <f>$I$2+Campaigns5[[#This Row],[youtube]]*$I$3</f>
        <v>10.606783062698932</v>
      </c>
      <c r="E150">
        <f>ABS(Campaigns5[[#This Row],[sales]]-Campaigns5[[#This Row],[sales_predicted]])</f>
        <v>2.4732169373010677</v>
      </c>
      <c r="F150">
        <f>(Campaigns5[[#This Row],[sales]]-Campaigns5[[#This Row],[sales_predicted]])^2</f>
        <v>6.1168020189528738</v>
      </c>
    </row>
    <row r="151" spans="1:6" x14ac:dyDescent="0.3">
      <c r="A151" t="s">
        <v>164</v>
      </c>
      <c r="B151">
        <v>12.12</v>
      </c>
      <c r="C151">
        <v>53.64</v>
      </c>
      <c r="D151">
        <f>$I$2+Campaigns5[[#This Row],[youtube]]*$I$3</f>
        <v>10.988977651780411</v>
      </c>
      <c r="E151">
        <f>ABS(Campaigns5[[#This Row],[sales]]-Campaigns5[[#This Row],[sales_predicted]])</f>
        <v>1.131022348219588</v>
      </c>
      <c r="F151">
        <f>(Campaigns5[[#This Row],[sales]]-Campaigns5[[#This Row],[sales_predicted]])^2</f>
        <v>1.279211552172151</v>
      </c>
    </row>
    <row r="152" spans="1:6" x14ac:dyDescent="0.3">
      <c r="A152" t="s">
        <v>165</v>
      </c>
      <c r="B152">
        <v>19.32</v>
      </c>
      <c r="C152">
        <v>336.84</v>
      </c>
      <c r="D152">
        <f>$I$2+Campaigns5[[#This Row],[youtube]]*$I$3</f>
        <v>24.451354222411602</v>
      </c>
      <c r="E152">
        <f>ABS(Campaigns5[[#This Row],[sales]]-Campaigns5[[#This Row],[sales_predicted]])</f>
        <v>5.131354222411602</v>
      </c>
      <c r="F152">
        <f>(Campaigns5[[#This Row],[sales]]-Campaigns5[[#This Row],[sales_predicted]])^2</f>
        <v>26.330796155861375</v>
      </c>
    </row>
    <row r="153" spans="1:6" x14ac:dyDescent="0.3">
      <c r="A153" t="s">
        <v>166</v>
      </c>
      <c r="B153">
        <v>13.92</v>
      </c>
      <c r="C153">
        <v>145.19999999999999</v>
      </c>
      <c r="D153">
        <f>$I$2+Campaigns5[[#This Row],[youtube]]*$I$3</f>
        <v>15.3414324498277</v>
      </c>
      <c r="E153">
        <f>ABS(Campaigns5[[#This Row],[sales]]-Campaigns5[[#This Row],[sales_predicted]])</f>
        <v>1.4214324498276998</v>
      </c>
      <c r="F153">
        <f>(Campaigns5[[#This Row],[sales]]-Campaigns5[[#This Row],[sales_predicted]])^2</f>
        <v>2.0204702094231761</v>
      </c>
    </row>
    <row r="154" spans="1:6" x14ac:dyDescent="0.3">
      <c r="A154" t="s">
        <v>167</v>
      </c>
      <c r="B154">
        <v>19.920000000000002</v>
      </c>
      <c r="C154">
        <v>237.12</v>
      </c>
      <c r="D154">
        <f>$I$2+Campaigns5[[#This Row],[youtube]]*$I$3</f>
        <v>19.711000438430876</v>
      </c>
      <c r="E154">
        <f>ABS(Campaigns5[[#This Row],[sales]]-Campaigns5[[#This Row],[sales_predicted]])</f>
        <v>0.2089995615691258</v>
      </c>
      <c r="F154">
        <f>(Campaigns5[[#This Row],[sales]]-Campaigns5[[#This Row],[sales_predicted]])^2</f>
        <v>4.3680816736086807E-2</v>
      </c>
    </row>
    <row r="155" spans="1:6" x14ac:dyDescent="0.3">
      <c r="A155" t="s">
        <v>168</v>
      </c>
      <c r="B155">
        <v>22.8</v>
      </c>
      <c r="C155">
        <v>205.56</v>
      </c>
      <c r="D155">
        <f>$I$2+Campaigns5[[#This Row],[youtube]]*$I$3</f>
        <v>18.210744066364771</v>
      </c>
      <c r="E155">
        <f>ABS(Campaigns5[[#This Row],[sales]]-Campaigns5[[#This Row],[sales_predicted]])</f>
        <v>4.5892559336352292</v>
      </c>
      <c r="F155">
        <f>(Campaigns5[[#This Row],[sales]]-Campaigns5[[#This Row],[sales_predicted]])^2</f>
        <v>21.061270024406159</v>
      </c>
    </row>
    <row r="156" spans="1:6" x14ac:dyDescent="0.3">
      <c r="A156" t="s">
        <v>169</v>
      </c>
      <c r="B156">
        <v>18.72</v>
      </c>
      <c r="C156">
        <v>225.36</v>
      </c>
      <c r="D156">
        <f>$I$2+Campaigns5[[#This Row],[youtube]]*$I$3</f>
        <v>19.151969546938563</v>
      </c>
      <c r="E156">
        <f>ABS(Campaigns5[[#This Row],[sales]]-Campaigns5[[#This Row],[sales_predicted]])</f>
        <v>0.43196954693856426</v>
      </c>
      <c r="F156">
        <f>(Campaigns5[[#This Row],[sales]]-Campaigns5[[#This Row],[sales_predicted]])^2</f>
        <v>0.18659768948230848</v>
      </c>
    </row>
    <row r="157" spans="1:6" x14ac:dyDescent="0.3">
      <c r="A157" t="s">
        <v>170</v>
      </c>
      <c r="B157">
        <v>3.84</v>
      </c>
      <c r="C157">
        <v>4.92</v>
      </c>
      <c r="D157">
        <f>$I$2+Campaigns5[[#This Row],[youtube]]*$I$3</f>
        <v>8.6729925298836896</v>
      </c>
      <c r="E157">
        <f>ABS(Campaigns5[[#This Row],[sales]]-Campaigns5[[#This Row],[sales_predicted]])</f>
        <v>4.8329925298836898</v>
      </c>
      <c r="F157">
        <f>(Campaigns5[[#This Row],[sales]]-Campaigns5[[#This Row],[sales_predicted]])^2</f>
        <v>23.35781679391155</v>
      </c>
    </row>
    <row r="158" spans="1:6" x14ac:dyDescent="0.3">
      <c r="A158" t="s">
        <v>171</v>
      </c>
      <c r="B158">
        <v>18.36</v>
      </c>
      <c r="C158">
        <v>112.68</v>
      </c>
      <c r="D158">
        <f>$I$2+Campaigns5[[#This Row],[youtube]]*$I$3</f>
        <v>13.795540902945898</v>
      </c>
      <c r="E158">
        <f>ABS(Campaigns5[[#This Row],[sales]]-Campaigns5[[#This Row],[sales_predicted]])</f>
        <v>4.564459097054101</v>
      </c>
      <c r="F158">
        <f>(Campaigns5[[#This Row],[sales]]-Campaigns5[[#This Row],[sales_predicted]])^2</f>
        <v>20.834286848679938</v>
      </c>
    </row>
    <row r="159" spans="1:6" x14ac:dyDescent="0.3">
      <c r="A159" t="s">
        <v>172</v>
      </c>
      <c r="B159">
        <v>12.12</v>
      </c>
      <c r="C159">
        <v>179.76</v>
      </c>
      <c r="D159">
        <f>$I$2+Campaigns5[[#This Row],[youtube]]*$I$3</f>
        <v>16.984298743192859</v>
      </c>
      <c r="E159">
        <f>ABS(Campaigns5[[#This Row],[sales]]-Campaigns5[[#This Row],[sales_predicted]])</f>
        <v>4.8642987431928599</v>
      </c>
      <c r="F159">
        <f>(Campaigns5[[#This Row],[sales]]-Campaigns5[[#This Row],[sales_predicted]])^2</f>
        <v>23.661402263027636</v>
      </c>
    </row>
    <row r="160" spans="1:6" x14ac:dyDescent="0.3">
      <c r="A160" t="s">
        <v>173</v>
      </c>
      <c r="B160">
        <v>8.76</v>
      </c>
      <c r="C160">
        <v>14.04</v>
      </c>
      <c r="D160">
        <f>$I$2+Campaigns5[[#This Row],[youtube]]*$I$3</f>
        <v>9.1065266906328297</v>
      </c>
      <c r="E160">
        <f>ABS(Campaigns5[[#This Row],[sales]]-Campaigns5[[#This Row],[sales_predicted]])</f>
        <v>0.34652669063282993</v>
      </c>
      <c r="F160">
        <f>(Campaigns5[[#This Row],[sales]]-Campaigns5[[#This Row],[sales_predicted]])^2</f>
        <v>0.12008074732094103</v>
      </c>
    </row>
    <row r="161" spans="1:6" x14ac:dyDescent="0.3">
      <c r="A161" t="s">
        <v>174</v>
      </c>
      <c r="B161">
        <v>15.48</v>
      </c>
      <c r="C161">
        <v>158.04</v>
      </c>
      <c r="D161">
        <f>$I$2+Campaigns5[[#This Row],[youtube]]*$I$3</f>
        <v>15.951802912987674</v>
      </c>
      <c r="E161">
        <f>ABS(Campaigns5[[#This Row],[sales]]-Campaigns5[[#This Row],[sales_predicted]])</f>
        <v>0.4718029129876733</v>
      </c>
      <c r="F161">
        <f>(Campaigns5[[#This Row],[sales]]-Campaigns5[[#This Row],[sales_predicted]])^2</f>
        <v>0.22259798870365402</v>
      </c>
    </row>
    <row r="162" spans="1:6" x14ac:dyDescent="0.3">
      <c r="A162" t="s">
        <v>175</v>
      </c>
      <c r="B162">
        <v>17.28</v>
      </c>
      <c r="C162">
        <v>207</v>
      </c>
      <c r="D162">
        <f>$I$2+Campaigns5[[#This Row],[youtube]]*$I$3</f>
        <v>18.279196828588319</v>
      </c>
      <c r="E162">
        <f>ABS(Campaigns5[[#This Row],[sales]]-Campaigns5[[#This Row],[sales_predicted]])</f>
        <v>0.99919682858831749</v>
      </c>
      <c r="F162">
        <f>(Campaigns5[[#This Row],[sales]]-Campaigns5[[#This Row],[sales_predicted]])^2</f>
        <v>0.99839430226095149</v>
      </c>
    </row>
    <row r="163" spans="1:6" x14ac:dyDescent="0.3">
      <c r="A163" t="s">
        <v>176</v>
      </c>
      <c r="B163">
        <v>15.96</v>
      </c>
      <c r="C163">
        <v>102.84</v>
      </c>
      <c r="D163">
        <f>$I$2+Campaigns5[[#This Row],[youtube]]*$I$3</f>
        <v>13.327780361084983</v>
      </c>
      <c r="E163">
        <f>ABS(Campaigns5[[#This Row],[sales]]-Campaigns5[[#This Row],[sales_predicted]])</f>
        <v>2.6322196389150179</v>
      </c>
      <c r="F163">
        <f>(Campaigns5[[#This Row],[sales]]-Campaigns5[[#This Row],[sales_predicted]])^2</f>
        <v>6.9285802274899071</v>
      </c>
    </row>
    <row r="164" spans="1:6" x14ac:dyDescent="0.3">
      <c r="A164" t="s">
        <v>177</v>
      </c>
      <c r="B164">
        <v>17.88</v>
      </c>
      <c r="C164">
        <v>226.08</v>
      </c>
      <c r="D164">
        <f>$I$2+Campaigns5[[#This Row],[youtube]]*$I$3</f>
        <v>19.186195928050338</v>
      </c>
      <c r="E164">
        <f>ABS(Campaigns5[[#This Row],[sales]]-Campaigns5[[#This Row],[sales_predicted]])</f>
        <v>1.3061959280503395</v>
      </c>
      <c r="F164">
        <f>(Campaigns5[[#This Row],[sales]]-Campaigns5[[#This Row],[sales_predicted]])^2</f>
        <v>1.7061478024552876</v>
      </c>
    </row>
    <row r="165" spans="1:6" x14ac:dyDescent="0.3">
      <c r="A165" t="s">
        <v>178</v>
      </c>
      <c r="B165">
        <v>21.6</v>
      </c>
      <c r="C165">
        <v>196.2</v>
      </c>
      <c r="D165">
        <f>$I$2+Campaigns5[[#This Row],[youtube]]*$I$3</f>
        <v>17.765801111911706</v>
      </c>
      <c r="E165">
        <f>ABS(Campaigns5[[#This Row],[sales]]-Campaigns5[[#This Row],[sales_predicted]])</f>
        <v>3.8341988880882951</v>
      </c>
      <c r="F165">
        <f>(Campaigns5[[#This Row],[sales]]-Campaigns5[[#This Row],[sales_predicted]])^2</f>
        <v>14.701081113417519</v>
      </c>
    </row>
    <row r="166" spans="1:6" x14ac:dyDescent="0.3">
      <c r="A166" t="s">
        <v>179</v>
      </c>
      <c r="B166">
        <v>14.28</v>
      </c>
      <c r="C166">
        <v>140.63999999999999</v>
      </c>
      <c r="D166">
        <f>$I$2+Campaigns5[[#This Row],[youtube]]*$I$3</f>
        <v>15.12466536945313</v>
      </c>
      <c r="E166">
        <f>ABS(Campaigns5[[#This Row],[sales]]-Campaigns5[[#This Row],[sales_predicted]])</f>
        <v>0.84466536945313031</v>
      </c>
      <c r="F166">
        <f>(Campaigns5[[#This Row],[sales]]-Campaigns5[[#This Row],[sales_predicted]])^2</f>
        <v>0.71345958635339313</v>
      </c>
    </row>
    <row r="167" spans="1:6" x14ac:dyDescent="0.3">
      <c r="A167" t="s">
        <v>180</v>
      </c>
      <c r="B167">
        <v>14.28</v>
      </c>
      <c r="C167">
        <v>281.39999999999998</v>
      </c>
      <c r="D167">
        <f>$I$2+Campaigns5[[#This Row],[youtube]]*$I$3</f>
        <v>21.81592287680499</v>
      </c>
      <c r="E167">
        <f>ABS(Campaigns5[[#This Row],[sales]]-Campaigns5[[#This Row],[sales_predicted]])</f>
        <v>7.5359228768049906</v>
      </c>
      <c r="F167">
        <f>(Campaigns5[[#This Row],[sales]]-Campaigns5[[#This Row],[sales_predicted]])^2</f>
        <v>56.790133605152803</v>
      </c>
    </row>
    <row r="168" spans="1:6" x14ac:dyDescent="0.3">
      <c r="A168" t="s">
        <v>181</v>
      </c>
      <c r="B168">
        <v>9.6</v>
      </c>
      <c r="C168">
        <v>21.48</v>
      </c>
      <c r="D168">
        <f>$I$2+Campaigns5[[#This Row],[youtube]]*$I$3</f>
        <v>9.4601992954544958</v>
      </c>
      <c r="E168">
        <f>ABS(Campaigns5[[#This Row],[sales]]-Campaigns5[[#This Row],[sales_predicted]])</f>
        <v>0.13980070454550386</v>
      </c>
      <c r="F168">
        <f>(Campaigns5[[#This Row],[sales]]-Campaigns5[[#This Row],[sales_predicted]])^2</f>
        <v>1.9544236991419266E-2</v>
      </c>
    </row>
    <row r="169" spans="1:6" x14ac:dyDescent="0.3">
      <c r="A169" t="s">
        <v>182</v>
      </c>
      <c r="B169">
        <v>14.64</v>
      </c>
      <c r="C169">
        <v>248.16</v>
      </c>
      <c r="D169">
        <f>$I$2+Campaigns5[[#This Row],[youtube]]*$I$3</f>
        <v>20.235804948811413</v>
      </c>
      <c r="E169">
        <f>ABS(Campaigns5[[#This Row],[sales]]-Campaigns5[[#This Row],[sales_predicted]])</f>
        <v>5.5958049488114128</v>
      </c>
      <c r="F169">
        <f>(Campaigns5[[#This Row],[sales]]-Campaigns5[[#This Row],[sales_predicted]])^2</f>
        <v>31.313033025142296</v>
      </c>
    </row>
    <row r="170" spans="1:6" x14ac:dyDescent="0.3">
      <c r="A170" t="s">
        <v>183</v>
      </c>
      <c r="B170">
        <v>20.52</v>
      </c>
      <c r="C170">
        <v>258.48</v>
      </c>
      <c r="D170">
        <f>$I$2+Campaigns5[[#This Row],[youtube]]*$I$3</f>
        <v>20.726383078080175</v>
      </c>
      <c r="E170">
        <f>ABS(Campaigns5[[#This Row],[sales]]-Campaigns5[[#This Row],[sales_predicted]])</f>
        <v>0.20638307808017586</v>
      </c>
      <c r="F170">
        <f>(Campaigns5[[#This Row],[sales]]-Campaigns5[[#This Row],[sales_predicted]])^2</f>
        <v>4.2593974917847964E-2</v>
      </c>
    </row>
    <row r="171" spans="1:6" x14ac:dyDescent="0.3">
      <c r="A171" t="s">
        <v>184</v>
      </c>
      <c r="B171">
        <v>18</v>
      </c>
      <c r="C171">
        <v>341.16</v>
      </c>
      <c r="D171">
        <f>$I$2+Campaigns5[[#This Row],[youtube]]*$I$3</f>
        <v>24.656712509082254</v>
      </c>
      <c r="E171">
        <f>ABS(Campaigns5[[#This Row],[sales]]-Campaigns5[[#This Row],[sales_predicted]])</f>
        <v>6.6567125090822543</v>
      </c>
      <c r="F171">
        <f>(Campaigns5[[#This Row],[sales]]-Campaigns5[[#This Row],[sales_predicted]])^2</f>
        <v>44.311821428572159</v>
      </c>
    </row>
    <row r="172" spans="1:6" x14ac:dyDescent="0.3">
      <c r="A172" t="s">
        <v>185</v>
      </c>
      <c r="B172">
        <v>10.08</v>
      </c>
      <c r="C172">
        <v>60</v>
      </c>
      <c r="D172">
        <f>$I$2+Campaigns5[[#This Row],[youtube]]*$I$3</f>
        <v>11.291310684934416</v>
      </c>
      <c r="E172">
        <f>ABS(Campaigns5[[#This Row],[sales]]-Campaigns5[[#This Row],[sales_predicted]])</f>
        <v>1.211310684934416</v>
      </c>
      <c r="F172">
        <f>(Campaigns5[[#This Row],[sales]]-Campaigns5[[#This Row],[sales_predicted]])^2</f>
        <v>1.467273575436284</v>
      </c>
    </row>
    <row r="173" spans="1:6" x14ac:dyDescent="0.3">
      <c r="A173" t="s">
        <v>186</v>
      </c>
      <c r="B173">
        <v>17.399999999999999</v>
      </c>
      <c r="C173">
        <v>197.4</v>
      </c>
      <c r="D173">
        <f>$I$2+Campaigns5[[#This Row],[youtube]]*$I$3</f>
        <v>17.822845080431328</v>
      </c>
      <c r="E173">
        <f>ABS(Campaigns5[[#This Row],[sales]]-Campaigns5[[#This Row],[sales_predicted]])</f>
        <v>0.42284508043132973</v>
      </c>
      <c r="F173">
        <f>(Campaigns5[[#This Row],[sales]]-Campaigns5[[#This Row],[sales_predicted]])^2</f>
        <v>0.17879796204497772</v>
      </c>
    </row>
    <row r="174" spans="1:6" x14ac:dyDescent="0.3">
      <c r="A174" t="s">
        <v>187</v>
      </c>
      <c r="B174">
        <v>9.1199999999999992</v>
      </c>
      <c r="C174">
        <v>23.52</v>
      </c>
      <c r="D174">
        <f>$I$2+Campaigns5[[#This Row],[youtube]]*$I$3</f>
        <v>9.5571740419378557</v>
      </c>
      <c r="E174">
        <f>ABS(Campaigns5[[#This Row],[sales]]-Campaigns5[[#This Row],[sales_predicted]])</f>
        <v>0.43717404193785647</v>
      </c>
      <c r="F174">
        <f>(Campaigns5[[#This Row],[sales]]-Campaigns5[[#This Row],[sales_predicted]])^2</f>
        <v>0.1911211429442827</v>
      </c>
    </row>
    <row r="175" spans="1:6" x14ac:dyDescent="0.3">
      <c r="A175" t="s">
        <v>188</v>
      </c>
      <c r="B175">
        <v>14.04</v>
      </c>
      <c r="C175">
        <v>202.08</v>
      </c>
      <c r="D175">
        <f>$I$2+Campaigns5[[#This Row],[youtube]]*$I$3</f>
        <v>18.045316557657863</v>
      </c>
      <c r="E175">
        <f>ABS(Campaigns5[[#This Row],[sales]]-Campaigns5[[#This Row],[sales_predicted]])</f>
        <v>4.0053165576578635</v>
      </c>
      <c r="F175">
        <f>(Campaigns5[[#This Row],[sales]]-Campaigns5[[#This Row],[sales_predicted]])^2</f>
        <v>16.042560727048237</v>
      </c>
    </row>
    <row r="176" spans="1:6" x14ac:dyDescent="0.3">
      <c r="A176" t="s">
        <v>189</v>
      </c>
      <c r="B176">
        <v>13.8</v>
      </c>
      <c r="C176">
        <v>266.88</v>
      </c>
      <c r="D176">
        <f>$I$2+Campaigns5[[#This Row],[youtube]]*$I$3</f>
        <v>21.125690857717544</v>
      </c>
      <c r="E176">
        <f>ABS(Campaigns5[[#This Row],[sales]]-Campaigns5[[#This Row],[sales_predicted]])</f>
        <v>7.325690857717543</v>
      </c>
      <c r="F176">
        <f>(Campaigns5[[#This Row],[sales]]-Campaigns5[[#This Row],[sales_predicted]])^2</f>
        <v>53.665746542846392</v>
      </c>
    </row>
    <row r="177" spans="1:6" x14ac:dyDescent="0.3">
      <c r="A177" t="s">
        <v>190</v>
      </c>
      <c r="B177">
        <v>32.4</v>
      </c>
      <c r="C177">
        <v>332.28</v>
      </c>
      <c r="D177">
        <f>$I$2+Campaigns5[[#This Row],[youtube]]*$I$3</f>
        <v>24.234587142037036</v>
      </c>
      <c r="E177">
        <f>ABS(Campaigns5[[#This Row],[sales]]-Campaigns5[[#This Row],[sales_predicted]])</f>
        <v>8.1654128579629628</v>
      </c>
      <c r="F177">
        <f>(Campaigns5[[#This Row],[sales]]-Campaigns5[[#This Row],[sales_predicted]])^2</f>
        <v>66.673967140986875</v>
      </c>
    </row>
    <row r="178" spans="1:6" x14ac:dyDescent="0.3">
      <c r="A178" t="s">
        <v>191</v>
      </c>
      <c r="B178">
        <v>24.24</v>
      </c>
      <c r="C178">
        <v>298.08</v>
      </c>
      <c r="D178">
        <f>$I$2+Campaigns5[[#This Row],[youtube]]*$I$3</f>
        <v>22.608834039227759</v>
      </c>
      <c r="E178">
        <f>ABS(Campaigns5[[#This Row],[sales]]-Campaigns5[[#This Row],[sales_predicted]])</f>
        <v>1.6311659607722397</v>
      </c>
      <c r="F178">
        <f>(Campaigns5[[#This Row],[sales]]-Campaigns5[[#This Row],[sales_predicted]])^2</f>
        <v>2.6607023915820238</v>
      </c>
    </row>
    <row r="179" spans="1:6" x14ac:dyDescent="0.3">
      <c r="A179" t="s">
        <v>192</v>
      </c>
      <c r="B179">
        <v>14.04</v>
      </c>
      <c r="C179">
        <v>204.24</v>
      </c>
      <c r="D179">
        <f>$I$2+Campaigns5[[#This Row],[youtube]]*$I$3</f>
        <v>18.147995700993185</v>
      </c>
      <c r="E179">
        <f>ABS(Campaigns5[[#This Row],[sales]]-Campaigns5[[#This Row],[sales_predicted]])</f>
        <v>4.107995700993186</v>
      </c>
      <c r="F179">
        <f>(Campaigns5[[#This Row],[sales]]-Campaigns5[[#This Row],[sales_predicted]])^2</f>
        <v>16.875628679378497</v>
      </c>
    </row>
    <row r="180" spans="1:6" x14ac:dyDescent="0.3">
      <c r="A180" t="s">
        <v>193</v>
      </c>
      <c r="B180">
        <v>14.16</v>
      </c>
      <c r="C180">
        <v>332.04</v>
      </c>
      <c r="D180">
        <f>$I$2+Campaigns5[[#This Row],[youtube]]*$I$3</f>
        <v>24.223178348333111</v>
      </c>
      <c r="E180">
        <f>ABS(Campaigns5[[#This Row],[sales]]-Campaigns5[[#This Row],[sales_predicted]])</f>
        <v>10.063178348333111</v>
      </c>
      <c r="F180">
        <f>(Campaigns5[[#This Row],[sales]]-Campaigns5[[#This Row],[sales_predicted]])^2</f>
        <v>101.26755847036031</v>
      </c>
    </row>
    <row r="181" spans="1:6" x14ac:dyDescent="0.3">
      <c r="A181" t="s">
        <v>194</v>
      </c>
      <c r="B181">
        <v>15.12</v>
      </c>
      <c r="C181">
        <v>198.72</v>
      </c>
      <c r="D181">
        <f>$I$2+Campaigns5[[#This Row],[youtube]]*$I$3</f>
        <v>17.885593445802918</v>
      </c>
      <c r="E181">
        <f>ABS(Campaigns5[[#This Row],[sales]]-Campaigns5[[#This Row],[sales_predicted]])</f>
        <v>2.765593445802919</v>
      </c>
      <c r="F181">
        <f>(Campaigns5[[#This Row],[sales]]-Campaigns5[[#This Row],[sales_predicted]])^2</f>
        <v>7.6485071074680633</v>
      </c>
    </row>
    <row r="182" spans="1:6" x14ac:dyDescent="0.3">
      <c r="A182" t="s">
        <v>195</v>
      </c>
      <c r="B182">
        <v>12.6</v>
      </c>
      <c r="C182">
        <v>187.92</v>
      </c>
      <c r="D182">
        <f>$I$2+Campaigns5[[#This Row],[youtube]]*$I$3</f>
        <v>17.372197729126302</v>
      </c>
      <c r="E182">
        <f>ABS(Campaigns5[[#This Row],[sales]]-Campaigns5[[#This Row],[sales_predicted]])</f>
        <v>4.7721977291263027</v>
      </c>
      <c r="F182">
        <f>(Campaigns5[[#This Row],[sales]]-Campaigns5[[#This Row],[sales_predicted]])^2</f>
        <v>22.773871165878241</v>
      </c>
    </row>
    <row r="183" spans="1:6" x14ac:dyDescent="0.3">
      <c r="A183" t="s">
        <v>196</v>
      </c>
      <c r="B183">
        <v>14.64</v>
      </c>
      <c r="C183">
        <v>262.2</v>
      </c>
      <c r="D183">
        <f>$I$2+Campaigns5[[#This Row],[youtube]]*$I$3</f>
        <v>20.903219380491009</v>
      </c>
      <c r="E183">
        <f>ABS(Campaigns5[[#This Row],[sales]]-Campaigns5[[#This Row],[sales_predicted]])</f>
        <v>6.2632193804910088</v>
      </c>
      <c r="F183">
        <f>(Campaigns5[[#This Row],[sales]]-Campaigns5[[#This Row],[sales_predicted]])^2</f>
        <v>39.227917008158173</v>
      </c>
    </row>
    <row r="184" spans="1:6" x14ac:dyDescent="0.3">
      <c r="A184" t="s">
        <v>197</v>
      </c>
      <c r="B184">
        <v>10.44</v>
      </c>
      <c r="C184">
        <v>67.44</v>
      </c>
      <c r="D184">
        <f>$I$2+Campaigns5[[#This Row],[youtube]]*$I$3</f>
        <v>11.644983289756084</v>
      </c>
      <c r="E184">
        <f>ABS(Campaigns5[[#This Row],[sales]]-Campaigns5[[#This Row],[sales_predicted]])</f>
        <v>1.2049832897560844</v>
      </c>
      <c r="F184">
        <f>(Campaigns5[[#This Row],[sales]]-Campaigns5[[#This Row],[sales_predicted]])^2</f>
        <v>1.4519847285913956</v>
      </c>
    </row>
    <row r="185" spans="1:6" x14ac:dyDescent="0.3">
      <c r="A185" t="s">
        <v>198</v>
      </c>
      <c r="B185">
        <v>31.44</v>
      </c>
      <c r="C185">
        <v>345.12</v>
      </c>
      <c r="D185">
        <f>$I$2+Campaigns5[[#This Row],[youtube]]*$I$3</f>
        <v>24.84495760519701</v>
      </c>
      <c r="E185">
        <f>ABS(Campaigns5[[#This Row],[sales]]-Campaigns5[[#This Row],[sales_predicted]])</f>
        <v>6.5950423948029915</v>
      </c>
      <c r="F185">
        <f>(Campaigns5[[#This Row],[sales]]-Campaigns5[[#This Row],[sales_predicted]])^2</f>
        <v>43.494584189248776</v>
      </c>
    </row>
    <row r="186" spans="1:6" x14ac:dyDescent="0.3">
      <c r="A186" t="s">
        <v>199</v>
      </c>
      <c r="B186">
        <v>21.12</v>
      </c>
      <c r="C186">
        <v>304.56</v>
      </c>
      <c r="D186">
        <f>$I$2+Campaigns5[[#This Row],[youtube]]*$I$3</f>
        <v>22.916871469233726</v>
      </c>
      <c r="E186">
        <f>ABS(Campaigns5[[#This Row],[sales]]-Campaigns5[[#This Row],[sales_predicted]])</f>
        <v>1.7968714692337251</v>
      </c>
      <c r="F186">
        <f>(Campaigns5[[#This Row],[sales]]-Campaigns5[[#This Row],[sales_predicted]])^2</f>
        <v>3.2287470769461657</v>
      </c>
    </row>
    <row r="187" spans="1:6" x14ac:dyDescent="0.3">
      <c r="A187" t="s">
        <v>200</v>
      </c>
      <c r="B187">
        <v>27.12</v>
      </c>
      <c r="C187">
        <v>246</v>
      </c>
      <c r="D187">
        <f>$I$2+Campaigns5[[#This Row],[youtube]]*$I$3</f>
        <v>20.133125805476091</v>
      </c>
      <c r="E187">
        <f>ABS(Campaigns5[[#This Row],[sales]]-Campaigns5[[#This Row],[sales_predicted]])</f>
        <v>6.9868741945239101</v>
      </c>
      <c r="F187">
        <f>(Campaigns5[[#This Row],[sales]]-Campaigns5[[#This Row],[sales_predicted]])^2</f>
        <v>48.81641101010414</v>
      </c>
    </row>
    <row r="188" spans="1:6" x14ac:dyDescent="0.3">
      <c r="A188" t="s">
        <v>201</v>
      </c>
      <c r="B188">
        <v>12.36</v>
      </c>
      <c r="C188">
        <v>167.4</v>
      </c>
      <c r="D188">
        <f>$I$2+Campaigns5[[#This Row],[youtube]]*$I$3</f>
        <v>16.396745867440739</v>
      </c>
      <c r="E188">
        <f>ABS(Campaigns5[[#This Row],[sales]]-Campaigns5[[#This Row],[sales_predicted]])</f>
        <v>4.0367458674407395</v>
      </c>
      <c r="F188">
        <f>(Campaigns5[[#This Row],[sales]]-Campaigns5[[#This Row],[sales_predicted]])^2</f>
        <v>16.295317198299887</v>
      </c>
    </row>
    <row r="189" spans="1:6" x14ac:dyDescent="0.3">
      <c r="A189" t="s">
        <v>202</v>
      </c>
      <c r="B189">
        <v>20.76</v>
      </c>
      <c r="C189">
        <v>229.32</v>
      </c>
      <c r="D189">
        <f>$I$2+Campaigns5[[#This Row],[youtube]]*$I$3</f>
        <v>19.340214643053322</v>
      </c>
      <c r="E189">
        <f>ABS(Campaigns5[[#This Row],[sales]]-Campaigns5[[#This Row],[sales_predicted]])</f>
        <v>1.4197853569466794</v>
      </c>
      <c r="F189">
        <f>(Campaigns5[[#This Row],[sales]]-Campaigns5[[#This Row],[sales_predicted]])^2</f>
        <v>2.0157904598002099</v>
      </c>
    </row>
    <row r="190" spans="1:6" x14ac:dyDescent="0.3">
      <c r="A190" t="s">
        <v>203</v>
      </c>
      <c r="B190">
        <v>19.079999999999998</v>
      </c>
      <c r="C190">
        <v>343.2</v>
      </c>
      <c r="D190">
        <f>$I$2+Campaigns5[[#This Row],[youtube]]*$I$3</f>
        <v>24.753687255565609</v>
      </c>
      <c r="E190">
        <f>ABS(Campaigns5[[#This Row],[sales]]-Campaigns5[[#This Row],[sales_predicted]])</f>
        <v>5.6736872555656106</v>
      </c>
      <c r="F190">
        <f>(Campaigns5[[#This Row],[sales]]-Campaigns5[[#This Row],[sales_predicted]])^2</f>
        <v>32.190727073967629</v>
      </c>
    </row>
    <row r="191" spans="1:6" x14ac:dyDescent="0.3">
      <c r="A191" t="s">
        <v>204</v>
      </c>
      <c r="B191">
        <v>8.0399999999999991</v>
      </c>
      <c r="C191">
        <v>22.44</v>
      </c>
      <c r="D191">
        <f>$I$2+Campaigns5[[#This Row],[youtube]]*$I$3</f>
        <v>9.5058344702701945</v>
      </c>
      <c r="E191">
        <f>ABS(Campaigns5[[#This Row],[sales]]-Campaigns5[[#This Row],[sales_predicted]])</f>
        <v>1.4658344702701953</v>
      </c>
      <c r="F191">
        <f>(Campaigns5[[#This Row],[sales]]-Campaigns5[[#This Row],[sales_predicted]])^2</f>
        <v>2.1486706942323042</v>
      </c>
    </row>
    <row r="192" spans="1:6" x14ac:dyDescent="0.3">
      <c r="A192" t="s">
        <v>205</v>
      </c>
      <c r="B192">
        <v>12.96</v>
      </c>
      <c r="C192">
        <v>47.4</v>
      </c>
      <c r="D192">
        <f>$I$2+Campaigns5[[#This Row],[youtube]]*$I$3</f>
        <v>10.692349015478367</v>
      </c>
      <c r="E192">
        <f>ABS(Campaigns5[[#This Row],[sales]]-Campaigns5[[#This Row],[sales_predicted]])</f>
        <v>2.2676509845216337</v>
      </c>
      <c r="F192">
        <f>(Campaigns5[[#This Row],[sales]]-Campaigns5[[#This Row],[sales_predicted]])^2</f>
        <v>5.1422409876019346</v>
      </c>
    </row>
    <row r="193" spans="1:6" x14ac:dyDescent="0.3">
      <c r="A193" t="s">
        <v>206</v>
      </c>
      <c r="B193">
        <v>11.88</v>
      </c>
      <c r="C193">
        <v>90.6</v>
      </c>
      <c r="D193">
        <f>$I$2+Campaigns5[[#This Row],[youtube]]*$I$3</f>
        <v>12.74593188218482</v>
      </c>
      <c r="E193">
        <f>ABS(Campaigns5[[#This Row],[sales]]-Campaigns5[[#This Row],[sales_predicted]])</f>
        <v>0.8659318821848192</v>
      </c>
      <c r="F193">
        <f>(Campaigns5[[#This Row],[sales]]-Campaigns5[[#This Row],[sales_predicted]])^2</f>
        <v>0.74983802458414361</v>
      </c>
    </row>
    <row r="194" spans="1:6" x14ac:dyDescent="0.3">
      <c r="A194" t="s">
        <v>207</v>
      </c>
      <c r="B194">
        <v>7.08</v>
      </c>
      <c r="C194">
        <v>20.64</v>
      </c>
      <c r="D194">
        <f>$I$2+Campaigns5[[#This Row],[youtube]]*$I$3</f>
        <v>9.4202685174907597</v>
      </c>
      <c r="E194">
        <f>ABS(Campaigns5[[#This Row],[sales]]-Campaigns5[[#This Row],[sales_predicted]])</f>
        <v>2.3402685174907596</v>
      </c>
      <c r="F194">
        <f>(Campaigns5[[#This Row],[sales]]-Campaigns5[[#This Row],[sales_predicted]])^2</f>
        <v>5.4768567339583978</v>
      </c>
    </row>
    <row r="195" spans="1:6" x14ac:dyDescent="0.3">
      <c r="A195" t="s">
        <v>208</v>
      </c>
      <c r="B195">
        <v>23.52</v>
      </c>
      <c r="C195">
        <v>200.16</v>
      </c>
      <c r="D195">
        <f>$I$2+Campaigns5[[#This Row],[youtube]]*$I$3</f>
        <v>17.954046208026465</v>
      </c>
      <c r="E195">
        <f>ABS(Campaigns5[[#This Row],[sales]]-Campaigns5[[#This Row],[sales_predicted]])</f>
        <v>5.5659537919735342</v>
      </c>
      <c r="F195">
        <f>(Campaigns5[[#This Row],[sales]]-Campaigns5[[#This Row],[sales_predicted]])^2</f>
        <v>30.979841614384565</v>
      </c>
    </row>
    <row r="196" spans="1:6" x14ac:dyDescent="0.3">
      <c r="A196" t="s">
        <v>209</v>
      </c>
      <c r="B196">
        <v>20.76</v>
      </c>
      <c r="C196">
        <v>179.64</v>
      </c>
      <c r="D196">
        <f>$I$2+Campaigns5[[#This Row],[youtube]]*$I$3</f>
        <v>16.978594346340898</v>
      </c>
      <c r="E196">
        <f>ABS(Campaigns5[[#This Row],[sales]]-Campaigns5[[#This Row],[sales_predicted]])</f>
        <v>3.7814056536591032</v>
      </c>
      <c r="F196">
        <f>(Campaigns5[[#This Row],[sales]]-Campaigns5[[#This Row],[sales_predicted]])^2</f>
        <v>14.299028717525029</v>
      </c>
    </row>
    <row r="197" spans="1:6" x14ac:dyDescent="0.3">
      <c r="A197" t="s">
        <v>210</v>
      </c>
      <c r="B197">
        <v>9.1199999999999992</v>
      </c>
      <c r="C197">
        <v>45.84</v>
      </c>
      <c r="D197">
        <f>$I$2+Campaigns5[[#This Row],[youtube]]*$I$3</f>
        <v>10.618191856402857</v>
      </c>
      <c r="E197">
        <f>ABS(Campaigns5[[#This Row],[sales]]-Campaigns5[[#This Row],[sales_predicted]])</f>
        <v>1.4981918564028582</v>
      </c>
      <c r="F197">
        <f>(Campaigns5[[#This Row],[sales]]-Campaigns5[[#This Row],[sales_predicted]])^2</f>
        <v>2.2445788385918424</v>
      </c>
    </row>
    <row r="198" spans="1:6" x14ac:dyDescent="0.3">
      <c r="A198" t="s">
        <v>211</v>
      </c>
      <c r="B198">
        <v>11.64</v>
      </c>
      <c r="C198">
        <v>113.04</v>
      </c>
      <c r="D198">
        <f>$I$2+Campaigns5[[#This Row],[youtube]]*$I$3</f>
        <v>13.812654093501784</v>
      </c>
      <c r="E198">
        <f>ABS(Campaigns5[[#This Row],[sales]]-Campaigns5[[#This Row],[sales_predicted]])</f>
        <v>2.1726540935017837</v>
      </c>
      <c r="F198">
        <f>(Campaigns5[[#This Row],[sales]]-Campaigns5[[#This Row],[sales_predicted]])^2</f>
        <v>4.7204258100100578</v>
      </c>
    </row>
    <row r="199" spans="1:6" x14ac:dyDescent="0.3">
      <c r="A199" t="s">
        <v>212</v>
      </c>
      <c r="B199">
        <v>15.36</v>
      </c>
      <c r="C199">
        <v>212.4</v>
      </c>
      <c r="D199">
        <f>$I$2+Campaigns5[[#This Row],[youtube]]*$I$3</f>
        <v>18.535894686926625</v>
      </c>
      <c r="E199">
        <f>ABS(Campaigns5[[#This Row],[sales]]-Campaigns5[[#This Row],[sales_predicted]])</f>
        <v>3.1758946869266254</v>
      </c>
      <c r="F199">
        <f>(Campaigns5[[#This Row],[sales]]-Campaigns5[[#This Row],[sales_predicted]])^2</f>
        <v>10.086307062448768</v>
      </c>
    </row>
    <row r="200" spans="1:6" x14ac:dyDescent="0.3">
      <c r="A200" t="s">
        <v>213</v>
      </c>
      <c r="B200">
        <v>30.6</v>
      </c>
      <c r="C200">
        <v>340.32</v>
      </c>
      <c r="D200">
        <f>$I$2+Campaigns5[[#This Row],[youtube]]*$I$3</f>
        <v>24.616781731118515</v>
      </c>
      <c r="E200">
        <f>ABS(Campaigns5[[#This Row],[sales]]-Campaigns5[[#This Row],[sales_predicted]])</f>
        <v>5.9832182688814868</v>
      </c>
      <c r="F200">
        <f>(Campaigns5[[#This Row],[sales]]-Campaigns5[[#This Row],[sales_predicted]])^2</f>
        <v>35.798900853077178</v>
      </c>
    </row>
    <row r="201" spans="1:6" x14ac:dyDescent="0.3">
      <c r="A201" t="s">
        <v>214</v>
      </c>
      <c r="B201">
        <v>16.079999999999998</v>
      </c>
      <c r="C201">
        <v>278.52</v>
      </c>
      <c r="D201">
        <f>$I$2+Campaigns5[[#This Row],[youtube]]*$I$3</f>
        <v>21.679017352357892</v>
      </c>
      <c r="E201">
        <f>ABS(Campaigns5[[#This Row],[sales]]-Campaigns5[[#This Row],[sales_predicted]])</f>
        <v>5.5990173523578939</v>
      </c>
      <c r="F201">
        <f>(Campaigns5[[#This Row],[sales]]-Campaigns5[[#This Row],[sales_predicted]])^2</f>
        <v>31.348995312004799</v>
      </c>
    </row>
  </sheetData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A25E3-E8AD-47C5-8843-675A472521AA}">
  <dimension ref="A1:F20"/>
  <sheetViews>
    <sheetView zoomScale="160" zoomScaleNormal="160" workbookViewId="0">
      <selection activeCell="C10" sqref="C10"/>
    </sheetView>
  </sheetViews>
  <sheetFormatPr defaultRowHeight="16.5" x14ac:dyDescent="0.3"/>
  <cols>
    <col min="1" max="1" width="10.88671875" bestFit="1" customWidth="1"/>
    <col min="2" max="2" width="13.77734375" bestFit="1" customWidth="1"/>
    <col min="5" max="5" width="16.109375" bestFit="1" customWidth="1"/>
  </cols>
  <sheetData>
    <row r="1" spans="1:6" x14ac:dyDescent="0.3">
      <c r="E1" s="5" t="s">
        <v>238</v>
      </c>
      <c r="F1" s="13"/>
    </row>
    <row r="2" spans="1:6" x14ac:dyDescent="0.3">
      <c r="E2" s="5" t="s">
        <v>239</v>
      </c>
      <c r="F2" s="13"/>
    </row>
    <row r="5" spans="1:6" x14ac:dyDescent="0.3">
      <c r="A5" s="14" t="s">
        <v>229</v>
      </c>
      <c r="B5" s="14" t="s">
        <v>228</v>
      </c>
      <c r="C5" s="8" t="s">
        <v>237</v>
      </c>
      <c r="D5" s="8" t="s">
        <v>231</v>
      </c>
      <c r="E5" s="8" t="s">
        <v>230</v>
      </c>
    </row>
    <row r="6" spans="1:6" x14ac:dyDescent="0.3">
      <c r="A6">
        <v>26.52</v>
      </c>
      <c r="B6" s="3">
        <v>9.6997839632369161</v>
      </c>
      <c r="C6" s="3"/>
      <c r="D6" s="3"/>
      <c r="E6" s="3"/>
    </row>
    <row r="7" spans="1:6" x14ac:dyDescent="0.3">
      <c r="A7">
        <v>12.48</v>
      </c>
      <c r="B7" s="3">
        <v>9.0323695315573183</v>
      </c>
      <c r="C7" s="3"/>
      <c r="D7" s="3"/>
      <c r="E7" s="3"/>
    </row>
    <row r="8" spans="1:6" x14ac:dyDescent="0.3">
      <c r="A8">
        <v>11.16</v>
      </c>
      <c r="B8" s="3">
        <v>8.9696211661857319</v>
      </c>
      <c r="C8" s="3"/>
      <c r="D8" s="3"/>
      <c r="E8" s="3"/>
    </row>
    <row r="9" spans="1:6" x14ac:dyDescent="0.3">
      <c r="A9">
        <v>22.2</v>
      </c>
      <c r="B9" s="3">
        <v>9.4944256765662693</v>
      </c>
      <c r="C9" s="3"/>
      <c r="D9" s="3"/>
      <c r="E9" s="3"/>
    </row>
    <row r="10" spans="1:6" x14ac:dyDescent="0.3">
      <c r="A10">
        <v>15.48</v>
      </c>
      <c r="B10" s="3">
        <v>9.1749794528563768</v>
      </c>
      <c r="C10" s="3"/>
      <c r="D10" s="3"/>
      <c r="E10" s="3"/>
    </row>
    <row r="11" spans="1:6" x14ac:dyDescent="0.3">
      <c r="A11">
        <v>8.64</v>
      </c>
      <c r="B11" s="3">
        <v>8.8498288322945218</v>
      </c>
      <c r="C11" s="3"/>
      <c r="D11" s="3"/>
      <c r="E11" s="3"/>
    </row>
    <row r="12" spans="1:6" x14ac:dyDescent="0.3">
      <c r="A12">
        <v>14.16</v>
      </c>
      <c r="B12" s="3">
        <v>9.1122310874847923</v>
      </c>
      <c r="C12" s="3"/>
      <c r="D12" s="3"/>
      <c r="E12" s="3"/>
    </row>
    <row r="13" spans="1:6" x14ac:dyDescent="0.3">
      <c r="A13">
        <v>15.84</v>
      </c>
      <c r="B13" s="3">
        <v>9.1920926434122645</v>
      </c>
      <c r="C13" s="3"/>
      <c r="D13" s="3"/>
      <c r="E13" s="3"/>
    </row>
    <row r="14" spans="1:6" x14ac:dyDescent="0.3">
      <c r="A14">
        <v>5.76</v>
      </c>
      <c r="B14" s="3">
        <v>8.7129233078474257</v>
      </c>
      <c r="C14" s="3"/>
      <c r="D14" s="3"/>
      <c r="E14" s="3"/>
    </row>
    <row r="15" spans="1:6" x14ac:dyDescent="0.3">
      <c r="A15">
        <v>12.72</v>
      </c>
      <c r="B15" s="3">
        <v>9.0437783252612434</v>
      </c>
      <c r="C15" s="3"/>
      <c r="D15" s="3"/>
      <c r="E15" s="3"/>
    </row>
    <row r="16" spans="1:6" x14ac:dyDescent="0.3">
      <c r="A16">
        <v>10.32</v>
      </c>
      <c r="B16" s="3">
        <v>8.9296903882219958</v>
      </c>
      <c r="C16" s="3"/>
      <c r="D16" s="3"/>
      <c r="E16" s="3"/>
    </row>
    <row r="17" spans="1:5" x14ac:dyDescent="0.3">
      <c r="A17">
        <v>20.88</v>
      </c>
      <c r="B17" s="3">
        <v>9.4316773111946848</v>
      </c>
      <c r="C17" s="3"/>
      <c r="D17" s="3"/>
      <c r="E17" s="3"/>
    </row>
    <row r="18" spans="1:5" x14ac:dyDescent="0.3">
      <c r="B18" s="3"/>
    </row>
    <row r="20" spans="1:5" x14ac:dyDescent="0.3">
      <c r="C20" s="3"/>
      <c r="D20" s="3"/>
      <c r="E20" s="3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675AF-BEB9-4BE1-81B1-7AB1BDA17521}">
  <dimension ref="A1:E201"/>
  <sheetViews>
    <sheetView zoomScale="170" zoomScaleNormal="170" workbookViewId="0">
      <selection sqref="A1:E1048576"/>
    </sheetView>
  </sheetViews>
  <sheetFormatPr defaultRowHeight="16.5" x14ac:dyDescent="0.3"/>
  <cols>
    <col min="1" max="1" width="9.44140625" bestFit="1" customWidth="1"/>
    <col min="2" max="2" width="6" bestFit="1" customWidth="1"/>
    <col min="3" max="3" width="7.33203125" bestFit="1" customWidth="1"/>
    <col min="4" max="4" width="8" bestFit="1" customWidth="1"/>
    <col min="5" max="5" width="9.44140625" bestFit="1" customWidth="1"/>
  </cols>
  <sheetData>
    <row r="1" spans="1:5" x14ac:dyDescent="0.3">
      <c r="A1" t="s">
        <v>215</v>
      </c>
      <c r="B1" s="12" t="s">
        <v>0</v>
      </c>
      <c r="C1" t="s">
        <v>1</v>
      </c>
      <c r="D1" t="s">
        <v>2</v>
      </c>
      <c r="E1" t="s">
        <v>3</v>
      </c>
    </row>
    <row r="2" spans="1:5" x14ac:dyDescent="0.3">
      <c r="A2" t="s">
        <v>15</v>
      </c>
      <c r="B2">
        <v>26.52</v>
      </c>
      <c r="C2">
        <v>276.12</v>
      </c>
      <c r="D2">
        <v>45.36</v>
      </c>
      <c r="E2">
        <v>83.04</v>
      </c>
    </row>
    <row r="3" spans="1:5" x14ac:dyDescent="0.3">
      <c r="A3" t="s">
        <v>16</v>
      </c>
      <c r="B3">
        <v>12.48</v>
      </c>
      <c r="C3">
        <v>53.4</v>
      </c>
      <c r="D3">
        <v>47.16</v>
      </c>
      <c r="E3">
        <v>54.12</v>
      </c>
    </row>
    <row r="4" spans="1:5" x14ac:dyDescent="0.3">
      <c r="A4" t="s">
        <v>17</v>
      </c>
      <c r="B4">
        <v>11.16</v>
      </c>
      <c r="C4">
        <v>20.64</v>
      </c>
      <c r="D4">
        <v>55.08</v>
      </c>
      <c r="E4">
        <v>83.16</v>
      </c>
    </row>
    <row r="5" spans="1:5" x14ac:dyDescent="0.3">
      <c r="A5" t="s">
        <v>18</v>
      </c>
      <c r="B5">
        <v>22.2</v>
      </c>
      <c r="C5">
        <v>181.8</v>
      </c>
      <c r="D5">
        <v>49.56</v>
      </c>
      <c r="E5">
        <v>70.2</v>
      </c>
    </row>
    <row r="6" spans="1:5" x14ac:dyDescent="0.3">
      <c r="A6" t="s">
        <v>19</v>
      </c>
      <c r="B6">
        <v>15.48</v>
      </c>
      <c r="C6">
        <v>216.96</v>
      </c>
      <c r="D6">
        <v>12.96</v>
      </c>
      <c r="E6">
        <v>70.08</v>
      </c>
    </row>
    <row r="7" spans="1:5" x14ac:dyDescent="0.3">
      <c r="A7" t="s">
        <v>20</v>
      </c>
      <c r="B7">
        <v>8.64</v>
      </c>
      <c r="C7">
        <v>10.44</v>
      </c>
      <c r="D7">
        <v>58.68</v>
      </c>
      <c r="E7">
        <v>90</v>
      </c>
    </row>
    <row r="8" spans="1:5" x14ac:dyDescent="0.3">
      <c r="A8" t="s">
        <v>21</v>
      </c>
      <c r="B8">
        <v>14.16</v>
      </c>
      <c r="C8">
        <v>69</v>
      </c>
      <c r="D8">
        <v>39.36</v>
      </c>
      <c r="E8">
        <v>28.2</v>
      </c>
    </row>
    <row r="9" spans="1:5" x14ac:dyDescent="0.3">
      <c r="A9" t="s">
        <v>22</v>
      </c>
      <c r="B9">
        <v>15.84</v>
      </c>
      <c r="C9">
        <v>144.24</v>
      </c>
      <c r="D9">
        <v>23.52</v>
      </c>
      <c r="E9">
        <v>13.92</v>
      </c>
    </row>
    <row r="10" spans="1:5" x14ac:dyDescent="0.3">
      <c r="A10" t="s">
        <v>23</v>
      </c>
      <c r="B10">
        <v>5.76</v>
      </c>
      <c r="C10">
        <v>10.32</v>
      </c>
      <c r="D10">
        <v>2.52</v>
      </c>
      <c r="E10">
        <v>1.2</v>
      </c>
    </row>
    <row r="11" spans="1:5" x14ac:dyDescent="0.3">
      <c r="A11" t="s">
        <v>24</v>
      </c>
      <c r="B11">
        <v>12.72</v>
      </c>
      <c r="C11">
        <v>239.76</v>
      </c>
      <c r="D11">
        <v>3.12</v>
      </c>
      <c r="E11">
        <v>25.44</v>
      </c>
    </row>
    <row r="12" spans="1:5" x14ac:dyDescent="0.3">
      <c r="A12" t="s">
        <v>25</v>
      </c>
      <c r="B12">
        <v>10.32</v>
      </c>
      <c r="C12">
        <v>79.319999999999993</v>
      </c>
      <c r="D12">
        <v>6.96</v>
      </c>
      <c r="E12">
        <v>29.04</v>
      </c>
    </row>
    <row r="13" spans="1:5" x14ac:dyDescent="0.3">
      <c r="A13" t="s">
        <v>26</v>
      </c>
      <c r="B13">
        <v>20.88</v>
      </c>
      <c r="C13">
        <v>257.64</v>
      </c>
      <c r="D13">
        <v>28.8</v>
      </c>
      <c r="E13">
        <v>4.8</v>
      </c>
    </row>
    <row r="14" spans="1:5" x14ac:dyDescent="0.3">
      <c r="A14" t="s">
        <v>27</v>
      </c>
      <c r="B14">
        <v>11.04</v>
      </c>
      <c r="C14">
        <v>28.56</v>
      </c>
      <c r="D14">
        <v>42.12</v>
      </c>
      <c r="E14">
        <v>79.08</v>
      </c>
    </row>
    <row r="15" spans="1:5" x14ac:dyDescent="0.3">
      <c r="A15" t="s">
        <v>28</v>
      </c>
      <c r="B15">
        <v>11.64</v>
      </c>
      <c r="C15">
        <v>117</v>
      </c>
      <c r="D15">
        <v>9.1199999999999992</v>
      </c>
      <c r="E15">
        <v>8.64</v>
      </c>
    </row>
    <row r="16" spans="1:5" x14ac:dyDescent="0.3">
      <c r="A16" t="s">
        <v>29</v>
      </c>
      <c r="B16">
        <v>22.8</v>
      </c>
      <c r="C16">
        <v>244.92</v>
      </c>
      <c r="D16">
        <v>39.479999999999997</v>
      </c>
      <c r="E16">
        <v>55.2</v>
      </c>
    </row>
    <row r="17" spans="1:5" x14ac:dyDescent="0.3">
      <c r="A17" t="s">
        <v>30</v>
      </c>
      <c r="B17">
        <v>26.88</v>
      </c>
      <c r="C17">
        <v>234.48</v>
      </c>
      <c r="D17">
        <v>57.24</v>
      </c>
      <c r="E17">
        <v>63.48</v>
      </c>
    </row>
    <row r="18" spans="1:5" x14ac:dyDescent="0.3">
      <c r="A18" t="s">
        <v>31</v>
      </c>
      <c r="B18">
        <v>15</v>
      </c>
      <c r="C18">
        <v>81.36</v>
      </c>
      <c r="D18">
        <v>43.92</v>
      </c>
      <c r="E18">
        <v>136.80000000000001</v>
      </c>
    </row>
    <row r="19" spans="1:5" x14ac:dyDescent="0.3">
      <c r="A19" t="s">
        <v>32</v>
      </c>
      <c r="B19">
        <v>29.28</v>
      </c>
      <c r="C19">
        <v>337.68</v>
      </c>
      <c r="D19">
        <v>47.52</v>
      </c>
      <c r="E19">
        <v>66.959999999999994</v>
      </c>
    </row>
    <row r="20" spans="1:5" x14ac:dyDescent="0.3">
      <c r="A20" t="s">
        <v>33</v>
      </c>
      <c r="B20">
        <v>13.56</v>
      </c>
      <c r="C20">
        <v>83.04</v>
      </c>
      <c r="D20">
        <v>24.6</v>
      </c>
      <c r="E20">
        <v>21.96</v>
      </c>
    </row>
    <row r="21" spans="1:5" x14ac:dyDescent="0.3">
      <c r="A21" t="s">
        <v>34</v>
      </c>
      <c r="B21">
        <v>17.52</v>
      </c>
      <c r="C21">
        <v>176.76</v>
      </c>
      <c r="D21">
        <v>28.68</v>
      </c>
      <c r="E21">
        <v>22.92</v>
      </c>
    </row>
    <row r="22" spans="1:5" x14ac:dyDescent="0.3">
      <c r="A22" t="s">
        <v>35</v>
      </c>
      <c r="B22">
        <v>21.6</v>
      </c>
      <c r="C22">
        <v>262.08</v>
      </c>
      <c r="D22">
        <v>33.24</v>
      </c>
      <c r="E22">
        <v>64.08</v>
      </c>
    </row>
    <row r="23" spans="1:5" x14ac:dyDescent="0.3">
      <c r="A23" t="s">
        <v>36</v>
      </c>
      <c r="B23">
        <v>15</v>
      </c>
      <c r="C23">
        <v>284.88</v>
      </c>
      <c r="D23">
        <v>6.12</v>
      </c>
      <c r="E23">
        <v>28.2</v>
      </c>
    </row>
    <row r="24" spans="1:5" x14ac:dyDescent="0.3">
      <c r="A24" t="s">
        <v>37</v>
      </c>
      <c r="B24">
        <v>6.72</v>
      </c>
      <c r="C24">
        <v>15.84</v>
      </c>
      <c r="D24">
        <v>19.079999999999998</v>
      </c>
      <c r="E24">
        <v>59.52</v>
      </c>
    </row>
    <row r="25" spans="1:5" x14ac:dyDescent="0.3">
      <c r="A25" t="s">
        <v>38</v>
      </c>
      <c r="B25">
        <v>18.600000000000001</v>
      </c>
      <c r="C25">
        <v>273.95999999999998</v>
      </c>
      <c r="D25">
        <v>20.28</v>
      </c>
      <c r="E25">
        <v>31.44</v>
      </c>
    </row>
    <row r="26" spans="1:5" x14ac:dyDescent="0.3">
      <c r="A26" t="s">
        <v>39</v>
      </c>
      <c r="B26">
        <v>11.64</v>
      </c>
      <c r="C26">
        <v>74.760000000000005</v>
      </c>
      <c r="D26">
        <v>15.12</v>
      </c>
      <c r="E26">
        <v>21.96</v>
      </c>
    </row>
    <row r="27" spans="1:5" x14ac:dyDescent="0.3">
      <c r="A27" t="s">
        <v>40</v>
      </c>
      <c r="B27">
        <v>14.4</v>
      </c>
      <c r="C27">
        <v>315.48</v>
      </c>
      <c r="D27">
        <v>4.2</v>
      </c>
      <c r="E27">
        <v>23.4</v>
      </c>
    </row>
    <row r="28" spans="1:5" x14ac:dyDescent="0.3">
      <c r="A28" t="s">
        <v>41</v>
      </c>
      <c r="B28">
        <v>18</v>
      </c>
      <c r="C28">
        <v>171.48</v>
      </c>
      <c r="D28">
        <v>35.159999999999997</v>
      </c>
      <c r="E28">
        <v>15.12</v>
      </c>
    </row>
    <row r="29" spans="1:5" x14ac:dyDescent="0.3">
      <c r="A29" t="s">
        <v>42</v>
      </c>
      <c r="B29">
        <v>19.079999999999998</v>
      </c>
      <c r="C29">
        <v>288.12</v>
      </c>
      <c r="D29">
        <v>20.04</v>
      </c>
      <c r="E29">
        <v>27.48</v>
      </c>
    </row>
    <row r="30" spans="1:5" x14ac:dyDescent="0.3">
      <c r="A30" t="s">
        <v>43</v>
      </c>
      <c r="B30">
        <v>22.68</v>
      </c>
      <c r="C30">
        <v>298.56</v>
      </c>
      <c r="D30">
        <v>32.520000000000003</v>
      </c>
      <c r="E30">
        <v>27.48</v>
      </c>
    </row>
    <row r="31" spans="1:5" x14ac:dyDescent="0.3">
      <c r="A31" t="s">
        <v>44</v>
      </c>
      <c r="B31">
        <v>12.6</v>
      </c>
      <c r="C31">
        <v>84.72</v>
      </c>
      <c r="D31">
        <v>19.2</v>
      </c>
      <c r="E31">
        <v>48.96</v>
      </c>
    </row>
    <row r="32" spans="1:5" x14ac:dyDescent="0.3">
      <c r="A32" t="s">
        <v>45</v>
      </c>
      <c r="B32">
        <v>25.68</v>
      </c>
      <c r="C32">
        <v>351.48</v>
      </c>
      <c r="D32">
        <v>33.96</v>
      </c>
      <c r="E32">
        <v>51.84</v>
      </c>
    </row>
    <row r="33" spans="1:5" x14ac:dyDescent="0.3">
      <c r="A33" t="s">
        <v>46</v>
      </c>
      <c r="B33">
        <v>14.28</v>
      </c>
      <c r="C33">
        <v>135.47999999999999</v>
      </c>
      <c r="D33">
        <v>20.88</v>
      </c>
      <c r="E33">
        <v>46.32</v>
      </c>
    </row>
    <row r="34" spans="1:5" x14ac:dyDescent="0.3">
      <c r="A34" t="s">
        <v>47</v>
      </c>
      <c r="B34">
        <v>11.52</v>
      </c>
      <c r="C34">
        <v>116.64</v>
      </c>
      <c r="D34">
        <v>1.8</v>
      </c>
      <c r="E34">
        <v>36</v>
      </c>
    </row>
    <row r="35" spans="1:5" x14ac:dyDescent="0.3">
      <c r="A35" t="s">
        <v>48</v>
      </c>
      <c r="B35">
        <v>20.88</v>
      </c>
      <c r="C35">
        <v>318.72000000000003</v>
      </c>
      <c r="D35">
        <v>24</v>
      </c>
      <c r="E35">
        <v>0.36</v>
      </c>
    </row>
    <row r="36" spans="1:5" x14ac:dyDescent="0.3">
      <c r="A36" t="s">
        <v>49</v>
      </c>
      <c r="B36">
        <v>11.4</v>
      </c>
      <c r="C36">
        <v>114.84</v>
      </c>
      <c r="D36">
        <v>1.68</v>
      </c>
      <c r="E36">
        <v>8.8800000000000008</v>
      </c>
    </row>
    <row r="37" spans="1:5" x14ac:dyDescent="0.3">
      <c r="A37" t="s">
        <v>50</v>
      </c>
      <c r="B37">
        <v>15.36</v>
      </c>
      <c r="C37">
        <v>348.84</v>
      </c>
      <c r="D37">
        <v>4.92</v>
      </c>
      <c r="E37">
        <v>10.199999999999999</v>
      </c>
    </row>
    <row r="38" spans="1:5" x14ac:dyDescent="0.3">
      <c r="A38" t="s">
        <v>51</v>
      </c>
      <c r="B38">
        <v>30.48</v>
      </c>
      <c r="C38">
        <v>320.27999999999997</v>
      </c>
      <c r="D38">
        <v>52.56</v>
      </c>
      <c r="E38">
        <v>6</v>
      </c>
    </row>
    <row r="39" spans="1:5" x14ac:dyDescent="0.3">
      <c r="A39" t="s">
        <v>52</v>
      </c>
      <c r="B39">
        <v>17.64</v>
      </c>
      <c r="C39">
        <v>89.64</v>
      </c>
      <c r="D39">
        <v>59.28</v>
      </c>
      <c r="E39">
        <v>54.84</v>
      </c>
    </row>
    <row r="40" spans="1:5" x14ac:dyDescent="0.3">
      <c r="A40" t="s">
        <v>53</v>
      </c>
      <c r="B40">
        <v>12.12</v>
      </c>
      <c r="C40">
        <v>51.72</v>
      </c>
      <c r="D40">
        <v>32.04</v>
      </c>
      <c r="E40">
        <v>42.12</v>
      </c>
    </row>
    <row r="41" spans="1:5" x14ac:dyDescent="0.3">
      <c r="A41" t="s">
        <v>54</v>
      </c>
      <c r="B41">
        <v>25.8</v>
      </c>
      <c r="C41">
        <v>273.60000000000002</v>
      </c>
      <c r="D41">
        <v>45.24</v>
      </c>
      <c r="E41">
        <v>38.4</v>
      </c>
    </row>
    <row r="42" spans="1:5" x14ac:dyDescent="0.3">
      <c r="A42" t="s">
        <v>55</v>
      </c>
      <c r="B42">
        <v>19.920000000000002</v>
      </c>
      <c r="C42">
        <v>243</v>
      </c>
      <c r="D42">
        <v>26.76</v>
      </c>
      <c r="E42">
        <v>37.92</v>
      </c>
    </row>
    <row r="43" spans="1:5" x14ac:dyDescent="0.3">
      <c r="A43" t="s">
        <v>56</v>
      </c>
      <c r="B43">
        <v>20.52</v>
      </c>
      <c r="C43">
        <v>212.4</v>
      </c>
      <c r="D43">
        <v>40.08</v>
      </c>
      <c r="E43">
        <v>46.44</v>
      </c>
    </row>
    <row r="44" spans="1:5" x14ac:dyDescent="0.3">
      <c r="A44" t="s">
        <v>57</v>
      </c>
      <c r="B44">
        <v>24.84</v>
      </c>
      <c r="C44">
        <v>352.32</v>
      </c>
      <c r="D44">
        <v>33.24</v>
      </c>
      <c r="E44">
        <v>2.16</v>
      </c>
    </row>
    <row r="45" spans="1:5" x14ac:dyDescent="0.3">
      <c r="A45" t="s">
        <v>58</v>
      </c>
      <c r="B45">
        <v>15.48</v>
      </c>
      <c r="C45">
        <v>248.28</v>
      </c>
      <c r="D45">
        <v>10.08</v>
      </c>
      <c r="E45">
        <v>31.68</v>
      </c>
    </row>
    <row r="46" spans="1:5" x14ac:dyDescent="0.3">
      <c r="A46" t="s">
        <v>59</v>
      </c>
      <c r="B46">
        <v>10.199999999999999</v>
      </c>
      <c r="C46">
        <v>30.12</v>
      </c>
      <c r="D46">
        <v>30.84</v>
      </c>
      <c r="E46">
        <v>51.96</v>
      </c>
    </row>
    <row r="47" spans="1:5" x14ac:dyDescent="0.3">
      <c r="A47" t="s">
        <v>60</v>
      </c>
      <c r="B47">
        <v>17.88</v>
      </c>
      <c r="C47">
        <v>210.12</v>
      </c>
      <c r="D47">
        <v>27</v>
      </c>
      <c r="E47">
        <v>37.799999999999997</v>
      </c>
    </row>
    <row r="48" spans="1:5" x14ac:dyDescent="0.3">
      <c r="A48" t="s">
        <v>61</v>
      </c>
      <c r="B48">
        <v>12.72</v>
      </c>
      <c r="C48">
        <v>107.64</v>
      </c>
      <c r="D48">
        <v>11.88</v>
      </c>
      <c r="E48">
        <v>42.84</v>
      </c>
    </row>
    <row r="49" spans="1:5" x14ac:dyDescent="0.3">
      <c r="A49" t="s">
        <v>62</v>
      </c>
      <c r="B49">
        <v>27.84</v>
      </c>
      <c r="C49">
        <v>287.88</v>
      </c>
      <c r="D49">
        <v>49.8</v>
      </c>
      <c r="E49">
        <v>22.2</v>
      </c>
    </row>
    <row r="50" spans="1:5" x14ac:dyDescent="0.3">
      <c r="A50" t="s">
        <v>63</v>
      </c>
      <c r="B50">
        <v>17.760000000000002</v>
      </c>
      <c r="C50">
        <v>272.64</v>
      </c>
      <c r="D50">
        <v>18.96</v>
      </c>
      <c r="E50">
        <v>59.88</v>
      </c>
    </row>
    <row r="51" spans="1:5" x14ac:dyDescent="0.3">
      <c r="A51" t="s">
        <v>64</v>
      </c>
      <c r="B51">
        <v>11.64</v>
      </c>
      <c r="C51">
        <v>80.28</v>
      </c>
      <c r="D51">
        <v>14.04</v>
      </c>
      <c r="E51">
        <v>44.16</v>
      </c>
    </row>
    <row r="52" spans="1:5" x14ac:dyDescent="0.3">
      <c r="A52" t="s">
        <v>65</v>
      </c>
      <c r="B52">
        <v>13.68</v>
      </c>
      <c r="C52">
        <v>239.76</v>
      </c>
      <c r="D52">
        <v>3.72</v>
      </c>
      <c r="E52">
        <v>41.52</v>
      </c>
    </row>
    <row r="53" spans="1:5" x14ac:dyDescent="0.3">
      <c r="A53" t="s">
        <v>66</v>
      </c>
      <c r="B53">
        <v>12.84</v>
      </c>
      <c r="C53">
        <v>120.48</v>
      </c>
      <c r="D53">
        <v>11.52</v>
      </c>
      <c r="E53">
        <v>4.32</v>
      </c>
    </row>
    <row r="54" spans="1:5" x14ac:dyDescent="0.3">
      <c r="A54" t="s">
        <v>67</v>
      </c>
      <c r="B54">
        <v>27.12</v>
      </c>
      <c r="C54">
        <v>259.68</v>
      </c>
      <c r="D54">
        <v>50.04</v>
      </c>
      <c r="E54">
        <v>47.52</v>
      </c>
    </row>
    <row r="55" spans="1:5" x14ac:dyDescent="0.3">
      <c r="A55" t="s">
        <v>68</v>
      </c>
      <c r="B55">
        <v>25.44</v>
      </c>
      <c r="C55">
        <v>219.12</v>
      </c>
      <c r="D55">
        <v>55.44</v>
      </c>
      <c r="E55">
        <v>70.44</v>
      </c>
    </row>
    <row r="56" spans="1:5" x14ac:dyDescent="0.3">
      <c r="A56" t="s">
        <v>69</v>
      </c>
      <c r="B56">
        <v>24.24</v>
      </c>
      <c r="C56">
        <v>315.24</v>
      </c>
      <c r="D56">
        <v>34.56</v>
      </c>
      <c r="E56">
        <v>19.079999999999998</v>
      </c>
    </row>
    <row r="57" spans="1:5" x14ac:dyDescent="0.3">
      <c r="A57" t="s">
        <v>70</v>
      </c>
      <c r="B57">
        <v>28.44</v>
      </c>
      <c r="C57">
        <v>238.68</v>
      </c>
      <c r="D57">
        <v>59.28</v>
      </c>
      <c r="E57">
        <v>72</v>
      </c>
    </row>
    <row r="58" spans="1:5" x14ac:dyDescent="0.3">
      <c r="A58" t="s">
        <v>71</v>
      </c>
      <c r="B58">
        <v>6.6</v>
      </c>
      <c r="C58">
        <v>8.76</v>
      </c>
      <c r="D58">
        <v>33.72</v>
      </c>
      <c r="E58">
        <v>49.68</v>
      </c>
    </row>
    <row r="59" spans="1:5" x14ac:dyDescent="0.3">
      <c r="A59" t="s">
        <v>72</v>
      </c>
      <c r="B59">
        <v>15.84</v>
      </c>
      <c r="C59">
        <v>163.44</v>
      </c>
      <c r="D59">
        <v>23.04</v>
      </c>
      <c r="E59">
        <v>19.920000000000002</v>
      </c>
    </row>
    <row r="60" spans="1:5" x14ac:dyDescent="0.3">
      <c r="A60" t="s">
        <v>73</v>
      </c>
      <c r="B60">
        <v>28.56</v>
      </c>
      <c r="C60">
        <v>252.96</v>
      </c>
      <c r="D60">
        <v>59.52</v>
      </c>
      <c r="E60">
        <v>45.24</v>
      </c>
    </row>
    <row r="61" spans="1:5" x14ac:dyDescent="0.3">
      <c r="A61" t="s">
        <v>74</v>
      </c>
      <c r="B61">
        <v>22.08</v>
      </c>
      <c r="C61">
        <v>252.84</v>
      </c>
      <c r="D61">
        <v>35.4</v>
      </c>
      <c r="E61">
        <v>11.16</v>
      </c>
    </row>
    <row r="62" spans="1:5" x14ac:dyDescent="0.3">
      <c r="A62" t="s">
        <v>75</v>
      </c>
      <c r="B62">
        <v>9.7200000000000006</v>
      </c>
      <c r="C62">
        <v>64.2</v>
      </c>
      <c r="D62">
        <v>2.4</v>
      </c>
      <c r="E62">
        <v>25.68</v>
      </c>
    </row>
    <row r="63" spans="1:5" x14ac:dyDescent="0.3">
      <c r="A63" t="s">
        <v>76</v>
      </c>
      <c r="B63">
        <v>29.04</v>
      </c>
      <c r="C63">
        <v>313.56</v>
      </c>
      <c r="D63">
        <v>51.24</v>
      </c>
      <c r="E63">
        <v>65.64</v>
      </c>
    </row>
    <row r="64" spans="1:5" x14ac:dyDescent="0.3">
      <c r="A64" t="s">
        <v>77</v>
      </c>
      <c r="B64">
        <v>18.84</v>
      </c>
      <c r="C64">
        <v>287.16000000000003</v>
      </c>
      <c r="D64">
        <v>18.600000000000001</v>
      </c>
      <c r="E64">
        <v>32.76</v>
      </c>
    </row>
    <row r="65" spans="1:5" x14ac:dyDescent="0.3">
      <c r="A65" t="s">
        <v>78</v>
      </c>
      <c r="B65">
        <v>16.8</v>
      </c>
      <c r="C65">
        <v>123.24</v>
      </c>
      <c r="D65">
        <v>35.520000000000003</v>
      </c>
      <c r="E65">
        <v>10.08</v>
      </c>
    </row>
    <row r="66" spans="1:5" x14ac:dyDescent="0.3">
      <c r="A66" t="s">
        <v>79</v>
      </c>
      <c r="B66">
        <v>21.6</v>
      </c>
      <c r="C66">
        <v>157.32</v>
      </c>
      <c r="D66">
        <v>51.36</v>
      </c>
      <c r="E66">
        <v>34.68</v>
      </c>
    </row>
    <row r="67" spans="1:5" x14ac:dyDescent="0.3">
      <c r="A67" t="s">
        <v>80</v>
      </c>
      <c r="B67">
        <v>11.16</v>
      </c>
      <c r="C67">
        <v>82.8</v>
      </c>
      <c r="D67">
        <v>11.16</v>
      </c>
      <c r="E67">
        <v>1.08</v>
      </c>
    </row>
    <row r="68" spans="1:5" x14ac:dyDescent="0.3">
      <c r="A68" t="s">
        <v>81</v>
      </c>
      <c r="B68">
        <v>11.4</v>
      </c>
      <c r="C68">
        <v>37.799999999999997</v>
      </c>
      <c r="D68">
        <v>29.52</v>
      </c>
      <c r="E68">
        <v>2.64</v>
      </c>
    </row>
    <row r="69" spans="1:5" x14ac:dyDescent="0.3">
      <c r="A69" t="s">
        <v>82</v>
      </c>
      <c r="B69">
        <v>16.079999999999998</v>
      </c>
      <c r="C69">
        <v>167.16</v>
      </c>
      <c r="D69">
        <v>17.399999999999999</v>
      </c>
      <c r="E69">
        <v>12.24</v>
      </c>
    </row>
    <row r="70" spans="1:5" x14ac:dyDescent="0.3">
      <c r="A70" t="s">
        <v>83</v>
      </c>
      <c r="B70">
        <v>22.68</v>
      </c>
      <c r="C70">
        <v>284.88</v>
      </c>
      <c r="D70">
        <v>33</v>
      </c>
      <c r="E70">
        <v>13.2</v>
      </c>
    </row>
    <row r="71" spans="1:5" x14ac:dyDescent="0.3">
      <c r="A71" t="s">
        <v>84</v>
      </c>
      <c r="B71">
        <v>26.76</v>
      </c>
      <c r="C71">
        <v>260.16000000000003</v>
      </c>
      <c r="D71">
        <v>52.68</v>
      </c>
      <c r="E71">
        <v>32.64</v>
      </c>
    </row>
    <row r="72" spans="1:5" x14ac:dyDescent="0.3">
      <c r="A72" t="s">
        <v>85</v>
      </c>
      <c r="B72">
        <v>21.96</v>
      </c>
      <c r="C72">
        <v>238.92</v>
      </c>
      <c r="D72">
        <v>36.72</v>
      </c>
      <c r="E72">
        <v>46.44</v>
      </c>
    </row>
    <row r="73" spans="1:5" x14ac:dyDescent="0.3">
      <c r="A73" t="s">
        <v>86</v>
      </c>
      <c r="B73">
        <v>14.88</v>
      </c>
      <c r="C73">
        <v>131.76</v>
      </c>
      <c r="D73">
        <v>17.16</v>
      </c>
      <c r="E73">
        <v>38.04</v>
      </c>
    </row>
    <row r="74" spans="1:5" x14ac:dyDescent="0.3">
      <c r="A74" t="s">
        <v>87</v>
      </c>
      <c r="B74">
        <v>10.56</v>
      </c>
      <c r="C74">
        <v>32.159999999999997</v>
      </c>
      <c r="D74">
        <v>39.6</v>
      </c>
      <c r="E74">
        <v>23.16</v>
      </c>
    </row>
    <row r="75" spans="1:5" x14ac:dyDescent="0.3">
      <c r="A75" t="s">
        <v>88</v>
      </c>
      <c r="B75">
        <v>13.2</v>
      </c>
      <c r="C75">
        <v>155.28</v>
      </c>
      <c r="D75">
        <v>6.84</v>
      </c>
      <c r="E75">
        <v>37.56</v>
      </c>
    </row>
    <row r="76" spans="1:5" x14ac:dyDescent="0.3">
      <c r="A76" t="s">
        <v>89</v>
      </c>
      <c r="B76">
        <v>20.399999999999999</v>
      </c>
      <c r="C76">
        <v>256.08</v>
      </c>
      <c r="D76">
        <v>29.52</v>
      </c>
      <c r="E76">
        <v>15.72</v>
      </c>
    </row>
    <row r="77" spans="1:5" x14ac:dyDescent="0.3">
      <c r="A77" t="s">
        <v>90</v>
      </c>
      <c r="B77">
        <v>10.44</v>
      </c>
      <c r="C77">
        <v>20.28</v>
      </c>
      <c r="D77">
        <v>52.44</v>
      </c>
      <c r="E77">
        <v>107.28</v>
      </c>
    </row>
    <row r="78" spans="1:5" x14ac:dyDescent="0.3">
      <c r="A78" t="s">
        <v>91</v>
      </c>
      <c r="B78">
        <v>8.2799999999999994</v>
      </c>
      <c r="C78">
        <v>33</v>
      </c>
      <c r="D78">
        <v>1.92</v>
      </c>
      <c r="E78">
        <v>24.84</v>
      </c>
    </row>
    <row r="79" spans="1:5" x14ac:dyDescent="0.3">
      <c r="A79" t="s">
        <v>92</v>
      </c>
      <c r="B79">
        <v>17.04</v>
      </c>
      <c r="C79">
        <v>144.6</v>
      </c>
      <c r="D79">
        <v>34.200000000000003</v>
      </c>
      <c r="E79">
        <v>17.04</v>
      </c>
    </row>
    <row r="80" spans="1:5" x14ac:dyDescent="0.3">
      <c r="A80" t="s">
        <v>93</v>
      </c>
      <c r="B80">
        <v>6.36</v>
      </c>
      <c r="C80">
        <v>6.48</v>
      </c>
      <c r="D80">
        <v>35.880000000000003</v>
      </c>
      <c r="E80">
        <v>11.28</v>
      </c>
    </row>
    <row r="81" spans="1:5" x14ac:dyDescent="0.3">
      <c r="A81" t="s">
        <v>94</v>
      </c>
      <c r="B81">
        <v>13.2</v>
      </c>
      <c r="C81">
        <v>139.19999999999999</v>
      </c>
      <c r="D81">
        <v>9.24</v>
      </c>
      <c r="E81">
        <v>27.72</v>
      </c>
    </row>
    <row r="82" spans="1:5" x14ac:dyDescent="0.3">
      <c r="A82" t="s">
        <v>95</v>
      </c>
      <c r="B82">
        <v>14.16</v>
      </c>
      <c r="C82">
        <v>91.68</v>
      </c>
      <c r="D82">
        <v>32.04</v>
      </c>
      <c r="E82">
        <v>26.76</v>
      </c>
    </row>
    <row r="83" spans="1:5" x14ac:dyDescent="0.3">
      <c r="A83" t="s">
        <v>96</v>
      </c>
      <c r="B83">
        <v>14.76</v>
      </c>
      <c r="C83">
        <v>287.76</v>
      </c>
      <c r="D83">
        <v>4.92</v>
      </c>
      <c r="E83">
        <v>44.28</v>
      </c>
    </row>
    <row r="84" spans="1:5" x14ac:dyDescent="0.3">
      <c r="A84" t="s">
        <v>97</v>
      </c>
      <c r="B84">
        <v>13.56</v>
      </c>
      <c r="C84">
        <v>90.36</v>
      </c>
      <c r="D84">
        <v>24.36</v>
      </c>
      <c r="E84">
        <v>39</v>
      </c>
    </row>
    <row r="85" spans="1:5" x14ac:dyDescent="0.3">
      <c r="A85" t="s">
        <v>98</v>
      </c>
      <c r="B85">
        <v>16.32</v>
      </c>
      <c r="C85">
        <v>82.08</v>
      </c>
      <c r="D85">
        <v>53.4</v>
      </c>
      <c r="E85">
        <v>42.72</v>
      </c>
    </row>
    <row r="86" spans="1:5" x14ac:dyDescent="0.3">
      <c r="A86" t="s">
        <v>99</v>
      </c>
      <c r="B86">
        <v>26.04</v>
      </c>
      <c r="C86">
        <v>256.2</v>
      </c>
      <c r="D86">
        <v>51.6</v>
      </c>
      <c r="E86">
        <v>40.56</v>
      </c>
    </row>
    <row r="87" spans="1:5" x14ac:dyDescent="0.3">
      <c r="A87" t="s">
        <v>100</v>
      </c>
      <c r="B87">
        <v>18.239999999999998</v>
      </c>
      <c r="C87">
        <v>231.84</v>
      </c>
      <c r="D87">
        <v>22.08</v>
      </c>
      <c r="E87">
        <v>78.84</v>
      </c>
    </row>
    <row r="88" spans="1:5" x14ac:dyDescent="0.3">
      <c r="A88" t="s">
        <v>101</v>
      </c>
      <c r="B88">
        <v>14.4</v>
      </c>
      <c r="C88">
        <v>91.56</v>
      </c>
      <c r="D88">
        <v>33</v>
      </c>
      <c r="E88">
        <v>19.2</v>
      </c>
    </row>
    <row r="89" spans="1:5" x14ac:dyDescent="0.3">
      <c r="A89" t="s">
        <v>102</v>
      </c>
      <c r="B89">
        <v>19.2</v>
      </c>
      <c r="C89">
        <v>132.84</v>
      </c>
      <c r="D89">
        <v>48.72</v>
      </c>
      <c r="E89">
        <v>75.84</v>
      </c>
    </row>
    <row r="90" spans="1:5" x14ac:dyDescent="0.3">
      <c r="A90" t="s">
        <v>103</v>
      </c>
      <c r="B90">
        <v>15.48</v>
      </c>
      <c r="C90">
        <v>105.96</v>
      </c>
      <c r="D90">
        <v>30.6</v>
      </c>
      <c r="E90">
        <v>88.08</v>
      </c>
    </row>
    <row r="91" spans="1:5" x14ac:dyDescent="0.3">
      <c r="A91" t="s">
        <v>104</v>
      </c>
      <c r="B91">
        <v>20.04</v>
      </c>
      <c r="C91">
        <v>131.76</v>
      </c>
      <c r="D91">
        <v>57.36</v>
      </c>
      <c r="E91">
        <v>61.68</v>
      </c>
    </row>
    <row r="92" spans="1:5" x14ac:dyDescent="0.3">
      <c r="A92" t="s">
        <v>105</v>
      </c>
      <c r="B92">
        <v>13.44</v>
      </c>
      <c r="C92">
        <v>161.16</v>
      </c>
      <c r="D92">
        <v>5.88</v>
      </c>
      <c r="E92">
        <v>11.16</v>
      </c>
    </row>
    <row r="93" spans="1:5" x14ac:dyDescent="0.3">
      <c r="A93" t="s">
        <v>106</v>
      </c>
      <c r="B93">
        <v>8.76</v>
      </c>
      <c r="C93">
        <v>34.32</v>
      </c>
      <c r="D93">
        <v>1.8</v>
      </c>
      <c r="E93">
        <v>39.6</v>
      </c>
    </row>
    <row r="94" spans="1:5" x14ac:dyDescent="0.3">
      <c r="A94" t="s">
        <v>107</v>
      </c>
      <c r="B94">
        <v>23.28</v>
      </c>
      <c r="C94">
        <v>261.24</v>
      </c>
      <c r="D94">
        <v>40.200000000000003</v>
      </c>
      <c r="E94">
        <v>70.8</v>
      </c>
    </row>
    <row r="95" spans="1:5" x14ac:dyDescent="0.3">
      <c r="A95" t="s">
        <v>108</v>
      </c>
      <c r="B95">
        <v>26.64</v>
      </c>
      <c r="C95">
        <v>301.08</v>
      </c>
      <c r="D95">
        <v>43.8</v>
      </c>
      <c r="E95">
        <v>86.76</v>
      </c>
    </row>
    <row r="96" spans="1:5" x14ac:dyDescent="0.3">
      <c r="A96" t="s">
        <v>109</v>
      </c>
      <c r="B96">
        <v>13.8</v>
      </c>
      <c r="C96">
        <v>128.88</v>
      </c>
      <c r="D96">
        <v>16.8</v>
      </c>
      <c r="E96">
        <v>13.08</v>
      </c>
    </row>
    <row r="97" spans="1:5" x14ac:dyDescent="0.3">
      <c r="A97" t="s">
        <v>110</v>
      </c>
      <c r="B97">
        <v>20.28</v>
      </c>
      <c r="C97">
        <v>195.96</v>
      </c>
      <c r="D97">
        <v>37.92</v>
      </c>
      <c r="E97">
        <v>63.48</v>
      </c>
    </row>
    <row r="98" spans="1:5" x14ac:dyDescent="0.3">
      <c r="A98" t="s">
        <v>111</v>
      </c>
      <c r="B98">
        <v>14.04</v>
      </c>
      <c r="C98">
        <v>237.12</v>
      </c>
      <c r="D98">
        <v>4.2</v>
      </c>
      <c r="E98">
        <v>7.08</v>
      </c>
    </row>
    <row r="99" spans="1:5" x14ac:dyDescent="0.3">
      <c r="A99" t="s">
        <v>112</v>
      </c>
      <c r="B99">
        <v>18.600000000000001</v>
      </c>
      <c r="C99">
        <v>221.88</v>
      </c>
      <c r="D99">
        <v>25.2</v>
      </c>
      <c r="E99">
        <v>26.4</v>
      </c>
    </row>
    <row r="100" spans="1:5" x14ac:dyDescent="0.3">
      <c r="A100" t="s">
        <v>113</v>
      </c>
      <c r="B100">
        <v>30.48</v>
      </c>
      <c r="C100">
        <v>347.64</v>
      </c>
      <c r="D100">
        <v>50.76</v>
      </c>
      <c r="E100">
        <v>61.44</v>
      </c>
    </row>
    <row r="101" spans="1:5" x14ac:dyDescent="0.3">
      <c r="A101" t="s">
        <v>114</v>
      </c>
      <c r="B101">
        <v>20.64</v>
      </c>
      <c r="C101">
        <v>162.24</v>
      </c>
      <c r="D101">
        <v>50.04</v>
      </c>
      <c r="E101">
        <v>55.08</v>
      </c>
    </row>
    <row r="102" spans="1:5" x14ac:dyDescent="0.3">
      <c r="A102" t="s">
        <v>115</v>
      </c>
      <c r="B102">
        <v>14.04</v>
      </c>
      <c r="C102">
        <v>266.88</v>
      </c>
      <c r="D102">
        <v>5.16</v>
      </c>
      <c r="E102">
        <v>59.76</v>
      </c>
    </row>
    <row r="103" spans="1:5" x14ac:dyDescent="0.3">
      <c r="A103" t="s">
        <v>116</v>
      </c>
      <c r="B103">
        <v>28.56</v>
      </c>
      <c r="C103">
        <v>355.68</v>
      </c>
      <c r="D103">
        <v>43.56</v>
      </c>
      <c r="E103">
        <v>121.08</v>
      </c>
    </row>
    <row r="104" spans="1:5" x14ac:dyDescent="0.3">
      <c r="A104" t="s">
        <v>117</v>
      </c>
      <c r="B104">
        <v>17.760000000000002</v>
      </c>
      <c r="C104">
        <v>336.24</v>
      </c>
      <c r="D104">
        <v>12.12</v>
      </c>
      <c r="E104">
        <v>25.68</v>
      </c>
    </row>
    <row r="105" spans="1:5" x14ac:dyDescent="0.3">
      <c r="A105" t="s">
        <v>118</v>
      </c>
      <c r="B105">
        <v>17.64</v>
      </c>
      <c r="C105">
        <v>225.48</v>
      </c>
      <c r="D105">
        <v>20.64</v>
      </c>
      <c r="E105">
        <v>21.48</v>
      </c>
    </row>
    <row r="106" spans="1:5" x14ac:dyDescent="0.3">
      <c r="A106" t="s">
        <v>119</v>
      </c>
      <c r="B106">
        <v>24.84</v>
      </c>
      <c r="C106">
        <v>285.83999999999997</v>
      </c>
      <c r="D106">
        <v>41.16</v>
      </c>
      <c r="E106">
        <v>6.36</v>
      </c>
    </row>
    <row r="107" spans="1:5" x14ac:dyDescent="0.3">
      <c r="A107" t="s">
        <v>120</v>
      </c>
      <c r="B107">
        <v>23.04</v>
      </c>
      <c r="C107">
        <v>165.48</v>
      </c>
      <c r="D107">
        <v>55.68</v>
      </c>
      <c r="E107">
        <v>70.8</v>
      </c>
    </row>
    <row r="108" spans="1:5" x14ac:dyDescent="0.3">
      <c r="A108" t="s">
        <v>121</v>
      </c>
      <c r="B108">
        <v>8.64</v>
      </c>
      <c r="C108">
        <v>30</v>
      </c>
      <c r="D108">
        <v>13.2</v>
      </c>
      <c r="E108">
        <v>35.64</v>
      </c>
    </row>
    <row r="109" spans="1:5" x14ac:dyDescent="0.3">
      <c r="A109" t="s">
        <v>122</v>
      </c>
      <c r="B109">
        <v>10.44</v>
      </c>
      <c r="C109">
        <v>108.48</v>
      </c>
      <c r="D109">
        <v>0.36</v>
      </c>
      <c r="E109">
        <v>27.84</v>
      </c>
    </row>
    <row r="110" spans="1:5" x14ac:dyDescent="0.3">
      <c r="A110" t="s">
        <v>123</v>
      </c>
      <c r="B110">
        <v>6.36</v>
      </c>
      <c r="C110">
        <v>15.72</v>
      </c>
      <c r="D110">
        <v>0.48</v>
      </c>
      <c r="E110">
        <v>30.72</v>
      </c>
    </row>
    <row r="111" spans="1:5" x14ac:dyDescent="0.3">
      <c r="A111" t="s">
        <v>124</v>
      </c>
      <c r="B111">
        <v>23.76</v>
      </c>
      <c r="C111">
        <v>306.48</v>
      </c>
      <c r="D111">
        <v>32.28</v>
      </c>
      <c r="E111">
        <v>6.6</v>
      </c>
    </row>
    <row r="112" spans="1:5" x14ac:dyDescent="0.3">
      <c r="A112" t="s">
        <v>125</v>
      </c>
      <c r="B112">
        <v>16.079999999999998</v>
      </c>
      <c r="C112">
        <v>270.95999999999998</v>
      </c>
      <c r="D112">
        <v>9.84</v>
      </c>
      <c r="E112">
        <v>67.8</v>
      </c>
    </row>
    <row r="113" spans="1:5" x14ac:dyDescent="0.3">
      <c r="A113" t="s">
        <v>126</v>
      </c>
      <c r="B113">
        <v>26.16</v>
      </c>
      <c r="C113">
        <v>290.04000000000002</v>
      </c>
      <c r="D113">
        <v>45.6</v>
      </c>
      <c r="E113">
        <v>27.84</v>
      </c>
    </row>
    <row r="114" spans="1:5" x14ac:dyDescent="0.3">
      <c r="A114" t="s">
        <v>127</v>
      </c>
      <c r="B114">
        <v>16.920000000000002</v>
      </c>
      <c r="C114">
        <v>210.84</v>
      </c>
      <c r="D114">
        <v>18.48</v>
      </c>
      <c r="E114">
        <v>2.88</v>
      </c>
    </row>
    <row r="115" spans="1:5" x14ac:dyDescent="0.3">
      <c r="A115" t="s">
        <v>128</v>
      </c>
      <c r="B115">
        <v>19.079999999999998</v>
      </c>
      <c r="C115">
        <v>251.52</v>
      </c>
      <c r="D115">
        <v>24.72</v>
      </c>
      <c r="E115">
        <v>12.84</v>
      </c>
    </row>
    <row r="116" spans="1:5" x14ac:dyDescent="0.3">
      <c r="A116" t="s">
        <v>129</v>
      </c>
      <c r="B116">
        <v>17.52</v>
      </c>
      <c r="C116">
        <v>93.84</v>
      </c>
      <c r="D116">
        <v>56.16</v>
      </c>
      <c r="E116">
        <v>41.4</v>
      </c>
    </row>
    <row r="117" spans="1:5" x14ac:dyDescent="0.3">
      <c r="A117" t="s">
        <v>130</v>
      </c>
      <c r="B117">
        <v>15.12</v>
      </c>
      <c r="C117">
        <v>90.12</v>
      </c>
      <c r="D117">
        <v>42</v>
      </c>
      <c r="E117">
        <v>63.24</v>
      </c>
    </row>
    <row r="118" spans="1:5" x14ac:dyDescent="0.3">
      <c r="A118" t="s">
        <v>131</v>
      </c>
      <c r="B118">
        <v>14.64</v>
      </c>
      <c r="C118">
        <v>167.04</v>
      </c>
      <c r="D118">
        <v>17.16</v>
      </c>
      <c r="E118">
        <v>30.72</v>
      </c>
    </row>
    <row r="119" spans="1:5" x14ac:dyDescent="0.3">
      <c r="A119" t="s">
        <v>132</v>
      </c>
      <c r="B119">
        <v>11.28</v>
      </c>
      <c r="C119">
        <v>91.68</v>
      </c>
      <c r="D119">
        <v>0.96</v>
      </c>
      <c r="E119">
        <v>17.760000000000002</v>
      </c>
    </row>
    <row r="120" spans="1:5" x14ac:dyDescent="0.3">
      <c r="A120" t="s">
        <v>133</v>
      </c>
      <c r="B120">
        <v>19.079999999999998</v>
      </c>
      <c r="C120">
        <v>150.84</v>
      </c>
      <c r="D120">
        <v>44.28</v>
      </c>
      <c r="E120">
        <v>95.04</v>
      </c>
    </row>
    <row r="121" spans="1:5" x14ac:dyDescent="0.3">
      <c r="A121" t="s">
        <v>134</v>
      </c>
      <c r="B121">
        <v>7.92</v>
      </c>
      <c r="C121">
        <v>23.28</v>
      </c>
      <c r="D121">
        <v>19.2</v>
      </c>
      <c r="E121">
        <v>26.76</v>
      </c>
    </row>
    <row r="122" spans="1:5" x14ac:dyDescent="0.3">
      <c r="A122" t="s">
        <v>135</v>
      </c>
      <c r="B122">
        <v>18.600000000000001</v>
      </c>
      <c r="C122">
        <v>169.56</v>
      </c>
      <c r="D122">
        <v>32.159999999999997</v>
      </c>
      <c r="E122">
        <v>55.44</v>
      </c>
    </row>
    <row r="123" spans="1:5" x14ac:dyDescent="0.3">
      <c r="A123" t="s">
        <v>136</v>
      </c>
      <c r="B123">
        <v>8.4</v>
      </c>
      <c r="C123">
        <v>22.56</v>
      </c>
      <c r="D123">
        <v>26.04</v>
      </c>
      <c r="E123">
        <v>60.48</v>
      </c>
    </row>
    <row r="124" spans="1:5" x14ac:dyDescent="0.3">
      <c r="A124" t="s">
        <v>137</v>
      </c>
      <c r="B124">
        <v>13.92</v>
      </c>
      <c r="C124">
        <v>268.8</v>
      </c>
      <c r="D124">
        <v>2.88</v>
      </c>
      <c r="E124">
        <v>18.72</v>
      </c>
    </row>
    <row r="125" spans="1:5" x14ac:dyDescent="0.3">
      <c r="A125" t="s">
        <v>138</v>
      </c>
      <c r="B125">
        <v>18.239999999999998</v>
      </c>
      <c r="C125">
        <v>147.72</v>
      </c>
      <c r="D125">
        <v>41.52</v>
      </c>
      <c r="E125">
        <v>14.88</v>
      </c>
    </row>
    <row r="126" spans="1:5" x14ac:dyDescent="0.3">
      <c r="A126" t="s">
        <v>139</v>
      </c>
      <c r="B126">
        <v>23.64</v>
      </c>
      <c r="C126">
        <v>275.39999999999998</v>
      </c>
      <c r="D126">
        <v>38.76</v>
      </c>
      <c r="E126">
        <v>89.04</v>
      </c>
    </row>
    <row r="127" spans="1:5" x14ac:dyDescent="0.3">
      <c r="A127" t="s">
        <v>140</v>
      </c>
      <c r="B127">
        <v>12.72</v>
      </c>
      <c r="C127">
        <v>104.64</v>
      </c>
      <c r="D127">
        <v>14.16</v>
      </c>
      <c r="E127">
        <v>31.08</v>
      </c>
    </row>
    <row r="128" spans="1:5" x14ac:dyDescent="0.3">
      <c r="A128" t="s">
        <v>141</v>
      </c>
      <c r="B128">
        <v>7.92</v>
      </c>
      <c r="C128">
        <v>9.36</v>
      </c>
      <c r="D128">
        <v>46.68</v>
      </c>
      <c r="E128">
        <v>60.72</v>
      </c>
    </row>
    <row r="129" spans="1:5" x14ac:dyDescent="0.3">
      <c r="A129" t="s">
        <v>142</v>
      </c>
      <c r="B129">
        <v>10.56</v>
      </c>
      <c r="C129">
        <v>96.24</v>
      </c>
      <c r="D129">
        <v>0</v>
      </c>
      <c r="E129">
        <v>11.04</v>
      </c>
    </row>
    <row r="130" spans="1:5" x14ac:dyDescent="0.3">
      <c r="A130" t="s">
        <v>143</v>
      </c>
      <c r="B130">
        <v>29.64</v>
      </c>
      <c r="C130">
        <v>264.36</v>
      </c>
      <c r="D130">
        <v>58.8</v>
      </c>
      <c r="E130">
        <v>3.84</v>
      </c>
    </row>
    <row r="131" spans="1:5" x14ac:dyDescent="0.3">
      <c r="A131" t="s">
        <v>144</v>
      </c>
      <c r="B131">
        <v>11.64</v>
      </c>
      <c r="C131">
        <v>71.52</v>
      </c>
      <c r="D131">
        <v>14.4</v>
      </c>
      <c r="E131">
        <v>51.72</v>
      </c>
    </row>
    <row r="132" spans="1:5" x14ac:dyDescent="0.3">
      <c r="A132" t="s">
        <v>145</v>
      </c>
      <c r="B132">
        <v>1.92</v>
      </c>
      <c r="C132">
        <v>0.84</v>
      </c>
      <c r="D132">
        <v>47.52</v>
      </c>
      <c r="E132">
        <v>10.44</v>
      </c>
    </row>
    <row r="133" spans="1:5" x14ac:dyDescent="0.3">
      <c r="A133" t="s">
        <v>146</v>
      </c>
      <c r="B133">
        <v>15.24</v>
      </c>
      <c r="C133">
        <v>318.24</v>
      </c>
      <c r="D133">
        <v>3.48</v>
      </c>
      <c r="E133">
        <v>51.6</v>
      </c>
    </row>
    <row r="134" spans="1:5" x14ac:dyDescent="0.3">
      <c r="A134" t="s">
        <v>147</v>
      </c>
      <c r="B134">
        <v>6.84</v>
      </c>
      <c r="C134">
        <v>10.08</v>
      </c>
      <c r="D134">
        <v>32.64</v>
      </c>
      <c r="E134">
        <v>2.52</v>
      </c>
    </row>
    <row r="135" spans="1:5" x14ac:dyDescent="0.3">
      <c r="A135" t="s">
        <v>148</v>
      </c>
      <c r="B135">
        <v>23.52</v>
      </c>
      <c r="C135">
        <v>263.76</v>
      </c>
      <c r="D135">
        <v>40.200000000000003</v>
      </c>
      <c r="E135">
        <v>54.12</v>
      </c>
    </row>
    <row r="136" spans="1:5" x14ac:dyDescent="0.3">
      <c r="A136" t="s">
        <v>149</v>
      </c>
      <c r="B136">
        <v>12.96</v>
      </c>
      <c r="C136">
        <v>44.28</v>
      </c>
      <c r="D136">
        <v>46.32</v>
      </c>
      <c r="E136">
        <v>78.72</v>
      </c>
    </row>
    <row r="137" spans="1:5" x14ac:dyDescent="0.3">
      <c r="A137" t="s">
        <v>150</v>
      </c>
      <c r="B137">
        <v>13.92</v>
      </c>
      <c r="C137">
        <v>57.96</v>
      </c>
      <c r="D137">
        <v>56.4</v>
      </c>
      <c r="E137">
        <v>10.199999999999999</v>
      </c>
    </row>
    <row r="138" spans="1:5" x14ac:dyDescent="0.3">
      <c r="A138" t="s">
        <v>151</v>
      </c>
      <c r="B138">
        <v>11.4</v>
      </c>
      <c r="C138">
        <v>30.72</v>
      </c>
      <c r="D138">
        <v>46.8</v>
      </c>
      <c r="E138">
        <v>11.16</v>
      </c>
    </row>
    <row r="139" spans="1:5" x14ac:dyDescent="0.3">
      <c r="A139" t="s">
        <v>152</v>
      </c>
      <c r="B139">
        <v>24.96</v>
      </c>
      <c r="C139">
        <v>328.44</v>
      </c>
      <c r="D139">
        <v>34.68</v>
      </c>
      <c r="E139">
        <v>71.64</v>
      </c>
    </row>
    <row r="140" spans="1:5" x14ac:dyDescent="0.3">
      <c r="A140" t="s">
        <v>153</v>
      </c>
      <c r="B140">
        <v>11.52</v>
      </c>
      <c r="C140">
        <v>51.6</v>
      </c>
      <c r="D140">
        <v>31.08</v>
      </c>
      <c r="E140">
        <v>24.6</v>
      </c>
    </row>
    <row r="141" spans="1:5" x14ac:dyDescent="0.3">
      <c r="A141" t="s">
        <v>154</v>
      </c>
      <c r="B141">
        <v>24.84</v>
      </c>
      <c r="C141">
        <v>221.88</v>
      </c>
      <c r="D141">
        <v>52.68</v>
      </c>
      <c r="E141">
        <v>2.04</v>
      </c>
    </row>
    <row r="142" spans="1:5" x14ac:dyDescent="0.3">
      <c r="A142" t="s">
        <v>155</v>
      </c>
      <c r="B142">
        <v>13.08</v>
      </c>
      <c r="C142">
        <v>88.08</v>
      </c>
      <c r="D142">
        <v>20.399999999999999</v>
      </c>
      <c r="E142">
        <v>15.48</v>
      </c>
    </row>
    <row r="143" spans="1:5" x14ac:dyDescent="0.3">
      <c r="A143" t="s">
        <v>156</v>
      </c>
      <c r="B143">
        <v>23.04</v>
      </c>
      <c r="C143">
        <v>232.44</v>
      </c>
      <c r="D143">
        <v>42.48</v>
      </c>
      <c r="E143">
        <v>90.72</v>
      </c>
    </row>
    <row r="144" spans="1:5" x14ac:dyDescent="0.3">
      <c r="A144" t="s">
        <v>157</v>
      </c>
      <c r="B144">
        <v>24.12</v>
      </c>
      <c r="C144">
        <v>264.60000000000002</v>
      </c>
      <c r="D144">
        <v>39.840000000000003</v>
      </c>
      <c r="E144">
        <v>45.48</v>
      </c>
    </row>
    <row r="145" spans="1:5" x14ac:dyDescent="0.3">
      <c r="A145" t="s">
        <v>158</v>
      </c>
      <c r="B145">
        <v>12.48</v>
      </c>
      <c r="C145">
        <v>125.52</v>
      </c>
      <c r="D145">
        <v>6.84</v>
      </c>
      <c r="E145">
        <v>41.28</v>
      </c>
    </row>
    <row r="146" spans="1:5" x14ac:dyDescent="0.3">
      <c r="A146" t="s">
        <v>159</v>
      </c>
      <c r="B146">
        <v>13.68</v>
      </c>
      <c r="C146">
        <v>115.44</v>
      </c>
      <c r="D146">
        <v>17.760000000000002</v>
      </c>
      <c r="E146">
        <v>46.68</v>
      </c>
    </row>
    <row r="147" spans="1:5" x14ac:dyDescent="0.3">
      <c r="A147" t="s">
        <v>160</v>
      </c>
      <c r="B147">
        <v>12.36</v>
      </c>
      <c r="C147">
        <v>168.36</v>
      </c>
      <c r="D147">
        <v>2.2799999999999998</v>
      </c>
      <c r="E147">
        <v>10.8</v>
      </c>
    </row>
    <row r="148" spans="1:5" x14ac:dyDescent="0.3">
      <c r="A148" t="s">
        <v>161</v>
      </c>
      <c r="B148">
        <v>15.84</v>
      </c>
      <c r="C148">
        <v>288.12</v>
      </c>
      <c r="D148">
        <v>8.76</v>
      </c>
      <c r="E148">
        <v>10.44</v>
      </c>
    </row>
    <row r="149" spans="1:5" x14ac:dyDescent="0.3">
      <c r="A149" t="s">
        <v>162</v>
      </c>
      <c r="B149">
        <v>30.48</v>
      </c>
      <c r="C149">
        <v>291.83999999999997</v>
      </c>
      <c r="D149">
        <v>58.8</v>
      </c>
      <c r="E149">
        <v>53.16</v>
      </c>
    </row>
    <row r="150" spans="1:5" x14ac:dyDescent="0.3">
      <c r="A150" t="s">
        <v>163</v>
      </c>
      <c r="B150">
        <v>13.08</v>
      </c>
      <c r="C150">
        <v>45.6</v>
      </c>
      <c r="D150">
        <v>48.36</v>
      </c>
      <c r="E150">
        <v>14.28</v>
      </c>
    </row>
    <row r="151" spans="1:5" x14ac:dyDescent="0.3">
      <c r="A151" t="s">
        <v>164</v>
      </c>
      <c r="B151">
        <v>12.12</v>
      </c>
      <c r="C151">
        <v>53.64</v>
      </c>
      <c r="D151">
        <v>30.96</v>
      </c>
      <c r="E151">
        <v>24.72</v>
      </c>
    </row>
    <row r="152" spans="1:5" x14ac:dyDescent="0.3">
      <c r="A152" t="s">
        <v>165</v>
      </c>
      <c r="B152">
        <v>19.32</v>
      </c>
      <c r="C152">
        <v>336.84</v>
      </c>
      <c r="D152">
        <v>16.68</v>
      </c>
      <c r="E152">
        <v>44.4</v>
      </c>
    </row>
    <row r="153" spans="1:5" x14ac:dyDescent="0.3">
      <c r="A153" t="s">
        <v>166</v>
      </c>
      <c r="B153">
        <v>13.92</v>
      </c>
      <c r="C153">
        <v>145.19999999999999</v>
      </c>
      <c r="D153">
        <v>10.08</v>
      </c>
      <c r="E153">
        <v>58.44</v>
      </c>
    </row>
    <row r="154" spans="1:5" x14ac:dyDescent="0.3">
      <c r="A154" t="s">
        <v>167</v>
      </c>
      <c r="B154">
        <v>19.920000000000002</v>
      </c>
      <c r="C154">
        <v>237.12</v>
      </c>
      <c r="D154">
        <v>27.96</v>
      </c>
      <c r="E154">
        <v>17.04</v>
      </c>
    </row>
    <row r="155" spans="1:5" x14ac:dyDescent="0.3">
      <c r="A155" t="s">
        <v>168</v>
      </c>
      <c r="B155">
        <v>22.8</v>
      </c>
      <c r="C155">
        <v>205.56</v>
      </c>
      <c r="D155">
        <v>47.64</v>
      </c>
      <c r="E155">
        <v>45.24</v>
      </c>
    </row>
    <row r="156" spans="1:5" x14ac:dyDescent="0.3">
      <c r="A156" t="s">
        <v>169</v>
      </c>
      <c r="B156">
        <v>18.72</v>
      </c>
      <c r="C156">
        <v>225.36</v>
      </c>
      <c r="D156">
        <v>25.32</v>
      </c>
      <c r="E156">
        <v>11.4</v>
      </c>
    </row>
    <row r="157" spans="1:5" x14ac:dyDescent="0.3">
      <c r="A157" t="s">
        <v>170</v>
      </c>
      <c r="B157">
        <v>3.84</v>
      </c>
      <c r="C157">
        <v>4.92</v>
      </c>
      <c r="D157">
        <v>13.92</v>
      </c>
      <c r="E157">
        <v>6.84</v>
      </c>
    </row>
    <row r="158" spans="1:5" x14ac:dyDescent="0.3">
      <c r="A158" t="s">
        <v>171</v>
      </c>
      <c r="B158">
        <v>18.36</v>
      </c>
      <c r="C158">
        <v>112.68</v>
      </c>
      <c r="D158">
        <v>52.2</v>
      </c>
      <c r="E158">
        <v>60.6</v>
      </c>
    </row>
    <row r="159" spans="1:5" x14ac:dyDescent="0.3">
      <c r="A159" t="s">
        <v>172</v>
      </c>
      <c r="B159">
        <v>12.12</v>
      </c>
      <c r="C159">
        <v>179.76</v>
      </c>
      <c r="D159">
        <v>1.56</v>
      </c>
      <c r="E159">
        <v>29.16</v>
      </c>
    </row>
    <row r="160" spans="1:5" x14ac:dyDescent="0.3">
      <c r="A160" t="s">
        <v>173</v>
      </c>
      <c r="B160">
        <v>8.76</v>
      </c>
      <c r="C160">
        <v>14.04</v>
      </c>
      <c r="D160">
        <v>44.28</v>
      </c>
      <c r="E160">
        <v>54.24</v>
      </c>
    </row>
    <row r="161" spans="1:5" x14ac:dyDescent="0.3">
      <c r="A161" t="s">
        <v>174</v>
      </c>
      <c r="B161">
        <v>15.48</v>
      </c>
      <c r="C161">
        <v>158.04</v>
      </c>
      <c r="D161">
        <v>22.08</v>
      </c>
      <c r="E161">
        <v>41.52</v>
      </c>
    </row>
    <row r="162" spans="1:5" x14ac:dyDescent="0.3">
      <c r="A162" t="s">
        <v>175</v>
      </c>
      <c r="B162">
        <v>17.28</v>
      </c>
      <c r="C162">
        <v>207</v>
      </c>
      <c r="D162">
        <v>21.72</v>
      </c>
      <c r="E162">
        <v>36.840000000000003</v>
      </c>
    </row>
    <row r="163" spans="1:5" x14ac:dyDescent="0.3">
      <c r="A163" t="s">
        <v>176</v>
      </c>
      <c r="B163">
        <v>15.96</v>
      </c>
      <c r="C163">
        <v>102.84</v>
      </c>
      <c r="D163">
        <v>42.96</v>
      </c>
      <c r="E163">
        <v>59.16</v>
      </c>
    </row>
    <row r="164" spans="1:5" x14ac:dyDescent="0.3">
      <c r="A164" t="s">
        <v>177</v>
      </c>
      <c r="B164">
        <v>17.88</v>
      </c>
      <c r="C164">
        <v>226.08</v>
      </c>
      <c r="D164">
        <v>21.72</v>
      </c>
      <c r="E164">
        <v>30.72</v>
      </c>
    </row>
    <row r="165" spans="1:5" x14ac:dyDescent="0.3">
      <c r="A165" t="s">
        <v>178</v>
      </c>
      <c r="B165">
        <v>21.6</v>
      </c>
      <c r="C165">
        <v>196.2</v>
      </c>
      <c r="D165">
        <v>44.16</v>
      </c>
      <c r="E165">
        <v>8.8800000000000008</v>
      </c>
    </row>
    <row r="166" spans="1:5" x14ac:dyDescent="0.3">
      <c r="A166" t="s">
        <v>179</v>
      </c>
      <c r="B166">
        <v>14.28</v>
      </c>
      <c r="C166">
        <v>140.63999999999999</v>
      </c>
      <c r="D166">
        <v>17.64</v>
      </c>
      <c r="E166">
        <v>6.48</v>
      </c>
    </row>
    <row r="167" spans="1:5" x14ac:dyDescent="0.3">
      <c r="A167" t="s">
        <v>180</v>
      </c>
      <c r="B167">
        <v>14.28</v>
      </c>
      <c r="C167">
        <v>281.39999999999998</v>
      </c>
      <c r="D167">
        <v>4.08</v>
      </c>
      <c r="E167">
        <v>101.76</v>
      </c>
    </row>
    <row r="168" spans="1:5" x14ac:dyDescent="0.3">
      <c r="A168" t="s">
        <v>181</v>
      </c>
      <c r="B168">
        <v>9.6</v>
      </c>
      <c r="C168">
        <v>21.48</v>
      </c>
      <c r="D168">
        <v>45.12</v>
      </c>
      <c r="E168">
        <v>25.92</v>
      </c>
    </row>
    <row r="169" spans="1:5" x14ac:dyDescent="0.3">
      <c r="A169" t="s">
        <v>182</v>
      </c>
      <c r="B169">
        <v>14.64</v>
      </c>
      <c r="C169">
        <v>248.16</v>
      </c>
      <c r="D169">
        <v>6.24</v>
      </c>
      <c r="E169">
        <v>23.28</v>
      </c>
    </row>
    <row r="170" spans="1:5" x14ac:dyDescent="0.3">
      <c r="A170" t="s">
        <v>183</v>
      </c>
      <c r="B170">
        <v>20.52</v>
      </c>
      <c r="C170">
        <v>258.48</v>
      </c>
      <c r="D170">
        <v>28.32</v>
      </c>
      <c r="E170">
        <v>69.12</v>
      </c>
    </row>
    <row r="171" spans="1:5" x14ac:dyDescent="0.3">
      <c r="A171" t="s">
        <v>184</v>
      </c>
      <c r="B171">
        <v>18</v>
      </c>
      <c r="C171">
        <v>341.16</v>
      </c>
      <c r="D171">
        <v>12.72</v>
      </c>
      <c r="E171">
        <v>7.68</v>
      </c>
    </row>
    <row r="172" spans="1:5" x14ac:dyDescent="0.3">
      <c r="A172" t="s">
        <v>185</v>
      </c>
      <c r="B172">
        <v>10.08</v>
      </c>
      <c r="C172">
        <v>60</v>
      </c>
      <c r="D172">
        <v>13.92</v>
      </c>
      <c r="E172">
        <v>22.08</v>
      </c>
    </row>
    <row r="173" spans="1:5" x14ac:dyDescent="0.3">
      <c r="A173" t="s">
        <v>186</v>
      </c>
      <c r="B173">
        <v>17.399999999999999</v>
      </c>
      <c r="C173">
        <v>197.4</v>
      </c>
      <c r="D173">
        <v>25.08</v>
      </c>
      <c r="E173">
        <v>56.88</v>
      </c>
    </row>
    <row r="174" spans="1:5" x14ac:dyDescent="0.3">
      <c r="A174" t="s">
        <v>187</v>
      </c>
      <c r="B174">
        <v>9.1199999999999992</v>
      </c>
      <c r="C174">
        <v>23.52</v>
      </c>
      <c r="D174">
        <v>24.12</v>
      </c>
      <c r="E174">
        <v>20.399999999999999</v>
      </c>
    </row>
    <row r="175" spans="1:5" x14ac:dyDescent="0.3">
      <c r="A175" t="s">
        <v>188</v>
      </c>
      <c r="B175">
        <v>14.04</v>
      </c>
      <c r="C175">
        <v>202.08</v>
      </c>
      <c r="D175">
        <v>8.52</v>
      </c>
      <c r="E175">
        <v>15.36</v>
      </c>
    </row>
    <row r="176" spans="1:5" x14ac:dyDescent="0.3">
      <c r="A176" t="s">
        <v>189</v>
      </c>
      <c r="B176">
        <v>13.8</v>
      </c>
      <c r="C176">
        <v>266.88</v>
      </c>
      <c r="D176">
        <v>4.08</v>
      </c>
      <c r="E176">
        <v>15.72</v>
      </c>
    </row>
    <row r="177" spans="1:5" x14ac:dyDescent="0.3">
      <c r="A177" t="s">
        <v>190</v>
      </c>
      <c r="B177">
        <v>32.4</v>
      </c>
      <c r="C177">
        <v>332.28</v>
      </c>
      <c r="D177">
        <v>58.68</v>
      </c>
      <c r="E177">
        <v>50.16</v>
      </c>
    </row>
    <row r="178" spans="1:5" x14ac:dyDescent="0.3">
      <c r="A178" t="s">
        <v>191</v>
      </c>
      <c r="B178">
        <v>24.24</v>
      </c>
      <c r="C178">
        <v>298.08</v>
      </c>
      <c r="D178">
        <v>36.24</v>
      </c>
      <c r="E178">
        <v>24.36</v>
      </c>
    </row>
    <row r="179" spans="1:5" x14ac:dyDescent="0.3">
      <c r="A179" t="s">
        <v>192</v>
      </c>
      <c r="B179">
        <v>14.04</v>
      </c>
      <c r="C179">
        <v>204.24</v>
      </c>
      <c r="D179">
        <v>9.36</v>
      </c>
      <c r="E179">
        <v>42.24</v>
      </c>
    </row>
    <row r="180" spans="1:5" x14ac:dyDescent="0.3">
      <c r="A180" t="s">
        <v>193</v>
      </c>
      <c r="B180">
        <v>14.16</v>
      </c>
      <c r="C180">
        <v>332.04</v>
      </c>
      <c r="D180">
        <v>2.76</v>
      </c>
      <c r="E180">
        <v>28.44</v>
      </c>
    </row>
    <row r="181" spans="1:5" x14ac:dyDescent="0.3">
      <c r="A181" t="s">
        <v>194</v>
      </c>
      <c r="B181">
        <v>15.12</v>
      </c>
      <c r="C181">
        <v>198.72</v>
      </c>
      <c r="D181">
        <v>12</v>
      </c>
      <c r="E181">
        <v>21.12</v>
      </c>
    </row>
    <row r="182" spans="1:5" x14ac:dyDescent="0.3">
      <c r="A182" t="s">
        <v>195</v>
      </c>
      <c r="B182">
        <v>12.6</v>
      </c>
      <c r="C182">
        <v>187.92</v>
      </c>
      <c r="D182">
        <v>3.12</v>
      </c>
      <c r="E182">
        <v>9.9600000000000009</v>
      </c>
    </row>
    <row r="183" spans="1:5" x14ac:dyDescent="0.3">
      <c r="A183" t="s">
        <v>196</v>
      </c>
      <c r="B183">
        <v>14.64</v>
      </c>
      <c r="C183">
        <v>262.2</v>
      </c>
      <c r="D183">
        <v>6.48</v>
      </c>
      <c r="E183">
        <v>32.880000000000003</v>
      </c>
    </row>
    <row r="184" spans="1:5" x14ac:dyDescent="0.3">
      <c r="A184" t="s">
        <v>197</v>
      </c>
      <c r="B184">
        <v>10.44</v>
      </c>
      <c r="C184">
        <v>67.44</v>
      </c>
      <c r="D184">
        <v>6.84</v>
      </c>
      <c r="E184">
        <v>35.64</v>
      </c>
    </row>
    <row r="185" spans="1:5" x14ac:dyDescent="0.3">
      <c r="A185" t="s">
        <v>198</v>
      </c>
      <c r="B185">
        <v>31.44</v>
      </c>
      <c r="C185">
        <v>345.12</v>
      </c>
      <c r="D185">
        <v>51.6</v>
      </c>
      <c r="E185">
        <v>86.16</v>
      </c>
    </row>
    <row r="186" spans="1:5" x14ac:dyDescent="0.3">
      <c r="A186" t="s">
        <v>199</v>
      </c>
      <c r="B186">
        <v>21.12</v>
      </c>
      <c r="C186">
        <v>304.56</v>
      </c>
      <c r="D186">
        <v>25.56</v>
      </c>
      <c r="E186">
        <v>36</v>
      </c>
    </row>
    <row r="187" spans="1:5" x14ac:dyDescent="0.3">
      <c r="A187" t="s">
        <v>200</v>
      </c>
      <c r="B187">
        <v>27.12</v>
      </c>
      <c r="C187">
        <v>246</v>
      </c>
      <c r="D187">
        <v>54.12</v>
      </c>
      <c r="E187">
        <v>23.52</v>
      </c>
    </row>
    <row r="188" spans="1:5" x14ac:dyDescent="0.3">
      <c r="A188" t="s">
        <v>201</v>
      </c>
      <c r="B188">
        <v>12.36</v>
      </c>
      <c r="C188">
        <v>167.4</v>
      </c>
      <c r="D188">
        <v>2.52</v>
      </c>
      <c r="E188">
        <v>31.92</v>
      </c>
    </row>
    <row r="189" spans="1:5" x14ac:dyDescent="0.3">
      <c r="A189" t="s">
        <v>202</v>
      </c>
      <c r="B189">
        <v>20.76</v>
      </c>
      <c r="C189">
        <v>229.32</v>
      </c>
      <c r="D189">
        <v>34.44</v>
      </c>
      <c r="E189">
        <v>21.84</v>
      </c>
    </row>
    <row r="190" spans="1:5" x14ac:dyDescent="0.3">
      <c r="A190" t="s">
        <v>203</v>
      </c>
      <c r="B190">
        <v>19.079999999999998</v>
      </c>
      <c r="C190">
        <v>343.2</v>
      </c>
      <c r="D190">
        <v>16.68</v>
      </c>
      <c r="E190">
        <v>4.4400000000000004</v>
      </c>
    </row>
    <row r="191" spans="1:5" x14ac:dyDescent="0.3">
      <c r="A191" t="s">
        <v>204</v>
      </c>
      <c r="B191">
        <v>8.0399999999999991</v>
      </c>
      <c r="C191">
        <v>22.44</v>
      </c>
      <c r="D191">
        <v>14.52</v>
      </c>
      <c r="E191">
        <v>28.08</v>
      </c>
    </row>
    <row r="192" spans="1:5" x14ac:dyDescent="0.3">
      <c r="A192" t="s">
        <v>205</v>
      </c>
      <c r="B192">
        <v>12.96</v>
      </c>
      <c r="C192">
        <v>47.4</v>
      </c>
      <c r="D192">
        <v>49.32</v>
      </c>
      <c r="E192">
        <v>6.96</v>
      </c>
    </row>
    <row r="193" spans="1:5" x14ac:dyDescent="0.3">
      <c r="A193" t="s">
        <v>206</v>
      </c>
      <c r="B193">
        <v>11.88</v>
      </c>
      <c r="C193">
        <v>90.6</v>
      </c>
      <c r="D193">
        <v>12.96</v>
      </c>
      <c r="E193">
        <v>7.2</v>
      </c>
    </row>
    <row r="194" spans="1:5" x14ac:dyDescent="0.3">
      <c r="A194" t="s">
        <v>207</v>
      </c>
      <c r="B194">
        <v>7.08</v>
      </c>
      <c r="C194">
        <v>20.64</v>
      </c>
      <c r="D194">
        <v>4.92</v>
      </c>
      <c r="E194">
        <v>37.92</v>
      </c>
    </row>
    <row r="195" spans="1:5" x14ac:dyDescent="0.3">
      <c r="A195" t="s">
        <v>208</v>
      </c>
      <c r="B195">
        <v>23.52</v>
      </c>
      <c r="C195">
        <v>200.16</v>
      </c>
      <c r="D195">
        <v>50.4</v>
      </c>
      <c r="E195">
        <v>4.32</v>
      </c>
    </row>
    <row r="196" spans="1:5" x14ac:dyDescent="0.3">
      <c r="A196" t="s">
        <v>209</v>
      </c>
      <c r="B196">
        <v>20.76</v>
      </c>
      <c r="C196">
        <v>179.64</v>
      </c>
      <c r="D196">
        <v>42.72</v>
      </c>
      <c r="E196">
        <v>7.2</v>
      </c>
    </row>
    <row r="197" spans="1:5" x14ac:dyDescent="0.3">
      <c r="A197" t="s">
        <v>210</v>
      </c>
      <c r="B197">
        <v>9.1199999999999992</v>
      </c>
      <c r="C197">
        <v>45.84</v>
      </c>
      <c r="D197">
        <v>4.4400000000000004</v>
      </c>
      <c r="E197">
        <v>16.559999999999999</v>
      </c>
    </row>
    <row r="198" spans="1:5" x14ac:dyDescent="0.3">
      <c r="A198" t="s">
        <v>211</v>
      </c>
      <c r="B198">
        <v>11.64</v>
      </c>
      <c r="C198">
        <v>113.04</v>
      </c>
      <c r="D198">
        <v>5.88</v>
      </c>
      <c r="E198">
        <v>9.7200000000000006</v>
      </c>
    </row>
    <row r="199" spans="1:5" x14ac:dyDescent="0.3">
      <c r="A199" t="s">
        <v>212</v>
      </c>
      <c r="B199">
        <v>15.36</v>
      </c>
      <c r="C199">
        <v>212.4</v>
      </c>
      <c r="D199">
        <v>11.16</v>
      </c>
      <c r="E199">
        <v>7.68</v>
      </c>
    </row>
    <row r="200" spans="1:5" x14ac:dyDescent="0.3">
      <c r="A200" t="s">
        <v>213</v>
      </c>
      <c r="B200">
        <v>30.6</v>
      </c>
      <c r="C200">
        <v>340.32</v>
      </c>
      <c r="D200">
        <v>50.4</v>
      </c>
      <c r="E200">
        <v>79.44</v>
      </c>
    </row>
    <row r="201" spans="1:5" x14ac:dyDescent="0.3">
      <c r="A201" t="s">
        <v>214</v>
      </c>
      <c r="B201">
        <v>16.079999999999998</v>
      </c>
      <c r="C201">
        <v>278.52</v>
      </c>
      <c r="D201">
        <v>10.32</v>
      </c>
      <c r="E201">
        <v>10.44</v>
      </c>
    </row>
  </sheetData>
  <pageMargins left="0.75" right="0.75" top="1" bottom="1" header="0.5" footer="0.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6942B-93C3-47E0-B4FF-8EF5493A9ED3}">
  <dimension ref="A1:E11"/>
  <sheetViews>
    <sheetView zoomScale="190" zoomScaleNormal="190" workbookViewId="0">
      <selection activeCell="F13" sqref="F13"/>
    </sheetView>
  </sheetViews>
  <sheetFormatPr defaultRowHeight="16.5" x14ac:dyDescent="0.3"/>
  <cols>
    <col min="1" max="1" width="9.44140625" bestFit="1" customWidth="1"/>
    <col min="5" max="5" width="9.44140625" bestFit="1" customWidth="1"/>
  </cols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t="s">
        <v>0</v>
      </c>
    </row>
    <row r="3" spans="1:5" x14ac:dyDescent="0.3">
      <c r="A3" t="s">
        <v>1</v>
      </c>
    </row>
    <row r="4" spans="1:5" x14ac:dyDescent="0.3">
      <c r="A4" t="s">
        <v>2</v>
      </c>
    </row>
    <row r="5" spans="1:5" x14ac:dyDescent="0.3">
      <c r="A5" t="s">
        <v>3</v>
      </c>
    </row>
    <row r="7" spans="1:5" x14ac:dyDescent="0.3">
      <c r="B7" t="s">
        <v>218</v>
      </c>
      <c r="C7" t="s">
        <v>219</v>
      </c>
      <c r="D7" t="s">
        <v>220</v>
      </c>
    </row>
    <row r="8" spans="1:5" x14ac:dyDescent="0.3">
      <c r="A8" t="s">
        <v>0</v>
      </c>
      <c r="B8" s="1"/>
      <c r="C8" s="1"/>
    </row>
    <row r="9" spans="1:5" x14ac:dyDescent="0.3">
      <c r="A9" t="s">
        <v>1</v>
      </c>
      <c r="B9" s="1"/>
      <c r="C9" s="1"/>
    </row>
    <row r="10" spans="1:5" x14ac:dyDescent="0.3">
      <c r="A10" t="s">
        <v>2</v>
      </c>
      <c r="B10" s="1"/>
      <c r="C10" s="1"/>
    </row>
    <row r="11" spans="1:5" x14ac:dyDescent="0.3">
      <c r="A11" t="s">
        <v>3</v>
      </c>
      <c r="B11" s="1"/>
      <c r="C1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9C33E-298E-4A32-B071-D791DF7DB17B}">
  <dimension ref="C4:C8"/>
  <sheetViews>
    <sheetView zoomScale="150" zoomScaleNormal="150" workbookViewId="0">
      <selection activeCell="C14" sqref="C14"/>
    </sheetView>
  </sheetViews>
  <sheetFormatPr defaultRowHeight="16.5" x14ac:dyDescent="0.3"/>
  <cols>
    <col min="3" max="3" width="75.6640625" customWidth="1"/>
  </cols>
  <sheetData>
    <row r="4" spans="3:3" ht="33" x14ac:dyDescent="0.3">
      <c r="C4" s="2" t="s">
        <v>222</v>
      </c>
    </row>
    <row r="5" spans="3:3" ht="66" x14ac:dyDescent="0.3">
      <c r="C5" s="2" t="s">
        <v>223</v>
      </c>
    </row>
    <row r="6" spans="3:3" ht="33" x14ac:dyDescent="0.3">
      <c r="C6" s="2" t="s">
        <v>224</v>
      </c>
    </row>
    <row r="8" spans="3:3" x14ac:dyDescent="0.3">
      <c r="C8" t="s">
        <v>225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72F7D-1885-4734-AEC2-DB3B9B824CA2}">
  <dimension ref="B2:D9"/>
  <sheetViews>
    <sheetView zoomScale="170" zoomScaleNormal="170" workbookViewId="0">
      <selection activeCell="C11" sqref="C11"/>
    </sheetView>
  </sheetViews>
  <sheetFormatPr defaultRowHeight="16.5" x14ac:dyDescent="0.3"/>
  <cols>
    <col min="1" max="1" width="4.6640625" customWidth="1"/>
  </cols>
  <sheetData>
    <row r="2" spans="2:4" x14ac:dyDescent="0.3">
      <c r="B2" t="s">
        <v>217</v>
      </c>
      <c r="C2" t="s">
        <v>226</v>
      </c>
      <c r="D2" t="s">
        <v>227</v>
      </c>
    </row>
    <row r="3" spans="2:4" x14ac:dyDescent="0.3">
      <c r="B3">
        <f>SUM(C3:D3)</f>
        <v>15</v>
      </c>
      <c r="C3">
        <v>5</v>
      </c>
      <c r="D3">
        <v>10</v>
      </c>
    </row>
    <row r="4" spans="2:4" x14ac:dyDescent="0.3">
      <c r="B4">
        <f t="shared" ref="B4:B9" si="0">SUM(C4:D4)</f>
        <v>25</v>
      </c>
      <c r="C4">
        <v>10</v>
      </c>
      <c r="D4">
        <v>15</v>
      </c>
    </row>
    <row r="5" spans="2:4" x14ac:dyDescent="0.3">
      <c r="B5">
        <f t="shared" si="0"/>
        <v>35</v>
      </c>
      <c r="C5">
        <v>15</v>
      </c>
      <c r="D5">
        <v>20</v>
      </c>
    </row>
    <row r="6" spans="2:4" x14ac:dyDescent="0.3">
      <c r="B6">
        <f t="shared" si="0"/>
        <v>45</v>
      </c>
      <c r="C6">
        <v>20</v>
      </c>
      <c r="D6">
        <v>25</v>
      </c>
    </row>
    <row r="7" spans="2:4" x14ac:dyDescent="0.3">
      <c r="B7">
        <f t="shared" si="0"/>
        <v>55</v>
      </c>
      <c r="C7">
        <v>25</v>
      </c>
      <c r="D7">
        <v>30</v>
      </c>
    </row>
    <row r="8" spans="2:4" x14ac:dyDescent="0.3">
      <c r="B8">
        <f t="shared" si="0"/>
        <v>65</v>
      </c>
      <c r="C8">
        <v>30</v>
      </c>
      <c r="D8">
        <v>35</v>
      </c>
    </row>
    <row r="9" spans="2:4" x14ac:dyDescent="0.3">
      <c r="B9">
        <f t="shared" si="0"/>
        <v>75</v>
      </c>
      <c r="C9">
        <v>35</v>
      </c>
      <c r="D9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Context</vt:lpstr>
      <vt:lpstr>ML2_Regression_YouTube</vt:lpstr>
      <vt:lpstr>Model_YouTube</vt:lpstr>
      <vt:lpstr>ML2_CostFunction</vt:lpstr>
      <vt:lpstr>RegressionAccuracy</vt:lpstr>
      <vt:lpstr>ML2_RegressionAllSpends</vt:lpstr>
      <vt:lpstr>Correlation</vt:lpstr>
      <vt:lpstr>RSq</vt:lpstr>
      <vt:lpstr>PerfectModel</vt:lpstr>
      <vt:lpstr>Campaings</vt:lpstr>
      <vt:lpstr>facebook</vt:lpstr>
      <vt:lpstr>newspaper</vt:lpstr>
      <vt:lpstr>sales</vt:lpstr>
      <vt:lpstr>youtube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Kunaal Naik</cp:lastModifiedBy>
  <dcterms:created xsi:type="dcterms:W3CDTF">2022-06-09T04:27:46Z</dcterms:created>
  <dcterms:modified xsi:type="dcterms:W3CDTF">2022-08-14T11:34:58Z</dcterms:modified>
</cp:coreProperties>
</file>