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Excel_Analytics/L0 Analytics with Excel/"/>
    </mc:Choice>
  </mc:AlternateContent>
  <xr:revisionPtr revIDLastSave="133" documentId="8_{769BB98E-02F1-488A-9D70-2CBB8B3E1CD0}" xr6:coauthVersionLast="47" xr6:coauthVersionMax="47" xr10:uidLastSave="{4D625A69-4A7C-4779-9223-327B123ED0F8}"/>
  <bookViews>
    <workbookView xWindow="28680" yWindow="-120" windowWidth="29040" windowHeight="15840" activeTab="2" xr2:uid="{22A72064-8E61-480C-A8F5-A56E797927B1}"/>
  </bookViews>
  <sheets>
    <sheet name="Index" sheetId="1" r:id="rId1"/>
    <sheet name="Data" sheetId="2" r:id="rId2"/>
    <sheet name="Scorecard" sheetId="3" r:id="rId3"/>
    <sheet name="Sheet1" sheetId="4" r:id="rId4"/>
  </sheets>
  <definedNames>
    <definedName name="_xlnm._FilterDatabase" localSheetId="1" hidden="1">Data!$A$2:$I$18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5" i="2"/>
  <c r="F5" i="4"/>
  <c r="F4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D5" i="3"/>
  <c r="E10" i="3"/>
  <c r="D10" i="3"/>
  <c r="E9" i="3"/>
  <c r="D9" i="3"/>
  <c r="E6" i="3"/>
  <c r="D6" i="3"/>
  <c r="E5" i="3"/>
  <c r="L2" i="2" l="1"/>
  <c r="D11" i="3"/>
  <c r="E11" i="3"/>
  <c r="E7" i="3"/>
  <c r="D7" i="3"/>
  <c r="G10" i="3"/>
  <c r="G6" i="3"/>
  <c r="G9" i="3"/>
  <c r="G5" i="3"/>
  <c r="G7" i="3" l="1"/>
  <c r="G11" i="3"/>
</calcChain>
</file>

<file path=xl/sharedStrings.xml><?xml version="1.0" encoding="utf-8"?>
<sst xmlns="http://schemas.openxmlformats.org/spreadsheetml/2006/main" count="106" uniqueCount="51">
  <si>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</si>
  <si>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</si>
  <si>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</si>
  <si>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</si>
  <si>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</si>
  <si>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</si>
  <si>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</si>
  <si>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</si>
  <si>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</si>
  <si>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</si>
  <si>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</si>
  <si>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</si>
  <si>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</si>
  <si>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</si>
  <si>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</si>
  <si>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</si>
  <si>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</si>
  <si>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</si>
  <si>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</si>
  <si>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</si>
  <si>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</si>
  <si>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</si>
  <si>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</si>
  <si>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</si>
  <si>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</si>
  <si>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</si>
  <si>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</si>
  <si>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</si>
  <si>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</si>
  <si>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</si>
  <si>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</si>
  <si>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</si>
  <si>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</si>
  <si>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</si>
  <si>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</si>
  <si>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</si>
  <si>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</si>
  <si>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</si>
  <si>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</si>
  <si>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</si>
  <si>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Revenue_Win</t>
  </si>
  <si>
    <t>Pipeline_Lead</t>
  </si>
  <si>
    <t>*</t>
  </si>
  <si>
    <t>Sales Performance</t>
  </si>
  <si>
    <t>Growth</t>
  </si>
  <si>
    <t>Price Of Product</t>
  </si>
  <si>
    <t>Channel</t>
  </si>
  <si>
    <t>Qty</t>
  </si>
  <si>
    <t>Retail</t>
  </si>
  <si>
    <t>B2B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</si>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</sst>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6" fontId="0" fillId="0" borderId="4" xfId="0" applyNumberFormat="1" applyBorder="1"/>
    <xf numFmtId="165" fontId="0" fillId="0" borderId="5" xfId="0" applyNumberFormat="1" applyBorder="1"/>
    <xf numFmtId="0" fontId="4" fillId="4" borderId="6" xfId="0" applyFont="1" applyFill="1" applyBorder="1"/>
    <xf numFmtId="0" fontId="6" fillId="4" borderId="8" xfId="0" applyFont="1" applyFill="1" applyBorder="1" applyAlignment="1">
      <alignment horizontal="left" indent="1"/>
    </xf>
    <xf numFmtId="0" fontId="6" fillId="4" borderId="7" xfId="0" applyFont="1" applyFill="1" applyBorder="1" applyAlignment="1">
      <alignment horizontal="left" indent="1"/>
    </xf>
    <xf numFmtId="168" fontId="0" fillId="0" borderId="6" xfId="2" applyNumberFormat="1" applyFont="1" applyBorder="1"/>
    <xf numFmtId="168" fontId="0" fillId="0" borderId="8" xfId="2" applyNumberFormat="1" applyFont="1" applyBorder="1"/>
    <xf numFmtId="168" fontId="0" fillId="0" borderId="7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167" fontId="0" fillId="0" borderId="4" xfId="1" applyNumberFormat="1" applyFont="1" applyBorder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18</xdr:row>
      <xdr:rowOff>66675</xdr:rowOff>
    </xdr:from>
    <xdr:to>
      <xdr:col>20</xdr:col>
      <xdr:colOff>142875</xdr:colOff>
      <xdr:row>33</xdr:row>
      <xdr:rowOff>123825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38385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18</xdr:row>
      <xdr:rowOff>0</xdr:rowOff>
    </xdr:from>
    <xdr:to>
      <xdr:col>9</xdr:col>
      <xdr:colOff>400050</xdr:colOff>
      <xdr:row>34</xdr:row>
      <xdr:rowOff>104775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7719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1310450</xdr:colOff>
      <xdr:row>22</xdr:row>
      <xdr:rowOff>100980</xdr:rowOff>
    </xdr:from>
    <xdr:to>
      <xdr:col>4</xdr:col>
      <xdr:colOff>130340</xdr:colOff>
      <xdr:row>22</xdr:row>
      <xdr:rowOff>176940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9C2F15C-16F2-BFAD-25CF-3826D3DFBC37}"/>
                </a:ext>
              </a:extLst>
            </xdr14:cNvPr>
            <xdr14:cNvContentPartPr/>
          </xdr14:nvContentPartPr>
          <xdr14:nvPr macro=""/>
          <xdr14:xfrm>
            <a:off x="3018600" y="4711080"/>
            <a:ext cx="2001240" cy="75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9C2F15C-16F2-BFAD-25CF-3826D3DFBC3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09958" y="4702440"/>
              <a:ext cx="2018883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1601280</xdr:colOff>
      <xdr:row>21</xdr:row>
      <xdr:rowOff>189930</xdr:rowOff>
    </xdr:from>
    <xdr:to>
      <xdr:col>1</xdr:col>
      <xdr:colOff>942530</xdr:colOff>
      <xdr:row>23</xdr:row>
      <xdr:rowOff>72150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7F3249C-F35A-F3D0-1D25-60755893FE3E}"/>
                </a:ext>
              </a:extLst>
            </xdr14:cNvPr>
            <xdr14:cNvContentPartPr/>
          </xdr14:nvContentPartPr>
          <xdr14:nvPr macro=""/>
          <xdr14:xfrm>
            <a:off x="1601280" y="4590480"/>
            <a:ext cx="1049400" cy="3013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7F3249C-F35A-F3D0-1D25-60755893FE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92280" y="4581840"/>
              <a:ext cx="1067040" cy="31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31T07:29:23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5 202 5132 0 0,'-4'-8'10670'0'0,"34"19"-8979"0"0,28-7-1481 0 0,0-2 1 0 0,0-3-1 0 0,68-9 0 0 0,-5 1 32 0 0,732-7-63 0 0,-72 3 590 0 0,109-69 770 0 0,-857 79-1513 0 0,190-30 470 0 0,109-10-365 0 0,-295 43-651 0 0,0 1-1 0 0,37 7 1 0 0,-24-3-3136 0 0,0-1-3390 0 0,-35-4 4526 0 0</inkml:trace>
  <inkml:trace contextRef="#ctx0" brushRef="#br0" timeOffset="744.73">2353 77 6185 0 0,'20'0'5806'0'0,"55"5"-3654"0"0,38 1-1584 0 0,477 37 805 0 0,258 7 281 0 0,369-43 148 0 0,-876 7 351 0 0,-341-14-2210 0 0,0 0 0 0 0,0 0 0 0 0,0 0 0 0 0,0 0 0 0 0,0 0-1 0 0,0 0 1 0 0,0 0 0 0 0,0-1 0 0 0,0 1 0 0 0,0 0 0 0 0,0 0-1 0 0,0 0 1 0 0,0 0 0 0 0,0 0 0 0 0,0 0 0 0 0,0 0 0 0 0,0 0 0 0 0,0-1-1 0 0,0 1 1 0 0,0 0 0 0 0,0 0 0 0 0,0 0 0 0 0,0 0 0 0 0,0 0 0 0 0,0 0-1 0 0,0 0 1 0 0,0 0 0 0 0,0 0 0 0 0,0-1 0 0 0,0 1 0 0 0,0 0-1 0 0,0 0 1 0 0,0 0 0 0 0,0 0 0 0 0,0 0 0 0 0,0 0 0 0 0,1 0 0 0 0,-1 0-1 0 0,0 0 1 0 0,0 0 0 0 0,0 0 0 0 0,-13-6-6424 0 0,11 5 5222 0 0,-2-1-1673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31T07:29:25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447 188 7981 0 0,'-2'-3'340'0'0,"-1"0"0"0"0,1 1 1 0 0,-1-1-1 0 0,1 1 0 0 0,-1 0 1 0 0,0 0-1 0 0,0 0 1 0 0,0 0-1 0 0,0 0 0 0 0,0 0 1 0 0,-1 1-1 0 0,1 0 0 0 0,0 0 1 0 0,-1 0-1 0 0,-5-1 0 0 0,1 1-92 0 0,0 0 0 0 0,-1 1-1 0 0,1-1 1 0 0,-1 2 0 0 0,1 0 0 0 0,-12 2-1 0 0,1 1-132 0 0,1 1-1 0 0,1 1 1 0 0,-1 0-1 0 0,1 2 1 0 0,-24 13-1 0 0,25-11-5 0 0,0 1-1 0 0,1 1 1 0 0,0 1-1 0 0,0 0 0 0 0,2 1 1 0 0,0 0-1 0 0,0 1 1 0 0,1 1-1 0 0,-13 23 0 0 0,19-29-72 0 0,1 0 0 0 0,0 0 0 0 0,0 0 0 0 0,1 1-1 0 0,0 0 1 0 0,1 0 0 0 0,1 0 0 0 0,-1 0 0 0 0,2 0-1 0 0,-1 0 1 0 0,2 0 0 0 0,-1 1 0 0 0,2-1-1 0 0,-1 0 1 0 0,2 1 0 0 0,0-1 0 0 0,4 17 0 0 0,-4-23-29 0 0,0 1 1 0 0,0-1 0 0 0,1 0 0 0 0,-1 0 0 0 0,1 0 0 0 0,0 0-1 0 0,1-1 1 0 0,-1 1 0 0 0,1-1 0 0 0,0 0 0 0 0,0 0-1 0 0,0 0 1 0 0,0-1 0 0 0,1 1 0 0 0,0-1 0 0 0,-1 0-1 0 0,9 4 1 0 0,-4-4 3 0 0,-1 0 1 0 0,1-1-1 0 0,0 0 0 0 0,0 0 0 0 0,0-1 0 0 0,0 0 0 0 0,0-1 1 0 0,0 1-1 0 0,1-2 0 0 0,9-1 0 0 0,2-1 1 0 0,1-2 0 0 0,-1 0-1 0 0,-1-1 1 0 0,1-1 0 0 0,-1-1-1 0 0,0-1 1 0 0,0-1 0 0 0,26-18-1 0 0,-34 19 14 0 0,0-1 0 0 0,-1 0-1 0 0,0-1 1 0 0,-1 0 0 0 0,0-1 0 0 0,0 0-1 0 0,-1 0 1 0 0,-1-1 0 0 0,0 0-1 0 0,-1-1 1 0 0,0 1 0 0 0,-1-2 0 0 0,5-18-1 0 0,-9 26-4 0 0,0 0 0 0 0,0-1-1 0 0,-1 1 1 0 0,0-1 0 0 0,-1 1-1 0 0,1-1 1 0 0,-1 1 0 0 0,-1-1 0 0 0,0 1-1 0 0,0-1 1 0 0,0 1 0 0 0,-1-1-1 0 0,0 1 1 0 0,0 0 0 0 0,-1 0 0 0 0,0 0-1 0 0,0 0 1 0 0,-1 0 0 0 0,0 1-1 0 0,0-1 1 0 0,0 1 0 0 0,-1 0-1 0 0,0 1 1 0 0,0-1 0 0 0,0 1 0 0 0,-1 0-1 0 0,0 0 1 0 0,-10-6 0 0 0,12 8-15 0 0,1 1 0 0 0,-1 0 1 0 0,0-1-1 0 0,0 2 0 0 0,0-1 0 0 0,0 0 1 0 0,0 1-1 0 0,0 0 0 0 0,0 0 0 0 0,0 0 1 0 0,-1 0-1 0 0,1 1 0 0 0,0 0 0 0 0,0 0 1 0 0,-1 0-1 0 0,1 0 0 0 0,0 1 0 0 0,-1-1 1 0 0,-5 3-1 0 0,4-1 2 0 0,1 1 1 0 0,0 0-1 0 0,-1 0 0 0 0,1 0 1 0 0,0 1-1 0 0,1-1 0 0 0,-1 1 1 0 0,1 0-1 0 0,-1 1 0 0 0,1-1 1 0 0,0 1-1 0 0,-5 7 0 0 0,2 0 24 0 0,0 0-1 0 0,1 0 0 0 0,0 1 0 0 0,1-1 0 0 0,0 1 0 0 0,1 0 0 0 0,0 1 0 0 0,1-1 0 0 0,1 1 0 0 0,0-1 0 0 0,0 23 0 0 0,3-24-38 0 0,0 0 1 0 0,1 1-1 0 0,0-1 0 0 0,0 0 1 0 0,1-1-1 0 0,1 1 0 0 0,0 0 1 0 0,1-1-1 0 0,0 0 0 0 0,1 0 1 0 0,0-1-1 0 0,0 1 0 0 0,1-1 1 0 0,1-1-1 0 0,-1 1 0 0 0,2-1 0 0 0,-1-1 1 0 0,1 1-1 0 0,1-1 0 0 0,-1-1 1 0 0,1 0-1 0 0,1 0 0 0 0,-1-1 1 0 0,1 0-1 0 0,0-1 0 0 0,0-1 1 0 0,1 1-1 0 0,0-2 0 0 0,-1 1 1 0 0,1-2-1 0 0,0 0 0 0 0,0 0 1 0 0,1-1-1 0 0,-1 0 0 0 0,13-2 0 0 0,5 0-1827 0 0,-1-2-1 0 0,1-1 0 0 0,0-2 0 0 0,-1-1 0 0 0,28-10 0 0 0,-28 7-638 0 0</inkml:trace>
  <inkml:trace contextRef="#ctx0" brushRef="#br0" timeOffset="616.61">1123 59 8109 0 0,'-1'1'228'0'0,"0"-1"0"0"0,1 1 0 0 0,-1-1 1 0 0,0 0-1 0 0,1 1 0 0 0,-1-1 0 0 0,1 1 1 0 0,-1 0-1 0 0,1-1 0 0 0,-1 1 1 0 0,1-1-1 0 0,0 1 0 0 0,-1 0 0 0 0,1-1 1 0 0,0 1-1 0 0,-1 0 0 0 0,1-1 0 0 0,0 1 1 0 0,0 0-1 0 0,0-1 0 0 0,-1 1 0 0 0,1 0 1 0 0,0 0-1 0 0,0-1 0 0 0,0 1 0 0 0,0 0 1 0 0,0 0-1 0 0,0-1 0 0 0,1 1 0 0 0,-1 0 1 0 0,-5 42 475 0 0,4-34-220 0 0,-5 34-195 0 0,-3 1 0 0 0,-1-2 0 0 0,-2 1 0 0 0,-2-2 0 0 0,-33 69 0 0 0,9-36-736 0 0,-4-2-1 0 0,-54 72 1 0 0,93-139-495 0 0,-5 5-5427 0 0</inkml:trace>
  <inkml:trace contextRef="#ctx0" brushRef="#br0" timeOffset="2032.67">1481 262 5653 0 0,'0'0'2234'0'0,"-20"-30"4590"0"0,15 35-6696 0 0,-1 0 0 0 0,1 0 0 0 0,0 1 0 0 0,0-1 0 0 0,1 1 1 0 0,-1 0-1 0 0,1 1 0 0 0,1-1 0 0 0,-1 1 0 0 0,1-1 0 0 0,-2 9 1 0 0,-1-4 162 0 0,-12 25-201 0 0,0 1 1 0 0,3 1-1 0 0,1 1 1 0 0,1 0-1 0 0,-9 57 1 0 0,21-95-148 0 0,-1 20-19 0 0,-2 0 1 0 0,-10 33-1 0 0,-5-20-7817 0 0</inkml:trace>
  <inkml:trace contextRef="#ctx0" brushRef="#br0" timeOffset="2422.41">1608 222 7597 0 0,'-1'-1'175'0'0,"0"1"0"0"0,0 0 0 0 0,0-1 1 0 0,-1 1-1 0 0,1 0 0 0 0,0 0 0 0 0,0 0 1 0 0,-1 0-1 0 0,1 0 0 0 0,0 0 0 0 0,0 0 1 0 0,-1 0-1 0 0,1 0 0 0 0,0 1 0 0 0,0-1 1 0 0,-1 0-1 0 0,1 1 0 0 0,0-1 1 0 0,0 1-1 0 0,0 0 0 0 0,0-1 0 0 0,0 1 1 0 0,0 0-1 0 0,0-1 0 0 0,0 1 0 0 0,0 0 1 0 0,0 0-1 0 0,0 0 0 0 0,0 0 0 0 0,1 0 1 0 0,-1 0-1 0 0,0 0 0 0 0,1 0 0 0 0,-1 1 1 0 0,1-1-1 0 0,-1 0 0 0 0,1 0 0 0 0,-1 2 1 0 0,-19 64-244 0 0,13-41 449 0 0,-47 185-356 0 0,31-110-5314 0 0,16-84 1695 0 0,4-12 1599 0 0</inkml:trace>
  <inkml:trace contextRef="#ctx0" brushRef="#br0" timeOffset="2821.35">1346 415 5857 0 0,'-24'-10'3556'0'0,"25"13"-1947"0"0,16 4-1513 0 0,1-2-924 0 0,1 0-1 0 0,-1-1 0 0 0,32 1 0 0 0,-28-3-985 0 0</inkml:trace>
  <inkml:trace contextRef="#ctx0" brushRef="#br0" timeOffset="2822.35">1761 294 7641 0 0,'-1'0'218'0'0,"0"0"0"0"0,0 0 0 0 0,1 0 0 0 0,-1 1 1 0 0,0-1-1 0 0,0 0 0 0 0,0 0 0 0 0,0 0 0 0 0,1 1 0 0 0,-1-1 1 0 0,0 1-1 0 0,0-1 0 0 0,1 0 0 0 0,-1 1 0 0 0,0-1 0 0 0,1 1 1 0 0,-1 0-1 0 0,0-1 0 0 0,1 1 0 0 0,-1-1 0 0 0,1 1 0 0 0,-1 0 1 0 0,1 0-1 0 0,-1-1 0 0 0,1 1 0 0 0,-1 0 0 0 0,1 0 0 0 0,0-1 1 0 0,0 1-1 0 0,-1 0 0 0 0,1 0 0 0 0,0 1 0 0 0,-10 39-309 0 0,7-25 469 0 0,-48 203-1337 0 0,28-111-6903 0 0,19-91 6044 0 0</inkml:trace>
  <inkml:trace contextRef="#ctx0" brushRef="#br0" timeOffset="3248.33">1768 319 5653 0 0,'0'-7'241'0'0,"0"-1"0"0"0,1 1 1 0 0,0-1-1 0 0,0 1 0 0 0,1 0 1 0 0,0-1-1 0 0,0 1 0 0 0,1 0 1 0 0,0 0-1 0 0,0 1 0 0 0,0-1 1 0 0,1 0-1 0 0,0 1 0 0 0,1 0 1 0 0,-1 0-1 0 0,1 0 0 0 0,0 1 1 0 0,1 0-1 0 0,8-8 0 0 0,-8 9-404 0 0,-1 1-1 0 0,1 0 1 0 0,0 0-1 0 0,-1 0 1 0 0,1 1-1 0 0,1 0 1 0 0,-1 0-1 0 0,0 0 1 0 0,0 1-1 0 0,1 0 1 0 0,-1 0-1 0 0,0 0 1 0 0,1 1-1 0 0,-1 0 1 0 0,1 1-1 0 0,-1-1 1 0 0,1 1-1 0 0,-1 0 1 0 0,0 1-1 0 0,0-1 1 0 0,0 1-1 0 0,1 1 1 0 0,6 3-1 0 0,-1 1-1263 0 0</inkml:trace>
  <inkml:trace contextRef="#ctx0" brushRef="#br0" timeOffset="3249.33">1784 333 6265 0 0,'-1'-1'69'0'0,"1"1"1"0"0,0 0-1 0 0,0 0 1 0 0,-1 0-1 0 0,1 0 1 0 0,0 0-1 0 0,-1 0 1 0 0,1 0-1 0 0,0 0 1 0 0,0 0-1 0 0,-1 0 1 0 0,1 0-1 0 0,0 0 1 0 0,-1 0-1 0 0,1 0 1 0 0,0 0-1 0 0,0 0 1 0 0,-1 1-1 0 0,1-1 1 0 0,0 0-1 0 0,0 0 1 0 0,-1 0-1 0 0,1 0 1 0 0,0 1-1 0 0,0-1 1 0 0,0 0-1 0 0,-1 0 1 0 0,1 0-1 0 0,0 1 1 0 0,0-1-1 0 0,0 0 1 0 0,-1 0-1 0 0,1 0 1 0 0,0 1-1 0 0,0-1 1 0 0,0 0-1 0 0,0 1 1 0 0,0-1-1 0 0,0 0 1 0 0,0 0-1 0 0,0 1 1 0 0,0-1-1 0 0,0 0 1 0 0,0 1-1 0 0,0-1 1 0 0,0 0-1 0 0,0 0 1 0 0,0 1-1 0 0,0-1 1 0 0,0 0-1 0 0,0 1 1 0 0,0-1-1 0 0,0 0 1 0 0,0 0-1 0 0,0 1 1 0 0,0-1-1 0 0,1 0 1 0 0,-1 1-1 0 0,23 8 663 0 0,35 4-805 0 0,-18-8-1880 0 0,49 2 1 0 0,-64-7 362 0 0</inkml:trace>
  <inkml:trace contextRef="#ctx0" brushRef="#br0" timeOffset="3637.89">2506 1 7893 0 0,'-1'0'320'0'0,"0"0"0"0"0,-1 0 0 0 0,1 0 0 0 0,0 0 0 0 0,0 0 0 0 0,0 1 1 0 0,1-1-1 0 0,-1 0 0 0 0,0 1 0 0 0,0-1 0 0 0,0 1 0 0 0,0-1 0 0 0,0 1 1 0 0,0-1-1 0 0,0 1 0 0 0,1 0 0 0 0,-1-1 0 0 0,0 1 0 0 0,1 0 0 0 0,-1 0 0 0 0,0 0 1 0 0,1-1-1 0 0,-1 2 0 0 0,-22 26 704 0 0,21-25-668 0 0,-33 51 129 0 0,2 0 0 0 0,2 2 0 0 0,3 1 0 0 0,-26 79 0 0 0,-1-4-350 0 0,34-85-408 0 0,-42 101 193 0 0,30-49-9105 0 0,31-89 6256 0 0</inkml:trace>
  <inkml:trace contextRef="#ctx0" brushRef="#br0" timeOffset="4003.45">2915 107 10381 0 0,'-8'7'4869'0'0,"-11"10"-3190"0"0,-3 8-1412 0 0,0 1 0 0 0,2 2 0 0 0,0 0 0 0 0,2 1 0 0 0,-14 32 0 0 0,-63 164-999 0 0,49-108-2457 0 0,19-46-2589 0 0,20-54 3335 0 0</inkml:trace>
  <inkml:trace contextRef="#ctx0" brushRef="#br0" timeOffset="4004.45">2572 194 9101 0 0,'-4'-2'517'0'0,"1"-1"-1"0"0,-1 2 1 0 0,1-1 0 0 0,-1 0-1 0 0,0 1 1 0 0,0 0 0 0 0,0-1-1 0 0,-6 1 1 0 0,10 1-429 0 0,-1 0-1 0 0,1 0 1 0 0,-1 0-1 0 0,1 0 1 0 0,0 0-1 0 0,-1 0 1 0 0,1 0-1 0 0,0 0 1 0 0,-1 0 0 0 0,1 1-1 0 0,0-1 1 0 0,-1 0-1 0 0,1 0 1 0 0,0 0-1 0 0,-1 1 1 0 0,1-1-1 0 0,0 0 1 0 0,0 0-1 0 0,-1 1 1 0 0,1-1 0 0 0,0 0-1 0 0,0 1 1 0 0,0-1-1 0 0,-1 0 1 0 0,1 1-1 0 0,0-1 1 0 0,0 0-1 0 0,0 1 1 0 0,0-1 0 0 0,0 0-1 0 0,0 1 1 0 0,0 0-1 0 0,4 24-169 0 0,2-9 78 0 0,1-1-1 0 0,1 0 0 0 0,0 0 1 0 0,0-1-1 0 0,14 16 0 0 0,31 30-4533 0 0,-35-42 1855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topLeftCell="A17" zoomScale="150" zoomScaleNormal="150" workbookViewId="0">
      <selection activeCell="L37" sqref="L37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L18"/>
  <sheetViews>
    <sheetView zoomScale="170" zoomScaleNormal="170" workbookViewId="0">
      <selection activeCell="D2" sqref="D2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  <col min="9" max="9" width="11.44140625" customWidth="1"/>
    <col min="10" max="10" width="5.6640625" customWidth="1"/>
    <col min="12" max="12" width="11.21875" bestFit="1" customWidth="1"/>
  </cols>
  <sheetData>
    <row r="1" spans="1:12" x14ac:dyDescent="0.3">
      <c r="C1" s="22" t="s">
        <v>29</v>
      </c>
      <c r="D1" s="22"/>
      <c r="E1" s="22"/>
      <c r="F1" s="21" t="s">
        <v>30</v>
      </c>
      <c r="G1" s="21"/>
      <c r="H1" s="21"/>
      <c r="I1" s="20"/>
    </row>
    <row r="2" spans="1:12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  <c r="I2" t="s">
        <v>34</v>
      </c>
      <c r="L2" s="3">
        <f>SUM(I3:I18)</f>
        <v>274096.8</v>
      </c>
    </row>
    <row r="3" spans="1:12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  <c r="I3" s="3">
        <f>IF(B3=$I$2,C3,0)</f>
        <v>83792.800000000003</v>
      </c>
    </row>
    <row r="4" spans="1:12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  <c r="I4" s="3">
        <f t="shared" ref="I4:I18" si="0">IF(B4=$I$2,C4,0)</f>
        <v>78988.5</v>
      </c>
    </row>
    <row r="5" spans="1:12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  <c r="I5" s="3">
        <f t="shared" si="0"/>
        <v>85175.28</v>
      </c>
      <c r="K5" t="s">
        <v>34</v>
      </c>
      <c r="L5" s="5">
        <f>SUMIF(Region,K5,Revenue)</f>
        <v>274096.8</v>
      </c>
    </row>
    <row r="6" spans="1:12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  <c r="I6" s="3">
        <f t="shared" si="0"/>
        <v>26140.22</v>
      </c>
      <c r="K6" t="s">
        <v>35</v>
      </c>
      <c r="L6" s="5">
        <f>SUMIF(Region,K6,Revenue)</f>
        <v>272395.72000000003</v>
      </c>
    </row>
    <row r="7" spans="1:12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  <c r="I7" s="3">
        <f t="shared" si="0"/>
        <v>0</v>
      </c>
      <c r="K7" t="s">
        <v>36</v>
      </c>
      <c r="L7" s="5">
        <f>SUMIF(Region,K7,Revenue)</f>
        <v>93576.76</v>
      </c>
    </row>
    <row r="8" spans="1:12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  <c r="I8" s="3">
        <f t="shared" si="0"/>
        <v>0</v>
      </c>
      <c r="K8" t="s">
        <v>37</v>
      </c>
      <c r="L8" s="5">
        <f>SUMIF(Region,K8,Revenue)</f>
        <v>225379.21000000002</v>
      </c>
    </row>
    <row r="9" spans="1:12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  <c r="I9" s="3">
        <f t="shared" si="0"/>
        <v>0</v>
      </c>
    </row>
    <row r="10" spans="1:12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  <c r="I10" s="3">
        <f t="shared" si="0"/>
        <v>0</v>
      </c>
    </row>
    <row r="11" spans="1:12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  <c r="I11" s="3">
        <f t="shared" si="0"/>
        <v>0</v>
      </c>
    </row>
    <row r="12" spans="1:12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  <c r="I12" s="3">
        <f t="shared" si="0"/>
        <v>0</v>
      </c>
    </row>
    <row r="13" spans="1:12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  <c r="I13" s="3">
        <f t="shared" si="0"/>
        <v>0</v>
      </c>
    </row>
    <row r="14" spans="1:12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  <c r="I14" s="3">
        <f t="shared" si="0"/>
        <v>0</v>
      </c>
    </row>
    <row r="15" spans="1:12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  <c r="I15" s="3">
        <f t="shared" si="0"/>
        <v>0</v>
      </c>
    </row>
    <row r="16" spans="1:12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  <c r="I16" s="3">
        <f t="shared" si="0"/>
        <v>0</v>
      </c>
    </row>
    <row r="17" spans="1:9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  <c r="I17" s="3">
        <f t="shared" si="0"/>
        <v>0</v>
      </c>
    </row>
    <row r="18" spans="1:9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  <c r="I18" s="3">
        <f t="shared" si="0"/>
        <v>0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tabSelected="1" zoomScale="200" zoomScaleNormal="200" workbookViewId="0">
      <selection activeCell="B1" sqref="B1:G11"/>
    </sheetView>
  </sheetViews>
  <sheetFormatPr defaultRowHeight="16.5" x14ac:dyDescent="0.3"/>
  <cols>
    <col min="2" max="2" width="11.5546875" customWidth="1"/>
    <col min="3" max="3" width="11.44140625" bestFit="1" customWidth="1"/>
    <col min="4" max="5" width="9.88671875" bestFit="1" customWidth="1"/>
    <col min="6" max="6" width="0.33203125" customWidth="1"/>
    <col min="7" max="7" width="7.21875" customWidth="1"/>
    <col min="9" max="11" width="8.88671875" customWidth="1"/>
  </cols>
  <sheetData>
    <row r="1" spans="2:10" x14ac:dyDescent="0.3">
      <c r="C1" s="19" t="s">
        <v>33</v>
      </c>
      <c r="D1" s="18" t="s">
        <v>42</v>
      </c>
      <c r="E1" s="1"/>
    </row>
    <row r="2" spans="2:10" ht="17.25" thickBot="1" x14ac:dyDescent="0.35">
      <c r="D2" s="1"/>
      <c r="E2" s="1"/>
    </row>
    <row r="3" spans="2:10" x14ac:dyDescent="0.3">
      <c r="C3" s="25" t="s">
        <v>43</v>
      </c>
      <c r="D3" s="6" t="s">
        <v>38</v>
      </c>
      <c r="E3" s="16" t="s">
        <v>39</v>
      </c>
      <c r="G3" s="23" t="s">
        <v>44</v>
      </c>
      <c r="J3" t="s">
        <v>42</v>
      </c>
    </row>
    <row r="4" spans="2:10" ht="17.25" thickBot="1" x14ac:dyDescent="0.35">
      <c r="C4" s="26"/>
      <c r="D4" s="7" t="s">
        <v>24</v>
      </c>
      <c r="E4" s="17" t="s">
        <v>23</v>
      </c>
      <c r="G4" s="24"/>
      <c r="J4" t="s">
        <v>34</v>
      </c>
    </row>
    <row r="5" spans="2:10" ht="17.25" thickBot="1" x14ac:dyDescent="0.35">
      <c r="B5" t="s">
        <v>28</v>
      </c>
      <c r="C5" s="10" t="s">
        <v>28</v>
      </c>
      <c r="D5" s="8">
        <f ca="1">SUMIFS(INDIRECT($B5),Region,$D$1,QTR,D$4)</f>
        <v>167913.24</v>
      </c>
      <c r="E5" s="8">
        <f ca="1">SUMIFS(INDIRECT($B5),Region,$D$1,QTR,E$4)</f>
        <v>259750.87</v>
      </c>
      <c r="G5" s="13">
        <f ca="1">D5/E5-1</f>
        <v>-0.35356043273310311</v>
      </c>
      <c r="J5" t="s">
        <v>35</v>
      </c>
    </row>
    <row r="6" spans="2:10" x14ac:dyDescent="0.3">
      <c r="B6" t="s">
        <v>27</v>
      </c>
      <c r="C6" s="11" t="s">
        <v>27</v>
      </c>
      <c r="D6" s="27">
        <f ca="1">SUMIFS(INDIRECT($B6),Region,$D$1,QTR,D$4)</f>
        <v>468</v>
      </c>
      <c r="E6" s="27">
        <f ca="1">SUMIFS(INDIRECT($B6),Region,$D$1,QTR,E$4)</f>
        <v>559</v>
      </c>
      <c r="G6" s="14">
        <f ca="1">D6/E6-1</f>
        <v>-0.16279069767441856</v>
      </c>
      <c r="J6" t="s">
        <v>36</v>
      </c>
    </row>
    <row r="7" spans="2:10" ht="17.25" thickBot="1" x14ac:dyDescent="0.35">
      <c r="B7" t="s">
        <v>40</v>
      </c>
      <c r="C7" s="12" t="s">
        <v>31</v>
      </c>
      <c r="D7" s="9">
        <f ca="1">D5/D6</f>
        <v>358.78897435897431</v>
      </c>
      <c r="E7" s="9">
        <f ca="1">E5/E6</f>
        <v>464.67060822898031</v>
      </c>
      <c r="G7" s="15">
        <f ca="1">D7/E7-1</f>
        <v>-0.22786385020898425</v>
      </c>
      <c r="J7" t="s">
        <v>37</v>
      </c>
    </row>
    <row r="8" spans="2:10" ht="3" customHeight="1" thickBot="1" x14ac:dyDescent="0.35"/>
    <row r="9" spans="2:10" ht="17.25" thickBot="1" x14ac:dyDescent="0.35">
      <c r="B9" t="s">
        <v>25</v>
      </c>
      <c r="C9" s="10" t="s">
        <v>25</v>
      </c>
      <c r="D9" s="8">
        <f ca="1">SUMIFS(INDIRECT($B9),Region,$D$1,QTR,D$4)</f>
        <v>1146785</v>
      </c>
      <c r="E9" s="8">
        <f ca="1">SUMIFS(INDIRECT($B9),Region,$D$1,QTR,E$4)</f>
        <v>1495570</v>
      </c>
      <c r="G9" s="13">
        <f ca="1">D9/E9-1</f>
        <v>-0.23321208636172164</v>
      </c>
    </row>
    <row r="10" spans="2:10" x14ac:dyDescent="0.3">
      <c r="B10" t="s">
        <v>26</v>
      </c>
      <c r="C10" s="11" t="s">
        <v>26</v>
      </c>
      <c r="D10" s="27">
        <f ca="1">SUMIFS(INDIRECT($B10),Region,$D$1,QTR,D$4)</f>
        <v>2872</v>
      </c>
      <c r="E10" s="27">
        <f ca="1">SUMIFS(INDIRECT($B10),Region,$D$1,QTR,E$4)</f>
        <v>3122</v>
      </c>
      <c r="G10" s="14">
        <f ca="1">D10/E10-1</f>
        <v>-8.007687379884687E-2</v>
      </c>
    </row>
    <row r="11" spans="2:10" ht="17.25" thickBot="1" x14ac:dyDescent="0.35">
      <c r="B11" t="s">
        <v>41</v>
      </c>
      <c r="C11" s="12" t="s">
        <v>32</v>
      </c>
      <c r="D11" s="9">
        <f ca="1">D9/D10</f>
        <v>399.29839832869078</v>
      </c>
      <c r="E11" s="9">
        <f ca="1">E9/E10</f>
        <v>479.04228058936582</v>
      </c>
      <c r="G11" s="15">
        <f ca="1">D11/E11-1</f>
        <v>-0.16646522758401638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4044-6253-4D2C-A0F1-DCED5B805603}">
  <dimension ref="B3:F5"/>
  <sheetViews>
    <sheetView zoomScale="220" zoomScaleNormal="220" workbookViewId="0">
      <selection activeCell="E8" sqref="E8"/>
    </sheetView>
  </sheetViews>
  <sheetFormatPr defaultRowHeight="16.5" x14ac:dyDescent="0.3"/>
  <cols>
    <col min="2" max="2" width="13.6640625" bestFit="1" customWidth="1"/>
    <col min="3" max="3" width="4.6640625" customWidth="1"/>
    <col min="4" max="4" width="11.44140625" bestFit="1" customWidth="1"/>
    <col min="6" max="6" width="8.21875" customWidth="1"/>
  </cols>
  <sheetData>
    <row r="3" spans="2:6" x14ac:dyDescent="0.3">
      <c r="B3" t="s">
        <v>45</v>
      </c>
      <c r="D3" t="s">
        <v>46</v>
      </c>
      <c r="E3" t="s">
        <v>47</v>
      </c>
      <c r="F3" t="s">
        <v>50</v>
      </c>
    </row>
    <row r="4" spans="2:6" x14ac:dyDescent="0.3">
      <c r="B4">
        <v>100</v>
      </c>
      <c r="D4" t="s">
        <v>48</v>
      </c>
      <c r="E4">
        <v>45</v>
      </c>
      <c r="F4">
        <f>E4*$B$4</f>
        <v>4500</v>
      </c>
    </row>
    <row r="5" spans="2:6" x14ac:dyDescent="0.3">
      <c r="D5" t="s">
        <v>49</v>
      </c>
      <c r="E5">
        <v>56</v>
      </c>
      <c r="F5">
        <f>E5*$B$4</f>
        <v>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Index</vt:lpstr>
      <vt:lpstr>Data</vt:lpstr>
      <vt:lpstr>Scorecard</vt:lpstr>
      <vt:lpstr>Sheet1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2022-08-01T06:44:56Z</dcterms:modified>
</cp:coreProperties>
</file>