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L0_Excel_Performance_Scorecards/"/>
    </mc:Choice>
  </mc:AlternateContent>
  <xr:revisionPtr revIDLastSave="19" documentId="8_{C7D7C2C2-FC9A-42BB-A712-88ACA7494D1B}" xr6:coauthVersionLast="47" xr6:coauthVersionMax="47" xr10:uidLastSave="{43193147-6099-4170-9955-06C6D39D8E1A}"/>
  <bookViews>
    <workbookView xWindow="28680" yWindow="-120" windowWidth="29040" windowHeight="15720" activeTab="2" xr2:uid="{22A72064-8E61-480C-A8F5-A56E797927B1}"/>
  </bookViews>
  <sheets>
    <sheet name="Index" sheetId="1" r:id="rId1"/>
    <sheet name="Data" sheetId="2" r:id="rId2"/>
    <sheet name="Scorecard" sheetId="3" r:id="rId3"/>
  </sheets>
  <definedNames>
    <definedName name="_xlnm._FilterDatabase" localSheetId="1" hidden="1">Data!$A$2:$H$18</definedName>
    <definedName name="Leads">Data!$G$3:$G$46</definedName>
    <definedName name="Pipeline">Data!$F$3:$F$46</definedName>
    <definedName name="Pipeline_Lead">Data!$H$3:$H$46</definedName>
    <definedName name="QTR">Data!$A$3:$A$46</definedName>
    <definedName name="Region">Data!$B$3:$B$46</definedName>
    <definedName name="Revenue">Data!$C$3:$C$46</definedName>
    <definedName name="Revenue_Win">Data!$E$3:$E$46</definedName>
    <definedName name="Wins">Data!$D$3:$D$46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D9" i="3"/>
  <c r="D10" i="3"/>
  <c r="E6" i="3"/>
  <c r="D6" i="3"/>
  <c r="E5" i="3"/>
  <c r="D5" i="3"/>
  <c r="D11" i="3" l="1"/>
  <c r="E11" i="3"/>
  <c r="E7" i="3"/>
  <c r="D7" i="3"/>
  <c r="G7" i="3" s="1"/>
  <c r="G10" i="3"/>
  <c r="G9" i="3"/>
  <c r="G6" i="3"/>
  <c r="G5" i="3"/>
  <c r="G11" i="3"/>
</calcChain>
</file>

<file path=xl/sharedStrings.xml><?xml version="1.0" encoding="utf-8"?>
<sst xmlns="http://schemas.openxmlformats.org/spreadsheetml/2006/main" count="95" uniqueCount="45">
  <si>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</si>
  <si>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</si>
  <si>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</si>
  <si>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</si>
  <si>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</si>
  <si>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</si>
  <si>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</si>
  <si>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</si>
  <si>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</si>
  <si>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</si>
  <si>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</si>
  <si>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</si>
  <si>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</si>
  <si>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</si>
  <si>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</si>
  <si>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</si>
  <si>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</si>
  <si>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</si>
  <si>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</si>
  <si>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</si>
  <si>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</si>
  <si>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</si>
  <si>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</si>
  <si>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</si>
  <si>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</si>
  <si>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</si>
  <si>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Leads</t>
  </si>
  <si>
    <t>Wins</t>
  </si>
  <si>
    <t>Revenue</t>
  </si>
  <si>
    <t>Sales(Lag)</t>
  </si>
  <si>
    <t>Marketing(Lead)</t>
  </si>
  <si>
    <t>Revenue/Win</t>
  </si>
  <si>
    <t>Pipeline/Lead</t>
  </si>
  <si>
    <t>Region</t>
  </si>
  <si>
    <t>East</t>
  </si>
  <si>
    <t>West</t>
  </si>
  <si>
    <t>North</t>
  </si>
  <si>
    <t>South</t>
  </si>
  <si>
    <t>CQ</t>
  </si>
  <si>
    <t>PQ</t>
  </si>
  <si>
    <t>Diff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</si>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</sst>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6" fontId="0" fillId="0" borderId="5" xfId="0" applyNumberFormat="1" applyBorder="1"/>
    <xf numFmtId="167" fontId="0" fillId="0" borderId="7" xfId="1" applyNumberFormat="1" applyFont="1" applyBorder="1"/>
    <xf numFmtId="165" fontId="0" fillId="0" borderId="6" xfId="0" applyNumberForma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8" fontId="0" fillId="0" borderId="8" xfId="2" applyNumberFormat="1" applyFont="1" applyBorder="1"/>
    <xf numFmtId="168" fontId="0" fillId="0" borderId="10" xfId="2" applyNumberFormat="1" applyFont="1" applyBorder="1"/>
    <xf numFmtId="168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6" fontId="0" fillId="0" borderId="2" xfId="0" applyNumberFormat="1" applyBorder="1"/>
    <xf numFmtId="167" fontId="0" fillId="0" borderId="3" xfId="1" applyNumberFormat="1" applyFont="1" applyBorder="1"/>
    <xf numFmtId="165" fontId="0" fillId="0" borderId="4" xfId="0" applyNumberFormat="1" applyBorder="1"/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14</xdr:row>
      <xdr:rowOff>180975</xdr:rowOff>
    </xdr:from>
    <xdr:to>
      <xdr:col>20</xdr:col>
      <xdr:colOff>19050</xdr:colOff>
      <xdr:row>30</xdr:row>
      <xdr:rowOff>28575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1146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14</xdr:row>
      <xdr:rowOff>114300</xdr:rowOff>
    </xdr:from>
    <xdr:to>
      <xdr:col>9</xdr:col>
      <xdr:colOff>333375</xdr:colOff>
      <xdr:row>31</xdr:row>
      <xdr:rowOff>9525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04800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topLeftCell="A13" workbookViewId="0">
      <selection activeCell="C41" sqref="B41:C41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H18"/>
  <sheetViews>
    <sheetView zoomScale="160" zoomScaleNormal="160" workbookViewId="0">
      <selection activeCell="B20" sqref="B20"/>
    </sheetView>
  </sheetViews>
  <sheetFormatPr defaultRowHeight="16.5" x14ac:dyDescent="0.3"/>
  <cols>
    <col min="3" max="3" width="10.88671875" bestFit="1" customWidth="1"/>
    <col min="4" max="4" width="7.33203125" bestFit="1" customWidth="1"/>
    <col min="5" max="5" width="11.21875" bestFit="1" customWidth="1"/>
    <col min="6" max="6" width="9.88671875" bestFit="1" customWidth="1"/>
    <col min="7" max="7" width="5.44140625" bestFit="1" customWidth="1"/>
    <col min="8" max="8" width="11.44140625" bestFit="1" customWidth="1"/>
  </cols>
  <sheetData>
    <row r="1" spans="1:8" x14ac:dyDescent="0.3">
      <c r="C1" s="25" t="s">
        <v>29</v>
      </c>
      <c r="D1" s="25"/>
      <c r="E1" s="25"/>
      <c r="F1" s="24" t="s">
        <v>30</v>
      </c>
      <c r="G1" s="24"/>
      <c r="H1" s="24"/>
    </row>
    <row r="2" spans="1:8" x14ac:dyDescent="0.3">
      <c r="A2" t="s">
        <v>20</v>
      </c>
      <c r="B2" t="s">
        <v>33</v>
      </c>
      <c r="C2" t="s">
        <v>28</v>
      </c>
      <c r="D2" t="s">
        <v>27</v>
      </c>
      <c r="E2" t="s">
        <v>31</v>
      </c>
      <c r="F2" t="s">
        <v>25</v>
      </c>
      <c r="G2" t="s">
        <v>26</v>
      </c>
      <c r="H2" t="s">
        <v>32</v>
      </c>
    </row>
    <row r="3" spans="1:8" x14ac:dyDescent="0.3">
      <c r="A3" t="s">
        <v>21</v>
      </c>
      <c r="B3" t="s">
        <v>34</v>
      </c>
      <c r="C3" s="4">
        <v>83792.800000000003</v>
      </c>
      <c r="D3" s="5">
        <v>145</v>
      </c>
      <c r="E3" s="2">
        <v>577.88137931034487</v>
      </c>
      <c r="F3" s="4">
        <v>418964</v>
      </c>
      <c r="G3">
        <v>809</v>
      </c>
      <c r="H3" s="3">
        <v>517.87886279357235</v>
      </c>
    </row>
    <row r="4" spans="1:8" x14ac:dyDescent="0.3">
      <c r="A4" t="s">
        <v>22</v>
      </c>
      <c r="B4" t="s">
        <v>34</v>
      </c>
      <c r="C4" s="4">
        <v>78988.5</v>
      </c>
      <c r="D4" s="5">
        <v>95</v>
      </c>
      <c r="E4" s="2">
        <v>831.45789473684215</v>
      </c>
      <c r="F4" s="4">
        <v>438825</v>
      </c>
      <c r="G4">
        <v>793</v>
      </c>
      <c r="H4" s="3">
        <v>553.37326607818409</v>
      </c>
    </row>
    <row r="5" spans="1:8" x14ac:dyDescent="0.3">
      <c r="A5" t="s">
        <v>23</v>
      </c>
      <c r="B5" t="s">
        <v>34</v>
      </c>
      <c r="C5" s="4">
        <v>85175.28</v>
      </c>
      <c r="D5" s="5">
        <v>95</v>
      </c>
      <c r="E5" s="2">
        <v>896.58189473684206</v>
      </c>
      <c r="F5" s="4">
        <v>473196</v>
      </c>
      <c r="G5">
        <v>530</v>
      </c>
      <c r="H5" s="3">
        <v>892.82264150943399</v>
      </c>
    </row>
    <row r="6" spans="1:8" x14ac:dyDescent="0.3">
      <c r="A6" t="s">
        <v>24</v>
      </c>
      <c r="B6" t="s">
        <v>34</v>
      </c>
      <c r="C6" s="4">
        <v>26140.22</v>
      </c>
      <c r="D6" s="5">
        <v>138</v>
      </c>
      <c r="E6" s="2">
        <v>189.42188405797103</v>
      </c>
      <c r="F6" s="4">
        <v>153766</v>
      </c>
      <c r="G6">
        <v>694</v>
      </c>
      <c r="H6" s="3">
        <v>221.56484149855908</v>
      </c>
    </row>
    <row r="7" spans="1:8" x14ac:dyDescent="0.3">
      <c r="A7" t="s">
        <v>21</v>
      </c>
      <c r="B7" t="s">
        <v>35</v>
      </c>
      <c r="C7" s="4">
        <v>31922.99</v>
      </c>
      <c r="D7" s="5">
        <v>88</v>
      </c>
      <c r="E7" s="2">
        <v>362.76125000000002</v>
      </c>
      <c r="F7" s="4">
        <v>290209</v>
      </c>
      <c r="G7">
        <v>551</v>
      </c>
      <c r="H7" s="3">
        <v>526.69509981851184</v>
      </c>
    </row>
    <row r="8" spans="1:8" x14ac:dyDescent="0.3">
      <c r="A8" t="s">
        <v>22</v>
      </c>
      <c r="B8" t="s">
        <v>35</v>
      </c>
      <c r="C8" s="4">
        <v>87978.93</v>
      </c>
      <c r="D8" s="5">
        <v>148</v>
      </c>
      <c r="E8" s="2">
        <v>594.45222972972965</v>
      </c>
      <c r="F8" s="4">
        <v>463047</v>
      </c>
      <c r="G8">
        <v>873</v>
      </c>
      <c r="H8" s="3">
        <v>530.40893470790377</v>
      </c>
    </row>
    <row r="9" spans="1:8" x14ac:dyDescent="0.3">
      <c r="A9" t="s">
        <v>23</v>
      </c>
      <c r="B9" t="s">
        <v>35</v>
      </c>
      <c r="C9" s="4">
        <v>99578.6</v>
      </c>
      <c r="D9" s="5">
        <v>145</v>
      </c>
      <c r="E9" s="2">
        <v>686.74896551724146</v>
      </c>
      <c r="F9" s="4">
        <v>497893</v>
      </c>
      <c r="G9">
        <v>765</v>
      </c>
      <c r="H9" s="3">
        <v>650.84052287581699</v>
      </c>
    </row>
    <row r="10" spans="1:8" x14ac:dyDescent="0.3">
      <c r="A10" t="s">
        <v>24</v>
      </c>
      <c r="B10" t="s">
        <v>35</v>
      </c>
      <c r="C10" s="4">
        <v>52915.199999999997</v>
      </c>
      <c r="D10" s="5">
        <v>153</v>
      </c>
      <c r="E10" s="2">
        <v>345.85098039215683</v>
      </c>
      <c r="F10" s="4">
        <v>440960</v>
      </c>
      <c r="G10">
        <v>806</v>
      </c>
      <c r="H10" s="3">
        <v>547.09677419354841</v>
      </c>
    </row>
    <row r="11" spans="1:8" x14ac:dyDescent="0.3">
      <c r="A11" t="s">
        <v>21</v>
      </c>
      <c r="B11" t="s">
        <v>36</v>
      </c>
      <c r="C11" s="4">
        <v>20161.2</v>
      </c>
      <c r="D11" s="5">
        <v>79</v>
      </c>
      <c r="E11" s="2">
        <v>255.20506329113925</v>
      </c>
      <c r="F11" s="4">
        <v>100806</v>
      </c>
      <c r="G11">
        <v>610</v>
      </c>
      <c r="H11" s="3">
        <v>165.25573770491803</v>
      </c>
    </row>
    <row r="12" spans="1:8" x14ac:dyDescent="0.3">
      <c r="A12" t="s">
        <v>22</v>
      </c>
      <c r="B12" t="s">
        <v>36</v>
      </c>
      <c r="C12" s="4">
        <v>36729.81</v>
      </c>
      <c r="D12" s="5">
        <v>148</v>
      </c>
      <c r="E12" s="2">
        <v>248.17439189189187</v>
      </c>
      <c r="F12" s="4">
        <v>282537</v>
      </c>
      <c r="G12">
        <v>779</v>
      </c>
      <c r="H12" s="3">
        <v>362.6919127086008</v>
      </c>
    </row>
    <row r="13" spans="1:8" x14ac:dyDescent="0.3">
      <c r="A13" t="s">
        <v>23</v>
      </c>
      <c r="B13" t="s">
        <v>36</v>
      </c>
      <c r="C13" s="4">
        <v>23544.75</v>
      </c>
      <c r="D13" s="5">
        <v>136</v>
      </c>
      <c r="E13" s="2">
        <v>173.12316176470588</v>
      </c>
      <c r="F13" s="4">
        <v>156965</v>
      </c>
      <c r="G13">
        <v>909</v>
      </c>
      <c r="H13" s="3">
        <v>172.67876787678767</v>
      </c>
    </row>
    <row r="14" spans="1:8" x14ac:dyDescent="0.3">
      <c r="A14" t="s">
        <v>24</v>
      </c>
      <c r="B14" t="s">
        <v>36</v>
      </c>
      <c r="C14" s="4">
        <v>13141</v>
      </c>
      <c r="D14" s="5">
        <v>91</v>
      </c>
      <c r="E14" s="2">
        <v>144.4065934065934</v>
      </c>
      <c r="F14" s="4">
        <v>131410</v>
      </c>
      <c r="G14">
        <v>651</v>
      </c>
      <c r="H14" s="3">
        <v>201.85867895545314</v>
      </c>
    </row>
    <row r="15" spans="1:8" x14ac:dyDescent="0.3">
      <c r="A15" t="s">
        <v>21</v>
      </c>
      <c r="B15" t="s">
        <v>37</v>
      </c>
      <c r="C15" s="4">
        <v>24171.52</v>
      </c>
      <c r="D15" s="5">
        <v>95</v>
      </c>
      <c r="E15" s="2">
        <v>254.43705263157895</v>
      </c>
      <c r="F15" s="4">
        <v>151072</v>
      </c>
      <c r="G15">
        <v>733</v>
      </c>
      <c r="H15" s="3">
        <v>206.10095497953614</v>
      </c>
    </row>
    <row r="16" spans="1:8" x14ac:dyDescent="0.3">
      <c r="A16" t="s">
        <v>22</v>
      </c>
      <c r="B16" t="s">
        <v>37</v>
      </c>
      <c r="C16" s="4">
        <v>74038.63</v>
      </c>
      <c r="D16" s="5">
        <v>71</v>
      </c>
      <c r="E16" s="2">
        <v>1042.797605633803</v>
      </c>
      <c r="F16" s="4">
        <v>389677</v>
      </c>
      <c r="G16">
        <v>650</v>
      </c>
      <c r="H16" s="3">
        <v>599.50307692307695</v>
      </c>
    </row>
    <row r="17" spans="1:8" x14ac:dyDescent="0.3">
      <c r="A17" t="s">
        <v>23</v>
      </c>
      <c r="B17" t="s">
        <v>37</v>
      </c>
      <c r="C17" s="4">
        <v>51452.24</v>
      </c>
      <c r="D17" s="5">
        <v>183</v>
      </c>
      <c r="E17" s="2">
        <v>281.159781420765</v>
      </c>
      <c r="F17" s="4">
        <v>367516</v>
      </c>
      <c r="G17">
        <v>918</v>
      </c>
      <c r="H17" s="3">
        <v>400.34422657952069</v>
      </c>
    </row>
    <row r="18" spans="1:8" x14ac:dyDescent="0.3">
      <c r="A18" t="s">
        <v>24</v>
      </c>
      <c r="B18" t="s">
        <v>37</v>
      </c>
      <c r="C18" s="4">
        <v>75716.820000000007</v>
      </c>
      <c r="D18" s="5">
        <v>86</v>
      </c>
      <c r="E18" s="2">
        <v>880.42813953488383</v>
      </c>
      <c r="F18" s="4">
        <v>420649</v>
      </c>
      <c r="G18">
        <v>721</v>
      </c>
      <c r="H18" s="3">
        <v>583.42441054091535</v>
      </c>
    </row>
  </sheetData>
  <mergeCells count="2">
    <mergeCell ref="F1:H1"/>
    <mergeCell ref="C1:E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1"/>
  <sheetViews>
    <sheetView showGridLines="0" tabSelected="1" zoomScale="200" zoomScaleNormal="200" workbookViewId="0">
      <selection activeCell="E9" sqref="E9:E11"/>
    </sheetView>
  </sheetViews>
  <sheetFormatPr defaultRowHeight="16.5" x14ac:dyDescent="0.3"/>
  <cols>
    <col min="2" max="2" width="11.5546875" customWidth="1"/>
    <col min="3" max="3" width="11.4414062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23" t="s">
        <v>33</v>
      </c>
      <c r="D1" s="22" t="s">
        <v>36</v>
      </c>
      <c r="E1" s="1"/>
    </row>
    <row r="2" spans="2:10" ht="17.25" thickBot="1" x14ac:dyDescent="0.35">
      <c r="D2" s="1"/>
      <c r="E2" s="1"/>
    </row>
    <row r="3" spans="2:10" x14ac:dyDescent="0.3">
      <c r="C3" s="28" t="s">
        <v>44</v>
      </c>
      <c r="D3" s="6" t="s">
        <v>38</v>
      </c>
      <c r="E3" s="17" t="s">
        <v>39</v>
      </c>
      <c r="G3" s="26" t="s">
        <v>40</v>
      </c>
      <c r="J3" t="s">
        <v>43</v>
      </c>
    </row>
    <row r="4" spans="2:10" ht="17.25" thickBot="1" x14ac:dyDescent="0.35">
      <c r="C4" s="29"/>
      <c r="D4" s="7" t="s">
        <v>23</v>
      </c>
      <c r="E4" s="18" t="s">
        <v>22</v>
      </c>
      <c r="G4" s="27"/>
      <c r="J4" t="s">
        <v>34</v>
      </c>
    </row>
    <row r="5" spans="2:10" x14ac:dyDescent="0.3">
      <c r="B5" t="s">
        <v>28</v>
      </c>
      <c r="C5" s="11" t="s">
        <v>28</v>
      </c>
      <c r="D5" s="8">
        <f ca="1">SUMIFS(INDIRECT($B5),Region,$D$1,QTR,D$4)</f>
        <v>23544.75</v>
      </c>
      <c r="E5" s="19">
        <f ca="1">SUMIFS(INDIRECT($B5),Region,$D$1,QTR,E$4)</f>
        <v>36729.81</v>
      </c>
      <c r="G5" s="14">
        <f ca="1">D5/E5-1</f>
        <v>-0.35897435897435892</v>
      </c>
      <c r="J5" t="s">
        <v>35</v>
      </c>
    </row>
    <row r="6" spans="2:10" x14ac:dyDescent="0.3">
      <c r="B6" t="s">
        <v>27</v>
      </c>
      <c r="C6" s="12" t="s">
        <v>27</v>
      </c>
      <c r="D6" s="9">
        <f ca="1">SUMIFS(INDIRECT($B6),Region,$D$1,QTR,D$4)</f>
        <v>136</v>
      </c>
      <c r="E6" s="20">
        <f ca="1">SUMIFS(INDIRECT($B6),Region,$D$1,QTR,E$4)</f>
        <v>148</v>
      </c>
      <c r="G6" s="15">
        <f ca="1">D6/E6-1</f>
        <v>-8.108108108108103E-2</v>
      </c>
      <c r="J6" t="s">
        <v>36</v>
      </c>
    </row>
    <row r="7" spans="2:10" ht="17.25" thickBot="1" x14ac:dyDescent="0.35">
      <c r="B7" t="s">
        <v>41</v>
      </c>
      <c r="C7" s="13" t="s">
        <v>31</v>
      </c>
      <c r="D7" s="10">
        <f ca="1">D5/D6</f>
        <v>173.12316176470588</v>
      </c>
      <c r="E7" s="10">
        <f ca="1">E5/E6</f>
        <v>248.17439189189187</v>
      </c>
      <c r="G7" s="16">
        <f ca="1">D7/E7-1</f>
        <v>-0.30241327300150822</v>
      </c>
      <c r="J7" t="s">
        <v>37</v>
      </c>
    </row>
    <row r="8" spans="2:10" ht="3" customHeight="1" thickBot="1" x14ac:dyDescent="0.35"/>
    <row r="9" spans="2:10" x14ac:dyDescent="0.3">
      <c r="B9" t="s">
        <v>25</v>
      </c>
      <c r="C9" s="11" t="s">
        <v>25</v>
      </c>
      <c r="D9" s="8">
        <f ca="1">SUMIFS(INDIRECT($B9),Region,$D$1,QTR,D$4)</f>
        <v>156965</v>
      </c>
      <c r="E9" s="19">
        <f ca="1">SUMIFS(INDIRECT($B9),Region,$D$1,QTR,E$4)</f>
        <v>282537</v>
      </c>
      <c r="G9" s="14">
        <f ca="1">D9/E9-1</f>
        <v>-0.44444444444444442</v>
      </c>
    </row>
    <row r="10" spans="2:10" x14ac:dyDescent="0.3">
      <c r="B10" t="s">
        <v>26</v>
      </c>
      <c r="C10" s="12" t="s">
        <v>26</v>
      </c>
      <c r="D10" s="9">
        <f ca="1">SUMIFS(INDIRECT($B10),Region,$D$1,QTR,D$4)</f>
        <v>909</v>
      </c>
      <c r="E10" s="20">
        <f ca="1">SUMIFS(INDIRECT($B10),Region,$D$1,QTR,E$4)</f>
        <v>779</v>
      </c>
      <c r="G10" s="15">
        <f ca="1">D10/E10-1</f>
        <v>0.16688061617458283</v>
      </c>
    </row>
    <row r="11" spans="2:10" ht="17.25" thickBot="1" x14ac:dyDescent="0.35">
      <c r="B11" t="s">
        <v>42</v>
      </c>
      <c r="C11" s="13" t="s">
        <v>32</v>
      </c>
      <c r="D11" s="10">
        <f ca="1">D9/D10</f>
        <v>172.67876787678767</v>
      </c>
      <c r="E11" s="21">
        <f ca="1">E9/E10</f>
        <v>362.6919127086008</v>
      </c>
      <c r="G11" s="16">
        <f ca="1">D11/E11-1</f>
        <v>-0.52389683412785726</v>
      </c>
    </row>
  </sheetData>
  <mergeCells count="2">
    <mergeCell ref="G3:G4"/>
    <mergeCell ref="C3:C4"/>
  </mergeCells>
  <conditionalFormatting sqref="G5:G7 G9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Index</vt:lpstr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2023-04-11T07:12:12Z</dcterms:modified>
</cp:coreProperties>
</file>