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/GitHub/DSM_L0_Excel_Performance_Scorecards/completed/"/>
    </mc:Choice>
  </mc:AlternateContent>
  <xr:revisionPtr revIDLastSave="9" documentId="8_{B06A6211-80BB-4C8D-9FEE-45D749080E39}" xr6:coauthVersionLast="47" xr6:coauthVersionMax="47" xr10:uidLastSave="{FC87A73B-C4AD-49C7-B4E6-CABB3B173E54}"/>
  <bookViews>
    <workbookView xWindow="28680" yWindow="-120" windowWidth="29040" windowHeight="15840" xr2:uid="{22A72064-8E61-480C-A8F5-A56E797927B1}"/>
  </bookViews>
  <sheets>
    <sheet name="Index" sheetId="1" r:id="rId1"/>
    <sheet name="Data" sheetId="2" r:id="rId2"/>
    <sheet name="Scorecard" sheetId="3" r:id="rId3"/>
  </sheets>
  <definedNames>
    <definedName name="_xlnm._FilterDatabase" localSheetId="1" hidden="1">Data!$A$2:$H$18</definedName>
    <definedName name="Leads">Data!$G$3:$G$18</definedName>
    <definedName name="Pipeline">Data!$F$3:$F$18</definedName>
    <definedName name="Pipeline_Lead">Data!$H$3:$H$18</definedName>
    <definedName name="QTR">Data!$A$3:$A$18</definedName>
    <definedName name="Region">Data!$B$3:$B$18</definedName>
    <definedName name="Revenue">Data!$C$3:$C$18</definedName>
    <definedName name="Revenue_Win">Data!$E$3:$E$18</definedName>
    <definedName name="Wins">Data!$D$3:$D$18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/>
  <c r="E10" i="3"/>
  <c r="E5" i="3"/>
  <c r="D10" i="3"/>
  <c r="E9" i="3"/>
  <c r="D5" i="3"/>
  <c r="E6" i="3"/>
  <c r="D6" i="3"/>
  <c r="G6" i="3" l="1"/>
  <c r="D7" i="3"/>
  <c r="G5" i="3"/>
  <c r="E11" i="3"/>
  <c r="G10" i="3"/>
  <c r="E7" i="3"/>
  <c r="D11" i="3"/>
  <c r="G11" i="3" s="1"/>
  <c r="G9" i="3"/>
  <c r="G7" i="3" l="1"/>
</calcChain>
</file>

<file path=xl/sharedStrings.xml><?xml version="1.0" encoding="utf-8"?>
<sst xmlns="http://schemas.openxmlformats.org/spreadsheetml/2006/main" count="95" uniqueCount="45">
  <si>
    <t>Performance Scorecards</t>
  </si>
  <si>
    <t>1/ Metrics</t>
  </si>
  <si>
    <t>2/ Frame of Referance</t>
  </si>
  <si>
    <t>Base Metrics</t>
  </si>
  <si>
    <t>KPI's</t>
  </si>
  <si>
    <t>Lag and Lead Indicators</t>
  </si>
  <si>
    <t>What?</t>
  </si>
  <si>
    <t>Either Time - Daily, Weekly, Monthly, Quarterly, Yearly</t>
  </si>
  <si>
    <t>Target or Goal</t>
  </si>
  <si>
    <t>The performance scorecard is often confused with the dashboard. The main difference between the two is that a dashboard, like the dashboard of a car, indicates the status at a specific point in time; a scorecard, on the other hand, displays progress over time.</t>
  </si>
  <si>
    <t>Performance scorecards are often said to be a visual answer to the question, "How are we doing?"</t>
  </si>
  <si>
    <t>A performance scorecard is a graphical representation of the progress over time of some entity, such as an enterprise, an employee or a business unit, toward some specified goal or goals.</t>
  </si>
  <si>
    <t>KPIs are metrics used to evaluate factors that are crucial to the success of an organization; targets are specific goals for those indicators.</t>
  </si>
  <si>
    <t>3/ Context</t>
  </si>
  <si>
    <t>Stakeholders</t>
  </si>
  <si>
    <t>Order of the Information</t>
  </si>
  <si>
    <t>Views/Filters</t>
  </si>
  <si>
    <t>The most important advantages include the ability to bring information into a single report, which can save time, money, and resources.</t>
  </si>
  <si>
    <t>Why?</t>
  </si>
  <si>
    <t>Differ from Dash</t>
  </si>
  <si>
    <t>QTR</t>
  </si>
  <si>
    <t>2021-Q1</t>
  </si>
  <si>
    <t>2021-Q2</t>
  </si>
  <si>
    <t>2021-Q3</t>
  </si>
  <si>
    <t>2021-Q4</t>
  </si>
  <si>
    <t>Pipeline</t>
  </si>
  <si>
    <t>Leads</t>
  </si>
  <si>
    <t>Wins</t>
  </si>
  <si>
    <t>Revenue</t>
  </si>
  <si>
    <t>Sales(Lag)</t>
  </si>
  <si>
    <t>Marketing(Lead)</t>
  </si>
  <si>
    <t>Revenue/Win</t>
  </si>
  <si>
    <t>Pipeline/Lead</t>
  </si>
  <si>
    <t>Region</t>
  </si>
  <si>
    <t>East</t>
  </si>
  <si>
    <t>West</t>
  </si>
  <si>
    <t>North</t>
  </si>
  <si>
    <t>South</t>
  </si>
  <si>
    <t>CQ</t>
  </si>
  <si>
    <t>PQ</t>
  </si>
  <si>
    <t>Diff</t>
  </si>
  <si>
    <t>Revenue_Win</t>
  </si>
  <si>
    <t>Pipeline_Lead</t>
  </si>
  <si>
    <t>*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</si>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</sst>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[$$-409]* #,##0.00_ ;_-[$$-409]* \-#,##0.00\ ;_-[$$-409]* &quot;-&quot;??_ ;_-@_ "/>
    <numFmt numFmtId="165" formatCode="_-[$$-409]* #,##0.0_ ;_-[$$-409]* \-#,##0.0\ ;_-[$$-409]* &quot;-&quot;??_ ;_-@_ "/>
    <numFmt numFmtId="166" formatCode="_-[$$-409]* #,##0_ ;_-[$$-409]* \-#,##0\ ;_-[$$-409]* &quot;-&quot;??_ ;_-@_ "/>
    <numFmt numFmtId="167" formatCode="_ * #,##0_ ;_ * \-#,##0_ ;_ * &quot;-&quot;??_ ;_ @_ "/>
    <numFmt numFmtId="168" formatCode="0.0%"/>
  </numFmts>
  <fonts count="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FA7D00"/>
      <name val="Open Sans"/>
      <family val="2"/>
    </font>
    <font>
      <b/>
      <sz val="11"/>
      <color theme="1"/>
      <name val="Open Sans"/>
      <family val="2"/>
    </font>
    <font>
      <sz val="8"/>
      <name val="Open Sans"/>
      <family val="2"/>
    </font>
    <font>
      <b/>
      <sz val="9"/>
      <color theme="1"/>
      <name val="Open Sans"/>
      <family val="2"/>
    </font>
    <font>
      <i/>
      <u/>
      <sz val="8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66" fontId="0" fillId="0" borderId="5" xfId="0" applyNumberFormat="1" applyBorder="1"/>
    <xf numFmtId="167" fontId="0" fillId="0" borderId="7" xfId="1" applyNumberFormat="1" applyFont="1" applyBorder="1"/>
    <xf numFmtId="165" fontId="0" fillId="0" borderId="6" xfId="0" applyNumberFormat="1" applyBorder="1"/>
    <xf numFmtId="0" fontId="4" fillId="4" borderId="8" xfId="0" applyFont="1" applyFill="1" applyBorder="1"/>
    <xf numFmtId="0" fontId="6" fillId="4" borderId="10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168" fontId="0" fillId="0" borderId="8" xfId="2" applyNumberFormat="1" applyFont="1" applyBorder="1"/>
    <xf numFmtId="168" fontId="0" fillId="0" borderId="10" xfId="2" applyNumberFormat="1" applyFont="1" applyBorder="1"/>
    <xf numFmtId="168" fontId="0" fillId="0" borderId="9" xfId="2" applyNumberFormat="1" applyFont="1" applyBorder="1"/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6" fontId="0" fillId="0" borderId="2" xfId="0" applyNumberFormat="1" applyBorder="1"/>
    <xf numFmtId="167" fontId="0" fillId="0" borderId="3" xfId="1" applyNumberFormat="1" applyFont="1" applyBorder="1"/>
    <xf numFmtId="165" fontId="0" fillId="0" borderId="4" xfId="0" applyNumberFormat="1" applyBorder="1"/>
    <xf numFmtId="0" fontId="2" fillId="2" borderId="1" xfId="3"/>
    <xf numFmtId="0" fontId="3" fillId="3" borderId="1" xfId="4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</cellXfs>
  <cellStyles count="5">
    <cellStyle name="Calculation" xfId="4" builtinId="22"/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15</xdr:row>
      <xdr:rowOff>57150</xdr:rowOff>
    </xdr:from>
    <xdr:to>
      <xdr:col>20</xdr:col>
      <xdr:colOff>38100</xdr:colOff>
      <xdr:row>30</xdr:row>
      <xdr:rowOff>114300</xdr:rowOff>
    </xdr:to>
    <xdr:pic>
      <xdr:nvPicPr>
        <xdr:cNvPr id="2" name="Picture 1" descr="Dashboard and Scorecard">
          <a:extLst>
            <a:ext uri="{FF2B5EF4-FFF2-40B4-BE49-F238E27FC236}">
              <a16:creationId xmlns:a16="http://schemas.microsoft.com/office/drawing/2014/main" id="{B941E5E5-6DBF-4A82-813C-815CC398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3200400"/>
          <a:ext cx="79057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15</xdr:row>
      <xdr:rowOff>38100</xdr:rowOff>
    </xdr:from>
    <xdr:to>
      <xdr:col>9</xdr:col>
      <xdr:colOff>466725</xdr:colOff>
      <xdr:row>31</xdr:row>
      <xdr:rowOff>142875</xdr:rowOff>
    </xdr:to>
    <xdr:pic>
      <xdr:nvPicPr>
        <xdr:cNvPr id="3" name="Picture 2" descr="Healthcare Dashboards vs. Scorecards to Improve Outcomes">
          <a:extLst>
            <a:ext uri="{FF2B5EF4-FFF2-40B4-BE49-F238E27FC236}">
              <a16:creationId xmlns:a16="http://schemas.microsoft.com/office/drawing/2014/main" id="{D4C903E7-065F-467A-B928-F44D73C2B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3181350"/>
          <a:ext cx="8943975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61E2-E235-43CE-AC0D-B1A33C91A044}">
  <dimension ref="A1:C14"/>
  <sheetViews>
    <sheetView tabSelected="1" workbookViewId="0">
      <selection activeCell="L12" sqref="L12"/>
    </sheetView>
  </sheetViews>
  <sheetFormatPr defaultRowHeight="16.5" x14ac:dyDescent="0.3"/>
  <cols>
    <col min="1" max="1" width="19.88671875" bestFit="1" customWidth="1"/>
    <col min="2" max="2" width="19.33203125" bestFit="1" customWidth="1"/>
  </cols>
  <sheetData>
    <row r="1" spans="1:3" x14ac:dyDescent="0.3">
      <c r="A1" t="s">
        <v>0</v>
      </c>
      <c r="B1" t="s">
        <v>6</v>
      </c>
      <c r="C1" t="s">
        <v>11</v>
      </c>
    </row>
    <row r="2" spans="1:3" x14ac:dyDescent="0.3">
      <c r="B2" t="s">
        <v>18</v>
      </c>
      <c r="C2" t="s">
        <v>17</v>
      </c>
    </row>
    <row r="3" spans="1:3" x14ac:dyDescent="0.3">
      <c r="B3" t="s">
        <v>19</v>
      </c>
      <c r="C3" t="s">
        <v>9</v>
      </c>
    </row>
    <row r="4" spans="1:3" x14ac:dyDescent="0.3">
      <c r="B4" t="s">
        <v>19</v>
      </c>
      <c r="C4" t="s">
        <v>10</v>
      </c>
    </row>
    <row r="6" spans="1:3" x14ac:dyDescent="0.3">
      <c r="A6" t="s">
        <v>1</v>
      </c>
      <c r="B6" t="s">
        <v>3</v>
      </c>
    </row>
    <row r="7" spans="1:3" x14ac:dyDescent="0.3">
      <c r="A7" t="s">
        <v>1</v>
      </c>
      <c r="B7" t="s">
        <v>4</v>
      </c>
      <c r="C7" t="s">
        <v>12</v>
      </c>
    </row>
    <row r="8" spans="1:3" x14ac:dyDescent="0.3">
      <c r="A8" t="s">
        <v>1</v>
      </c>
      <c r="B8" t="s">
        <v>5</v>
      </c>
    </row>
    <row r="9" spans="1:3" x14ac:dyDescent="0.3">
      <c r="A9" t="s">
        <v>2</v>
      </c>
      <c r="B9" t="s">
        <v>6</v>
      </c>
    </row>
    <row r="10" spans="1:3" x14ac:dyDescent="0.3">
      <c r="A10" t="s">
        <v>2</v>
      </c>
      <c r="B10" t="s">
        <v>7</v>
      </c>
    </row>
    <row r="11" spans="1:3" x14ac:dyDescent="0.3">
      <c r="A11" t="s">
        <v>2</v>
      </c>
      <c r="B11" t="s">
        <v>8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13</v>
      </c>
      <c r="B13" t="s">
        <v>15</v>
      </c>
    </row>
    <row r="14" spans="1:3" x14ac:dyDescent="0.3">
      <c r="A14" t="s">
        <v>13</v>
      </c>
      <c r="B14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53BC-EC47-4C5D-A122-7138B454D697}">
  <dimension ref="A1:H18"/>
  <sheetViews>
    <sheetView topLeftCell="A3" zoomScale="170" zoomScaleNormal="170" workbookViewId="0">
      <selection activeCell="B19" sqref="B19"/>
    </sheetView>
  </sheetViews>
  <sheetFormatPr defaultRowHeight="16.5" x14ac:dyDescent="0.3"/>
  <cols>
    <col min="3" max="3" width="10.88671875" bestFit="1" customWidth="1"/>
    <col min="4" max="4" width="7.33203125" bestFit="1" customWidth="1"/>
    <col min="5" max="5" width="11.21875" bestFit="1" customWidth="1"/>
    <col min="6" max="6" width="9.88671875" bestFit="1" customWidth="1"/>
    <col min="7" max="7" width="5.44140625" bestFit="1" customWidth="1"/>
    <col min="8" max="8" width="11.44140625" bestFit="1" customWidth="1"/>
  </cols>
  <sheetData>
    <row r="1" spans="1:8" x14ac:dyDescent="0.3">
      <c r="C1" s="25" t="s">
        <v>29</v>
      </c>
      <c r="D1" s="25"/>
      <c r="E1" s="25"/>
      <c r="F1" s="24" t="s">
        <v>30</v>
      </c>
      <c r="G1" s="24"/>
      <c r="H1" s="24"/>
    </row>
    <row r="2" spans="1:8" x14ac:dyDescent="0.3">
      <c r="A2" t="s">
        <v>20</v>
      </c>
      <c r="B2" t="s">
        <v>33</v>
      </c>
      <c r="C2" t="s">
        <v>28</v>
      </c>
      <c r="D2" t="s">
        <v>27</v>
      </c>
      <c r="E2" t="s">
        <v>31</v>
      </c>
      <c r="F2" t="s">
        <v>25</v>
      </c>
      <c r="G2" t="s">
        <v>26</v>
      </c>
      <c r="H2" t="s">
        <v>32</v>
      </c>
    </row>
    <row r="3" spans="1:8" x14ac:dyDescent="0.3">
      <c r="A3" t="s">
        <v>21</v>
      </c>
      <c r="B3" t="s">
        <v>34</v>
      </c>
      <c r="C3" s="4">
        <v>83792.800000000003</v>
      </c>
      <c r="D3" s="5">
        <v>145</v>
      </c>
      <c r="E3" s="2">
        <v>577.88137931034487</v>
      </c>
      <c r="F3" s="4">
        <v>418964</v>
      </c>
      <c r="G3">
        <v>809</v>
      </c>
      <c r="H3" s="3">
        <v>517.87886279357235</v>
      </c>
    </row>
    <row r="4" spans="1:8" x14ac:dyDescent="0.3">
      <c r="A4" t="s">
        <v>22</v>
      </c>
      <c r="B4" t="s">
        <v>34</v>
      </c>
      <c r="C4" s="4">
        <v>78988.5</v>
      </c>
      <c r="D4" s="5">
        <v>95</v>
      </c>
      <c r="E4" s="2">
        <v>831.45789473684215</v>
      </c>
      <c r="F4" s="4">
        <v>438825</v>
      </c>
      <c r="G4">
        <v>793</v>
      </c>
      <c r="H4" s="3">
        <v>553.37326607818409</v>
      </c>
    </row>
    <row r="5" spans="1:8" x14ac:dyDescent="0.3">
      <c r="A5" t="s">
        <v>23</v>
      </c>
      <c r="B5" t="s">
        <v>34</v>
      </c>
      <c r="C5" s="4">
        <v>85175.28</v>
      </c>
      <c r="D5" s="5">
        <v>95</v>
      </c>
      <c r="E5" s="2">
        <v>896.58189473684206</v>
      </c>
      <c r="F5" s="4">
        <v>473196</v>
      </c>
      <c r="G5">
        <v>530</v>
      </c>
      <c r="H5" s="3">
        <v>892.82264150943399</v>
      </c>
    </row>
    <row r="6" spans="1:8" x14ac:dyDescent="0.3">
      <c r="A6" t="s">
        <v>24</v>
      </c>
      <c r="B6" t="s">
        <v>34</v>
      </c>
      <c r="C6" s="4">
        <v>26140.22</v>
      </c>
      <c r="D6" s="5">
        <v>138</v>
      </c>
      <c r="E6" s="2">
        <v>189.42188405797103</v>
      </c>
      <c r="F6" s="4">
        <v>153766</v>
      </c>
      <c r="G6">
        <v>694</v>
      </c>
      <c r="H6" s="3">
        <v>221.56484149855908</v>
      </c>
    </row>
    <row r="7" spans="1:8" x14ac:dyDescent="0.3">
      <c r="A7" t="s">
        <v>21</v>
      </c>
      <c r="B7" t="s">
        <v>35</v>
      </c>
      <c r="C7" s="4">
        <v>31922.99</v>
      </c>
      <c r="D7" s="5">
        <v>88</v>
      </c>
      <c r="E7" s="2">
        <v>362.76125000000002</v>
      </c>
      <c r="F7" s="4">
        <v>290209</v>
      </c>
      <c r="G7">
        <v>551</v>
      </c>
      <c r="H7" s="3">
        <v>526.69509981851184</v>
      </c>
    </row>
    <row r="8" spans="1:8" x14ac:dyDescent="0.3">
      <c r="A8" t="s">
        <v>22</v>
      </c>
      <c r="B8" t="s">
        <v>35</v>
      </c>
      <c r="C8" s="4">
        <v>87978.93</v>
      </c>
      <c r="D8" s="5">
        <v>148</v>
      </c>
      <c r="E8" s="2">
        <v>594.45222972972965</v>
      </c>
      <c r="F8" s="4">
        <v>463047</v>
      </c>
      <c r="G8">
        <v>873</v>
      </c>
      <c r="H8" s="3">
        <v>530.40893470790377</v>
      </c>
    </row>
    <row r="9" spans="1:8" x14ac:dyDescent="0.3">
      <c r="A9" t="s">
        <v>23</v>
      </c>
      <c r="B9" t="s">
        <v>35</v>
      </c>
      <c r="C9" s="4">
        <v>99578.6</v>
      </c>
      <c r="D9" s="5">
        <v>145</v>
      </c>
      <c r="E9" s="2">
        <v>686.74896551724146</v>
      </c>
      <c r="F9" s="4">
        <v>497893</v>
      </c>
      <c r="G9">
        <v>765</v>
      </c>
      <c r="H9" s="3">
        <v>650.84052287581699</v>
      </c>
    </row>
    <row r="10" spans="1:8" x14ac:dyDescent="0.3">
      <c r="A10" t="s">
        <v>24</v>
      </c>
      <c r="B10" t="s">
        <v>35</v>
      </c>
      <c r="C10" s="4">
        <v>52915.199999999997</v>
      </c>
      <c r="D10" s="5">
        <v>153</v>
      </c>
      <c r="E10" s="2">
        <v>345.85098039215683</v>
      </c>
      <c r="F10" s="4">
        <v>440960</v>
      </c>
      <c r="G10">
        <v>806</v>
      </c>
      <c r="H10" s="3">
        <v>547.09677419354841</v>
      </c>
    </row>
    <row r="11" spans="1:8" x14ac:dyDescent="0.3">
      <c r="A11" t="s">
        <v>21</v>
      </c>
      <c r="B11" t="s">
        <v>36</v>
      </c>
      <c r="C11" s="4">
        <v>20161.2</v>
      </c>
      <c r="D11" s="5">
        <v>79</v>
      </c>
      <c r="E11" s="2">
        <v>255.20506329113925</v>
      </c>
      <c r="F11" s="4">
        <v>100806</v>
      </c>
      <c r="G11">
        <v>610</v>
      </c>
      <c r="H11" s="3">
        <v>165.25573770491803</v>
      </c>
    </row>
    <row r="12" spans="1:8" x14ac:dyDescent="0.3">
      <c r="A12" t="s">
        <v>22</v>
      </c>
      <c r="B12" t="s">
        <v>36</v>
      </c>
      <c r="C12" s="4">
        <v>36729.81</v>
      </c>
      <c r="D12" s="5">
        <v>148</v>
      </c>
      <c r="E12" s="2">
        <v>248.17439189189187</v>
      </c>
      <c r="F12" s="4">
        <v>282537</v>
      </c>
      <c r="G12">
        <v>779</v>
      </c>
      <c r="H12" s="3">
        <v>362.6919127086008</v>
      </c>
    </row>
    <row r="13" spans="1:8" x14ac:dyDescent="0.3">
      <c r="A13" t="s">
        <v>23</v>
      </c>
      <c r="B13" t="s">
        <v>36</v>
      </c>
      <c r="C13" s="4">
        <v>23544.75</v>
      </c>
      <c r="D13" s="5">
        <v>136</v>
      </c>
      <c r="E13" s="2">
        <v>173.12316176470588</v>
      </c>
      <c r="F13" s="4">
        <v>156965</v>
      </c>
      <c r="G13">
        <v>909</v>
      </c>
      <c r="H13" s="3">
        <v>172.67876787678767</v>
      </c>
    </row>
    <row r="14" spans="1:8" x14ac:dyDescent="0.3">
      <c r="A14" t="s">
        <v>24</v>
      </c>
      <c r="B14" t="s">
        <v>36</v>
      </c>
      <c r="C14" s="4">
        <v>13141</v>
      </c>
      <c r="D14" s="5">
        <v>91</v>
      </c>
      <c r="E14" s="2">
        <v>144.4065934065934</v>
      </c>
      <c r="F14" s="4">
        <v>131410</v>
      </c>
      <c r="G14">
        <v>651</v>
      </c>
      <c r="H14" s="3">
        <v>201.85867895545314</v>
      </c>
    </row>
    <row r="15" spans="1:8" x14ac:dyDescent="0.3">
      <c r="A15" t="s">
        <v>21</v>
      </c>
      <c r="B15" t="s">
        <v>37</v>
      </c>
      <c r="C15" s="4">
        <v>24171.52</v>
      </c>
      <c r="D15" s="5">
        <v>95</v>
      </c>
      <c r="E15" s="2">
        <v>254.43705263157895</v>
      </c>
      <c r="F15" s="4">
        <v>151072</v>
      </c>
      <c r="G15">
        <v>733</v>
      </c>
      <c r="H15" s="3">
        <v>206.10095497953614</v>
      </c>
    </row>
    <row r="16" spans="1:8" x14ac:dyDescent="0.3">
      <c r="A16" t="s">
        <v>22</v>
      </c>
      <c r="B16" t="s">
        <v>37</v>
      </c>
      <c r="C16" s="4">
        <v>74038.63</v>
      </c>
      <c r="D16" s="5">
        <v>71</v>
      </c>
      <c r="E16" s="2">
        <v>1042.797605633803</v>
      </c>
      <c r="F16" s="4">
        <v>389677</v>
      </c>
      <c r="G16">
        <v>650</v>
      </c>
      <c r="H16" s="3">
        <v>599.50307692307695</v>
      </c>
    </row>
    <row r="17" spans="1:8" x14ac:dyDescent="0.3">
      <c r="A17" t="s">
        <v>23</v>
      </c>
      <c r="B17" t="s">
        <v>37</v>
      </c>
      <c r="C17" s="4">
        <v>51452.24</v>
      </c>
      <c r="D17" s="5">
        <v>183</v>
      </c>
      <c r="E17" s="2">
        <v>281.159781420765</v>
      </c>
      <c r="F17" s="4">
        <v>367516</v>
      </c>
      <c r="G17">
        <v>918</v>
      </c>
      <c r="H17" s="3">
        <v>400.34422657952069</v>
      </c>
    </row>
    <row r="18" spans="1:8" x14ac:dyDescent="0.3">
      <c r="A18" t="s">
        <v>24</v>
      </c>
      <c r="B18" t="s">
        <v>37</v>
      </c>
      <c r="C18" s="4">
        <v>75716.820000000007</v>
      </c>
      <c r="D18" s="5">
        <v>86</v>
      </c>
      <c r="E18" s="2">
        <v>880.42813953488383</v>
      </c>
      <c r="F18" s="4">
        <v>420649</v>
      </c>
      <c r="G18">
        <v>721</v>
      </c>
      <c r="H18" s="3">
        <v>583.42441054091535</v>
      </c>
    </row>
  </sheetData>
  <mergeCells count="2">
    <mergeCell ref="F1:H1"/>
    <mergeCell ref="C1:E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F05-C979-470B-90E1-0CEE092E3BE2}">
  <dimension ref="B1:J11"/>
  <sheetViews>
    <sheetView showGridLines="0" zoomScale="200" zoomScaleNormal="200" workbookViewId="0">
      <selection activeCell="E14" sqref="E14"/>
    </sheetView>
  </sheetViews>
  <sheetFormatPr defaultRowHeight="16.5" x14ac:dyDescent="0.3"/>
  <cols>
    <col min="2" max="2" width="11.5546875" hidden="1" customWidth="1"/>
    <col min="3" max="3" width="11.44140625" bestFit="1" customWidth="1"/>
    <col min="4" max="5" width="9.88671875" bestFit="1" customWidth="1"/>
    <col min="6" max="6" width="0.33203125" customWidth="1"/>
    <col min="7" max="7" width="6.33203125" bestFit="1" customWidth="1"/>
    <col min="9" max="11" width="0" hidden="1" customWidth="1"/>
  </cols>
  <sheetData>
    <row r="1" spans="2:10" x14ac:dyDescent="0.3">
      <c r="C1" s="23" t="s">
        <v>33</v>
      </c>
      <c r="D1" s="22" t="s">
        <v>43</v>
      </c>
      <c r="E1" s="1"/>
    </row>
    <row r="2" spans="2:10" ht="17.25" thickBot="1" x14ac:dyDescent="0.35">
      <c r="D2" s="1"/>
      <c r="E2" s="1"/>
    </row>
    <row r="3" spans="2:10" x14ac:dyDescent="0.3">
      <c r="C3" s="28" t="s">
        <v>44</v>
      </c>
      <c r="D3" s="6" t="s">
        <v>38</v>
      </c>
      <c r="E3" s="17" t="s">
        <v>39</v>
      </c>
      <c r="G3" s="26" t="s">
        <v>40</v>
      </c>
      <c r="J3" t="s">
        <v>43</v>
      </c>
    </row>
    <row r="4" spans="2:10" ht="17.25" thickBot="1" x14ac:dyDescent="0.35">
      <c r="C4" s="29"/>
      <c r="D4" s="7" t="s">
        <v>24</v>
      </c>
      <c r="E4" s="18" t="s">
        <v>23</v>
      </c>
      <c r="G4" s="27"/>
      <c r="J4" t="s">
        <v>34</v>
      </c>
    </row>
    <row r="5" spans="2:10" x14ac:dyDescent="0.3">
      <c r="B5" t="s">
        <v>28</v>
      </c>
      <c r="C5" s="11" t="s">
        <v>28</v>
      </c>
      <c r="D5" s="8">
        <f ca="1">SUMIFS(INDIRECT($B5),QTR,D$4, INDIRECT($C$1),$D$1)</f>
        <v>167913.24</v>
      </c>
      <c r="E5" s="19">
        <f ca="1">SUMIFS(INDIRECT($B5),QTR,E$4, INDIRECT($C$1),$D$1)</f>
        <v>259750.87</v>
      </c>
      <c r="G5" s="14">
        <f ca="1">D5/E5-1</f>
        <v>-0.35356043273310311</v>
      </c>
      <c r="J5" t="s">
        <v>35</v>
      </c>
    </row>
    <row r="6" spans="2:10" x14ac:dyDescent="0.3">
      <c r="B6" t="s">
        <v>27</v>
      </c>
      <c r="C6" s="12" t="s">
        <v>27</v>
      </c>
      <c r="D6" s="9">
        <f ca="1">SUMIFS(INDIRECT($B6),QTR,D$4, INDIRECT($C$1),$D$1)</f>
        <v>468</v>
      </c>
      <c r="E6" s="20">
        <f ca="1">SUMIFS(INDIRECT($B6),QTR,E$4, INDIRECT($C$1),$D$1)</f>
        <v>559</v>
      </c>
      <c r="G6" s="15">
        <f ca="1">D6/E6-1</f>
        <v>-0.16279069767441856</v>
      </c>
      <c r="J6" t="s">
        <v>36</v>
      </c>
    </row>
    <row r="7" spans="2:10" ht="17.25" thickBot="1" x14ac:dyDescent="0.35">
      <c r="B7" t="s">
        <v>41</v>
      </c>
      <c r="C7" s="13" t="s">
        <v>31</v>
      </c>
      <c r="D7" s="10">
        <f ca="1">D5/D6</f>
        <v>358.78897435897431</v>
      </c>
      <c r="E7" s="21">
        <f ca="1">E5/E6</f>
        <v>464.67060822898031</v>
      </c>
      <c r="G7" s="16">
        <f ca="1">D7/E7-1</f>
        <v>-0.22786385020898425</v>
      </c>
      <c r="J7" t="s">
        <v>37</v>
      </c>
    </row>
    <row r="8" spans="2:10" ht="3" customHeight="1" thickBot="1" x14ac:dyDescent="0.35"/>
    <row r="9" spans="2:10" x14ac:dyDescent="0.3">
      <c r="B9" t="s">
        <v>25</v>
      </c>
      <c r="C9" s="11" t="s">
        <v>25</v>
      </c>
      <c r="D9" s="8">
        <f ca="1">SUMIFS(INDIRECT($B9),QTR,D$4, INDIRECT($C$1),$D$1)</f>
        <v>1146785</v>
      </c>
      <c r="E9" s="19">
        <f ca="1">SUMIFS(INDIRECT($B9),QTR,E$4, INDIRECT($C$1),$D$1)</f>
        <v>1495570</v>
      </c>
      <c r="G9" s="14">
        <f ca="1">D9/E9-1</f>
        <v>-0.23321208636172164</v>
      </c>
    </row>
    <row r="10" spans="2:10" x14ac:dyDescent="0.3">
      <c r="B10" t="s">
        <v>26</v>
      </c>
      <c r="C10" s="12" t="s">
        <v>26</v>
      </c>
      <c r="D10" s="9">
        <f ca="1">SUMIFS(INDIRECT($B10),QTR,D$4, INDIRECT($C$1),$D$1)</f>
        <v>2872</v>
      </c>
      <c r="E10" s="20">
        <f ca="1">SUMIFS(INDIRECT($B10),QTR,E$4, INDIRECT($C$1),$D$1)</f>
        <v>3122</v>
      </c>
      <c r="G10" s="15">
        <f ca="1">D10/E10-1</f>
        <v>-8.007687379884687E-2</v>
      </c>
    </row>
    <row r="11" spans="2:10" ht="17.25" thickBot="1" x14ac:dyDescent="0.35">
      <c r="B11" t="s">
        <v>42</v>
      </c>
      <c r="C11" s="13" t="s">
        <v>32</v>
      </c>
      <c r="D11" s="10">
        <f ca="1">D9/D10</f>
        <v>399.29839832869078</v>
      </c>
      <c r="E11" s="21">
        <f ca="1">E9/E10</f>
        <v>479.04228058936582</v>
      </c>
      <c r="G11" s="16">
        <f ca="1">D11/E11-1</f>
        <v>-0.16646522758401638</v>
      </c>
    </row>
  </sheetData>
  <mergeCells count="2">
    <mergeCell ref="G3:G4"/>
    <mergeCell ref="C3:C4"/>
  </mergeCells>
  <conditionalFormatting sqref="G5:G7 G9:G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2 D1" xr:uid="{D81BB023-B9F8-4225-B8E7-07F6E37CBB37}">
      <formula1>$J$3:$J$7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Index</vt:lpstr>
      <vt:lpstr>Data</vt:lpstr>
      <vt:lpstr>Scorecard</vt:lpstr>
      <vt:lpstr>Leads</vt:lpstr>
      <vt:lpstr>Pipeline</vt:lpstr>
      <vt:lpstr>Pipeline_Lead</vt:lpstr>
      <vt:lpstr>QTR</vt:lpstr>
      <vt:lpstr>Region</vt:lpstr>
      <vt:lpstr>Revenue</vt:lpstr>
      <vt:lpstr>Revenue_Win</vt:lpstr>
      <vt:lpstr>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2022-01-28T10:24:42Z</dcterms:created>
  <dcterms:modified xsi:type="dcterms:W3CDTF">2022-08-28T14:02:02Z</dcterms:modified>
</cp:coreProperties>
</file>