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GitHub/DSM_Metrics/"/>
    </mc:Choice>
  </mc:AlternateContent>
  <xr:revisionPtr revIDLastSave="161" documentId="11_F25DC773A252ABDACC104828319C58605ADE58E7" xr6:coauthVersionLast="47" xr6:coauthVersionMax="47" xr10:uidLastSave="{6673B89A-A3A1-4942-A787-163416FB6112}"/>
  <bookViews>
    <workbookView xWindow="28680" yWindow="-120" windowWidth="29040" windowHeight="15840" xr2:uid="{00000000-000D-0000-FFFF-FFFF00000000}"/>
  </bookViews>
  <sheets>
    <sheet name="ModelBuild" sheetId="2" r:id="rId1"/>
    <sheet name="MS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2" l="1"/>
  <c r="G3" i="2"/>
  <c r="F16" i="2"/>
  <c r="F15" i="2"/>
  <c r="F14" i="2"/>
  <c r="F4" i="2"/>
  <c r="F5" i="2"/>
  <c r="F6" i="2"/>
  <c r="F7" i="2"/>
  <c r="F8" i="2"/>
  <c r="F9" i="2"/>
  <c r="F3" i="2"/>
  <c r="E16" i="2"/>
  <c r="E15" i="2"/>
  <c r="E14" i="2"/>
  <c r="E4" i="2"/>
  <c r="E5" i="2"/>
  <c r="E6" i="2"/>
  <c r="E7" i="2"/>
  <c r="E8" i="2"/>
  <c r="E9" i="2"/>
  <c r="E3" i="2"/>
  <c r="M10" i="1" l="1"/>
  <c r="L10" i="1"/>
  <c r="J14" i="1"/>
  <c r="J15" i="1"/>
  <c r="J13" i="1"/>
  <c r="K10" i="1"/>
  <c r="K3" i="1"/>
  <c r="K4" i="1"/>
  <c r="K5" i="1"/>
  <c r="K6" i="1"/>
  <c r="K7" i="1"/>
  <c r="K8" i="1"/>
  <c r="K2" i="1"/>
  <c r="J3" i="1"/>
  <c r="J4" i="1"/>
  <c r="J5" i="1"/>
  <c r="J6" i="1"/>
  <c r="J7" i="1"/>
  <c r="J8" i="1"/>
  <c r="J2" i="1"/>
  <c r="I15" i="1"/>
  <c r="K15" i="1" s="1"/>
  <c r="H15" i="1"/>
  <c r="I14" i="1"/>
  <c r="K14" i="1" s="1"/>
  <c r="H14" i="1"/>
  <c r="I13" i="1"/>
  <c r="K13" i="1" s="1"/>
  <c r="H13" i="1"/>
  <c r="I10" i="1"/>
  <c r="I3" i="1"/>
  <c r="I4" i="1"/>
  <c r="I5" i="1"/>
  <c r="I6" i="1"/>
  <c r="I7" i="1"/>
  <c r="I8" i="1"/>
  <c r="I2" i="1"/>
  <c r="G6" i="1"/>
  <c r="G7" i="1"/>
  <c r="G8" i="1"/>
  <c r="G5" i="1"/>
  <c r="H3" i="1"/>
  <c r="H4" i="1"/>
  <c r="H5" i="1"/>
  <c r="H6" i="1"/>
  <c r="H7" i="1"/>
  <c r="H8" i="1"/>
  <c r="H2" i="1"/>
  <c r="G2" i="1"/>
  <c r="G3" i="1"/>
  <c r="G4" i="1"/>
  <c r="K17" i="1" l="1"/>
  <c r="L17" i="1"/>
  <c r="M17" i="1" s="1"/>
  <c r="I17" i="1"/>
</calcChain>
</file>

<file path=xl/sharedStrings.xml><?xml version="1.0" encoding="utf-8"?>
<sst xmlns="http://schemas.openxmlformats.org/spreadsheetml/2006/main" count="81" uniqueCount="49">
  <si>
    <t>ID</t>
  </si>
  <si>
    <t>y</t>
  </si>
  <si>
    <t>X1</t>
  </si>
  <si>
    <t>X2</t>
  </si>
  <si>
    <t>y_pred_perfect</t>
  </si>
  <si>
    <t>y_pred_90perc_accuracte</t>
  </si>
  <si>
    <t>train</t>
  </si>
  <si>
    <t>validation</t>
  </si>
  <si>
    <t>split</t>
  </si>
  <si>
    <t>y1_pred_perfect</t>
  </si>
  <si>
    <t>y2_pred_90perc_accuracte</t>
  </si>
  <si>
    <t>error1</t>
  </si>
  <si>
    <t>error2</t>
  </si>
  <si>
    <t>Sum of Errors</t>
  </si>
  <si>
    <t>sq error1</t>
  </si>
  <si>
    <t>sq error2</t>
  </si>
  <si>
    <t>sum of sq error</t>
  </si>
  <si>
    <t>MSE</t>
  </si>
  <si>
    <t>RMSE</t>
  </si>
  <si>
    <t>Train</t>
  </si>
  <si>
    <t>Validation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</si>
  <si>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</si>
  <si>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</si>
  <si>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</si>
  <si>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</si>
  <si>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</si>
  <si>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</si>
  <si>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</si>
  <si>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</si>
  <si>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</si>
  <si>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</si>
  <si>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</si>
  <si>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</si>
  <si>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</si>
  <si>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</si>
  <si>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</si>
  <si>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</si>
  <si>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</si>
  <si>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</si>
  <si>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</si>
  <si>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</si>
  <si>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</si>
  <si>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</si>
  <si>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</si>
  <si>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</si>
  <si>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FIT</t>
  </si>
  <si>
    <t>y_train_pred</t>
  </si>
  <si>
    <t>y_val_pred</t>
  </si>
  <si>
    <t>sq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</si>
</sst>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3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62DB4-C393-4AC3-A85F-28D6A4C035E8}">
  <dimension ref="B1:Q20"/>
  <sheetViews>
    <sheetView tabSelected="1" zoomScale="160" zoomScaleNormal="160" workbookViewId="0">
      <selection activeCell="D18" sqref="D18"/>
    </sheetView>
  </sheetViews>
  <sheetFormatPr defaultRowHeight="15" x14ac:dyDescent="0.25"/>
  <cols>
    <col min="5" max="5" width="12.7109375" bestFit="1" customWidth="1"/>
  </cols>
  <sheetData>
    <row r="1" spans="2:14" x14ac:dyDescent="0.25">
      <c r="B1" s="2" t="s">
        <v>19</v>
      </c>
      <c r="C1" s="2"/>
      <c r="D1" s="2"/>
      <c r="I1" s="2" t="s">
        <v>45</v>
      </c>
      <c r="J1" s="2"/>
    </row>
    <row r="2" spans="2:14" x14ac:dyDescent="0.25">
      <c r="B2" t="s">
        <v>2</v>
      </c>
      <c r="C2" t="s">
        <v>3</v>
      </c>
      <c r="D2" t="s">
        <v>1</v>
      </c>
      <c r="E2" t="s">
        <v>46</v>
      </c>
      <c r="F2" t="s">
        <v>48</v>
      </c>
      <c r="G2" t="s">
        <v>17</v>
      </c>
      <c r="I2" t="s">
        <v>21</v>
      </c>
    </row>
    <row r="3" spans="2:14" ht="15.75" thickBot="1" x14ac:dyDescent="0.3">
      <c r="B3">
        <v>0.62579618339386123</v>
      </c>
      <c r="C3">
        <v>0.10458135511574873</v>
      </c>
      <c r="D3">
        <v>90</v>
      </c>
      <c r="E3">
        <f>$J$18+B3*$J$19+C3*$J$20</f>
        <v>108.99394014009118</v>
      </c>
      <c r="F3">
        <f>(E3-D3)^2</f>
        <v>360.76976204536709</v>
      </c>
      <c r="G3">
        <f>AVERAGE(F3:F9)</f>
        <v>114.40415075741416</v>
      </c>
    </row>
    <row r="4" spans="2:14" x14ac:dyDescent="0.25">
      <c r="B4">
        <v>1.4611341317127824E-3</v>
      </c>
      <c r="C4">
        <v>0.85556114634413227</v>
      </c>
      <c r="D4">
        <v>120</v>
      </c>
      <c r="E4">
        <f t="shared" ref="E4:E9" si="0">$J$18+B4*$J$19+C4*$J$20</f>
        <v>127.28577938254348</v>
      </c>
      <c r="F4">
        <f t="shared" ref="F4:F9" si="1">(E4-D4)^2</f>
        <v>53.082581211095672</v>
      </c>
      <c r="I4" s="6" t="s">
        <v>22</v>
      </c>
      <c r="J4" s="6"/>
    </row>
    <row r="5" spans="2:14" x14ac:dyDescent="0.25">
      <c r="B5">
        <v>0.49173568988570315</v>
      </c>
      <c r="C5">
        <v>0.14660825461409832</v>
      </c>
      <c r="D5">
        <v>102</v>
      </c>
      <c r="E5">
        <f t="shared" si="0"/>
        <v>102.82925268673854</v>
      </c>
      <c r="F5">
        <f t="shared" si="1"/>
        <v>0.68766001846309033</v>
      </c>
      <c r="I5" s="3" t="s">
        <v>23</v>
      </c>
      <c r="J5" s="3">
        <v>0.68361647957922311</v>
      </c>
    </row>
    <row r="6" spans="2:14" x14ac:dyDescent="0.25">
      <c r="B6">
        <v>0.57376790347317963</v>
      </c>
      <c r="C6">
        <v>0.10578388587441379</v>
      </c>
      <c r="D6">
        <v>119</v>
      </c>
      <c r="E6">
        <f t="shared" si="0"/>
        <v>105.32259141361266</v>
      </c>
      <c r="F6">
        <f t="shared" si="1"/>
        <v>187.07150563898225</v>
      </c>
      <c r="I6" s="3" t="s">
        <v>24</v>
      </c>
      <c r="J6" s="3">
        <v>0.46733149115229039</v>
      </c>
    </row>
    <row r="7" spans="2:14" x14ac:dyDescent="0.25">
      <c r="B7">
        <v>3.8556757608295689E-3</v>
      </c>
      <c r="C7">
        <v>0.54470765664808196</v>
      </c>
      <c r="D7">
        <v>96</v>
      </c>
      <c r="E7">
        <f t="shared" si="0"/>
        <v>101.14619120133725</v>
      </c>
      <c r="F7">
        <f t="shared" si="1"/>
        <v>26.483283880720883</v>
      </c>
      <c r="I7" s="3" t="s">
        <v>25</v>
      </c>
      <c r="J7" s="3">
        <v>0.20099723672843561</v>
      </c>
    </row>
    <row r="8" spans="2:14" x14ac:dyDescent="0.25">
      <c r="B8">
        <v>0.40734649315376947</v>
      </c>
      <c r="C8">
        <v>0.27315790346410451</v>
      </c>
      <c r="D8">
        <v>117</v>
      </c>
      <c r="E8">
        <f t="shared" si="0"/>
        <v>107.42148889596201</v>
      </c>
      <c r="F8">
        <f t="shared" si="1"/>
        <v>91.747874970178998</v>
      </c>
      <c r="I8" s="3" t="s">
        <v>26</v>
      </c>
      <c r="J8" s="3">
        <v>14.149461609032157</v>
      </c>
    </row>
    <row r="9" spans="2:14" ht="15.75" thickBot="1" x14ac:dyDescent="0.3">
      <c r="B9">
        <v>6.3912590362758093E-2</v>
      </c>
      <c r="C9">
        <v>0.78687627294157825</v>
      </c>
      <c r="D9">
        <v>135</v>
      </c>
      <c r="E9">
        <f t="shared" si="0"/>
        <v>126.00075627971489</v>
      </c>
      <c r="F9">
        <f t="shared" si="1"/>
        <v>80.986387537090948</v>
      </c>
      <c r="I9" s="4" t="s">
        <v>27</v>
      </c>
      <c r="J9" s="4">
        <v>7</v>
      </c>
    </row>
    <row r="11" spans="2:14" ht="15.75" thickBot="1" x14ac:dyDescent="0.3">
      <c r="I11" t="s">
        <v>28</v>
      </c>
    </row>
    <row r="12" spans="2:14" x14ac:dyDescent="0.25">
      <c r="B12" s="2" t="s">
        <v>20</v>
      </c>
      <c r="C12" s="2"/>
      <c r="D12" s="2"/>
      <c r="I12" s="5"/>
      <c r="J12" s="5" t="s">
        <v>33</v>
      </c>
      <c r="K12" s="5" t="s">
        <v>34</v>
      </c>
      <c r="L12" s="5" t="s">
        <v>35</v>
      </c>
      <c r="M12" s="5" t="s">
        <v>36</v>
      </c>
      <c r="N12" s="5" t="s">
        <v>37</v>
      </c>
    </row>
    <row r="13" spans="2:14" x14ac:dyDescent="0.25">
      <c r="B13" t="s">
        <v>2</v>
      </c>
      <c r="C13" t="s">
        <v>3</v>
      </c>
      <c r="D13" t="s">
        <v>1</v>
      </c>
      <c r="E13" t="s">
        <v>47</v>
      </c>
      <c r="F13" t="s">
        <v>48</v>
      </c>
      <c r="G13" t="s">
        <v>17</v>
      </c>
      <c r="I13" s="3" t="s">
        <v>29</v>
      </c>
      <c r="J13" s="3">
        <v>2</v>
      </c>
      <c r="K13" s="3">
        <v>702.59951612667203</v>
      </c>
      <c r="L13" s="3">
        <v>351.29975806333601</v>
      </c>
      <c r="M13" s="3">
        <v>1.754680381474929</v>
      </c>
      <c r="N13" s="3">
        <v>0.28373574031804255</v>
      </c>
    </row>
    <row r="14" spans="2:14" x14ac:dyDescent="0.25">
      <c r="B14">
        <v>0.85831436925784743</v>
      </c>
      <c r="C14">
        <v>0.76254236948062448</v>
      </c>
      <c r="D14">
        <v>134</v>
      </c>
      <c r="E14">
        <f t="shared" ref="E14:E16" si="2">$J$18+B14*$J$19+C14*$J$20</f>
        <v>181.55171349128625</v>
      </c>
      <c r="F14">
        <f t="shared" ref="F14:F16" si="3">(E14-D14)^2</f>
        <v>2261.1654559573749</v>
      </c>
      <c r="G14">
        <f>AVERAGE(F14:F16)</f>
        <v>1269.3390861622854</v>
      </c>
      <c r="I14" s="3" t="s">
        <v>30</v>
      </c>
      <c r="J14" s="3">
        <v>4</v>
      </c>
      <c r="K14" s="3">
        <v>800.82905530189953</v>
      </c>
      <c r="L14" s="3">
        <v>200.20726382547488</v>
      </c>
      <c r="M14" s="3"/>
      <c r="N14" s="3"/>
    </row>
    <row r="15" spans="2:14" ht="15.75" thickBot="1" x14ac:dyDescent="0.3">
      <c r="B15">
        <v>0.11664285280376063</v>
      </c>
      <c r="C15">
        <v>0.79810092799924548</v>
      </c>
      <c r="D15">
        <v>112</v>
      </c>
      <c r="E15">
        <f t="shared" si="2"/>
        <v>130.77495453553996</v>
      </c>
      <c r="F15">
        <f t="shared" si="3"/>
        <v>352.49891781159261</v>
      </c>
      <c r="I15" s="4" t="s">
        <v>31</v>
      </c>
      <c r="J15" s="4">
        <v>6</v>
      </c>
      <c r="K15" s="4">
        <v>1503.4285714285716</v>
      </c>
      <c r="L15" s="4"/>
      <c r="M15" s="4"/>
      <c r="N15" s="4"/>
    </row>
    <row r="16" spans="2:14" ht="15.75" thickBot="1" x14ac:dyDescent="0.3">
      <c r="B16">
        <v>0.63399732718716306</v>
      </c>
      <c r="C16">
        <v>0.51771056294904616</v>
      </c>
      <c r="D16">
        <v>110</v>
      </c>
      <c r="E16">
        <f t="shared" si="2"/>
        <v>144.55941094286604</v>
      </c>
      <c r="F16">
        <f t="shared" si="3"/>
        <v>1194.3528847178889</v>
      </c>
    </row>
    <row r="17" spans="9:17" x14ac:dyDescent="0.25">
      <c r="I17" s="7"/>
      <c r="J17" s="7" t="s">
        <v>38</v>
      </c>
      <c r="K17" s="5" t="s">
        <v>26</v>
      </c>
      <c r="L17" s="5" t="s">
        <v>39</v>
      </c>
      <c r="M17" s="5" t="s">
        <v>40</v>
      </c>
      <c r="N17" s="5" t="s">
        <v>41</v>
      </c>
      <c r="O17" s="5" t="s">
        <v>42</v>
      </c>
      <c r="P17" s="5" t="s">
        <v>43</v>
      </c>
      <c r="Q17" s="5" t="s">
        <v>44</v>
      </c>
    </row>
    <row r="18" spans="9:17" x14ac:dyDescent="0.25">
      <c r="I18" s="8" t="s">
        <v>32</v>
      </c>
      <c r="J18" s="8">
        <v>54.757956100866153</v>
      </c>
      <c r="K18" s="3">
        <v>40.739759087330242</v>
      </c>
      <c r="L18" s="3">
        <v>1.3440913085294965</v>
      </c>
      <c r="M18" s="3">
        <v>0.25009044921121798</v>
      </c>
      <c r="N18" s="3">
        <v>-58.353748604089219</v>
      </c>
      <c r="O18" s="3">
        <v>167.86966080582152</v>
      </c>
      <c r="P18" s="3">
        <v>-58.353748604089219</v>
      </c>
      <c r="Q18" s="3">
        <v>167.86966080582152</v>
      </c>
    </row>
    <row r="19" spans="9:17" x14ac:dyDescent="0.25">
      <c r="I19" s="8" t="s">
        <v>2</v>
      </c>
      <c r="J19" s="8">
        <v>72.520963721704902</v>
      </c>
      <c r="K19" s="3">
        <v>62.698582271534328</v>
      </c>
      <c r="L19" s="3">
        <v>1.1566603437320466</v>
      </c>
      <c r="M19" s="3">
        <v>0.31178473557747594</v>
      </c>
      <c r="N19" s="3">
        <v>-101.55820812893774</v>
      </c>
      <c r="O19" s="3">
        <v>246.60013557234754</v>
      </c>
      <c r="P19" s="3">
        <v>-101.55820812893774</v>
      </c>
      <c r="Q19" s="3">
        <v>246.60013557234754</v>
      </c>
    </row>
    <row r="20" spans="9:17" ht="15.75" thickBot="1" x14ac:dyDescent="0.3">
      <c r="I20" s="9" t="s">
        <v>3</v>
      </c>
      <c r="J20" s="9">
        <v>84.648374620308672</v>
      </c>
      <c r="K20" s="4">
        <v>53.555170231756783</v>
      </c>
      <c r="L20" s="4">
        <v>1.5805826823815126</v>
      </c>
      <c r="M20" s="4">
        <v>0.18912761369354558</v>
      </c>
      <c r="N20" s="4">
        <v>-64.044615627687037</v>
      </c>
      <c r="O20" s="4">
        <v>233.34136486830437</v>
      </c>
      <c r="P20" s="4">
        <v>-64.044615627687037</v>
      </c>
      <c r="Q20" s="4">
        <v>233.34136486830437</v>
      </c>
    </row>
  </sheetData>
  <mergeCells count="3">
    <mergeCell ref="B1:D1"/>
    <mergeCell ref="B12:D12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zoomScale="160" zoomScaleNormal="160" workbookViewId="0">
      <selection activeCell="M17" sqref="M17"/>
    </sheetView>
  </sheetViews>
  <sheetFormatPr defaultRowHeight="15" x14ac:dyDescent="0.25"/>
  <cols>
    <col min="1" max="1" width="9.85546875" bestFit="1" customWidth="1"/>
    <col min="6" max="6" width="14.7109375" bestFit="1" customWidth="1"/>
    <col min="7" max="7" width="23.7109375" bestFit="1" customWidth="1"/>
    <col min="8" max="9" width="12.7109375" bestFit="1" customWidth="1"/>
    <col min="11" max="11" width="14.42578125" bestFit="1" customWidth="1"/>
  </cols>
  <sheetData>
    <row r="1" spans="1:13" x14ac:dyDescent="0.25">
      <c r="A1" t="s">
        <v>8</v>
      </c>
      <c r="B1" t="s">
        <v>0</v>
      </c>
      <c r="C1" t="s">
        <v>2</v>
      </c>
      <c r="D1" t="s">
        <v>3</v>
      </c>
      <c r="E1" t="s">
        <v>1</v>
      </c>
      <c r="F1" t="s">
        <v>9</v>
      </c>
      <c r="G1" t="s">
        <v>10</v>
      </c>
      <c r="H1" t="s">
        <v>11</v>
      </c>
      <c r="I1" t="s">
        <v>12</v>
      </c>
      <c r="J1" t="s">
        <v>14</v>
      </c>
      <c r="K1" t="s">
        <v>15</v>
      </c>
    </row>
    <row r="2" spans="1:13" x14ac:dyDescent="0.25">
      <c r="A2" t="s">
        <v>6</v>
      </c>
      <c r="B2">
        <v>101</v>
      </c>
      <c r="C2">
        <v>0.62579618339386123</v>
      </c>
      <c r="D2">
        <v>0.10458135511574873</v>
      </c>
      <c r="E2">
        <v>90</v>
      </c>
      <c r="F2">
        <v>90</v>
      </c>
      <c r="G2">
        <f>E2-(E2*5%)</f>
        <v>85.5</v>
      </c>
      <c r="H2">
        <f>F2-E2</f>
        <v>0</v>
      </c>
      <c r="I2">
        <f>G2-E2</f>
        <v>-4.5</v>
      </c>
      <c r="J2">
        <f>H2^2</f>
        <v>0</v>
      </c>
      <c r="K2">
        <f>I2^2</f>
        <v>20.25</v>
      </c>
    </row>
    <row r="3" spans="1:13" x14ac:dyDescent="0.25">
      <c r="A3" t="s">
        <v>6</v>
      </c>
      <c r="B3">
        <v>102</v>
      </c>
      <c r="C3">
        <v>1.4611341317127824E-3</v>
      </c>
      <c r="D3">
        <v>0.85556114634413227</v>
      </c>
      <c r="E3">
        <v>120</v>
      </c>
      <c r="F3">
        <v>120</v>
      </c>
      <c r="G3">
        <f t="shared" ref="G3:G8" si="0">E3-(E3*5%)</f>
        <v>114</v>
      </c>
      <c r="H3">
        <f t="shared" ref="H3:H8" si="1">F3-E3</f>
        <v>0</v>
      </c>
      <c r="I3">
        <f t="shared" ref="I3:I8" si="2">G3-E3</f>
        <v>-6</v>
      </c>
      <c r="J3">
        <f t="shared" ref="J3:J8" si="3">H3^2</f>
        <v>0</v>
      </c>
      <c r="K3">
        <f t="shared" ref="K3:K8" si="4">I3^2</f>
        <v>36</v>
      </c>
    </row>
    <row r="4" spans="1:13" x14ac:dyDescent="0.25">
      <c r="A4" t="s">
        <v>6</v>
      </c>
      <c r="B4">
        <v>103</v>
      </c>
      <c r="C4">
        <v>0.49173568988570315</v>
      </c>
      <c r="D4">
        <v>0.14660825461409832</v>
      </c>
      <c r="E4">
        <v>102</v>
      </c>
      <c r="F4">
        <v>102</v>
      </c>
      <c r="G4">
        <f t="shared" si="0"/>
        <v>96.9</v>
      </c>
      <c r="H4">
        <f t="shared" si="1"/>
        <v>0</v>
      </c>
      <c r="I4">
        <f t="shared" si="2"/>
        <v>-5.0999999999999943</v>
      </c>
      <c r="J4">
        <f t="shared" si="3"/>
        <v>0</v>
      </c>
      <c r="K4">
        <f t="shared" si="4"/>
        <v>26.009999999999941</v>
      </c>
    </row>
    <row r="5" spans="1:13" x14ac:dyDescent="0.25">
      <c r="A5" t="s">
        <v>6</v>
      </c>
      <c r="B5">
        <v>104</v>
      </c>
      <c r="C5">
        <v>0.57376790347317963</v>
      </c>
      <c r="D5">
        <v>0.10578388587441379</v>
      </c>
      <c r="E5">
        <v>119</v>
      </c>
      <c r="F5">
        <v>119</v>
      </c>
      <c r="G5">
        <f>E5+(E5*5%)</f>
        <v>124.95</v>
      </c>
      <c r="H5">
        <f t="shared" si="1"/>
        <v>0</v>
      </c>
      <c r="I5">
        <f t="shared" si="2"/>
        <v>5.9500000000000028</v>
      </c>
      <c r="J5">
        <f t="shared" si="3"/>
        <v>0</v>
      </c>
      <c r="K5">
        <f t="shared" si="4"/>
        <v>35.402500000000032</v>
      </c>
    </row>
    <row r="6" spans="1:13" x14ac:dyDescent="0.25">
      <c r="A6" t="s">
        <v>6</v>
      </c>
      <c r="B6">
        <v>105</v>
      </c>
      <c r="C6">
        <v>3.8556757608295689E-3</v>
      </c>
      <c r="D6">
        <v>0.54470765664808196</v>
      </c>
      <c r="E6">
        <v>96</v>
      </c>
      <c r="F6">
        <v>96</v>
      </c>
      <c r="G6">
        <f t="shared" ref="G6:G8" si="5">E6+(E6*5%)</f>
        <v>100.8</v>
      </c>
      <c r="H6">
        <f t="shared" si="1"/>
        <v>0</v>
      </c>
      <c r="I6">
        <f t="shared" si="2"/>
        <v>4.7999999999999972</v>
      </c>
      <c r="J6">
        <f t="shared" si="3"/>
        <v>0</v>
      </c>
      <c r="K6">
        <f t="shared" si="4"/>
        <v>23.039999999999974</v>
      </c>
    </row>
    <row r="7" spans="1:13" x14ac:dyDescent="0.25">
      <c r="A7" t="s">
        <v>6</v>
      </c>
      <c r="B7">
        <v>106</v>
      </c>
      <c r="C7">
        <v>0.40734649315376947</v>
      </c>
      <c r="D7">
        <v>0.27315790346410451</v>
      </c>
      <c r="E7">
        <v>117</v>
      </c>
      <c r="F7">
        <v>117</v>
      </c>
      <c r="G7">
        <f t="shared" si="5"/>
        <v>122.85</v>
      </c>
      <c r="H7">
        <f t="shared" si="1"/>
        <v>0</v>
      </c>
      <c r="I7">
        <f t="shared" si="2"/>
        <v>5.8499999999999943</v>
      </c>
      <c r="J7">
        <f t="shared" si="3"/>
        <v>0</v>
      </c>
      <c r="K7">
        <f t="shared" si="4"/>
        <v>34.222499999999933</v>
      </c>
    </row>
    <row r="8" spans="1:13" x14ac:dyDescent="0.25">
      <c r="A8" t="s">
        <v>6</v>
      </c>
      <c r="B8">
        <v>107</v>
      </c>
      <c r="C8">
        <v>6.3912590362758093E-2</v>
      </c>
      <c r="D8">
        <v>0.78687627294157825</v>
      </c>
      <c r="E8">
        <v>135</v>
      </c>
      <c r="F8">
        <v>135</v>
      </c>
      <c r="G8">
        <f t="shared" si="5"/>
        <v>141.75</v>
      </c>
      <c r="H8">
        <f t="shared" si="1"/>
        <v>0</v>
      </c>
      <c r="I8">
        <f t="shared" si="2"/>
        <v>6.75</v>
      </c>
      <c r="J8">
        <f t="shared" si="3"/>
        <v>0</v>
      </c>
      <c r="K8">
        <f t="shared" si="4"/>
        <v>45.5625</v>
      </c>
    </row>
    <row r="9" spans="1:13" x14ac:dyDescent="0.25">
      <c r="I9" t="s">
        <v>13</v>
      </c>
      <c r="K9" t="s">
        <v>16</v>
      </c>
      <c r="L9" t="s">
        <v>17</v>
      </c>
      <c r="M9" t="s">
        <v>18</v>
      </c>
    </row>
    <row r="10" spans="1:13" x14ac:dyDescent="0.25">
      <c r="I10">
        <f>SUM(I2:I8)</f>
        <v>7.75</v>
      </c>
      <c r="K10">
        <f>SUM(K2:K8)</f>
        <v>220.48749999999987</v>
      </c>
      <c r="L10">
        <f>AVERAGE(K2:K8)</f>
        <v>31.498214285714266</v>
      </c>
      <c r="M10">
        <f>L10^(1/2)</f>
        <v>5.6123269938336868</v>
      </c>
    </row>
    <row r="12" spans="1:13" x14ac:dyDescent="0.25">
      <c r="A12" t="s">
        <v>8</v>
      </c>
      <c r="B12" t="s">
        <v>0</v>
      </c>
      <c r="C12" t="s">
        <v>2</v>
      </c>
      <c r="D12" t="s">
        <v>3</v>
      </c>
      <c r="E12" t="s">
        <v>1</v>
      </c>
      <c r="F12" t="s">
        <v>4</v>
      </c>
      <c r="G12" t="s">
        <v>5</v>
      </c>
      <c r="H12" t="s">
        <v>11</v>
      </c>
      <c r="I12" t="s">
        <v>12</v>
      </c>
      <c r="J12" t="s">
        <v>14</v>
      </c>
      <c r="K12" t="s">
        <v>15</v>
      </c>
    </row>
    <row r="13" spans="1:13" x14ac:dyDescent="0.25">
      <c r="A13" t="s">
        <v>7</v>
      </c>
      <c r="B13">
        <v>108</v>
      </c>
      <c r="C13">
        <v>0.85831436925784743</v>
      </c>
      <c r="D13">
        <v>0.76254236948062448</v>
      </c>
      <c r="E13">
        <v>134</v>
      </c>
      <c r="F13">
        <v>134</v>
      </c>
      <c r="G13">
        <v>134</v>
      </c>
      <c r="H13">
        <f>F13-E13</f>
        <v>0</v>
      </c>
      <c r="I13">
        <f>G13-E13</f>
        <v>0</v>
      </c>
      <c r="J13">
        <f>H13^2</f>
        <v>0</v>
      </c>
      <c r="K13">
        <f>I13^2</f>
        <v>0</v>
      </c>
    </row>
    <row r="14" spans="1:13" x14ac:dyDescent="0.25">
      <c r="A14" t="s">
        <v>7</v>
      </c>
      <c r="B14">
        <v>109</v>
      </c>
      <c r="C14">
        <v>0.11664285280376063</v>
      </c>
      <c r="D14">
        <v>0.79810092799924548</v>
      </c>
      <c r="E14">
        <v>112</v>
      </c>
      <c r="F14">
        <v>112</v>
      </c>
      <c r="G14">
        <v>111</v>
      </c>
      <c r="H14">
        <f t="shared" ref="H14:H15" si="6">F14-E14</f>
        <v>0</v>
      </c>
      <c r="I14">
        <f t="shared" ref="I14:K15" si="7">G14-E14</f>
        <v>-1</v>
      </c>
      <c r="J14">
        <f t="shared" ref="J14:J15" si="8">H14^2</f>
        <v>0</v>
      </c>
      <c r="K14">
        <f t="shared" ref="K14:K15" si="9">I14^2</f>
        <v>1</v>
      </c>
    </row>
    <row r="15" spans="1:13" x14ac:dyDescent="0.25">
      <c r="A15" t="s">
        <v>7</v>
      </c>
      <c r="B15">
        <v>110</v>
      </c>
      <c r="C15">
        <v>0.63399732718716306</v>
      </c>
      <c r="D15">
        <v>0.51771056294904616</v>
      </c>
      <c r="E15">
        <v>110</v>
      </c>
      <c r="F15">
        <v>110</v>
      </c>
      <c r="G15">
        <v>100</v>
      </c>
      <c r="H15">
        <f t="shared" si="6"/>
        <v>0</v>
      </c>
      <c r="I15">
        <f t="shared" si="7"/>
        <v>-10</v>
      </c>
      <c r="J15">
        <f t="shared" si="8"/>
        <v>0</v>
      </c>
      <c r="K15">
        <f t="shared" si="9"/>
        <v>100</v>
      </c>
    </row>
    <row r="16" spans="1:13" x14ac:dyDescent="0.25">
      <c r="I16" t="s">
        <v>13</v>
      </c>
      <c r="L16" t="s">
        <v>17</v>
      </c>
      <c r="M16" t="s">
        <v>18</v>
      </c>
    </row>
    <row r="17" spans="9:13" x14ac:dyDescent="0.25">
      <c r="I17">
        <f>SUM(I9:I15)</f>
        <v>-3.25</v>
      </c>
      <c r="K17">
        <f>SUM(K13:K15)</f>
        <v>101</v>
      </c>
      <c r="L17">
        <f>AVERAGE(K13:K15)</f>
        <v>33.666666666666664</v>
      </c>
      <c r="M17" s="1">
        <f>L17^(1/2)</f>
        <v>5.8022983951764031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ModelBuild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2015-06-05T18:17:20Z</dcterms:created>
  <dcterms:modified xsi:type="dcterms:W3CDTF">2022-07-20T14:49:00Z</dcterms:modified>
</cp:coreProperties>
</file>